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EB61021-AD36-4779-BE8D-8371E64E3C38}" xr6:coauthVersionLast="46" xr6:coauthVersionMax="46" xr10:uidLastSave="{00000000-0000-0000-0000-000000000000}"/>
  <bookViews>
    <workbookView xWindow="-120" yWindow="-120" windowWidth="29040" windowHeight="15840" xr2:uid="{C7EF9EE3-065C-4125-BCE9-8664D85979DC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C7" i="5"/>
  <c r="BV5" i="5"/>
  <c r="BB5" i="5"/>
  <c r="AQ5" i="5"/>
  <c r="W5" i="5"/>
  <c r="C5" i="5"/>
  <c r="CD3" i="5"/>
  <c r="BT3" i="5"/>
  <c r="BJ3" i="5"/>
  <c r="AZ3" i="5"/>
  <c r="AO3" i="5"/>
  <c r="AE3" i="5"/>
  <c r="U3" i="5"/>
  <c r="A3" i="5"/>
  <c r="J742" i="4"/>
  <c r="I742" i="4"/>
  <c r="H742" i="4"/>
  <c r="G742" i="4"/>
  <c r="E742" i="4"/>
  <c r="D742" i="4"/>
  <c r="J741" i="4"/>
  <c r="I741" i="4"/>
  <c r="H741" i="4"/>
  <c r="G741" i="4"/>
  <c r="E741" i="4"/>
  <c r="D741" i="4"/>
  <c r="J740" i="4"/>
  <c r="I740" i="4"/>
  <c r="H740" i="4"/>
  <c r="G740" i="4"/>
  <c r="E740" i="4"/>
  <c r="D740" i="4"/>
  <c r="J739" i="4"/>
  <c r="I739" i="4"/>
  <c r="H739" i="4"/>
  <c r="G739" i="4"/>
  <c r="E739" i="4"/>
  <c r="D739" i="4"/>
  <c r="J738" i="4"/>
  <c r="I738" i="4"/>
  <c r="H738" i="4"/>
  <c r="G738" i="4"/>
  <c r="E738" i="4"/>
  <c r="D738" i="4"/>
  <c r="J737" i="4"/>
  <c r="I737" i="4"/>
  <c r="H737" i="4"/>
  <c r="G737" i="4"/>
  <c r="E737" i="4"/>
  <c r="D737" i="4"/>
  <c r="J736" i="4"/>
  <c r="I736" i="4"/>
  <c r="H736" i="4"/>
  <c r="G736" i="4"/>
  <c r="E736" i="4"/>
  <c r="D736" i="4"/>
  <c r="J735" i="4"/>
  <c r="I735" i="4"/>
  <c r="H735" i="4"/>
  <c r="G735" i="4"/>
  <c r="E735" i="4"/>
  <c r="D735" i="4"/>
  <c r="J734" i="4"/>
  <c r="I734" i="4"/>
  <c r="H734" i="4"/>
  <c r="G734" i="4"/>
  <c r="E734" i="4"/>
  <c r="D734" i="4"/>
  <c r="J733" i="4"/>
  <c r="I733" i="4"/>
  <c r="H733" i="4"/>
  <c r="G733" i="4"/>
  <c r="E733" i="4"/>
  <c r="D733" i="4"/>
  <c r="J732" i="4"/>
  <c r="I732" i="4"/>
  <c r="H732" i="4"/>
  <c r="G732" i="4"/>
  <c r="E732" i="4"/>
  <c r="D732" i="4"/>
  <c r="J731" i="4"/>
  <c r="I731" i="4"/>
  <c r="H731" i="4"/>
  <c r="G731" i="4"/>
  <c r="E731" i="4"/>
  <c r="D731" i="4"/>
  <c r="J730" i="4"/>
  <c r="I730" i="4"/>
  <c r="H730" i="4"/>
  <c r="G730" i="4"/>
  <c r="E730" i="4"/>
  <c r="D730" i="4"/>
  <c r="J729" i="4"/>
  <c r="I729" i="4"/>
  <c r="H729" i="4"/>
  <c r="G729" i="4"/>
  <c r="E729" i="4"/>
  <c r="D729" i="4"/>
  <c r="J728" i="4"/>
  <c r="I728" i="4"/>
  <c r="H728" i="4"/>
  <c r="G728" i="4"/>
  <c r="E728" i="4"/>
  <c r="D728" i="4"/>
  <c r="J727" i="4"/>
  <c r="I727" i="4"/>
  <c r="H727" i="4"/>
  <c r="G727" i="4"/>
  <c r="E727" i="4"/>
  <c r="D727" i="4"/>
  <c r="J726" i="4"/>
  <c r="I726" i="4"/>
  <c r="H726" i="4"/>
  <c r="G726" i="4"/>
  <c r="E726" i="4"/>
  <c r="D726" i="4"/>
  <c r="J725" i="4"/>
  <c r="I725" i="4"/>
  <c r="H725" i="4"/>
  <c r="G725" i="4"/>
  <c r="E725" i="4"/>
  <c r="D725" i="4"/>
  <c r="J724" i="4"/>
  <c r="I724" i="4"/>
  <c r="H724" i="4"/>
  <c r="G724" i="4"/>
  <c r="E724" i="4"/>
  <c r="D724" i="4"/>
  <c r="J723" i="4"/>
  <c r="I723" i="4"/>
  <c r="H723" i="4"/>
  <c r="G723" i="4"/>
  <c r="E723" i="4"/>
  <c r="D723" i="4"/>
  <c r="J722" i="4"/>
  <c r="I722" i="4"/>
  <c r="H722" i="4"/>
  <c r="G722" i="4"/>
  <c r="E722" i="4"/>
  <c r="D722" i="4"/>
  <c r="J721" i="4"/>
  <c r="I721" i="4"/>
  <c r="H721" i="4"/>
  <c r="G721" i="4"/>
  <c r="E721" i="4"/>
  <c r="D721" i="4"/>
  <c r="J720" i="4"/>
  <c r="I720" i="4"/>
  <c r="H720" i="4"/>
  <c r="G720" i="4"/>
  <c r="E720" i="4"/>
  <c r="D720" i="4"/>
  <c r="J719" i="4"/>
  <c r="I719" i="4"/>
  <c r="H719" i="4"/>
  <c r="G719" i="4"/>
  <c r="E719" i="4"/>
  <c r="D719" i="4"/>
  <c r="J718" i="4"/>
  <c r="I718" i="4"/>
  <c r="H718" i="4"/>
  <c r="G718" i="4"/>
  <c r="E718" i="4"/>
  <c r="D718" i="4"/>
  <c r="J717" i="4"/>
  <c r="I717" i="4"/>
  <c r="H717" i="4"/>
  <c r="G717" i="4"/>
  <c r="E717" i="4"/>
  <c r="D717" i="4"/>
  <c r="J716" i="4"/>
  <c r="I716" i="4"/>
  <c r="H716" i="4"/>
  <c r="G716" i="4"/>
  <c r="E716" i="4"/>
  <c r="D716" i="4"/>
  <c r="J715" i="4"/>
  <c r="I715" i="4"/>
  <c r="H715" i="4"/>
  <c r="G715" i="4"/>
  <c r="E715" i="4"/>
  <c r="D715" i="4"/>
  <c r="J714" i="4"/>
  <c r="I714" i="4"/>
  <c r="H714" i="4"/>
  <c r="G714" i="4"/>
  <c r="E714" i="4"/>
  <c r="D714" i="4"/>
  <c r="J713" i="4"/>
  <c r="I713" i="4"/>
  <c r="H713" i="4"/>
  <c r="G713" i="4"/>
  <c r="E713" i="4"/>
  <c r="D713" i="4"/>
  <c r="J712" i="4"/>
  <c r="I712" i="4"/>
  <c r="H712" i="4"/>
  <c r="G712" i="4"/>
  <c r="E712" i="4"/>
  <c r="D712" i="4"/>
  <c r="J711" i="4"/>
  <c r="I711" i="4"/>
  <c r="H711" i="4"/>
  <c r="G711" i="4"/>
  <c r="E711" i="4"/>
  <c r="D711" i="4"/>
  <c r="J710" i="4"/>
  <c r="I710" i="4"/>
  <c r="H710" i="4"/>
  <c r="G710" i="4"/>
  <c r="E710" i="4"/>
  <c r="D710" i="4"/>
  <c r="J709" i="4"/>
  <c r="I709" i="4"/>
  <c r="H709" i="4"/>
  <c r="G709" i="4"/>
  <c r="E709" i="4"/>
  <c r="D709" i="4"/>
  <c r="J708" i="4"/>
  <c r="I708" i="4"/>
  <c r="H708" i="4"/>
  <c r="G708" i="4"/>
  <c r="E708" i="4"/>
  <c r="D708" i="4"/>
  <c r="J707" i="4"/>
  <c r="I707" i="4"/>
  <c r="H707" i="4"/>
  <c r="G707" i="4"/>
  <c r="E707" i="4"/>
  <c r="D707" i="4"/>
  <c r="J706" i="4"/>
  <c r="I706" i="4"/>
  <c r="H706" i="4"/>
  <c r="G706" i="4"/>
  <c r="E706" i="4"/>
  <c r="D706" i="4"/>
  <c r="J705" i="4"/>
  <c r="I705" i="4"/>
  <c r="H705" i="4"/>
  <c r="G705" i="4"/>
  <c r="E705" i="4"/>
  <c r="D705" i="4"/>
  <c r="J704" i="4"/>
  <c r="I704" i="4"/>
  <c r="H704" i="4"/>
  <c r="G704" i="4"/>
  <c r="E704" i="4"/>
  <c r="D704" i="4"/>
  <c r="J703" i="4"/>
  <c r="I703" i="4"/>
  <c r="H703" i="4"/>
  <c r="G703" i="4"/>
  <c r="E703" i="4"/>
  <c r="D703" i="4"/>
  <c r="J702" i="4"/>
  <c r="I702" i="4"/>
  <c r="H702" i="4"/>
  <c r="G702" i="4"/>
  <c r="E702" i="4"/>
  <c r="D702" i="4"/>
  <c r="J701" i="4"/>
  <c r="I701" i="4"/>
  <c r="H701" i="4"/>
  <c r="G701" i="4"/>
  <c r="E701" i="4"/>
  <c r="D701" i="4"/>
  <c r="J700" i="4"/>
  <c r="I700" i="4"/>
  <c r="H700" i="4"/>
  <c r="G700" i="4"/>
  <c r="E700" i="4"/>
  <c r="D700" i="4"/>
  <c r="J699" i="4"/>
  <c r="I699" i="4"/>
  <c r="H699" i="4"/>
  <c r="G699" i="4"/>
  <c r="E699" i="4"/>
  <c r="D699" i="4"/>
  <c r="J698" i="4"/>
  <c r="I698" i="4"/>
  <c r="H698" i="4"/>
  <c r="G698" i="4"/>
  <c r="E698" i="4"/>
  <c r="D698" i="4"/>
  <c r="J697" i="4"/>
  <c r="I697" i="4"/>
  <c r="H697" i="4"/>
  <c r="G697" i="4"/>
  <c r="E697" i="4"/>
  <c r="D697" i="4"/>
  <c r="J696" i="4"/>
  <c r="I696" i="4"/>
  <c r="H696" i="4"/>
  <c r="G696" i="4"/>
  <c r="E696" i="4"/>
  <c r="D696" i="4"/>
  <c r="J695" i="4"/>
  <c r="I695" i="4"/>
  <c r="H695" i="4"/>
  <c r="G695" i="4"/>
  <c r="E695" i="4"/>
  <c r="D695" i="4"/>
  <c r="J694" i="4"/>
  <c r="I694" i="4"/>
  <c r="H694" i="4"/>
  <c r="G694" i="4"/>
  <c r="E694" i="4"/>
  <c r="D694" i="4"/>
  <c r="J693" i="4"/>
  <c r="I693" i="4"/>
  <c r="H693" i="4"/>
  <c r="G693" i="4"/>
  <c r="E693" i="4"/>
  <c r="D693" i="4"/>
  <c r="J692" i="4"/>
  <c r="I692" i="4"/>
  <c r="H692" i="4"/>
  <c r="G692" i="4"/>
  <c r="E692" i="4"/>
  <c r="D692" i="4"/>
  <c r="J691" i="4"/>
  <c r="I691" i="4"/>
  <c r="H691" i="4"/>
  <c r="G691" i="4"/>
  <c r="E691" i="4"/>
  <c r="D691" i="4"/>
  <c r="J690" i="4"/>
  <c r="I690" i="4"/>
  <c r="H690" i="4"/>
  <c r="G690" i="4"/>
  <c r="E690" i="4"/>
  <c r="D690" i="4"/>
  <c r="J689" i="4"/>
  <c r="I689" i="4"/>
  <c r="H689" i="4"/>
  <c r="G689" i="4"/>
  <c r="E689" i="4"/>
  <c r="D689" i="4"/>
  <c r="J688" i="4"/>
  <c r="I688" i="4"/>
  <c r="H688" i="4"/>
  <c r="G688" i="4"/>
  <c r="E688" i="4"/>
  <c r="D688" i="4"/>
  <c r="J687" i="4"/>
  <c r="I687" i="4"/>
  <c r="H687" i="4"/>
  <c r="G687" i="4"/>
  <c r="E687" i="4"/>
  <c r="D687" i="4"/>
  <c r="J686" i="4"/>
  <c r="I686" i="4"/>
  <c r="H686" i="4"/>
  <c r="G686" i="4"/>
  <c r="E686" i="4"/>
  <c r="D686" i="4"/>
  <c r="J685" i="4"/>
  <c r="I685" i="4"/>
  <c r="H685" i="4"/>
  <c r="G685" i="4"/>
  <c r="E685" i="4"/>
  <c r="D685" i="4"/>
  <c r="J684" i="4"/>
  <c r="I684" i="4"/>
  <c r="H684" i="4"/>
  <c r="G684" i="4"/>
  <c r="E684" i="4"/>
  <c r="D684" i="4"/>
  <c r="J683" i="4"/>
  <c r="I683" i="4"/>
  <c r="H683" i="4"/>
  <c r="G683" i="4"/>
  <c r="E683" i="4"/>
  <c r="D683" i="4"/>
  <c r="J682" i="4"/>
  <c r="I682" i="4"/>
  <c r="H682" i="4"/>
  <c r="G682" i="4"/>
  <c r="E682" i="4"/>
  <c r="D682" i="4"/>
  <c r="J681" i="4"/>
  <c r="I681" i="4"/>
  <c r="H681" i="4"/>
  <c r="G681" i="4"/>
  <c r="E681" i="4"/>
  <c r="D681" i="4"/>
  <c r="J680" i="4"/>
  <c r="I680" i="4"/>
  <c r="H680" i="4"/>
  <c r="G680" i="4"/>
  <c r="E680" i="4"/>
  <c r="D680" i="4"/>
  <c r="J679" i="4"/>
  <c r="I679" i="4"/>
  <c r="H679" i="4"/>
  <c r="G679" i="4"/>
  <c r="E679" i="4"/>
  <c r="D679" i="4"/>
  <c r="J678" i="4"/>
  <c r="I678" i="4"/>
  <c r="H678" i="4"/>
  <c r="G678" i="4"/>
  <c r="E678" i="4"/>
  <c r="D678" i="4"/>
  <c r="J677" i="4"/>
  <c r="I677" i="4"/>
  <c r="H677" i="4"/>
  <c r="G677" i="4"/>
  <c r="E677" i="4"/>
  <c r="D677" i="4"/>
  <c r="J676" i="4"/>
  <c r="I676" i="4"/>
  <c r="H676" i="4"/>
  <c r="G676" i="4"/>
  <c r="E676" i="4"/>
  <c r="D676" i="4"/>
  <c r="J675" i="4"/>
  <c r="I675" i="4"/>
  <c r="H675" i="4"/>
  <c r="G675" i="4"/>
  <c r="E675" i="4"/>
  <c r="D675" i="4"/>
  <c r="J674" i="4"/>
  <c r="I674" i="4"/>
  <c r="H674" i="4"/>
  <c r="G674" i="4"/>
  <c r="E674" i="4"/>
  <c r="D674" i="4"/>
  <c r="J673" i="4"/>
  <c r="I673" i="4"/>
  <c r="H673" i="4"/>
  <c r="G673" i="4"/>
  <c r="E673" i="4"/>
  <c r="D673" i="4"/>
  <c r="J672" i="4"/>
  <c r="I672" i="4"/>
  <c r="H672" i="4"/>
  <c r="G672" i="4"/>
  <c r="E672" i="4"/>
  <c r="D672" i="4"/>
  <c r="J671" i="4"/>
  <c r="I671" i="4"/>
  <c r="H671" i="4"/>
  <c r="G671" i="4"/>
  <c r="E671" i="4"/>
  <c r="D671" i="4"/>
  <c r="J670" i="4"/>
  <c r="I670" i="4"/>
  <c r="H670" i="4"/>
  <c r="G670" i="4"/>
  <c r="E670" i="4"/>
  <c r="D670" i="4"/>
  <c r="J669" i="4"/>
  <c r="I669" i="4"/>
  <c r="H669" i="4"/>
  <c r="G669" i="4"/>
  <c r="E669" i="4"/>
  <c r="D669" i="4"/>
  <c r="J668" i="4"/>
  <c r="I668" i="4"/>
  <c r="H668" i="4"/>
  <c r="G668" i="4"/>
  <c r="E668" i="4"/>
  <c r="D668" i="4"/>
  <c r="J667" i="4"/>
  <c r="I667" i="4"/>
  <c r="H667" i="4"/>
  <c r="G667" i="4"/>
  <c r="E667" i="4"/>
  <c r="D667" i="4"/>
  <c r="J666" i="4"/>
  <c r="I666" i="4"/>
  <c r="H666" i="4"/>
  <c r="G666" i="4"/>
  <c r="E666" i="4"/>
  <c r="D666" i="4"/>
  <c r="J665" i="4"/>
  <c r="I665" i="4"/>
  <c r="H665" i="4"/>
  <c r="G665" i="4"/>
  <c r="E665" i="4"/>
  <c r="D665" i="4"/>
  <c r="J664" i="4"/>
  <c r="I664" i="4"/>
  <c r="H664" i="4"/>
  <c r="G664" i="4"/>
  <c r="E664" i="4"/>
  <c r="D664" i="4"/>
  <c r="J663" i="4"/>
  <c r="I663" i="4"/>
  <c r="H663" i="4"/>
  <c r="G663" i="4"/>
  <c r="E663" i="4"/>
  <c r="D663" i="4"/>
  <c r="J662" i="4"/>
  <c r="I662" i="4"/>
  <c r="H662" i="4"/>
  <c r="G662" i="4"/>
  <c r="E662" i="4"/>
  <c r="D662" i="4"/>
  <c r="J661" i="4"/>
  <c r="I661" i="4"/>
  <c r="H661" i="4"/>
  <c r="G661" i="4"/>
  <c r="E661" i="4"/>
  <c r="D661" i="4"/>
  <c r="J660" i="4"/>
  <c r="I660" i="4"/>
  <c r="H660" i="4"/>
  <c r="G660" i="4"/>
  <c r="E660" i="4"/>
  <c r="D660" i="4"/>
  <c r="J659" i="4"/>
  <c r="I659" i="4"/>
  <c r="H659" i="4"/>
  <c r="G659" i="4"/>
  <c r="E659" i="4"/>
  <c r="D659" i="4"/>
  <c r="J658" i="4"/>
  <c r="I658" i="4"/>
  <c r="H658" i="4"/>
  <c r="G658" i="4"/>
  <c r="E658" i="4"/>
  <c r="D658" i="4"/>
  <c r="J657" i="4"/>
  <c r="I657" i="4"/>
  <c r="H657" i="4"/>
  <c r="G657" i="4"/>
  <c r="E657" i="4"/>
  <c r="D657" i="4"/>
  <c r="J656" i="4"/>
  <c r="I656" i="4"/>
  <c r="H656" i="4"/>
  <c r="G656" i="4"/>
  <c r="E656" i="4"/>
  <c r="D656" i="4"/>
  <c r="J655" i="4"/>
  <c r="I655" i="4"/>
  <c r="H655" i="4"/>
  <c r="G655" i="4"/>
  <c r="E655" i="4"/>
  <c r="D655" i="4"/>
  <c r="J654" i="4"/>
  <c r="I654" i="4"/>
  <c r="H654" i="4"/>
  <c r="G654" i="4"/>
  <c r="E654" i="4"/>
  <c r="D654" i="4"/>
  <c r="J653" i="4"/>
  <c r="I653" i="4"/>
  <c r="H653" i="4"/>
  <c r="G653" i="4"/>
  <c r="E653" i="4"/>
  <c r="D653" i="4"/>
  <c r="J652" i="4"/>
  <c r="I652" i="4"/>
  <c r="H652" i="4"/>
  <c r="G652" i="4"/>
  <c r="E652" i="4"/>
  <c r="D652" i="4"/>
  <c r="J651" i="4"/>
  <c r="I651" i="4"/>
  <c r="H651" i="4"/>
  <c r="G651" i="4"/>
  <c r="E651" i="4"/>
  <c r="D651" i="4"/>
  <c r="J650" i="4"/>
  <c r="I650" i="4"/>
  <c r="H650" i="4"/>
  <c r="G650" i="4"/>
  <c r="E650" i="4"/>
  <c r="D650" i="4"/>
  <c r="J649" i="4"/>
  <c r="I649" i="4"/>
  <c r="H649" i="4"/>
  <c r="G649" i="4"/>
  <c r="E649" i="4"/>
  <c r="D649" i="4"/>
  <c r="J648" i="4"/>
  <c r="I648" i="4"/>
  <c r="H648" i="4"/>
  <c r="G648" i="4"/>
  <c r="E648" i="4"/>
  <c r="D648" i="4"/>
  <c r="J647" i="4"/>
  <c r="I647" i="4"/>
  <c r="H647" i="4"/>
  <c r="G647" i="4"/>
  <c r="E647" i="4"/>
  <c r="D647" i="4"/>
  <c r="J646" i="4"/>
  <c r="I646" i="4"/>
  <c r="H646" i="4"/>
  <c r="G646" i="4"/>
  <c r="E646" i="4"/>
  <c r="D646" i="4"/>
  <c r="J645" i="4"/>
  <c r="I645" i="4"/>
  <c r="H645" i="4"/>
  <c r="G645" i="4"/>
  <c r="E645" i="4"/>
  <c r="D645" i="4"/>
  <c r="J644" i="4"/>
  <c r="I644" i="4"/>
  <c r="H644" i="4"/>
  <c r="G644" i="4"/>
  <c r="E644" i="4"/>
  <c r="D644" i="4"/>
  <c r="J643" i="4"/>
  <c r="I643" i="4"/>
  <c r="H643" i="4"/>
  <c r="G643" i="4"/>
  <c r="E643" i="4"/>
  <c r="D643" i="4"/>
  <c r="J642" i="4"/>
  <c r="I642" i="4"/>
  <c r="H642" i="4"/>
  <c r="G642" i="4"/>
  <c r="E642" i="4"/>
  <c r="D642" i="4"/>
  <c r="J641" i="4"/>
  <c r="I641" i="4"/>
  <c r="H641" i="4"/>
  <c r="G641" i="4"/>
  <c r="E641" i="4"/>
  <c r="D641" i="4"/>
  <c r="J640" i="4"/>
  <c r="I640" i="4"/>
  <c r="H640" i="4"/>
  <c r="G640" i="4"/>
  <c r="E640" i="4"/>
  <c r="D640" i="4"/>
  <c r="J639" i="4"/>
  <c r="I639" i="4"/>
  <c r="H639" i="4"/>
  <c r="G639" i="4"/>
  <c r="E639" i="4"/>
  <c r="D639" i="4"/>
  <c r="J638" i="4"/>
  <c r="I638" i="4"/>
  <c r="H638" i="4"/>
  <c r="G638" i="4"/>
  <c r="E638" i="4"/>
  <c r="D638" i="4"/>
  <c r="J637" i="4"/>
  <c r="I637" i="4"/>
  <c r="H637" i="4"/>
  <c r="G637" i="4"/>
  <c r="E637" i="4"/>
  <c r="D637" i="4"/>
  <c r="J636" i="4"/>
  <c r="I636" i="4"/>
  <c r="H636" i="4"/>
  <c r="G636" i="4"/>
  <c r="E636" i="4"/>
  <c r="D636" i="4"/>
  <c r="J635" i="4"/>
  <c r="I635" i="4"/>
  <c r="H635" i="4"/>
  <c r="G635" i="4"/>
  <c r="E635" i="4"/>
  <c r="D635" i="4"/>
  <c r="J634" i="4"/>
  <c r="I634" i="4"/>
  <c r="H634" i="4"/>
  <c r="G634" i="4"/>
  <c r="E634" i="4"/>
  <c r="D634" i="4"/>
  <c r="J633" i="4"/>
  <c r="I633" i="4"/>
  <c r="H633" i="4"/>
  <c r="G633" i="4"/>
  <c r="E633" i="4"/>
  <c r="D633" i="4"/>
  <c r="J632" i="4"/>
  <c r="I632" i="4"/>
  <c r="H632" i="4"/>
  <c r="G632" i="4"/>
  <c r="E632" i="4"/>
  <c r="D632" i="4"/>
  <c r="J631" i="4"/>
  <c r="I631" i="4"/>
  <c r="H631" i="4"/>
  <c r="G631" i="4"/>
  <c r="E631" i="4"/>
  <c r="D631" i="4"/>
  <c r="J630" i="4"/>
  <c r="I630" i="4"/>
  <c r="H630" i="4"/>
  <c r="G630" i="4"/>
  <c r="E630" i="4"/>
  <c r="D630" i="4"/>
  <c r="J629" i="4"/>
  <c r="I629" i="4"/>
  <c r="H629" i="4"/>
  <c r="G629" i="4"/>
  <c r="E629" i="4"/>
  <c r="D629" i="4"/>
  <c r="J628" i="4"/>
  <c r="I628" i="4"/>
  <c r="H628" i="4"/>
  <c r="G628" i="4"/>
  <c r="E628" i="4"/>
  <c r="D628" i="4"/>
  <c r="J627" i="4"/>
  <c r="I627" i="4"/>
  <c r="H627" i="4"/>
  <c r="G627" i="4"/>
  <c r="E627" i="4"/>
  <c r="D627" i="4"/>
  <c r="J626" i="4"/>
  <c r="I626" i="4"/>
  <c r="H626" i="4"/>
  <c r="G626" i="4"/>
  <c r="E626" i="4"/>
  <c r="D626" i="4"/>
  <c r="J625" i="4"/>
  <c r="I625" i="4"/>
  <c r="H625" i="4"/>
  <c r="G625" i="4"/>
  <c r="E625" i="4"/>
  <c r="D625" i="4"/>
  <c r="J624" i="4"/>
  <c r="I624" i="4"/>
  <c r="H624" i="4"/>
  <c r="G624" i="4"/>
  <c r="E624" i="4"/>
  <c r="D624" i="4"/>
  <c r="J623" i="4"/>
  <c r="I623" i="4"/>
  <c r="H623" i="4"/>
  <c r="G623" i="4"/>
  <c r="E623" i="4"/>
  <c r="D623" i="4"/>
  <c r="J622" i="4"/>
  <c r="I622" i="4"/>
  <c r="H622" i="4"/>
  <c r="G622" i="4"/>
  <c r="E622" i="4"/>
  <c r="D622" i="4"/>
  <c r="J621" i="4"/>
  <c r="I621" i="4"/>
  <c r="H621" i="4"/>
  <c r="G621" i="4"/>
  <c r="E621" i="4"/>
  <c r="D621" i="4"/>
  <c r="J620" i="4"/>
  <c r="I620" i="4"/>
  <c r="H620" i="4"/>
  <c r="G620" i="4"/>
  <c r="E620" i="4"/>
  <c r="D620" i="4"/>
  <c r="J619" i="4"/>
  <c r="I619" i="4"/>
  <c r="H619" i="4"/>
  <c r="G619" i="4"/>
  <c r="E619" i="4"/>
  <c r="D619" i="4"/>
  <c r="J618" i="4"/>
  <c r="I618" i="4"/>
  <c r="H618" i="4"/>
  <c r="G618" i="4"/>
  <c r="E618" i="4"/>
  <c r="D618" i="4"/>
  <c r="J617" i="4"/>
  <c r="I617" i="4"/>
  <c r="H617" i="4"/>
  <c r="G617" i="4"/>
  <c r="E617" i="4"/>
  <c r="D617" i="4"/>
  <c r="J616" i="4"/>
  <c r="I616" i="4"/>
  <c r="H616" i="4"/>
  <c r="G616" i="4"/>
  <c r="E616" i="4"/>
  <c r="D616" i="4"/>
  <c r="J615" i="4"/>
  <c r="I615" i="4"/>
  <c r="H615" i="4"/>
  <c r="G615" i="4"/>
  <c r="E615" i="4"/>
  <c r="D615" i="4"/>
  <c r="J614" i="4"/>
  <c r="I614" i="4"/>
  <c r="H614" i="4"/>
  <c r="G614" i="4"/>
  <c r="E614" i="4"/>
  <c r="D614" i="4"/>
  <c r="J613" i="4"/>
  <c r="I613" i="4"/>
  <c r="H613" i="4"/>
  <c r="G613" i="4"/>
  <c r="E613" i="4"/>
  <c r="D613" i="4"/>
  <c r="J612" i="4"/>
  <c r="I612" i="4"/>
  <c r="H612" i="4"/>
  <c r="G612" i="4"/>
  <c r="E612" i="4"/>
  <c r="D612" i="4"/>
  <c r="J611" i="4"/>
  <c r="I611" i="4"/>
  <c r="H611" i="4"/>
  <c r="G611" i="4"/>
  <c r="E611" i="4"/>
  <c r="D611" i="4"/>
  <c r="J610" i="4"/>
  <c r="I610" i="4"/>
  <c r="H610" i="4"/>
  <c r="G610" i="4"/>
  <c r="E610" i="4"/>
  <c r="D610" i="4"/>
  <c r="J609" i="4"/>
  <c r="I609" i="4"/>
  <c r="H609" i="4"/>
  <c r="G609" i="4"/>
  <c r="E609" i="4"/>
  <c r="D609" i="4"/>
  <c r="J608" i="4"/>
  <c r="I608" i="4"/>
  <c r="H608" i="4"/>
  <c r="G608" i="4"/>
  <c r="E608" i="4"/>
  <c r="D608" i="4"/>
  <c r="J607" i="4"/>
  <c r="I607" i="4"/>
  <c r="H607" i="4"/>
  <c r="G607" i="4"/>
  <c r="E607" i="4"/>
  <c r="D607" i="4"/>
  <c r="J606" i="4"/>
  <c r="I606" i="4"/>
  <c r="H606" i="4"/>
  <c r="G606" i="4"/>
  <c r="E606" i="4"/>
  <c r="D606" i="4"/>
  <c r="J605" i="4"/>
  <c r="I605" i="4"/>
  <c r="H605" i="4"/>
  <c r="G605" i="4"/>
  <c r="E605" i="4"/>
  <c r="D605" i="4"/>
  <c r="J604" i="4"/>
  <c r="I604" i="4"/>
  <c r="H604" i="4"/>
  <c r="G604" i="4"/>
  <c r="E604" i="4"/>
  <c r="D604" i="4"/>
  <c r="J603" i="4"/>
  <c r="I603" i="4"/>
  <c r="H603" i="4"/>
  <c r="G603" i="4"/>
  <c r="E603" i="4"/>
  <c r="D603" i="4"/>
  <c r="J602" i="4"/>
  <c r="I602" i="4"/>
  <c r="H602" i="4"/>
  <c r="G602" i="4"/>
  <c r="E602" i="4"/>
  <c r="D602" i="4"/>
  <c r="J601" i="4"/>
  <c r="I601" i="4"/>
  <c r="H601" i="4"/>
  <c r="G601" i="4"/>
  <c r="E601" i="4"/>
  <c r="D601" i="4"/>
  <c r="J600" i="4"/>
  <c r="I600" i="4"/>
  <c r="H600" i="4"/>
  <c r="G600" i="4"/>
  <c r="E600" i="4"/>
  <c r="D600" i="4"/>
  <c r="J599" i="4"/>
  <c r="I599" i="4"/>
  <c r="H599" i="4"/>
  <c r="G599" i="4"/>
  <c r="E599" i="4"/>
  <c r="D599" i="4"/>
  <c r="J598" i="4"/>
  <c r="I598" i="4"/>
  <c r="H598" i="4"/>
  <c r="G598" i="4"/>
  <c r="E598" i="4"/>
  <c r="D598" i="4"/>
  <c r="J597" i="4"/>
  <c r="I597" i="4"/>
  <c r="H597" i="4"/>
  <c r="G597" i="4"/>
  <c r="E597" i="4"/>
  <c r="D597" i="4"/>
  <c r="J596" i="4"/>
  <c r="I596" i="4"/>
  <c r="H596" i="4"/>
  <c r="G596" i="4"/>
  <c r="E596" i="4"/>
  <c r="D596" i="4"/>
  <c r="J595" i="4"/>
  <c r="I595" i="4"/>
  <c r="H595" i="4"/>
  <c r="G595" i="4"/>
  <c r="E595" i="4"/>
  <c r="D595" i="4"/>
  <c r="J594" i="4"/>
  <c r="I594" i="4"/>
  <c r="H594" i="4"/>
  <c r="G594" i="4"/>
  <c r="E594" i="4"/>
  <c r="D594" i="4"/>
  <c r="J593" i="4"/>
  <c r="I593" i="4"/>
  <c r="H593" i="4"/>
  <c r="G593" i="4"/>
  <c r="E593" i="4"/>
  <c r="D593" i="4"/>
  <c r="J592" i="4"/>
  <c r="I592" i="4"/>
  <c r="H592" i="4"/>
  <c r="G592" i="4"/>
  <c r="E592" i="4"/>
  <c r="D592" i="4"/>
  <c r="J591" i="4"/>
  <c r="I591" i="4"/>
  <c r="H591" i="4"/>
  <c r="G591" i="4"/>
  <c r="E591" i="4"/>
  <c r="D591" i="4"/>
  <c r="J590" i="4"/>
  <c r="I590" i="4"/>
  <c r="H590" i="4"/>
  <c r="G590" i="4"/>
  <c r="E590" i="4"/>
  <c r="D590" i="4"/>
  <c r="J589" i="4"/>
  <c r="I589" i="4"/>
  <c r="H589" i="4"/>
  <c r="G589" i="4"/>
  <c r="E589" i="4"/>
  <c r="D589" i="4"/>
  <c r="J588" i="4"/>
  <c r="I588" i="4"/>
  <c r="H588" i="4"/>
  <c r="G588" i="4"/>
  <c r="E588" i="4"/>
  <c r="D588" i="4"/>
  <c r="J587" i="4"/>
  <c r="I587" i="4"/>
  <c r="H587" i="4"/>
  <c r="G587" i="4"/>
  <c r="E587" i="4"/>
  <c r="D587" i="4"/>
  <c r="J586" i="4"/>
  <c r="I586" i="4"/>
  <c r="H586" i="4"/>
  <c r="G586" i="4"/>
  <c r="E586" i="4"/>
  <c r="D586" i="4"/>
  <c r="J585" i="4"/>
  <c r="I585" i="4"/>
  <c r="H585" i="4"/>
  <c r="G585" i="4"/>
  <c r="E585" i="4"/>
  <c r="D585" i="4"/>
  <c r="J584" i="4"/>
  <c r="I584" i="4"/>
  <c r="H584" i="4"/>
  <c r="G584" i="4"/>
  <c r="E584" i="4"/>
  <c r="D584" i="4"/>
  <c r="J583" i="4"/>
  <c r="I583" i="4"/>
  <c r="H583" i="4"/>
  <c r="G583" i="4"/>
  <c r="E583" i="4"/>
  <c r="D583" i="4"/>
  <c r="J582" i="4"/>
  <c r="I582" i="4"/>
  <c r="H582" i="4"/>
  <c r="G582" i="4"/>
  <c r="E582" i="4"/>
  <c r="D582" i="4"/>
  <c r="J581" i="4"/>
  <c r="I581" i="4"/>
  <c r="H581" i="4"/>
  <c r="G581" i="4"/>
  <c r="E581" i="4"/>
  <c r="D581" i="4"/>
  <c r="J580" i="4"/>
  <c r="I580" i="4"/>
  <c r="H580" i="4"/>
  <c r="G580" i="4"/>
  <c r="E580" i="4"/>
  <c r="D580" i="4"/>
  <c r="J579" i="4"/>
  <c r="I579" i="4"/>
  <c r="H579" i="4"/>
  <c r="G579" i="4"/>
  <c r="E579" i="4"/>
  <c r="D579" i="4"/>
  <c r="J578" i="4"/>
  <c r="I578" i="4"/>
  <c r="H578" i="4"/>
  <c r="G578" i="4"/>
  <c r="E578" i="4"/>
  <c r="D578" i="4"/>
  <c r="J577" i="4"/>
  <c r="I577" i="4"/>
  <c r="H577" i="4"/>
  <c r="G577" i="4"/>
  <c r="E577" i="4"/>
  <c r="D577" i="4"/>
  <c r="J576" i="4"/>
  <c r="I576" i="4"/>
  <c r="H576" i="4"/>
  <c r="G576" i="4"/>
  <c r="E576" i="4"/>
  <c r="D576" i="4"/>
  <c r="J575" i="4"/>
  <c r="I575" i="4"/>
  <c r="H575" i="4"/>
  <c r="G575" i="4"/>
  <c r="E575" i="4"/>
  <c r="D575" i="4"/>
  <c r="J574" i="4"/>
  <c r="I574" i="4"/>
  <c r="H574" i="4"/>
  <c r="G574" i="4"/>
  <c r="E574" i="4"/>
  <c r="D574" i="4"/>
  <c r="J573" i="4"/>
  <c r="I573" i="4"/>
  <c r="H573" i="4"/>
  <c r="G573" i="4"/>
  <c r="E573" i="4"/>
  <c r="D573" i="4"/>
  <c r="J572" i="4"/>
  <c r="I572" i="4"/>
  <c r="H572" i="4"/>
  <c r="G572" i="4"/>
  <c r="E572" i="4"/>
  <c r="D572" i="4"/>
  <c r="J571" i="4"/>
  <c r="I571" i="4"/>
  <c r="H571" i="4"/>
  <c r="G571" i="4"/>
  <c r="E571" i="4"/>
  <c r="D571" i="4"/>
  <c r="J570" i="4"/>
  <c r="I570" i="4"/>
  <c r="H570" i="4"/>
  <c r="G570" i="4"/>
  <c r="E570" i="4"/>
  <c r="D570" i="4"/>
  <c r="J569" i="4"/>
  <c r="I569" i="4"/>
  <c r="H569" i="4"/>
  <c r="G569" i="4"/>
  <c r="E569" i="4"/>
  <c r="D569" i="4"/>
  <c r="J568" i="4"/>
  <c r="I568" i="4"/>
  <c r="H568" i="4"/>
  <c r="G568" i="4"/>
  <c r="E568" i="4"/>
  <c r="D568" i="4"/>
  <c r="J567" i="4"/>
  <c r="I567" i="4"/>
  <c r="H567" i="4"/>
  <c r="G567" i="4"/>
  <c r="E567" i="4"/>
  <c r="D567" i="4"/>
  <c r="J566" i="4"/>
  <c r="I566" i="4"/>
  <c r="H566" i="4"/>
  <c r="G566" i="4"/>
  <c r="E566" i="4"/>
  <c r="D566" i="4"/>
  <c r="J565" i="4"/>
  <c r="I565" i="4"/>
  <c r="H565" i="4"/>
  <c r="G565" i="4"/>
  <c r="E565" i="4"/>
  <c r="D565" i="4"/>
  <c r="J564" i="4"/>
  <c r="I564" i="4"/>
  <c r="H564" i="4"/>
  <c r="G564" i="4"/>
  <c r="E564" i="4"/>
  <c r="D564" i="4"/>
  <c r="J563" i="4"/>
  <c r="I563" i="4"/>
  <c r="H563" i="4"/>
  <c r="G563" i="4"/>
  <c r="E563" i="4"/>
  <c r="D563" i="4"/>
  <c r="J562" i="4"/>
  <c r="I562" i="4"/>
  <c r="H562" i="4"/>
  <c r="G562" i="4"/>
  <c r="E562" i="4"/>
  <c r="D562" i="4"/>
  <c r="J561" i="4"/>
  <c r="I561" i="4"/>
  <c r="H561" i="4"/>
  <c r="G561" i="4"/>
  <c r="E561" i="4"/>
  <c r="D561" i="4"/>
  <c r="J560" i="4"/>
  <c r="I560" i="4"/>
  <c r="H560" i="4"/>
  <c r="G560" i="4"/>
  <c r="E560" i="4"/>
  <c r="D560" i="4"/>
  <c r="J559" i="4"/>
  <c r="I559" i="4"/>
  <c r="H559" i="4"/>
  <c r="G559" i="4"/>
  <c r="E559" i="4"/>
  <c r="D559" i="4"/>
  <c r="J558" i="4"/>
  <c r="I558" i="4"/>
  <c r="H558" i="4"/>
  <c r="G558" i="4"/>
  <c r="E558" i="4"/>
  <c r="D558" i="4"/>
  <c r="J557" i="4"/>
  <c r="I557" i="4"/>
  <c r="H557" i="4"/>
  <c r="G557" i="4"/>
  <c r="E557" i="4"/>
  <c r="D557" i="4"/>
  <c r="J556" i="4"/>
  <c r="I556" i="4"/>
  <c r="H556" i="4"/>
  <c r="G556" i="4"/>
  <c r="E556" i="4"/>
  <c r="D556" i="4"/>
  <c r="J555" i="4"/>
  <c r="I555" i="4"/>
  <c r="H555" i="4"/>
  <c r="G555" i="4"/>
  <c r="E555" i="4"/>
  <c r="D555" i="4"/>
  <c r="J554" i="4"/>
  <c r="I554" i="4"/>
  <c r="H554" i="4"/>
  <c r="G554" i="4"/>
  <c r="E554" i="4"/>
  <c r="D554" i="4"/>
  <c r="J553" i="4"/>
  <c r="I553" i="4"/>
  <c r="H553" i="4"/>
  <c r="G553" i="4"/>
  <c r="E553" i="4"/>
  <c r="D553" i="4"/>
  <c r="J552" i="4"/>
  <c r="I552" i="4"/>
  <c r="H552" i="4"/>
  <c r="G552" i="4"/>
  <c r="E552" i="4"/>
  <c r="D552" i="4"/>
  <c r="J551" i="4"/>
  <c r="I551" i="4"/>
  <c r="H551" i="4"/>
  <c r="G551" i="4"/>
  <c r="E551" i="4"/>
  <c r="D551" i="4"/>
  <c r="J550" i="4"/>
  <c r="I550" i="4"/>
  <c r="H550" i="4"/>
  <c r="G550" i="4"/>
  <c r="E550" i="4"/>
  <c r="D550" i="4"/>
  <c r="J549" i="4"/>
  <c r="I549" i="4"/>
  <c r="H549" i="4"/>
  <c r="G549" i="4"/>
  <c r="E549" i="4"/>
  <c r="D549" i="4"/>
  <c r="J548" i="4"/>
  <c r="I548" i="4"/>
  <c r="H548" i="4"/>
  <c r="G548" i="4"/>
  <c r="E548" i="4"/>
  <c r="D548" i="4"/>
  <c r="J547" i="4"/>
  <c r="I547" i="4"/>
  <c r="H547" i="4"/>
  <c r="G547" i="4"/>
  <c r="E547" i="4"/>
  <c r="D547" i="4"/>
  <c r="J546" i="4"/>
  <c r="I546" i="4"/>
  <c r="H546" i="4"/>
  <c r="G546" i="4"/>
  <c r="E546" i="4"/>
  <c r="D546" i="4"/>
  <c r="J545" i="4"/>
  <c r="I545" i="4"/>
  <c r="H545" i="4"/>
  <c r="G545" i="4"/>
  <c r="E545" i="4"/>
  <c r="D545" i="4"/>
  <c r="J544" i="4"/>
  <c r="I544" i="4"/>
  <c r="H544" i="4"/>
  <c r="G544" i="4"/>
  <c r="E544" i="4"/>
  <c r="D544" i="4"/>
  <c r="J543" i="4"/>
  <c r="I543" i="4"/>
  <c r="H543" i="4"/>
  <c r="G543" i="4"/>
  <c r="E543" i="4"/>
  <c r="D543" i="4"/>
  <c r="J542" i="4"/>
  <c r="I542" i="4"/>
  <c r="H542" i="4"/>
  <c r="G542" i="4"/>
  <c r="E542" i="4"/>
  <c r="D542" i="4"/>
  <c r="J541" i="4"/>
  <c r="I541" i="4"/>
  <c r="H541" i="4"/>
  <c r="G541" i="4"/>
  <c r="E541" i="4"/>
  <c r="D541" i="4"/>
  <c r="J540" i="4"/>
  <c r="I540" i="4"/>
  <c r="H540" i="4"/>
  <c r="G540" i="4"/>
  <c r="E540" i="4"/>
  <c r="D540" i="4"/>
  <c r="J539" i="4"/>
  <c r="I539" i="4"/>
  <c r="H539" i="4"/>
  <c r="G539" i="4"/>
  <c r="E539" i="4"/>
  <c r="D539" i="4"/>
  <c r="J538" i="4"/>
  <c r="I538" i="4"/>
  <c r="H538" i="4"/>
  <c r="G538" i="4"/>
  <c r="E538" i="4"/>
  <c r="D538" i="4"/>
  <c r="J537" i="4"/>
  <c r="I537" i="4"/>
  <c r="H537" i="4"/>
  <c r="G537" i="4"/>
  <c r="E537" i="4"/>
  <c r="D537" i="4"/>
  <c r="J536" i="4"/>
  <c r="I536" i="4"/>
  <c r="H536" i="4"/>
  <c r="G536" i="4"/>
  <c r="E536" i="4"/>
  <c r="D536" i="4"/>
  <c r="J535" i="4"/>
  <c r="I535" i="4"/>
  <c r="H535" i="4"/>
  <c r="G535" i="4"/>
  <c r="E535" i="4"/>
  <c r="D535" i="4"/>
  <c r="J534" i="4"/>
  <c r="I534" i="4"/>
  <c r="H534" i="4"/>
  <c r="G534" i="4"/>
  <c r="E534" i="4"/>
  <c r="D534" i="4"/>
  <c r="J533" i="4"/>
  <c r="I533" i="4"/>
  <c r="H533" i="4"/>
  <c r="G533" i="4"/>
  <c r="E533" i="4"/>
  <c r="D533" i="4"/>
  <c r="J532" i="4"/>
  <c r="I532" i="4"/>
  <c r="H532" i="4"/>
  <c r="G532" i="4"/>
  <c r="E532" i="4"/>
  <c r="D532" i="4"/>
  <c r="J531" i="4"/>
  <c r="I531" i="4"/>
  <c r="H531" i="4"/>
  <c r="G531" i="4"/>
  <c r="E531" i="4"/>
  <c r="D531" i="4"/>
  <c r="J530" i="4"/>
  <c r="I530" i="4"/>
  <c r="H530" i="4"/>
  <c r="G530" i="4"/>
  <c r="E530" i="4"/>
  <c r="D530" i="4"/>
  <c r="J529" i="4"/>
  <c r="I529" i="4"/>
  <c r="H529" i="4"/>
  <c r="G529" i="4"/>
  <c r="E529" i="4"/>
  <c r="D529" i="4"/>
  <c r="J528" i="4"/>
  <c r="I528" i="4"/>
  <c r="H528" i="4"/>
  <c r="G528" i="4"/>
  <c r="E528" i="4"/>
  <c r="D528" i="4"/>
  <c r="J527" i="4"/>
  <c r="I527" i="4"/>
  <c r="H527" i="4"/>
  <c r="G527" i="4"/>
  <c r="E527" i="4"/>
  <c r="D527" i="4"/>
  <c r="J526" i="4"/>
  <c r="I526" i="4"/>
  <c r="H526" i="4"/>
  <c r="G526" i="4"/>
  <c r="E526" i="4"/>
  <c r="D526" i="4"/>
  <c r="J525" i="4"/>
  <c r="I525" i="4"/>
  <c r="H525" i="4"/>
  <c r="G525" i="4"/>
  <c r="E525" i="4"/>
  <c r="D525" i="4"/>
  <c r="J524" i="4"/>
  <c r="I524" i="4"/>
  <c r="H524" i="4"/>
  <c r="G524" i="4"/>
  <c r="E524" i="4"/>
  <c r="D524" i="4"/>
  <c r="J523" i="4"/>
  <c r="I523" i="4"/>
  <c r="H523" i="4"/>
  <c r="G523" i="4"/>
  <c r="E523" i="4"/>
  <c r="D523" i="4"/>
  <c r="J522" i="4"/>
  <c r="I522" i="4"/>
  <c r="H522" i="4"/>
  <c r="G522" i="4"/>
  <c r="E522" i="4"/>
  <c r="D522" i="4"/>
  <c r="J521" i="4"/>
  <c r="I521" i="4"/>
  <c r="H521" i="4"/>
  <c r="G521" i="4"/>
  <c r="E521" i="4"/>
  <c r="D521" i="4"/>
  <c r="J520" i="4"/>
  <c r="I520" i="4"/>
  <c r="H520" i="4"/>
  <c r="G520" i="4"/>
  <c r="E520" i="4"/>
  <c r="D520" i="4"/>
  <c r="J519" i="4"/>
  <c r="I519" i="4"/>
  <c r="H519" i="4"/>
  <c r="G519" i="4"/>
  <c r="E519" i="4"/>
  <c r="D519" i="4"/>
  <c r="J518" i="4"/>
  <c r="I518" i="4"/>
  <c r="H518" i="4"/>
  <c r="G518" i="4"/>
  <c r="E518" i="4"/>
  <c r="D518" i="4"/>
  <c r="J517" i="4"/>
  <c r="I517" i="4"/>
  <c r="H517" i="4"/>
  <c r="G517" i="4"/>
  <c r="E517" i="4"/>
  <c r="D517" i="4"/>
  <c r="J516" i="4"/>
  <c r="I516" i="4"/>
  <c r="H516" i="4"/>
  <c r="G516" i="4"/>
  <c r="E516" i="4"/>
  <c r="D516" i="4"/>
  <c r="J515" i="4"/>
  <c r="I515" i="4"/>
  <c r="H515" i="4"/>
  <c r="G515" i="4"/>
  <c r="E515" i="4"/>
  <c r="D515" i="4"/>
  <c r="J514" i="4"/>
  <c r="I514" i="4"/>
  <c r="H514" i="4"/>
  <c r="G514" i="4"/>
  <c r="E514" i="4"/>
  <c r="D514" i="4"/>
  <c r="J513" i="4"/>
  <c r="I513" i="4"/>
  <c r="H513" i="4"/>
  <c r="G513" i="4"/>
  <c r="E513" i="4"/>
  <c r="D513" i="4"/>
  <c r="J512" i="4"/>
  <c r="I512" i="4"/>
  <c r="H512" i="4"/>
  <c r="G512" i="4"/>
  <c r="E512" i="4"/>
  <c r="D512" i="4"/>
  <c r="J511" i="4"/>
  <c r="I511" i="4"/>
  <c r="H511" i="4"/>
  <c r="G511" i="4"/>
  <c r="E511" i="4"/>
  <c r="D511" i="4"/>
  <c r="J510" i="4"/>
  <c r="I510" i="4"/>
  <c r="H510" i="4"/>
  <c r="G510" i="4"/>
  <c r="E510" i="4"/>
  <c r="D510" i="4"/>
  <c r="J509" i="4"/>
  <c r="I509" i="4"/>
  <c r="H509" i="4"/>
  <c r="G509" i="4"/>
  <c r="E509" i="4"/>
  <c r="D509" i="4"/>
  <c r="J508" i="4"/>
  <c r="I508" i="4"/>
  <c r="H508" i="4"/>
  <c r="G508" i="4"/>
  <c r="E508" i="4"/>
  <c r="D508" i="4"/>
  <c r="J507" i="4"/>
  <c r="I507" i="4"/>
  <c r="H507" i="4"/>
  <c r="G507" i="4"/>
  <c r="E507" i="4"/>
  <c r="D507" i="4"/>
  <c r="J506" i="4"/>
  <c r="I506" i="4"/>
  <c r="H506" i="4"/>
  <c r="G506" i="4"/>
  <c r="E506" i="4"/>
  <c r="D506" i="4"/>
  <c r="J505" i="4"/>
  <c r="I505" i="4"/>
  <c r="H505" i="4"/>
  <c r="G505" i="4"/>
  <c r="E505" i="4"/>
  <c r="D505" i="4"/>
  <c r="J504" i="4"/>
  <c r="I504" i="4"/>
  <c r="H504" i="4"/>
  <c r="G504" i="4"/>
  <c r="E504" i="4"/>
  <c r="D504" i="4"/>
  <c r="J503" i="4"/>
  <c r="I503" i="4"/>
  <c r="H503" i="4"/>
  <c r="G503" i="4"/>
  <c r="E503" i="4"/>
  <c r="D503" i="4"/>
  <c r="J502" i="4"/>
  <c r="I502" i="4"/>
  <c r="H502" i="4"/>
  <c r="G502" i="4"/>
  <c r="E502" i="4"/>
  <c r="D502" i="4"/>
  <c r="J501" i="4"/>
  <c r="I501" i="4"/>
  <c r="H501" i="4"/>
  <c r="G501" i="4"/>
  <c r="E501" i="4"/>
  <c r="D501" i="4"/>
  <c r="J500" i="4"/>
  <c r="I500" i="4"/>
  <c r="H500" i="4"/>
  <c r="G500" i="4"/>
  <c r="E500" i="4"/>
  <c r="D500" i="4"/>
  <c r="J499" i="4"/>
  <c r="I499" i="4"/>
  <c r="H499" i="4"/>
  <c r="G499" i="4"/>
  <c r="E499" i="4"/>
  <c r="D499" i="4"/>
  <c r="J498" i="4"/>
  <c r="I498" i="4"/>
  <c r="H498" i="4"/>
  <c r="G498" i="4"/>
  <c r="E498" i="4"/>
  <c r="D498" i="4"/>
  <c r="J497" i="4"/>
  <c r="I497" i="4"/>
  <c r="H497" i="4"/>
  <c r="G497" i="4"/>
  <c r="E497" i="4"/>
  <c r="D497" i="4"/>
  <c r="J496" i="4"/>
  <c r="I496" i="4"/>
  <c r="H496" i="4"/>
  <c r="G496" i="4"/>
  <c r="E496" i="4"/>
  <c r="D496" i="4"/>
  <c r="J495" i="4"/>
  <c r="I495" i="4"/>
  <c r="H495" i="4"/>
  <c r="G495" i="4"/>
  <c r="E495" i="4"/>
  <c r="D495" i="4"/>
  <c r="J494" i="4"/>
  <c r="I494" i="4"/>
  <c r="H494" i="4"/>
  <c r="G494" i="4"/>
  <c r="E494" i="4"/>
  <c r="D494" i="4"/>
  <c r="J493" i="4"/>
  <c r="I493" i="4"/>
  <c r="H493" i="4"/>
  <c r="G493" i="4"/>
  <c r="E493" i="4"/>
  <c r="D493" i="4"/>
  <c r="J492" i="4"/>
  <c r="I492" i="4"/>
  <c r="H492" i="4"/>
  <c r="G492" i="4"/>
  <c r="E492" i="4"/>
  <c r="D492" i="4"/>
  <c r="J491" i="4"/>
  <c r="I491" i="4"/>
  <c r="H491" i="4"/>
  <c r="G491" i="4"/>
  <c r="E491" i="4"/>
  <c r="D491" i="4"/>
  <c r="J490" i="4"/>
  <c r="I490" i="4"/>
  <c r="H490" i="4"/>
  <c r="G490" i="4"/>
  <c r="E490" i="4"/>
  <c r="D490" i="4"/>
  <c r="J489" i="4"/>
  <c r="I489" i="4"/>
  <c r="H489" i="4"/>
  <c r="G489" i="4"/>
  <c r="E489" i="4"/>
  <c r="D489" i="4"/>
  <c r="J488" i="4"/>
  <c r="I488" i="4"/>
  <c r="H488" i="4"/>
  <c r="G488" i="4"/>
  <c r="E488" i="4"/>
  <c r="D488" i="4"/>
  <c r="J487" i="4"/>
  <c r="I487" i="4"/>
  <c r="H487" i="4"/>
  <c r="G487" i="4"/>
  <c r="E487" i="4"/>
  <c r="D487" i="4"/>
  <c r="J486" i="4"/>
  <c r="I486" i="4"/>
  <c r="H486" i="4"/>
  <c r="G486" i="4"/>
  <c r="E486" i="4"/>
  <c r="D486" i="4"/>
  <c r="J485" i="4"/>
  <c r="I485" i="4"/>
  <c r="H485" i="4"/>
  <c r="G485" i="4"/>
  <c r="E485" i="4"/>
  <c r="D485" i="4"/>
  <c r="J484" i="4"/>
  <c r="I484" i="4"/>
  <c r="H484" i="4"/>
  <c r="G484" i="4"/>
  <c r="E484" i="4"/>
  <c r="D484" i="4"/>
  <c r="J483" i="4"/>
  <c r="I483" i="4"/>
  <c r="H483" i="4"/>
  <c r="G483" i="4"/>
  <c r="E483" i="4"/>
  <c r="D483" i="4"/>
  <c r="J482" i="4"/>
  <c r="I482" i="4"/>
  <c r="H482" i="4"/>
  <c r="G482" i="4"/>
  <c r="E482" i="4"/>
  <c r="D482" i="4"/>
  <c r="J481" i="4"/>
  <c r="I481" i="4"/>
  <c r="H481" i="4"/>
  <c r="G481" i="4"/>
  <c r="E481" i="4"/>
  <c r="D481" i="4"/>
  <c r="J480" i="4"/>
  <c r="I480" i="4"/>
  <c r="H480" i="4"/>
  <c r="G480" i="4"/>
  <c r="E480" i="4"/>
  <c r="D480" i="4"/>
  <c r="J479" i="4"/>
  <c r="I479" i="4"/>
  <c r="H479" i="4"/>
  <c r="G479" i="4"/>
  <c r="E479" i="4"/>
  <c r="D479" i="4"/>
  <c r="J478" i="4"/>
  <c r="I478" i="4"/>
  <c r="H478" i="4"/>
  <c r="G478" i="4"/>
  <c r="E478" i="4"/>
  <c r="D478" i="4"/>
  <c r="J477" i="4"/>
  <c r="I477" i="4"/>
  <c r="H477" i="4"/>
  <c r="G477" i="4"/>
  <c r="E477" i="4"/>
  <c r="D477" i="4"/>
  <c r="J476" i="4"/>
  <c r="I476" i="4"/>
  <c r="H476" i="4"/>
  <c r="G476" i="4"/>
  <c r="E476" i="4"/>
  <c r="D476" i="4"/>
  <c r="J475" i="4"/>
  <c r="I475" i="4"/>
  <c r="H475" i="4"/>
  <c r="G475" i="4"/>
  <c r="E475" i="4"/>
  <c r="D475" i="4"/>
  <c r="J474" i="4"/>
  <c r="I474" i="4"/>
  <c r="H474" i="4"/>
  <c r="G474" i="4"/>
  <c r="E474" i="4"/>
  <c r="D474" i="4"/>
  <c r="J473" i="4"/>
  <c r="I473" i="4"/>
  <c r="H473" i="4"/>
  <c r="G473" i="4"/>
  <c r="E473" i="4"/>
  <c r="D473" i="4"/>
  <c r="J472" i="4"/>
  <c r="I472" i="4"/>
  <c r="H472" i="4"/>
  <c r="G472" i="4"/>
  <c r="E472" i="4"/>
  <c r="D472" i="4"/>
  <c r="J471" i="4"/>
  <c r="I471" i="4"/>
  <c r="H471" i="4"/>
  <c r="G471" i="4"/>
  <c r="E471" i="4"/>
  <c r="D471" i="4"/>
  <c r="J470" i="4"/>
  <c r="I470" i="4"/>
  <c r="H470" i="4"/>
  <c r="G470" i="4"/>
  <c r="E470" i="4"/>
  <c r="D470" i="4"/>
  <c r="J469" i="4"/>
  <c r="I469" i="4"/>
  <c r="H469" i="4"/>
  <c r="G469" i="4"/>
  <c r="E469" i="4"/>
  <c r="D469" i="4"/>
  <c r="J468" i="4"/>
  <c r="I468" i="4"/>
  <c r="H468" i="4"/>
  <c r="G468" i="4"/>
  <c r="E468" i="4"/>
  <c r="D468" i="4"/>
  <c r="J467" i="4"/>
  <c r="I467" i="4"/>
  <c r="H467" i="4"/>
  <c r="G467" i="4"/>
  <c r="E467" i="4"/>
  <c r="D467" i="4"/>
  <c r="J466" i="4"/>
  <c r="I466" i="4"/>
  <c r="H466" i="4"/>
  <c r="G466" i="4"/>
  <c r="E466" i="4"/>
  <c r="D466" i="4"/>
  <c r="J465" i="4"/>
  <c r="I465" i="4"/>
  <c r="H465" i="4"/>
  <c r="G465" i="4"/>
  <c r="E465" i="4"/>
  <c r="D465" i="4"/>
  <c r="J464" i="4"/>
  <c r="I464" i="4"/>
  <c r="H464" i="4"/>
  <c r="G464" i="4"/>
  <c r="E464" i="4"/>
  <c r="D464" i="4"/>
  <c r="J463" i="4"/>
  <c r="I463" i="4"/>
  <c r="H463" i="4"/>
  <c r="G463" i="4"/>
  <c r="E463" i="4"/>
  <c r="D463" i="4"/>
  <c r="J462" i="4"/>
  <c r="I462" i="4"/>
  <c r="H462" i="4"/>
  <c r="G462" i="4"/>
  <c r="E462" i="4"/>
  <c r="D462" i="4"/>
  <c r="J461" i="4"/>
  <c r="I461" i="4"/>
  <c r="H461" i="4"/>
  <c r="G461" i="4"/>
  <c r="E461" i="4"/>
  <c r="D461" i="4"/>
  <c r="J460" i="4"/>
  <c r="I460" i="4"/>
  <c r="H460" i="4"/>
  <c r="G460" i="4"/>
  <c r="E460" i="4"/>
  <c r="D460" i="4"/>
  <c r="J459" i="4"/>
  <c r="I459" i="4"/>
  <c r="H459" i="4"/>
  <c r="G459" i="4"/>
  <c r="E459" i="4"/>
  <c r="D459" i="4"/>
  <c r="J458" i="4"/>
  <c r="I458" i="4"/>
  <c r="H458" i="4"/>
  <c r="G458" i="4"/>
  <c r="E458" i="4"/>
  <c r="D458" i="4"/>
  <c r="J457" i="4"/>
  <c r="I457" i="4"/>
  <c r="H457" i="4"/>
  <c r="G457" i="4"/>
  <c r="E457" i="4"/>
  <c r="D457" i="4"/>
  <c r="J456" i="4"/>
  <c r="I456" i="4"/>
  <c r="H456" i="4"/>
  <c r="G456" i="4"/>
  <c r="E456" i="4"/>
  <c r="D456" i="4"/>
  <c r="J455" i="4"/>
  <c r="I455" i="4"/>
  <c r="H455" i="4"/>
  <c r="G455" i="4"/>
  <c r="E455" i="4"/>
  <c r="D455" i="4"/>
  <c r="J454" i="4"/>
  <c r="I454" i="4"/>
  <c r="H454" i="4"/>
  <c r="G454" i="4"/>
  <c r="E454" i="4"/>
  <c r="D454" i="4"/>
  <c r="J453" i="4"/>
  <c r="I453" i="4"/>
  <c r="H453" i="4"/>
  <c r="G453" i="4"/>
  <c r="E453" i="4"/>
  <c r="D453" i="4"/>
  <c r="J452" i="4"/>
  <c r="I452" i="4"/>
  <c r="H452" i="4"/>
  <c r="G452" i="4"/>
  <c r="E452" i="4"/>
  <c r="D452" i="4"/>
  <c r="J451" i="4"/>
  <c r="I451" i="4"/>
  <c r="H451" i="4"/>
  <c r="G451" i="4"/>
  <c r="E451" i="4"/>
  <c r="D451" i="4"/>
  <c r="J450" i="4"/>
  <c r="I450" i="4"/>
  <c r="H450" i="4"/>
  <c r="G450" i="4"/>
  <c r="E450" i="4"/>
  <c r="D450" i="4"/>
  <c r="J449" i="4"/>
  <c r="I449" i="4"/>
  <c r="H449" i="4"/>
  <c r="G449" i="4"/>
  <c r="E449" i="4"/>
  <c r="D449" i="4"/>
  <c r="J448" i="4"/>
  <c r="I448" i="4"/>
  <c r="H448" i="4"/>
  <c r="G448" i="4"/>
  <c r="E448" i="4"/>
  <c r="D448" i="4"/>
  <c r="J447" i="4"/>
  <c r="I447" i="4"/>
  <c r="H447" i="4"/>
  <c r="G447" i="4"/>
  <c r="E447" i="4"/>
  <c r="D447" i="4"/>
  <c r="J446" i="4"/>
  <c r="I446" i="4"/>
  <c r="H446" i="4"/>
  <c r="G446" i="4"/>
  <c r="E446" i="4"/>
  <c r="D446" i="4"/>
  <c r="J445" i="4"/>
  <c r="I445" i="4"/>
  <c r="H445" i="4"/>
  <c r="G445" i="4"/>
  <c r="E445" i="4"/>
  <c r="D445" i="4"/>
  <c r="J444" i="4"/>
  <c r="I444" i="4"/>
  <c r="H444" i="4"/>
  <c r="G444" i="4"/>
  <c r="E444" i="4"/>
  <c r="D444" i="4"/>
  <c r="J443" i="4"/>
  <c r="I443" i="4"/>
  <c r="H443" i="4"/>
  <c r="G443" i="4"/>
  <c r="E443" i="4"/>
  <c r="D443" i="4"/>
  <c r="J442" i="4"/>
  <c r="I442" i="4"/>
  <c r="H442" i="4"/>
  <c r="G442" i="4"/>
  <c r="E442" i="4"/>
  <c r="D442" i="4"/>
  <c r="J441" i="4"/>
  <c r="I441" i="4"/>
  <c r="H441" i="4"/>
  <c r="G441" i="4"/>
  <c r="E441" i="4"/>
  <c r="D441" i="4"/>
  <c r="J440" i="4"/>
  <c r="I440" i="4"/>
  <c r="H440" i="4"/>
  <c r="G440" i="4"/>
  <c r="E440" i="4"/>
  <c r="D440" i="4"/>
  <c r="J439" i="4"/>
  <c r="I439" i="4"/>
  <c r="H439" i="4"/>
  <c r="G439" i="4"/>
  <c r="E439" i="4"/>
  <c r="D439" i="4"/>
  <c r="J438" i="4"/>
  <c r="I438" i="4"/>
  <c r="H438" i="4"/>
  <c r="G438" i="4"/>
  <c r="E438" i="4"/>
  <c r="D438" i="4"/>
  <c r="J437" i="4"/>
  <c r="I437" i="4"/>
  <c r="H437" i="4"/>
  <c r="G437" i="4"/>
  <c r="E437" i="4"/>
  <c r="D437" i="4"/>
  <c r="J436" i="4"/>
  <c r="I436" i="4"/>
  <c r="H436" i="4"/>
  <c r="G436" i="4"/>
  <c r="E436" i="4"/>
  <c r="D436" i="4"/>
  <c r="J435" i="4"/>
  <c r="I435" i="4"/>
  <c r="H435" i="4"/>
  <c r="G435" i="4"/>
  <c r="E435" i="4"/>
  <c r="D435" i="4"/>
  <c r="J434" i="4"/>
  <c r="I434" i="4"/>
  <c r="H434" i="4"/>
  <c r="G434" i="4"/>
  <c r="E434" i="4"/>
  <c r="D434" i="4"/>
  <c r="J433" i="4"/>
  <c r="I433" i="4"/>
  <c r="H433" i="4"/>
  <c r="G433" i="4"/>
  <c r="E433" i="4"/>
  <c r="D433" i="4"/>
  <c r="J432" i="4"/>
  <c r="I432" i="4"/>
  <c r="H432" i="4"/>
  <c r="G432" i="4"/>
  <c r="E432" i="4"/>
  <c r="D432" i="4"/>
  <c r="J431" i="4"/>
  <c r="I431" i="4"/>
  <c r="H431" i="4"/>
  <c r="G431" i="4"/>
  <c r="E431" i="4"/>
  <c r="D431" i="4"/>
  <c r="J430" i="4"/>
  <c r="I430" i="4"/>
  <c r="H430" i="4"/>
  <c r="G430" i="4"/>
  <c r="E430" i="4"/>
  <c r="D430" i="4"/>
  <c r="J429" i="4"/>
  <c r="I429" i="4"/>
  <c r="H429" i="4"/>
  <c r="G429" i="4"/>
  <c r="E429" i="4"/>
  <c r="D429" i="4"/>
  <c r="J428" i="4"/>
  <c r="I428" i="4"/>
  <c r="H428" i="4"/>
  <c r="G428" i="4"/>
  <c r="E428" i="4"/>
  <c r="D428" i="4"/>
  <c r="J427" i="4"/>
  <c r="I427" i="4"/>
  <c r="H427" i="4"/>
  <c r="G427" i="4"/>
  <c r="E427" i="4"/>
  <c r="D427" i="4"/>
  <c r="J426" i="4"/>
  <c r="I426" i="4"/>
  <c r="H426" i="4"/>
  <c r="G426" i="4"/>
  <c r="E426" i="4"/>
  <c r="D426" i="4"/>
  <c r="J425" i="4"/>
  <c r="I425" i="4"/>
  <c r="H425" i="4"/>
  <c r="G425" i="4"/>
  <c r="E425" i="4"/>
  <c r="D425" i="4"/>
  <c r="J424" i="4"/>
  <c r="I424" i="4"/>
  <c r="H424" i="4"/>
  <c r="G424" i="4"/>
  <c r="E424" i="4"/>
  <c r="D424" i="4"/>
  <c r="J423" i="4"/>
  <c r="I423" i="4"/>
  <c r="H423" i="4"/>
  <c r="G423" i="4"/>
  <c r="E423" i="4"/>
  <c r="D423" i="4"/>
  <c r="J422" i="4"/>
  <c r="I422" i="4"/>
  <c r="H422" i="4"/>
  <c r="G422" i="4"/>
  <c r="E422" i="4"/>
  <c r="D422" i="4"/>
  <c r="J421" i="4"/>
  <c r="I421" i="4"/>
  <c r="H421" i="4"/>
  <c r="G421" i="4"/>
  <c r="E421" i="4"/>
  <c r="D421" i="4"/>
  <c r="J420" i="4"/>
  <c r="I420" i="4"/>
  <c r="H420" i="4"/>
  <c r="G420" i="4"/>
  <c r="E420" i="4"/>
  <c r="D420" i="4"/>
  <c r="J419" i="4"/>
  <c r="I419" i="4"/>
  <c r="H419" i="4"/>
  <c r="G419" i="4"/>
  <c r="E419" i="4"/>
  <c r="D419" i="4"/>
  <c r="J418" i="4"/>
  <c r="I418" i="4"/>
  <c r="H418" i="4"/>
  <c r="G418" i="4"/>
  <c r="E418" i="4"/>
  <c r="D418" i="4"/>
  <c r="J417" i="4"/>
  <c r="I417" i="4"/>
  <c r="H417" i="4"/>
  <c r="G417" i="4"/>
  <c r="E417" i="4"/>
  <c r="D417" i="4"/>
  <c r="J416" i="4"/>
  <c r="I416" i="4"/>
  <c r="H416" i="4"/>
  <c r="G416" i="4"/>
  <c r="E416" i="4"/>
  <c r="D416" i="4"/>
  <c r="J415" i="4"/>
  <c r="I415" i="4"/>
  <c r="H415" i="4"/>
  <c r="G415" i="4"/>
  <c r="E415" i="4"/>
  <c r="D415" i="4"/>
  <c r="J414" i="4"/>
  <c r="I414" i="4"/>
  <c r="H414" i="4"/>
  <c r="G414" i="4"/>
  <c r="E414" i="4"/>
  <c r="D414" i="4"/>
  <c r="J413" i="4"/>
  <c r="I413" i="4"/>
  <c r="H413" i="4"/>
  <c r="G413" i="4"/>
  <c r="E413" i="4"/>
  <c r="D413" i="4"/>
  <c r="J412" i="4"/>
  <c r="I412" i="4"/>
  <c r="H412" i="4"/>
  <c r="G412" i="4"/>
  <c r="E412" i="4"/>
  <c r="D412" i="4"/>
  <c r="J411" i="4"/>
  <c r="I411" i="4"/>
  <c r="H411" i="4"/>
  <c r="G411" i="4"/>
  <c r="E411" i="4"/>
  <c r="D411" i="4"/>
  <c r="J410" i="4"/>
  <c r="I410" i="4"/>
  <c r="H410" i="4"/>
  <c r="G410" i="4"/>
  <c r="E410" i="4"/>
  <c r="D410" i="4"/>
  <c r="J409" i="4"/>
  <c r="I409" i="4"/>
  <c r="H409" i="4"/>
  <c r="G409" i="4"/>
  <c r="E409" i="4"/>
  <c r="D409" i="4"/>
  <c r="J408" i="4"/>
  <c r="I408" i="4"/>
  <c r="H408" i="4"/>
  <c r="G408" i="4"/>
  <c r="E408" i="4"/>
  <c r="D408" i="4"/>
  <c r="J407" i="4"/>
  <c r="I407" i="4"/>
  <c r="H407" i="4"/>
  <c r="G407" i="4"/>
  <c r="E407" i="4"/>
  <c r="D407" i="4"/>
  <c r="J406" i="4"/>
  <c r="I406" i="4"/>
  <c r="H406" i="4"/>
  <c r="G406" i="4"/>
  <c r="E406" i="4"/>
  <c r="D406" i="4"/>
  <c r="J405" i="4"/>
  <c r="I405" i="4"/>
  <c r="H405" i="4"/>
  <c r="G405" i="4"/>
  <c r="E405" i="4"/>
  <c r="D405" i="4"/>
  <c r="J404" i="4"/>
  <c r="I404" i="4"/>
  <c r="H404" i="4"/>
  <c r="G404" i="4"/>
  <c r="E404" i="4"/>
  <c r="D404" i="4"/>
  <c r="J403" i="4"/>
  <c r="I403" i="4"/>
  <c r="H403" i="4"/>
  <c r="G403" i="4"/>
  <c r="E403" i="4"/>
  <c r="D403" i="4"/>
  <c r="J402" i="4"/>
  <c r="I402" i="4"/>
  <c r="H402" i="4"/>
  <c r="G402" i="4"/>
  <c r="E402" i="4"/>
  <c r="D402" i="4"/>
  <c r="J401" i="4"/>
  <c r="I401" i="4"/>
  <c r="H401" i="4"/>
  <c r="G401" i="4"/>
  <c r="E401" i="4"/>
  <c r="D401" i="4"/>
  <c r="J400" i="4"/>
  <c r="I400" i="4"/>
  <c r="H400" i="4"/>
  <c r="G400" i="4"/>
  <c r="E400" i="4"/>
  <c r="D400" i="4"/>
  <c r="J399" i="4"/>
  <c r="I399" i="4"/>
  <c r="H399" i="4"/>
  <c r="G399" i="4"/>
  <c r="E399" i="4"/>
  <c r="D399" i="4"/>
  <c r="J398" i="4"/>
  <c r="I398" i="4"/>
  <c r="H398" i="4"/>
  <c r="G398" i="4"/>
  <c r="E398" i="4"/>
  <c r="D398" i="4"/>
  <c r="J397" i="4"/>
  <c r="I397" i="4"/>
  <c r="H397" i="4"/>
  <c r="G397" i="4"/>
  <c r="E397" i="4"/>
  <c r="D397" i="4"/>
  <c r="J396" i="4"/>
  <c r="I396" i="4"/>
  <c r="H396" i="4"/>
  <c r="G396" i="4"/>
  <c r="E396" i="4"/>
  <c r="D396" i="4"/>
  <c r="J395" i="4"/>
  <c r="I395" i="4"/>
  <c r="H395" i="4"/>
  <c r="G395" i="4"/>
  <c r="E395" i="4"/>
  <c r="D395" i="4"/>
  <c r="J394" i="4"/>
  <c r="I394" i="4"/>
  <c r="H394" i="4"/>
  <c r="G394" i="4"/>
  <c r="E394" i="4"/>
  <c r="D394" i="4"/>
  <c r="J393" i="4"/>
  <c r="I393" i="4"/>
  <c r="H393" i="4"/>
  <c r="G393" i="4"/>
  <c r="E393" i="4"/>
  <c r="D393" i="4"/>
  <c r="J392" i="4"/>
  <c r="I392" i="4"/>
  <c r="H392" i="4"/>
  <c r="G392" i="4"/>
  <c r="E392" i="4"/>
  <c r="D392" i="4"/>
  <c r="J391" i="4"/>
  <c r="I391" i="4"/>
  <c r="H391" i="4"/>
  <c r="G391" i="4"/>
  <c r="E391" i="4"/>
  <c r="D391" i="4"/>
  <c r="J390" i="4"/>
  <c r="I390" i="4"/>
  <c r="H390" i="4"/>
  <c r="G390" i="4"/>
  <c r="E390" i="4"/>
  <c r="D390" i="4"/>
  <c r="J389" i="4"/>
  <c r="I389" i="4"/>
  <c r="H389" i="4"/>
  <c r="G389" i="4"/>
  <c r="E389" i="4"/>
  <c r="D389" i="4"/>
  <c r="J388" i="4"/>
  <c r="I388" i="4"/>
  <c r="H388" i="4"/>
  <c r="G388" i="4"/>
  <c r="E388" i="4"/>
  <c r="D388" i="4"/>
  <c r="J387" i="4"/>
  <c r="I387" i="4"/>
  <c r="H387" i="4"/>
  <c r="G387" i="4"/>
  <c r="E387" i="4"/>
  <c r="D387" i="4"/>
  <c r="J386" i="4"/>
  <c r="I386" i="4"/>
  <c r="H386" i="4"/>
  <c r="G386" i="4"/>
  <c r="E386" i="4"/>
  <c r="D386" i="4"/>
  <c r="J385" i="4"/>
  <c r="I385" i="4"/>
  <c r="H385" i="4"/>
  <c r="G385" i="4"/>
  <c r="E385" i="4"/>
  <c r="D385" i="4"/>
  <c r="J384" i="4"/>
  <c r="I384" i="4"/>
  <c r="H384" i="4"/>
  <c r="G384" i="4"/>
  <c r="E384" i="4"/>
  <c r="D384" i="4"/>
  <c r="J383" i="4"/>
  <c r="I383" i="4"/>
  <c r="H383" i="4"/>
  <c r="G383" i="4"/>
  <c r="E383" i="4"/>
  <c r="D383" i="4"/>
  <c r="J382" i="4"/>
  <c r="I382" i="4"/>
  <c r="H382" i="4"/>
  <c r="G382" i="4"/>
  <c r="E382" i="4"/>
  <c r="D382" i="4"/>
  <c r="J381" i="4"/>
  <c r="I381" i="4"/>
  <c r="H381" i="4"/>
  <c r="G381" i="4"/>
  <c r="E381" i="4"/>
  <c r="D381" i="4"/>
  <c r="J380" i="4"/>
  <c r="I380" i="4"/>
  <c r="H380" i="4"/>
  <c r="G380" i="4"/>
  <c r="E380" i="4"/>
  <c r="D380" i="4"/>
  <c r="J379" i="4"/>
  <c r="I379" i="4"/>
  <c r="H379" i="4"/>
  <c r="G379" i="4"/>
  <c r="E379" i="4"/>
  <c r="D379" i="4"/>
  <c r="J378" i="4"/>
  <c r="I378" i="4"/>
  <c r="H378" i="4"/>
  <c r="G378" i="4"/>
  <c r="E378" i="4"/>
  <c r="D378" i="4"/>
  <c r="J377" i="4"/>
  <c r="I377" i="4"/>
  <c r="H377" i="4"/>
  <c r="G377" i="4"/>
  <c r="E377" i="4"/>
  <c r="D377" i="4"/>
  <c r="J376" i="4"/>
  <c r="I376" i="4"/>
  <c r="H376" i="4"/>
  <c r="G376" i="4"/>
  <c r="E376" i="4"/>
  <c r="D376" i="4"/>
  <c r="J375" i="4"/>
  <c r="I375" i="4"/>
  <c r="H375" i="4"/>
  <c r="G375" i="4"/>
  <c r="E375" i="4"/>
  <c r="D375" i="4"/>
  <c r="J374" i="4"/>
  <c r="I374" i="4"/>
  <c r="H374" i="4"/>
  <c r="G374" i="4"/>
  <c r="E374" i="4"/>
  <c r="D374" i="4"/>
  <c r="J373" i="4"/>
  <c r="I373" i="4"/>
  <c r="H373" i="4"/>
  <c r="G373" i="4"/>
  <c r="E373" i="4"/>
  <c r="D373" i="4"/>
  <c r="J372" i="4"/>
  <c r="I372" i="4"/>
  <c r="H372" i="4"/>
  <c r="G372" i="4"/>
  <c r="E372" i="4"/>
  <c r="D372" i="4"/>
  <c r="J371" i="4"/>
  <c r="I371" i="4"/>
  <c r="H371" i="4"/>
  <c r="G371" i="4"/>
  <c r="E371" i="4"/>
  <c r="D371" i="4"/>
  <c r="J370" i="4"/>
  <c r="I370" i="4"/>
  <c r="H370" i="4"/>
  <c r="G370" i="4"/>
  <c r="E370" i="4"/>
  <c r="D370" i="4"/>
  <c r="J369" i="4"/>
  <c r="I369" i="4"/>
  <c r="H369" i="4"/>
  <c r="G369" i="4"/>
  <c r="E369" i="4"/>
  <c r="D369" i="4"/>
  <c r="J368" i="4"/>
  <c r="I368" i="4"/>
  <c r="H368" i="4"/>
  <c r="G368" i="4"/>
  <c r="E368" i="4"/>
  <c r="D368" i="4"/>
  <c r="J367" i="4"/>
  <c r="I367" i="4"/>
  <c r="H367" i="4"/>
  <c r="G367" i="4"/>
  <c r="E367" i="4"/>
  <c r="D367" i="4"/>
  <c r="J366" i="4"/>
  <c r="I366" i="4"/>
  <c r="H366" i="4"/>
  <c r="G366" i="4"/>
  <c r="E366" i="4"/>
  <c r="D366" i="4"/>
  <c r="J365" i="4"/>
  <c r="I365" i="4"/>
  <c r="H365" i="4"/>
  <c r="G365" i="4"/>
  <c r="E365" i="4"/>
  <c r="D365" i="4"/>
  <c r="J364" i="4"/>
  <c r="I364" i="4"/>
  <c r="H364" i="4"/>
  <c r="G364" i="4"/>
  <c r="E364" i="4"/>
  <c r="D364" i="4"/>
  <c r="J363" i="4"/>
  <c r="I363" i="4"/>
  <c r="H363" i="4"/>
  <c r="G363" i="4"/>
  <c r="E363" i="4"/>
  <c r="D363" i="4"/>
  <c r="J362" i="4"/>
  <c r="I362" i="4"/>
  <c r="H362" i="4"/>
  <c r="G362" i="4"/>
  <c r="E362" i="4"/>
  <c r="D362" i="4"/>
  <c r="J361" i="4"/>
  <c r="I361" i="4"/>
  <c r="H361" i="4"/>
  <c r="G361" i="4"/>
  <c r="E361" i="4"/>
  <c r="D361" i="4"/>
  <c r="J360" i="4"/>
  <c r="I360" i="4"/>
  <c r="H360" i="4"/>
  <c r="G360" i="4"/>
  <c r="E360" i="4"/>
  <c r="D360" i="4"/>
  <c r="J359" i="4"/>
  <c r="I359" i="4"/>
  <c r="H359" i="4"/>
  <c r="G359" i="4"/>
  <c r="E359" i="4"/>
  <c r="D359" i="4"/>
  <c r="J358" i="4"/>
  <c r="I358" i="4"/>
  <c r="H358" i="4"/>
  <c r="G358" i="4"/>
  <c r="E358" i="4"/>
  <c r="D358" i="4"/>
  <c r="J357" i="4"/>
  <c r="I357" i="4"/>
  <c r="H357" i="4"/>
  <c r="G357" i="4"/>
  <c r="E357" i="4"/>
  <c r="D357" i="4"/>
  <c r="J356" i="4"/>
  <c r="I356" i="4"/>
  <c r="H356" i="4"/>
  <c r="G356" i="4"/>
  <c r="E356" i="4"/>
  <c r="D356" i="4"/>
  <c r="J355" i="4"/>
  <c r="I355" i="4"/>
  <c r="H355" i="4"/>
  <c r="G355" i="4"/>
  <c r="E355" i="4"/>
  <c r="D355" i="4"/>
  <c r="J354" i="4"/>
  <c r="I354" i="4"/>
  <c r="H354" i="4"/>
  <c r="G354" i="4"/>
  <c r="E354" i="4"/>
  <c r="D354" i="4"/>
  <c r="J353" i="4"/>
  <c r="I353" i="4"/>
  <c r="H353" i="4"/>
  <c r="G353" i="4"/>
  <c r="E353" i="4"/>
  <c r="D353" i="4"/>
  <c r="J352" i="4"/>
  <c r="I352" i="4"/>
  <c r="H352" i="4"/>
  <c r="G352" i="4"/>
  <c r="E352" i="4"/>
  <c r="D352" i="4"/>
  <c r="J351" i="4"/>
  <c r="I351" i="4"/>
  <c r="H351" i="4"/>
  <c r="G351" i="4"/>
  <c r="E351" i="4"/>
  <c r="D351" i="4"/>
  <c r="J350" i="4"/>
  <c r="I350" i="4"/>
  <c r="H350" i="4"/>
  <c r="G350" i="4"/>
  <c r="E350" i="4"/>
  <c r="D350" i="4"/>
  <c r="J349" i="4"/>
  <c r="I349" i="4"/>
  <c r="H349" i="4"/>
  <c r="G349" i="4"/>
  <c r="E349" i="4"/>
  <c r="D349" i="4"/>
  <c r="J348" i="4"/>
  <c r="I348" i="4"/>
  <c r="H348" i="4"/>
  <c r="G348" i="4"/>
  <c r="E348" i="4"/>
  <c r="D348" i="4"/>
  <c r="J347" i="4"/>
  <c r="I347" i="4"/>
  <c r="H347" i="4"/>
  <c r="G347" i="4"/>
  <c r="E347" i="4"/>
  <c r="D347" i="4"/>
  <c r="J346" i="4"/>
  <c r="I346" i="4"/>
  <c r="H346" i="4"/>
  <c r="G346" i="4"/>
  <c r="E346" i="4"/>
  <c r="D346" i="4"/>
  <c r="J345" i="4"/>
  <c r="I345" i="4"/>
  <c r="H345" i="4"/>
  <c r="G345" i="4"/>
  <c r="E345" i="4"/>
  <c r="D345" i="4"/>
  <c r="J344" i="4"/>
  <c r="I344" i="4"/>
  <c r="H344" i="4"/>
  <c r="G344" i="4"/>
  <c r="E344" i="4"/>
  <c r="D344" i="4"/>
  <c r="J343" i="4"/>
  <c r="I343" i="4"/>
  <c r="H343" i="4"/>
  <c r="G343" i="4"/>
  <c r="E343" i="4"/>
  <c r="D343" i="4"/>
  <c r="J342" i="4"/>
  <c r="I342" i="4"/>
  <c r="H342" i="4"/>
  <c r="G342" i="4"/>
  <c r="E342" i="4"/>
  <c r="D342" i="4"/>
  <c r="J341" i="4"/>
  <c r="I341" i="4"/>
  <c r="H341" i="4"/>
  <c r="G341" i="4"/>
  <c r="E341" i="4"/>
  <c r="D341" i="4"/>
  <c r="J340" i="4"/>
  <c r="I340" i="4"/>
  <c r="H340" i="4"/>
  <c r="G340" i="4"/>
  <c r="E340" i="4"/>
  <c r="D340" i="4"/>
  <c r="J339" i="4"/>
  <c r="I339" i="4"/>
  <c r="H339" i="4"/>
  <c r="G339" i="4"/>
  <c r="E339" i="4"/>
  <c r="D339" i="4"/>
  <c r="J338" i="4"/>
  <c r="I338" i="4"/>
  <c r="H338" i="4"/>
  <c r="G338" i="4"/>
  <c r="E338" i="4"/>
  <c r="D338" i="4"/>
  <c r="J337" i="4"/>
  <c r="I337" i="4"/>
  <c r="H337" i="4"/>
  <c r="G337" i="4"/>
  <c r="E337" i="4"/>
  <c r="D337" i="4"/>
  <c r="J336" i="4"/>
  <c r="I336" i="4"/>
  <c r="H336" i="4"/>
  <c r="G336" i="4"/>
  <c r="E336" i="4"/>
  <c r="D336" i="4"/>
  <c r="J335" i="4"/>
  <c r="I335" i="4"/>
  <c r="H335" i="4"/>
  <c r="G335" i="4"/>
  <c r="E335" i="4"/>
  <c r="D335" i="4"/>
  <c r="J334" i="4"/>
  <c r="I334" i="4"/>
  <c r="H334" i="4"/>
  <c r="G334" i="4"/>
  <c r="E334" i="4"/>
  <c r="D334" i="4"/>
  <c r="J333" i="4"/>
  <c r="I333" i="4"/>
  <c r="H333" i="4"/>
  <c r="G333" i="4"/>
  <c r="E333" i="4"/>
  <c r="D333" i="4"/>
  <c r="J332" i="4"/>
  <c r="I332" i="4"/>
  <c r="H332" i="4"/>
  <c r="G332" i="4"/>
  <c r="E332" i="4"/>
  <c r="D332" i="4"/>
  <c r="J331" i="4"/>
  <c r="I331" i="4"/>
  <c r="H331" i="4"/>
  <c r="G331" i="4"/>
  <c r="E331" i="4"/>
  <c r="D331" i="4"/>
  <c r="J330" i="4"/>
  <c r="I330" i="4"/>
  <c r="H330" i="4"/>
  <c r="G330" i="4"/>
  <c r="E330" i="4"/>
  <c r="D330" i="4"/>
  <c r="J329" i="4"/>
  <c r="I329" i="4"/>
  <c r="H329" i="4"/>
  <c r="G329" i="4"/>
  <c r="E329" i="4"/>
  <c r="D329" i="4"/>
  <c r="J328" i="4"/>
  <c r="I328" i="4"/>
  <c r="H328" i="4"/>
  <c r="G328" i="4"/>
  <c r="E328" i="4"/>
  <c r="D328" i="4"/>
  <c r="J327" i="4"/>
  <c r="I327" i="4"/>
  <c r="H327" i="4"/>
  <c r="G327" i="4"/>
  <c r="E327" i="4"/>
  <c r="D327" i="4"/>
  <c r="AZ326" i="4"/>
  <c r="AP326" i="4"/>
  <c r="AF326" i="4"/>
  <c r="V326" i="4"/>
  <c r="L326" i="4"/>
  <c r="J326" i="4"/>
  <c r="I326" i="4"/>
  <c r="H326" i="4"/>
  <c r="G326" i="4"/>
  <c r="E326" i="4"/>
  <c r="D326" i="4"/>
  <c r="J325" i="4"/>
  <c r="I325" i="4"/>
  <c r="H325" i="4"/>
  <c r="G325" i="4"/>
  <c r="E325" i="4"/>
  <c r="D325" i="4"/>
  <c r="J324" i="4"/>
  <c r="I324" i="4"/>
  <c r="H324" i="4"/>
  <c r="G324" i="4"/>
  <c r="E324" i="4"/>
  <c r="D324" i="4"/>
  <c r="J323" i="4"/>
  <c r="I323" i="4"/>
  <c r="H323" i="4"/>
  <c r="G323" i="4"/>
  <c r="E323" i="4"/>
  <c r="D323" i="4"/>
  <c r="J322" i="4"/>
  <c r="I322" i="4"/>
  <c r="H322" i="4"/>
  <c r="G322" i="4"/>
  <c r="E322" i="4"/>
  <c r="D322" i="4"/>
  <c r="J321" i="4"/>
  <c r="I321" i="4"/>
  <c r="H321" i="4"/>
  <c r="G321" i="4"/>
  <c r="E321" i="4"/>
  <c r="D321" i="4"/>
  <c r="J320" i="4"/>
  <c r="I320" i="4"/>
  <c r="H320" i="4"/>
  <c r="G320" i="4"/>
  <c r="E320" i="4"/>
  <c r="D320" i="4"/>
  <c r="J319" i="4"/>
  <c r="I319" i="4"/>
  <c r="H319" i="4"/>
  <c r="G319" i="4"/>
  <c r="E319" i="4"/>
  <c r="D319" i="4"/>
  <c r="AZ318" i="4"/>
  <c r="AP318" i="4"/>
  <c r="AF318" i="4"/>
  <c r="V318" i="4"/>
  <c r="L318" i="4"/>
  <c r="J318" i="4"/>
  <c r="I318" i="4"/>
  <c r="H318" i="4"/>
  <c r="G318" i="4"/>
  <c r="E318" i="4"/>
  <c r="D318" i="4"/>
  <c r="J317" i="4"/>
  <c r="I317" i="4"/>
  <c r="H317" i="4"/>
  <c r="G317" i="4"/>
  <c r="E317" i="4"/>
  <c r="D317" i="4"/>
  <c r="J316" i="4"/>
  <c r="I316" i="4"/>
  <c r="H316" i="4"/>
  <c r="G316" i="4"/>
  <c r="E316" i="4"/>
  <c r="D316" i="4"/>
  <c r="J315" i="4"/>
  <c r="I315" i="4"/>
  <c r="H315" i="4"/>
  <c r="G315" i="4"/>
  <c r="E315" i="4"/>
  <c r="D315" i="4"/>
  <c r="J314" i="4"/>
  <c r="I314" i="4"/>
  <c r="H314" i="4"/>
  <c r="G314" i="4"/>
  <c r="E314" i="4"/>
  <c r="D314" i="4"/>
  <c r="J313" i="4"/>
  <c r="I313" i="4"/>
  <c r="H313" i="4"/>
  <c r="G313" i="4"/>
  <c r="E313" i="4"/>
  <c r="D313" i="4"/>
  <c r="J312" i="4"/>
  <c r="I312" i="4"/>
  <c r="H312" i="4"/>
  <c r="G312" i="4"/>
  <c r="E312" i="4"/>
  <c r="D312" i="4"/>
  <c r="J311" i="4"/>
  <c r="I311" i="4"/>
  <c r="H311" i="4"/>
  <c r="G311" i="4"/>
  <c r="E311" i="4"/>
  <c r="D311" i="4"/>
  <c r="AZ310" i="4"/>
  <c r="AP310" i="4"/>
  <c r="AF310" i="4"/>
  <c r="V310" i="4"/>
  <c r="L310" i="4"/>
  <c r="J310" i="4"/>
  <c r="I310" i="4"/>
  <c r="H310" i="4"/>
  <c r="G310" i="4"/>
  <c r="E310" i="4"/>
  <c r="D310" i="4"/>
  <c r="J309" i="4"/>
  <c r="I309" i="4"/>
  <c r="H309" i="4"/>
  <c r="G309" i="4"/>
  <c r="E309" i="4"/>
  <c r="D309" i="4"/>
  <c r="J308" i="4"/>
  <c r="I308" i="4"/>
  <c r="H308" i="4"/>
  <c r="G308" i="4"/>
  <c r="E308" i="4"/>
  <c r="D308" i="4"/>
  <c r="J307" i="4"/>
  <c r="I307" i="4"/>
  <c r="H307" i="4"/>
  <c r="G307" i="4"/>
  <c r="E307" i="4"/>
  <c r="D307" i="4"/>
  <c r="J306" i="4"/>
  <c r="I306" i="4"/>
  <c r="H306" i="4"/>
  <c r="G306" i="4"/>
  <c r="E306" i="4"/>
  <c r="D306" i="4"/>
  <c r="J305" i="4"/>
  <c r="I305" i="4"/>
  <c r="H305" i="4"/>
  <c r="G305" i="4"/>
  <c r="E305" i="4"/>
  <c r="D305" i="4"/>
  <c r="J304" i="4"/>
  <c r="I304" i="4"/>
  <c r="H304" i="4"/>
  <c r="G304" i="4"/>
  <c r="E304" i="4"/>
  <c r="D304" i="4"/>
  <c r="J303" i="4"/>
  <c r="I303" i="4"/>
  <c r="H303" i="4"/>
  <c r="G303" i="4"/>
  <c r="E303" i="4"/>
  <c r="D303" i="4"/>
  <c r="AZ302" i="4"/>
  <c r="AP302" i="4"/>
  <c r="AF302" i="4"/>
  <c r="V302" i="4"/>
  <c r="L302" i="4"/>
  <c r="J302" i="4"/>
  <c r="I302" i="4"/>
  <c r="H302" i="4"/>
  <c r="G302" i="4"/>
  <c r="E302" i="4"/>
  <c r="D302" i="4"/>
  <c r="J301" i="4"/>
  <c r="I301" i="4"/>
  <c r="H301" i="4"/>
  <c r="G301" i="4"/>
  <c r="E301" i="4"/>
  <c r="D301" i="4"/>
  <c r="J300" i="4"/>
  <c r="I300" i="4"/>
  <c r="H300" i="4"/>
  <c r="G300" i="4"/>
  <c r="E300" i="4"/>
  <c r="D300" i="4"/>
  <c r="J299" i="4"/>
  <c r="I299" i="4"/>
  <c r="H299" i="4"/>
  <c r="G299" i="4"/>
  <c r="E299" i="4"/>
  <c r="D299" i="4"/>
  <c r="J298" i="4"/>
  <c r="I298" i="4"/>
  <c r="H298" i="4"/>
  <c r="G298" i="4"/>
  <c r="E298" i="4"/>
  <c r="D298" i="4"/>
  <c r="J297" i="4"/>
  <c r="I297" i="4"/>
  <c r="H297" i="4"/>
  <c r="G297" i="4"/>
  <c r="E297" i="4"/>
  <c r="D297" i="4"/>
  <c r="J296" i="4"/>
  <c r="I296" i="4"/>
  <c r="H296" i="4"/>
  <c r="G296" i="4"/>
  <c r="E296" i="4"/>
  <c r="D296" i="4"/>
  <c r="J295" i="4"/>
  <c r="I295" i="4"/>
  <c r="H295" i="4"/>
  <c r="G295" i="4"/>
  <c r="E295" i="4"/>
  <c r="D295" i="4"/>
  <c r="AZ294" i="4"/>
  <c r="AP294" i="4"/>
  <c r="AF294" i="4"/>
  <c r="V294" i="4"/>
  <c r="L294" i="4"/>
  <c r="J294" i="4"/>
  <c r="I294" i="4"/>
  <c r="H294" i="4"/>
  <c r="G294" i="4"/>
  <c r="E294" i="4"/>
  <c r="D294" i="4"/>
  <c r="J293" i="4"/>
  <c r="I293" i="4"/>
  <c r="H293" i="4"/>
  <c r="G293" i="4"/>
  <c r="E293" i="4"/>
  <c r="D293" i="4"/>
  <c r="J292" i="4"/>
  <c r="I292" i="4"/>
  <c r="H292" i="4"/>
  <c r="G292" i="4"/>
  <c r="E292" i="4"/>
  <c r="D292" i="4"/>
  <c r="J291" i="4"/>
  <c r="I291" i="4"/>
  <c r="H291" i="4"/>
  <c r="G291" i="4"/>
  <c r="E291" i="4"/>
  <c r="D291" i="4"/>
  <c r="J290" i="4"/>
  <c r="I290" i="4"/>
  <c r="H290" i="4"/>
  <c r="G290" i="4"/>
  <c r="E290" i="4"/>
  <c r="D290" i="4"/>
  <c r="J289" i="4"/>
  <c r="I289" i="4"/>
  <c r="H289" i="4"/>
  <c r="G289" i="4"/>
  <c r="E289" i="4"/>
  <c r="D289" i="4"/>
  <c r="J288" i="4"/>
  <c r="I288" i="4"/>
  <c r="H288" i="4"/>
  <c r="G288" i="4"/>
  <c r="E288" i="4"/>
  <c r="D288" i="4"/>
  <c r="J287" i="4"/>
  <c r="I287" i="4"/>
  <c r="H287" i="4"/>
  <c r="G287" i="4"/>
  <c r="E287" i="4"/>
  <c r="D287" i="4"/>
  <c r="AZ286" i="4"/>
  <c r="AP286" i="4"/>
  <c r="AF286" i="4"/>
  <c r="V286" i="4"/>
  <c r="L286" i="4"/>
  <c r="J286" i="4"/>
  <c r="I286" i="4"/>
  <c r="H286" i="4"/>
  <c r="G286" i="4"/>
  <c r="E286" i="4"/>
  <c r="D286" i="4"/>
  <c r="J285" i="4"/>
  <c r="I285" i="4"/>
  <c r="H285" i="4"/>
  <c r="G285" i="4"/>
  <c r="E285" i="4"/>
  <c r="D285" i="4"/>
  <c r="J284" i="4"/>
  <c r="I284" i="4"/>
  <c r="H284" i="4"/>
  <c r="G284" i="4"/>
  <c r="E284" i="4"/>
  <c r="D284" i="4"/>
  <c r="J283" i="4"/>
  <c r="I283" i="4"/>
  <c r="H283" i="4"/>
  <c r="G283" i="4"/>
  <c r="E283" i="4"/>
  <c r="D283" i="4"/>
  <c r="J282" i="4"/>
  <c r="I282" i="4"/>
  <c r="H282" i="4"/>
  <c r="G282" i="4"/>
  <c r="E282" i="4"/>
  <c r="D282" i="4"/>
  <c r="J281" i="4"/>
  <c r="I281" i="4"/>
  <c r="H281" i="4"/>
  <c r="G281" i="4"/>
  <c r="E281" i="4"/>
  <c r="D281" i="4"/>
  <c r="J280" i="4"/>
  <c r="I280" i="4"/>
  <c r="H280" i="4"/>
  <c r="G280" i="4"/>
  <c r="E280" i="4"/>
  <c r="D280" i="4"/>
  <c r="J279" i="4"/>
  <c r="I279" i="4"/>
  <c r="H279" i="4"/>
  <c r="G279" i="4"/>
  <c r="E279" i="4"/>
  <c r="D279" i="4"/>
  <c r="AZ278" i="4"/>
  <c r="AP278" i="4"/>
  <c r="AF278" i="4"/>
  <c r="V278" i="4"/>
  <c r="L278" i="4"/>
  <c r="J278" i="4"/>
  <c r="I278" i="4"/>
  <c r="H278" i="4"/>
  <c r="G278" i="4"/>
  <c r="E278" i="4"/>
  <c r="D278" i="4"/>
  <c r="J277" i="4"/>
  <c r="I277" i="4"/>
  <c r="H277" i="4"/>
  <c r="G277" i="4"/>
  <c r="E277" i="4"/>
  <c r="D277" i="4"/>
  <c r="J276" i="4"/>
  <c r="I276" i="4"/>
  <c r="H276" i="4"/>
  <c r="G276" i="4"/>
  <c r="E276" i="4"/>
  <c r="D276" i="4"/>
  <c r="J275" i="4"/>
  <c r="I275" i="4"/>
  <c r="H275" i="4"/>
  <c r="G275" i="4"/>
  <c r="E275" i="4"/>
  <c r="D275" i="4"/>
  <c r="J274" i="4"/>
  <c r="I274" i="4"/>
  <c r="H274" i="4"/>
  <c r="G274" i="4"/>
  <c r="E274" i="4"/>
  <c r="D274" i="4"/>
  <c r="J273" i="4"/>
  <c r="I273" i="4"/>
  <c r="H273" i="4"/>
  <c r="G273" i="4"/>
  <c r="E273" i="4"/>
  <c r="D273" i="4"/>
  <c r="J272" i="4"/>
  <c r="I272" i="4"/>
  <c r="H272" i="4"/>
  <c r="G272" i="4"/>
  <c r="E272" i="4"/>
  <c r="D272" i="4"/>
  <c r="J271" i="4"/>
  <c r="I271" i="4"/>
  <c r="H271" i="4"/>
  <c r="G271" i="4"/>
  <c r="E271" i="4"/>
  <c r="D271" i="4"/>
  <c r="AZ270" i="4"/>
  <c r="AP270" i="4"/>
  <c r="AF270" i="4"/>
  <c r="V270" i="4"/>
  <c r="L270" i="4"/>
  <c r="J270" i="4"/>
  <c r="I270" i="4"/>
  <c r="H270" i="4"/>
  <c r="G270" i="4"/>
  <c r="E270" i="4"/>
  <c r="D270" i="4"/>
  <c r="J269" i="4"/>
  <c r="I269" i="4"/>
  <c r="H269" i="4"/>
  <c r="G269" i="4"/>
  <c r="E269" i="4"/>
  <c r="D269" i="4"/>
  <c r="J268" i="4"/>
  <c r="I268" i="4"/>
  <c r="H268" i="4"/>
  <c r="G268" i="4"/>
  <c r="E268" i="4"/>
  <c r="D268" i="4"/>
  <c r="J267" i="4"/>
  <c r="I267" i="4"/>
  <c r="H267" i="4"/>
  <c r="G267" i="4"/>
  <c r="E267" i="4"/>
  <c r="D267" i="4"/>
  <c r="J266" i="4"/>
  <c r="I266" i="4"/>
  <c r="H266" i="4"/>
  <c r="G266" i="4"/>
  <c r="E266" i="4"/>
  <c r="D266" i="4"/>
  <c r="J265" i="4"/>
  <c r="I265" i="4"/>
  <c r="H265" i="4"/>
  <c r="G265" i="4"/>
  <c r="E265" i="4"/>
  <c r="D265" i="4"/>
  <c r="J264" i="4"/>
  <c r="I264" i="4"/>
  <c r="H264" i="4"/>
  <c r="G264" i="4"/>
  <c r="E264" i="4"/>
  <c r="D264" i="4"/>
  <c r="J263" i="4"/>
  <c r="I263" i="4"/>
  <c r="H263" i="4"/>
  <c r="G263" i="4"/>
  <c r="E263" i="4"/>
  <c r="D263" i="4"/>
  <c r="AZ262" i="4"/>
  <c r="AP262" i="4"/>
  <c r="AF262" i="4"/>
  <c r="V262" i="4"/>
  <c r="L262" i="4"/>
  <c r="J262" i="4"/>
  <c r="I262" i="4"/>
  <c r="H262" i="4"/>
  <c r="G262" i="4"/>
  <c r="E262" i="4"/>
  <c r="D262" i="4"/>
  <c r="J261" i="4"/>
  <c r="I261" i="4"/>
  <c r="H261" i="4"/>
  <c r="G261" i="4"/>
  <c r="E261" i="4"/>
  <c r="D261" i="4"/>
  <c r="J260" i="4"/>
  <c r="I260" i="4"/>
  <c r="H260" i="4"/>
  <c r="G260" i="4"/>
  <c r="E260" i="4"/>
  <c r="D260" i="4"/>
  <c r="J259" i="4"/>
  <c r="I259" i="4"/>
  <c r="H259" i="4"/>
  <c r="G259" i="4"/>
  <c r="E259" i="4"/>
  <c r="D259" i="4"/>
  <c r="J258" i="4"/>
  <c r="I258" i="4"/>
  <c r="H258" i="4"/>
  <c r="G258" i="4"/>
  <c r="E258" i="4"/>
  <c r="D258" i="4"/>
  <c r="J257" i="4"/>
  <c r="I257" i="4"/>
  <c r="H257" i="4"/>
  <c r="G257" i="4"/>
  <c r="E257" i="4"/>
  <c r="D257" i="4"/>
  <c r="J256" i="4"/>
  <c r="I256" i="4"/>
  <c r="H256" i="4"/>
  <c r="G256" i="4"/>
  <c r="E256" i="4"/>
  <c r="D256" i="4"/>
  <c r="J255" i="4"/>
  <c r="I255" i="4"/>
  <c r="H255" i="4"/>
  <c r="G255" i="4"/>
  <c r="E255" i="4"/>
  <c r="D255" i="4"/>
  <c r="AZ254" i="4"/>
  <c r="AP254" i="4"/>
  <c r="AF254" i="4"/>
  <c r="V254" i="4"/>
  <c r="L254" i="4"/>
  <c r="J254" i="4"/>
  <c r="I254" i="4"/>
  <c r="H254" i="4"/>
  <c r="G254" i="4"/>
  <c r="E254" i="4"/>
  <c r="D254" i="4"/>
  <c r="J253" i="4"/>
  <c r="I253" i="4"/>
  <c r="H253" i="4"/>
  <c r="G253" i="4"/>
  <c r="E253" i="4"/>
  <c r="D253" i="4"/>
  <c r="J252" i="4"/>
  <c r="I252" i="4"/>
  <c r="H252" i="4"/>
  <c r="G252" i="4"/>
  <c r="E252" i="4"/>
  <c r="D252" i="4"/>
  <c r="J251" i="4"/>
  <c r="I251" i="4"/>
  <c r="H251" i="4"/>
  <c r="G251" i="4"/>
  <c r="E251" i="4"/>
  <c r="D251" i="4"/>
  <c r="J250" i="4"/>
  <c r="I250" i="4"/>
  <c r="H250" i="4"/>
  <c r="G250" i="4"/>
  <c r="E250" i="4"/>
  <c r="D250" i="4"/>
  <c r="J249" i="4"/>
  <c r="I249" i="4"/>
  <c r="H249" i="4"/>
  <c r="G249" i="4"/>
  <c r="E249" i="4"/>
  <c r="D249" i="4"/>
  <c r="J248" i="4"/>
  <c r="I248" i="4"/>
  <c r="H248" i="4"/>
  <c r="G248" i="4"/>
  <c r="E248" i="4"/>
  <c r="D248" i="4"/>
  <c r="J247" i="4"/>
  <c r="I247" i="4"/>
  <c r="H247" i="4"/>
  <c r="G247" i="4"/>
  <c r="E247" i="4"/>
  <c r="D247" i="4"/>
  <c r="AZ246" i="4"/>
  <c r="AP246" i="4"/>
  <c r="AF246" i="4"/>
  <c r="V246" i="4"/>
  <c r="L246" i="4"/>
  <c r="J246" i="4"/>
  <c r="I246" i="4"/>
  <c r="H246" i="4"/>
  <c r="G246" i="4"/>
  <c r="E246" i="4"/>
  <c r="D246" i="4"/>
  <c r="J245" i="4"/>
  <c r="I245" i="4"/>
  <c r="H245" i="4"/>
  <c r="G245" i="4"/>
  <c r="E245" i="4"/>
  <c r="D245" i="4"/>
  <c r="J244" i="4"/>
  <c r="I244" i="4"/>
  <c r="H244" i="4"/>
  <c r="G244" i="4"/>
  <c r="E244" i="4"/>
  <c r="D244" i="4"/>
  <c r="J243" i="4"/>
  <c r="I243" i="4"/>
  <c r="H243" i="4"/>
  <c r="G243" i="4"/>
  <c r="E243" i="4"/>
  <c r="D243" i="4"/>
  <c r="J242" i="4"/>
  <c r="I242" i="4"/>
  <c r="H242" i="4"/>
  <c r="G242" i="4"/>
  <c r="E242" i="4"/>
  <c r="D242" i="4"/>
  <c r="J241" i="4"/>
  <c r="I241" i="4"/>
  <c r="H241" i="4"/>
  <c r="G241" i="4"/>
  <c r="E241" i="4"/>
  <c r="D241" i="4"/>
  <c r="J240" i="4"/>
  <c r="I240" i="4"/>
  <c r="H240" i="4"/>
  <c r="G240" i="4"/>
  <c r="E240" i="4"/>
  <c r="D240" i="4"/>
  <c r="J239" i="4"/>
  <c r="I239" i="4"/>
  <c r="H239" i="4"/>
  <c r="G239" i="4"/>
  <c r="E239" i="4"/>
  <c r="D239" i="4"/>
  <c r="AZ238" i="4"/>
  <c r="AP238" i="4"/>
  <c r="AF238" i="4"/>
  <c r="V238" i="4"/>
  <c r="L238" i="4"/>
  <c r="J238" i="4"/>
  <c r="I238" i="4"/>
  <c r="H238" i="4"/>
  <c r="G238" i="4"/>
  <c r="E238" i="4"/>
  <c r="D238" i="4"/>
  <c r="J237" i="4"/>
  <c r="I237" i="4"/>
  <c r="H237" i="4"/>
  <c r="G237" i="4"/>
  <c r="E237" i="4"/>
  <c r="D237" i="4"/>
  <c r="J236" i="4"/>
  <c r="I236" i="4"/>
  <c r="H236" i="4"/>
  <c r="G236" i="4"/>
  <c r="E236" i="4"/>
  <c r="D236" i="4"/>
  <c r="J235" i="4"/>
  <c r="I235" i="4"/>
  <c r="H235" i="4"/>
  <c r="G235" i="4"/>
  <c r="E235" i="4"/>
  <c r="D235" i="4"/>
  <c r="J234" i="4"/>
  <c r="I234" i="4"/>
  <c r="H234" i="4"/>
  <c r="G234" i="4"/>
  <c r="E234" i="4"/>
  <c r="D234" i="4"/>
  <c r="J233" i="4"/>
  <c r="I233" i="4"/>
  <c r="H233" i="4"/>
  <c r="G233" i="4"/>
  <c r="E233" i="4"/>
  <c r="D233" i="4"/>
  <c r="J232" i="4"/>
  <c r="I232" i="4"/>
  <c r="H232" i="4"/>
  <c r="G232" i="4"/>
  <c r="E232" i="4"/>
  <c r="D232" i="4"/>
  <c r="J231" i="4"/>
  <c r="I231" i="4"/>
  <c r="H231" i="4"/>
  <c r="G231" i="4"/>
  <c r="E231" i="4"/>
  <c r="D231" i="4"/>
  <c r="AZ230" i="4"/>
  <c r="AP230" i="4"/>
  <c r="AF230" i="4"/>
  <c r="V230" i="4"/>
  <c r="L230" i="4"/>
  <c r="J230" i="4"/>
  <c r="I230" i="4"/>
  <c r="H230" i="4"/>
  <c r="G230" i="4"/>
  <c r="E230" i="4"/>
  <c r="D230" i="4"/>
  <c r="J229" i="4"/>
  <c r="I229" i="4"/>
  <c r="H229" i="4"/>
  <c r="G229" i="4"/>
  <c r="E229" i="4"/>
  <c r="D229" i="4"/>
  <c r="J228" i="4"/>
  <c r="I228" i="4"/>
  <c r="H228" i="4"/>
  <c r="G228" i="4"/>
  <c r="E228" i="4"/>
  <c r="D228" i="4"/>
  <c r="J227" i="4"/>
  <c r="I227" i="4"/>
  <c r="H227" i="4"/>
  <c r="G227" i="4"/>
  <c r="E227" i="4"/>
  <c r="D227" i="4"/>
  <c r="J226" i="4"/>
  <c r="I226" i="4"/>
  <c r="H226" i="4"/>
  <c r="G226" i="4"/>
  <c r="E226" i="4"/>
  <c r="D226" i="4"/>
  <c r="J225" i="4"/>
  <c r="I225" i="4"/>
  <c r="H225" i="4"/>
  <c r="G225" i="4"/>
  <c r="E225" i="4"/>
  <c r="D225" i="4"/>
  <c r="J224" i="4"/>
  <c r="I224" i="4"/>
  <c r="H224" i="4"/>
  <c r="G224" i="4"/>
  <c r="E224" i="4"/>
  <c r="D224" i="4"/>
  <c r="J223" i="4"/>
  <c r="I223" i="4"/>
  <c r="H223" i="4"/>
  <c r="G223" i="4"/>
  <c r="E223" i="4"/>
  <c r="D223" i="4"/>
  <c r="AZ222" i="4"/>
  <c r="AP222" i="4"/>
  <c r="AF222" i="4"/>
  <c r="V222" i="4"/>
  <c r="L222" i="4"/>
  <c r="J222" i="4"/>
  <c r="I222" i="4"/>
  <c r="H222" i="4"/>
  <c r="G222" i="4"/>
  <c r="E222" i="4"/>
  <c r="D222" i="4"/>
  <c r="J221" i="4"/>
  <c r="I221" i="4"/>
  <c r="H221" i="4"/>
  <c r="G221" i="4"/>
  <c r="E221" i="4"/>
  <c r="D221" i="4"/>
  <c r="J220" i="4"/>
  <c r="I220" i="4"/>
  <c r="H220" i="4"/>
  <c r="G220" i="4"/>
  <c r="E220" i="4"/>
  <c r="D220" i="4"/>
  <c r="J219" i="4"/>
  <c r="I219" i="4"/>
  <c r="H219" i="4"/>
  <c r="G219" i="4"/>
  <c r="E219" i="4"/>
  <c r="D219" i="4"/>
  <c r="J218" i="4"/>
  <c r="I218" i="4"/>
  <c r="H218" i="4"/>
  <c r="G218" i="4"/>
  <c r="E218" i="4"/>
  <c r="D218" i="4"/>
  <c r="J217" i="4"/>
  <c r="I217" i="4"/>
  <c r="H217" i="4"/>
  <c r="G217" i="4"/>
  <c r="E217" i="4"/>
  <c r="D217" i="4"/>
  <c r="J216" i="4"/>
  <c r="I216" i="4"/>
  <c r="H216" i="4"/>
  <c r="G216" i="4"/>
  <c r="E216" i="4"/>
  <c r="D216" i="4"/>
  <c r="J215" i="4"/>
  <c r="I215" i="4"/>
  <c r="H215" i="4"/>
  <c r="G215" i="4"/>
  <c r="E215" i="4"/>
  <c r="D215" i="4"/>
  <c r="AZ214" i="4"/>
  <c r="AP214" i="4"/>
  <c r="AF214" i="4"/>
  <c r="V214" i="4"/>
  <c r="L214" i="4"/>
  <c r="J214" i="4"/>
  <c r="I214" i="4"/>
  <c r="H214" i="4"/>
  <c r="G214" i="4"/>
  <c r="E214" i="4"/>
  <c r="D214" i="4"/>
  <c r="J213" i="4"/>
  <c r="I213" i="4"/>
  <c r="H213" i="4"/>
  <c r="G213" i="4"/>
  <c r="E213" i="4"/>
  <c r="D213" i="4"/>
  <c r="J212" i="4"/>
  <c r="I212" i="4"/>
  <c r="H212" i="4"/>
  <c r="G212" i="4"/>
  <c r="E212" i="4"/>
  <c r="D212" i="4"/>
  <c r="J211" i="4"/>
  <c r="I211" i="4"/>
  <c r="H211" i="4"/>
  <c r="G211" i="4"/>
  <c r="E211" i="4"/>
  <c r="D211" i="4"/>
  <c r="J210" i="4"/>
  <c r="I210" i="4"/>
  <c r="H210" i="4"/>
  <c r="G210" i="4"/>
  <c r="E210" i="4"/>
  <c r="D210" i="4"/>
  <c r="J209" i="4"/>
  <c r="I209" i="4"/>
  <c r="H209" i="4"/>
  <c r="G209" i="4"/>
  <c r="E209" i="4"/>
  <c r="D209" i="4"/>
  <c r="J208" i="4"/>
  <c r="I208" i="4"/>
  <c r="H208" i="4"/>
  <c r="G208" i="4"/>
  <c r="E208" i="4"/>
  <c r="D208" i="4"/>
  <c r="J207" i="4"/>
  <c r="I207" i="4"/>
  <c r="H207" i="4"/>
  <c r="G207" i="4"/>
  <c r="E207" i="4"/>
  <c r="D207" i="4"/>
  <c r="AZ206" i="4"/>
  <c r="AP206" i="4"/>
  <c r="AF206" i="4"/>
  <c r="V206" i="4"/>
  <c r="L206" i="4"/>
  <c r="J206" i="4"/>
  <c r="I206" i="4"/>
  <c r="H206" i="4"/>
  <c r="G206" i="4"/>
  <c r="E206" i="4"/>
  <c r="D206" i="4"/>
  <c r="J205" i="4"/>
  <c r="I205" i="4"/>
  <c r="H205" i="4"/>
  <c r="G205" i="4"/>
  <c r="E205" i="4"/>
  <c r="D205" i="4"/>
  <c r="J204" i="4"/>
  <c r="I204" i="4"/>
  <c r="H204" i="4"/>
  <c r="G204" i="4"/>
  <c r="E204" i="4"/>
  <c r="D204" i="4"/>
  <c r="J203" i="4"/>
  <c r="I203" i="4"/>
  <c r="H203" i="4"/>
  <c r="G203" i="4"/>
  <c r="E203" i="4"/>
  <c r="D203" i="4"/>
  <c r="J202" i="4"/>
  <c r="I202" i="4"/>
  <c r="H202" i="4"/>
  <c r="G202" i="4"/>
  <c r="E202" i="4"/>
  <c r="D202" i="4"/>
  <c r="J201" i="4"/>
  <c r="I201" i="4"/>
  <c r="H201" i="4"/>
  <c r="G201" i="4"/>
  <c r="E201" i="4"/>
  <c r="D201" i="4"/>
  <c r="J200" i="4"/>
  <c r="I200" i="4"/>
  <c r="H200" i="4"/>
  <c r="G200" i="4"/>
  <c r="E200" i="4"/>
  <c r="D200" i="4"/>
  <c r="J199" i="4"/>
  <c r="I199" i="4"/>
  <c r="H199" i="4"/>
  <c r="G199" i="4"/>
  <c r="E199" i="4"/>
  <c r="D199" i="4"/>
  <c r="AZ198" i="4"/>
  <c r="AP198" i="4"/>
  <c r="AF198" i="4"/>
  <c r="V198" i="4"/>
  <c r="L198" i="4"/>
  <c r="J198" i="4"/>
  <c r="I198" i="4"/>
  <c r="H198" i="4"/>
  <c r="G198" i="4"/>
  <c r="E198" i="4"/>
  <c r="D198" i="4"/>
  <c r="J197" i="4"/>
  <c r="I197" i="4"/>
  <c r="H197" i="4"/>
  <c r="G197" i="4"/>
  <c r="E197" i="4"/>
  <c r="D197" i="4"/>
  <c r="J196" i="4"/>
  <c r="I196" i="4"/>
  <c r="H196" i="4"/>
  <c r="G196" i="4"/>
  <c r="E196" i="4"/>
  <c r="D196" i="4"/>
  <c r="J195" i="4"/>
  <c r="I195" i="4"/>
  <c r="H195" i="4"/>
  <c r="G195" i="4"/>
  <c r="E195" i="4"/>
  <c r="D195" i="4"/>
  <c r="J194" i="4"/>
  <c r="I194" i="4"/>
  <c r="H194" i="4"/>
  <c r="G194" i="4"/>
  <c r="E194" i="4"/>
  <c r="D194" i="4"/>
  <c r="J193" i="4"/>
  <c r="I193" i="4"/>
  <c r="H193" i="4"/>
  <c r="G193" i="4"/>
  <c r="E193" i="4"/>
  <c r="D193" i="4"/>
  <c r="J192" i="4"/>
  <c r="I192" i="4"/>
  <c r="H192" i="4"/>
  <c r="G192" i="4"/>
  <c r="E192" i="4"/>
  <c r="D192" i="4"/>
  <c r="J191" i="4"/>
  <c r="I191" i="4"/>
  <c r="H191" i="4"/>
  <c r="G191" i="4"/>
  <c r="E191" i="4"/>
  <c r="D191" i="4"/>
  <c r="AZ190" i="4"/>
  <c r="AP190" i="4"/>
  <c r="AF190" i="4"/>
  <c r="V190" i="4"/>
  <c r="L190" i="4"/>
  <c r="J190" i="4"/>
  <c r="I190" i="4"/>
  <c r="H190" i="4"/>
  <c r="G190" i="4"/>
  <c r="E190" i="4"/>
  <c r="D190" i="4"/>
  <c r="J189" i="4"/>
  <c r="I189" i="4"/>
  <c r="H189" i="4"/>
  <c r="G189" i="4"/>
  <c r="E189" i="4"/>
  <c r="D189" i="4"/>
  <c r="J188" i="4"/>
  <c r="I188" i="4"/>
  <c r="H188" i="4"/>
  <c r="G188" i="4"/>
  <c r="E188" i="4"/>
  <c r="D188" i="4"/>
  <c r="J187" i="4"/>
  <c r="I187" i="4"/>
  <c r="H187" i="4"/>
  <c r="G187" i="4"/>
  <c r="E187" i="4"/>
  <c r="D187" i="4"/>
  <c r="J186" i="4"/>
  <c r="I186" i="4"/>
  <c r="H186" i="4"/>
  <c r="G186" i="4"/>
  <c r="E186" i="4"/>
  <c r="D186" i="4"/>
  <c r="J185" i="4"/>
  <c r="I185" i="4"/>
  <c r="H185" i="4"/>
  <c r="G185" i="4"/>
  <c r="E185" i="4"/>
  <c r="D185" i="4"/>
  <c r="J184" i="4"/>
  <c r="I184" i="4"/>
  <c r="H184" i="4"/>
  <c r="G184" i="4"/>
  <c r="E184" i="4"/>
  <c r="D184" i="4"/>
  <c r="J183" i="4"/>
  <c r="I183" i="4"/>
  <c r="H183" i="4"/>
  <c r="G183" i="4"/>
  <c r="E183" i="4"/>
  <c r="D183" i="4"/>
  <c r="AZ182" i="4"/>
  <c r="AP182" i="4"/>
  <c r="AF182" i="4"/>
  <c r="V182" i="4"/>
  <c r="L182" i="4"/>
  <c r="J182" i="4"/>
  <c r="I182" i="4"/>
  <c r="H182" i="4"/>
  <c r="G182" i="4"/>
  <c r="E182" i="4"/>
  <c r="D182" i="4"/>
  <c r="J181" i="4"/>
  <c r="I181" i="4"/>
  <c r="H181" i="4"/>
  <c r="G181" i="4"/>
  <c r="E181" i="4"/>
  <c r="D181" i="4"/>
  <c r="J180" i="4"/>
  <c r="I180" i="4"/>
  <c r="H180" i="4"/>
  <c r="G180" i="4"/>
  <c r="E180" i="4"/>
  <c r="D180" i="4"/>
  <c r="J179" i="4"/>
  <c r="I179" i="4"/>
  <c r="H179" i="4"/>
  <c r="G179" i="4"/>
  <c r="E179" i="4"/>
  <c r="D179" i="4"/>
  <c r="J178" i="4"/>
  <c r="I178" i="4"/>
  <c r="H178" i="4"/>
  <c r="G178" i="4"/>
  <c r="E178" i="4"/>
  <c r="D178" i="4"/>
  <c r="J177" i="4"/>
  <c r="I177" i="4"/>
  <c r="H177" i="4"/>
  <c r="G177" i="4"/>
  <c r="E177" i="4"/>
  <c r="D177" i="4"/>
  <c r="J176" i="4"/>
  <c r="I176" i="4"/>
  <c r="H176" i="4"/>
  <c r="G176" i="4"/>
  <c r="E176" i="4"/>
  <c r="D176" i="4"/>
  <c r="J175" i="4"/>
  <c r="I175" i="4"/>
  <c r="H175" i="4"/>
  <c r="G175" i="4"/>
  <c r="E175" i="4"/>
  <c r="D175" i="4"/>
  <c r="AZ174" i="4"/>
  <c r="AP174" i="4"/>
  <c r="AF174" i="4"/>
  <c r="V174" i="4"/>
  <c r="L174" i="4"/>
  <c r="J174" i="4"/>
  <c r="I174" i="4"/>
  <c r="H174" i="4"/>
  <c r="G174" i="4"/>
  <c r="E174" i="4"/>
  <c r="D174" i="4"/>
  <c r="J173" i="4"/>
  <c r="I173" i="4"/>
  <c r="H173" i="4"/>
  <c r="G173" i="4"/>
  <c r="E173" i="4"/>
  <c r="D173" i="4"/>
  <c r="J172" i="4"/>
  <c r="I172" i="4"/>
  <c r="H172" i="4"/>
  <c r="G172" i="4"/>
  <c r="E172" i="4"/>
  <c r="D172" i="4"/>
  <c r="J171" i="4"/>
  <c r="I171" i="4"/>
  <c r="H171" i="4"/>
  <c r="G171" i="4"/>
  <c r="E171" i="4"/>
  <c r="D171" i="4"/>
  <c r="J170" i="4"/>
  <c r="I170" i="4"/>
  <c r="H170" i="4"/>
  <c r="G170" i="4"/>
  <c r="E170" i="4"/>
  <c r="D170" i="4"/>
  <c r="J169" i="4"/>
  <c r="I169" i="4"/>
  <c r="H169" i="4"/>
  <c r="G169" i="4"/>
  <c r="E169" i="4"/>
  <c r="D169" i="4"/>
  <c r="J168" i="4"/>
  <c r="I168" i="4"/>
  <c r="H168" i="4"/>
  <c r="G168" i="4"/>
  <c r="E168" i="4"/>
  <c r="D168" i="4"/>
  <c r="J167" i="4"/>
  <c r="I167" i="4"/>
  <c r="H167" i="4"/>
  <c r="G167" i="4"/>
  <c r="E167" i="4"/>
  <c r="D167" i="4"/>
  <c r="AZ166" i="4"/>
  <c r="AP166" i="4"/>
  <c r="AF166" i="4"/>
  <c r="V166" i="4"/>
  <c r="L166" i="4"/>
  <c r="J166" i="4"/>
  <c r="I166" i="4"/>
  <c r="H166" i="4"/>
  <c r="G166" i="4"/>
  <c r="E166" i="4"/>
  <c r="D166" i="4"/>
  <c r="J165" i="4"/>
  <c r="I165" i="4"/>
  <c r="H165" i="4"/>
  <c r="G165" i="4"/>
  <c r="E165" i="4"/>
  <c r="D165" i="4"/>
  <c r="J164" i="4"/>
  <c r="I164" i="4"/>
  <c r="H164" i="4"/>
  <c r="G164" i="4"/>
  <c r="E164" i="4"/>
  <c r="D164" i="4"/>
  <c r="J163" i="4"/>
  <c r="I163" i="4"/>
  <c r="H163" i="4"/>
  <c r="G163" i="4"/>
  <c r="E163" i="4"/>
  <c r="D163" i="4"/>
  <c r="J162" i="4"/>
  <c r="I162" i="4"/>
  <c r="H162" i="4"/>
  <c r="G162" i="4"/>
  <c r="E162" i="4"/>
  <c r="D162" i="4"/>
  <c r="J161" i="4"/>
  <c r="I161" i="4"/>
  <c r="H161" i="4"/>
  <c r="G161" i="4"/>
  <c r="E161" i="4"/>
  <c r="D161" i="4"/>
  <c r="J160" i="4"/>
  <c r="I160" i="4"/>
  <c r="H160" i="4"/>
  <c r="G160" i="4"/>
  <c r="E160" i="4"/>
  <c r="D160" i="4"/>
  <c r="J159" i="4"/>
  <c r="I159" i="4"/>
  <c r="H159" i="4"/>
  <c r="G159" i="4"/>
  <c r="E159" i="4"/>
  <c r="D159" i="4"/>
  <c r="AZ158" i="4"/>
  <c r="AP158" i="4"/>
  <c r="AF158" i="4"/>
  <c r="V158" i="4"/>
  <c r="L158" i="4"/>
  <c r="J158" i="4"/>
  <c r="I158" i="4"/>
  <c r="H158" i="4"/>
  <c r="G158" i="4"/>
  <c r="E158" i="4"/>
  <c r="D158" i="4"/>
  <c r="J157" i="4"/>
  <c r="I157" i="4"/>
  <c r="H157" i="4"/>
  <c r="G157" i="4"/>
  <c r="E157" i="4"/>
  <c r="D157" i="4"/>
  <c r="J156" i="4"/>
  <c r="I156" i="4"/>
  <c r="H156" i="4"/>
  <c r="G156" i="4"/>
  <c r="E156" i="4"/>
  <c r="D156" i="4"/>
  <c r="J155" i="4"/>
  <c r="I155" i="4"/>
  <c r="H155" i="4"/>
  <c r="G155" i="4"/>
  <c r="E155" i="4"/>
  <c r="D155" i="4"/>
  <c r="J154" i="4"/>
  <c r="I154" i="4"/>
  <c r="H154" i="4"/>
  <c r="G154" i="4"/>
  <c r="E154" i="4"/>
  <c r="D154" i="4"/>
  <c r="J153" i="4"/>
  <c r="I153" i="4"/>
  <c r="H153" i="4"/>
  <c r="G153" i="4"/>
  <c r="E153" i="4"/>
  <c r="D153" i="4"/>
  <c r="J152" i="4"/>
  <c r="I152" i="4"/>
  <c r="H152" i="4"/>
  <c r="G152" i="4"/>
  <c r="E152" i="4"/>
  <c r="D152" i="4"/>
  <c r="J151" i="4"/>
  <c r="I151" i="4"/>
  <c r="H151" i="4"/>
  <c r="G151" i="4"/>
  <c r="E151" i="4"/>
  <c r="D151" i="4"/>
  <c r="AZ150" i="4"/>
  <c r="AP150" i="4"/>
  <c r="AF150" i="4"/>
  <c r="V150" i="4"/>
  <c r="L150" i="4"/>
  <c r="J150" i="4"/>
  <c r="I150" i="4"/>
  <c r="H150" i="4"/>
  <c r="G150" i="4"/>
  <c r="E150" i="4"/>
  <c r="D150" i="4"/>
  <c r="J149" i="4"/>
  <c r="I149" i="4"/>
  <c r="H149" i="4"/>
  <c r="G149" i="4"/>
  <c r="E149" i="4"/>
  <c r="D149" i="4"/>
  <c r="J148" i="4"/>
  <c r="I148" i="4"/>
  <c r="H148" i="4"/>
  <c r="G148" i="4"/>
  <c r="E148" i="4"/>
  <c r="D148" i="4"/>
  <c r="J147" i="4"/>
  <c r="I147" i="4"/>
  <c r="H147" i="4"/>
  <c r="G147" i="4"/>
  <c r="E147" i="4"/>
  <c r="D147" i="4"/>
  <c r="J146" i="4"/>
  <c r="I146" i="4"/>
  <c r="H146" i="4"/>
  <c r="G146" i="4"/>
  <c r="E146" i="4"/>
  <c r="D146" i="4"/>
  <c r="J145" i="4"/>
  <c r="I145" i="4"/>
  <c r="H145" i="4"/>
  <c r="G145" i="4"/>
  <c r="E145" i="4"/>
  <c r="D145" i="4"/>
  <c r="J144" i="4"/>
  <c r="I144" i="4"/>
  <c r="H144" i="4"/>
  <c r="G144" i="4"/>
  <c r="E144" i="4"/>
  <c r="D144" i="4"/>
  <c r="J143" i="4"/>
  <c r="I143" i="4"/>
  <c r="H143" i="4"/>
  <c r="G143" i="4"/>
  <c r="E143" i="4"/>
  <c r="D143" i="4"/>
  <c r="AZ142" i="4"/>
  <c r="AP142" i="4"/>
  <c r="AF142" i="4"/>
  <c r="V142" i="4"/>
  <c r="L142" i="4"/>
  <c r="J142" i="4"/>
  <c r="I142" i="4"/>
  <c r="H142" i="4"/>
  <c r="G142" i="4"/>
  <c r="E142" i="4"/>
  <c r="D142" i="4"/>
  <c r="J141" i="4"/>
  <c r="I141" i="4"/>
  <c r="H141" i="4"/>
  <c r="G141" i="4"/>
  <c r="E141" i="4"/>
  <c r="D141" i="4"/>
  <c r="J140" i="4"/>
  <c r="I140" i="4"/>
  <c r="H140" i="4"/>
  <c r="G140" i="4"/>
  <c r="E140" i="4"/>
  <c r="D140" i="4"/>
  <c r="J139" i="4"/>
  <c r="I139" i="4"/>
  <c r="H139" i="4"/>
  <c r="G139" i="4"/>
  <c r="E139" i="4"/>
  <c r="D139" i="4"/>
  <c r="J138" i="4"/>
  <c r="I138" i="4"/>
  <c r="H138" i="4"/>
  <c r="G138" i="4"/>
  <c r="E138" i="4"/>
  <c r="D138" i="4"/>
  <c r="J137" i="4"/>
  <c r="I137" i="4"/>
  <c r="H137" i="4"/>
  <c r="G137" i="4"/>
  <c r="E137" i="4"/>
  <c r="D137" i="4"/>
  <c r="J136" i="4"/>
  <c r="I136" i="4"/>
  <c r="H136" i="4"/>
  <c r="G136" i="4"/>
  <c r="E136" i="4"/>
  <c r="D136" i="4"/>
  <c r="J135" i="4"/>
  <c r="I135" i="4"/>
  <c r="H135" i="4"/>
  <c r="G135" i="4"/>
  <c r="E135" i="4"/>
  <c r="D135" i="4"/>
  <c r="AZ134" i="4"/>
  <c r="AP134" i="4"/>
  <c r="AF134" i="4"/>
  <c r="V134" i="4"/>
  <c r="L134" i="4"/>
  <c r="J134" i="4"/>
  <c r="I134" i="4"/>
  <c r="H134" i="4"/>
  <c r="G134" i="4"/>
  <c r="E134" i="4"/>
  <c r="D134" i="4"/>
  <c r="J133" i="4"/>
  <c r="I133" i="4"/>
  <c r="H133" i="4"/>
  <c r="G133" i="4"/>
  <c r="E133" i="4"/>
  <c r="D133" i="4"/>
  <c r="J132" i="4"/>
  <c r="I132" i="4"/>
  <c r="H132" i="4"/>
  <c r="G132" i="4"/>
  <c r="E132" i="4"/>
  <c r="D132" i="4"/>
  <c r="J131" i="4"/>
  <c r="I131" i="4"/>
  <c r="H131" i="4"/>
  <c r="G131" i="4"/>
  <c r="E131" i="4"/>
  <c r="D131" i="4"/>
  <c r="J130" i="4"/>
  <c r="I130" i="4"/>
  <c r="H130" i="4"/>
  <c r="G130" i="4"/>
  <c r="E130" i="4"/>
  <c r="D130" i="4"/>
  <c r="J129" i="4"/>
  <c r="I129" i="4"/>
  <c r="H129" i="4"/>
  <c r="G129" i="4"/>
  <c r="E129" i="4"/>
  <c r="D129" i="4"/>
  <c r="J128" i="4"/>
  <c r="I128" i="4"/>
  <c r="H128" i="4"/>
  <c r="G128" i="4"/>
  <c r="E128" i="4"/>
  <c r="D128" i="4"/>
  <c r="J127" i="4"/>
  <c r="I127" i="4"/>
  <c r="H127" i="4"/>
  <c r="G127" i="4"/>
  <c r="E127" i="4"/>
  <c r="D127" i="4"/>
  <c r="AZ126" i="4"/>
  <c r="AP126" i="4"/>
  <c r="AF126" i="4"/>
  <c r="V126" i="4"/>
  <c r="L126" i="4"/>
  <c r="J126" i="4"/>
  <c r="I126" i="4"/>
  <c r="H126" i="4"/>
  <c r="G126" i="4"/>
  <c r="E126" i="4"/>
  <c r="D126" i="4"/>
  <c r="J125" i="4"/>
  <c r="I125" i="4"/>
  <c r="H125" i="4"/>
  <c r="G125" i="4"/>
  <c r="E125" i="4"/>
  <c r="D125" i="4"/>
  <c r="J124" i="4"/>
  <c r="I124" i="4"/>
  <c r="H124" i="4"/>
  <c r="G124" i="4"/>
  <c r="E124" i="4"/>
  <c r="D124" i="4"/>
  <c r="J123" i="4"/>
  <c r="I123" i="4"/>
  <c r="H123" i="4"/>
  <c r="G123" i="4"/>
  <c r="E123" i="4"/>
  <c r="D123" i="4"/>
  <c r="J122" i="4"/>
  <c r="I122" i="4"/>
  <c r="H122" i="4"/>
  <c r="G122" i="4"/>
  <c r="E122" i="4"/>
  <c r="D122" i="4"/>
  <c r="J121" i="4"/>
  <c r="I121" i="4"/>
  <c r="H121" i="4"/>
  <c r="G121" i="4"/>
  <c r="E121" i="4"/>
  <c r="D121" i="4"/>
  <c r="J120" i="4"/>
  <c r="I120" i="4"/>
  <c r="H120" i="4"/>
  <c r="G120" i="4"/>
  <c r="E120" i="4"/>
  <c r="D120" i="4"/>
  <c r="J119" i="4"/>
  <c r="I119" i="4"/>
  <c r="H119" i="4"/>
  <c r="G119" i="4"/>
  <c r="E119" i="4"/>
  <c r="D119" i="4"/>
  <c r="AZ118" i="4"/>
  <c r="AP118" i="4"/>
  <c r="AF118" i="4"/>
  <c r="V118" i="4"/>
  <c r="L118" i="4"/>
  <c r="J118" i="4"/>
  <c r="I118" i="4"/>
  <c r="H118" i="4"/>
  <c r="G118" i="4"/>
  <c r="E118" i="4"/>
  <c r="D118" i="4"/>
  <c r="J117" i="4"/>
  <c r="I117" i="4"/>
  <c r="H117" i="4"/>
  <c r="G117" i="4"/>
  <c r="E117" i="4"/>
  <c r="D117" i="4"/>
  <c r="J116" i="4"/>
  <c r="I116" i="4"/>
  <c r="H116" i="4"/>
  <c r="G116" i="4"/>
  <c r="E116" i="4"/>
  <c r="D116" i="4"/>
  <c r="J115" i="4"/>
  <c r="I115" i="4"/>
  <c r="H115" i="4"/>
  <c r="G115" i="4"/>
  <c r="E115" i="4"/>
  <c r="D115" i="4"/>
  <c r="J114" i="4"/>
  <c r="I114" i="4"/>
  <c r="H114" i="4"/>
  <c r="G114" i="4"/>
  <c r="E114" i="4"/>
  <c r="D114" i="4"/>
  <c r="J113" i="4"/>
  <c r="I113" i="4"/>
  <c r="H113" i="4"/>
  <c r="G113" i="4"/>
  <c r="E113" i="4"/>
  <c r="D113" i="4"/>
  <c r="J112" i="4"/>
  <c r="I112" i="4"/>
  <c r="H112" i="4"/>
  <c r="G112" i="4"/>
  <c r="E112" i="4"/>
  <c r="D112" i="4"/>
  <c r="J111" i="4"/>
  <c r="I111" i="4"/>
  <c r="H111" i="4"/>
  <c r="G111" i="4"/>
  <c r="E111" i="4"/>
  <c r="D111" i="4"/>
  <c r="AZ110" i="4"/>
  <c r="AP110" i="4"/>
  <c r="AF110" i="4"/>
  <c r="V110" i="4"/>
  <c r="L110" i="4"/>
  <c r="J110" i="4"/>
  <c r="I110" i="4"/>
  <c r="H110" i="4"/>
  <c r="G110" i="4"/>
  <c r="E110" i="4"/>
  <c r="D110" i="4"/>
  <c r="J109" i="4"/>
  <c r="I109" i="4"/>
  <c r="H109" i="4"/>
  <c r="G109" i="4"/>
  <c r="E109" i="4"/>
  <c r="D109" i="4"/>
  <c r="J108" i="4"/>
  <c r="I108" i="4"/>
  <c r="H108" i="4"/>
  <c r="G108" i="4"/>
  <c r="E108" i="4"/>
  <c r="D108" i="4"/>
  <c r="J107" i="4"/>
  <c r="I107" i="4"/>
  <c r="H107" i="4"/>
  <c r="G107" i="4"/>
  <c r="E107" i="4"/>
  <c r="D107" i="4"/>
  <c r="J106" i="4"/>
  <c r="I106" i="4"/>
  <c r="H106" i="4"/>
  <c r="G106" i="4"/>
  <c r="E106" i="4"/>
  <c r="D106" i="4"/>
  <c r="J105" i="4"/>
  <c r="I105" i="4"/>
  <c r="H105" i="4"/>
  <c r="G105" i="4"/>
  <c r="E105" i="4"/>
  <c r="D105" i="4"/>
  <c r="J104" i="4"/>
  <c r="I104" i="4"/>
  <c r="H104" i="4"/>
  <c r="G104" i="4"/>
  <c r="E104" i="4"/>
  <c r="D104" i="4"/>
  <c r="J103" i="4"/>
  <c r="I103" i="4"/>
  <c r="H103" i="4"/>
  <c r="G103" i="4"/>
  <c r="E103" i="4"/>
  <c r="D103" i="4"/>
  <c r="AZ102" i="4"/>
  <c r="AP102" i="4"/>
  <c r="AF102" i="4"/>
  <c r="V102" i="4"/>
  <c r="L102" i="4"/>
  <c r="J102" i="4"/>
  <c r="I102" i="4"/>
  <c r="H102" i="4"/>
  <c r="G102" i="4"/>
  <c r="E102" i="4"/>
  <c r="D102" i="4"/>
  <c r="J101" i="4"/>
  <c r="I101" i="4"/>
  <c r="H101" i="4"/>
  <c r="G101" i="4"/>
  <c r="E101" i="4"/>
  <c r="D101" i="4"/>
  <c r="J100" i="4"/>
  <c r="I100" i="4"/>
  <c r="H100" i="4"/>
  <c r="G100" i="4"/>
  <c r="E100" i="4"/>
  <c r="D100" i="4"/>
  <c r="J99" i="4"/>
  <c r="I99" i="4"/>
  <c r="H99" i="4"/>
  <c r="G99" i="4"/>
  <c r="E99" i="4"/>
  <c r="D99" i="4"/>
  <c r="J98" i="4"/>
  <c r="I98" i="4"/>
  <c r="H98" i="4"/>
  <c r="G98" i="4"/>
  <c r="E98" i="4"/>
  <c r="D98" i="4"/>
  <c r="J97" i="4"/>
  <c r="I97" i="4"/>
  <c r="H97" i="4"/>
  <c r="G97" i="4"/>
  <c r="E97" i="4"/>
  <c r="D97" i="4"/>
  <c r="J96" i="4"/>
  <c r="I96" i="4"/>
  <c r="H96" i="4"/>
  <c r="G96" i="4"/>
  <c r="E96" i="4"/>
  <c r="D96" i="4"/>
  <c r="J95" i="4"/>
  <c r="I95" i="4"/>
  <c r="H95" i="4"/>
  <c r="G95" i="4"/>
  <c r="E95" i="4"/>
  <c r="D95" i="4"/>
  <c r="AZ94" i="4"/>
  <c r="AP94" i="4"/>
  <c r="AF94" i="4"/>
  <c r="V94" i="4"/>
  <c r="L94" i="4"/>
  <c r="J94" i="4"/>
  <c r="I94" i="4"/>
  <c r="H94" i="4"/>
  <c r="G94" i="4"/>
  <c r="E94" i="4"/>
  <c r="D94" i="4"/>
  <c r="J93" i="4"/>
  <c r="I93" i="4"/>
  <c r="H93" i="4"/>
  <c r="G93" i="4"/>
  <c r="E93" i="4"/>
  <c r="D93" i="4"/>
  <c r="J92" i="4"/>
  <c r="I92" i="4"/>
  <c r="H92" i="4"/>
  <c r="G92" i="4"/>
  <c r="E92" i="4"/>
  <c r="D92" i="4"/>
  <c r="J91" i="4"/>
  <c r="I91" i="4"/>
  <c r="H91" i="4"/>
  <c r="G91" i="4"/>
  <c r="E91" i="4"/>
  <c r="D91" i="4"/>
  <c r="J90" i="4"/>
  <c r="I90" i="4"/>
  <c r="H90" i="4"/>
  <c r="G90" i="4"/>
  <c r="E90" i="4"/>
  <c r="D90" i="4"/>
  <c r="J89" i="4"/>
  <c r="I89" i="4"/>
  <c r="H89" i="4"/>
  <c r="G89" i="4"/>
  <c r="E89" i="4"/>
  <c r="D89" i="4"/>
  <c r="J88" i="4"/>
  <c r="I88" i="4"/>
  <c r="H88" i="4"/>
  <c r="G88" i="4"/>
  <c r="E88" i="4"/>
  <c r="D88" i="4"/>
  <c r="J87" i="4"/>
  <c r="I87" i="4"/>
  <c r="H87" i="4"/>
  <c r="G87" i="4"/>
  <c r="E87" i="4"/>
  <c r="D87" i="4"/>
  <c r="AZ86" i="4"/>
  <c r="AP86" i="4"/>
  <c r="AF86" i="4"/>
  <c r="V86" i="4"/>
  <c r="L86" i="4"/>
  <c r="J86" i="4"/>
  <c r="I86" i="4"/>
  <c r="H86" i="4"/>
  <c r="G86" i="4"/>
  <c r="E86" i="4"/>
  <c r="D86" i="4"/>
  <c r="J85" i="4"/>
  <c r="I85" i="4"/>
  <c r="H85" i="4"/>
  <c r="G85" i="4"/>
  <c r="E85" i="4"/>
  <c r="D85" i="4"/>
  <c r="J84" i="4"/>
  <c r="I84" i="4"/>
  <c r="H84" i="4"/>
  <c r="G84" i="4"/>
  <c r="E84" i="4"/>
  <c r="D84" i="4"/>
  <c r="J83" i="4"/>
  <c r="I83" i="4"/>
  <c r="H83" i="4"/>
  <c r="G83" i="4"/>
  <c r="E83" i="4"/>
  <c r="D83" i="4"/>
  <c r="J82" i="4"/>
  <c r="I82" i="4"/>
  <c r="H82" i="4"/>
  <c r="G82" i="4"/>
  <c r="E82" i="4"/>
  <c r="D82" i="4"/>
  <c r="J81" i="4"/>
  <c r="I81" i="4"/>
  <c r="H81" i="4"/>
  <c r="G81" i="4"/>
  <c r="E81" i="4"/>
  <c r="D81" i="4"/>
  <c r="J80" i="4"/>
  <c r="I80" i="4"/>
  <c r="H80" i="4"/>
  <c r="G80" i="4"/>
  <c r="E80" i="4"/>
  <c r="D80" i="4"/>
  <c r="J79" i="4"/>
  <c r="I79" i="4"/>
  <c r="H79" i="4"/>
  <c r="G79" i="4"/>
  <c r="E79" i="4"/>
  <c r="D79" i="4"/>
  <c r="AZ78" i="4"/>
  <c r="AP78" i="4"/>
  <c r="AF78" i="4"/>
  <c r="V78" i="4"/>
  <c r="L78" i="4"/>
  <c r="J78" i="4"/>
  <c r="I78" i="4"/>
  <c r="H78" i="4"/>
  <c r="G78" i="4"/>
  <c r="E78" i="4"/>
  <c r="D78" i="4"/>
  <c r="J77" i="4"/>
  <c r="I77" i="4"/>
  <c r="H77" i="4"/>
  <c r="G77" i="4"/>
  <c r="E77" i="4"/>
  <c r="D77" i="4"/>
  <c r="J76" i="4"/>
  <c r="I76" i="4"/>
  <c r="H76" i="4"/>
  <c r="G76" i="4"/>
  <c r="E76" i="4"/>
  <c r="D76" i="4"/>
  <c r="J75" i="4"/>
  <c r="I75" i="4"/>
  <c r="H75" i="4"/>
  <c r="G75" i="4"/>
  <c r="E75" i="4"/>
  <c r="D75" i="4"/>
  <c r="G74" i="4"/>
  <c r="E74" i="4"/>
  <c r="D74" i="4"/>
  <c r="G73" i="4"/>
  <c r="D73" i="4"/>
  <c r="G72" i="4"/>
  <c r="D72" i="4"/>
  <c r="G71" i="4"/>
  <c r="D71" i="4"/>
  <c r="AZ70" i="4"/>
  <c r="AP70" i="4"/>
  <c r="AF70" i="4"/>
  <c r="V70" i="4"/>
  <c r="L70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E70" i="4" s="1"/>
  <c r="G63" i="4"/>
  <c r="D63" i="4"/>
  <c r="AZ62" i="4"/>
  <c r="AP62" i="4"/>
  <c r="AF62" i="4"/>
  <c r="V62" i="4"/>
  <c r="L62" i="4"/>
  <c r="G62" i="4"/>
  <c r="D62" i="4"/>
  <c r="E68" i="4" s="1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AZ54" i="4"/>
  <c r="AP54" i="4"/>
  <c r="AF54" i="4"/>
  <c r="V54" i="4"/>
  <c r="L54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AZ46" i="4"/>
  <c r="AP46" i="4"/>
  <c r="AF46" i="4"/>
  <c r="V46" i="4"/>
  <c r="L46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AZ38" i="4"/>
  <c r="AP38" i="4"/>
  <c r="AF38" i="4"/>
  <c r="V38" i="4"/>
  <c r="L38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AZ30" i="4"/>
  <c r="AP30" i="4"/>
  <c r="AF30" i="4"/>
  <c r="V30" i="4"/>
  <c r="L30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AZ22" i="4"/>
  <c r="AP22" i="4"/>
  <c r="AF22" i="4"/>
  <c r="V22" i="4"/>
  <c r="L22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AZ14" i="4"/>
  <c r="AP14" i="4"/>
  <c r="AF14" i="4"/>
  <c r="V14" i="4"/>
  <c r="L14" i="4"/>
  <c r="G14" i="4"/>
  <c r="D14" i="4"/>
  <c r="G13" i="4"/>
  <c r="D13" i="4"/>
  <c r="G12" i="4"/>
  <c r="D12" i="4"/>
  <c r="G11" i="4"/>
  <c r="D11" i="4"/>
  <c r="G10" i="4"/>
  <c r="D10" i="4"/>
  <c r="G9" i="4"/>
  <c r="D9" i="4"/>
  <c r="D8" i="4"/>
  <c r="D7" i="4"/>
  <c r="AZ6" i="4"/>
  <c r="AP6" i="4"/>
  <c r="AF6" i="4"/>
  <c r="V6" i="4"/>
  <c r="L6" i="4"/>
  <c r="D6" i="4"/>
  <c r="D5" i="4"/>
  <c r="D4" i="4"/>
  <c r="D3" i="4"/>
  <c r="B19" i="2"/>
  <c r="B18" i="2"/>
  <c r="B17" i="2"/>
  <c r="B13" i="2"/>
  <c r="B12" i="2"/>
  <c r="B11" i="2"/>
  <c r="B10" i="2"/>
  <c r="B9" i="2"/>
  <c r="B8" i="2"/>
  <c r="B7" i="2"/>
  <c r="B6" i="2"/>
  <c r="B5" i="2"/>
  <c r="E43" i="4" l="1"/>
  <c r="E54" i="4"/>
  <c r="E58" i="4"/>
  <c r="E40" i="4"/>
  <c r="E12" i="5"/>
  <c r="BA12" i="5"/>
  <c r="E31" i="4"/>
  <c r="E35" i="4"/>
  <c r="V12" i="5"/>
  <c r="E22" i="4"/>
  <c r="E41" i="4"/>
  <c r="M5" i="5"/>
  <c r="BU12" i="5"/>
  <c r="E36" i="4"/>
  <c r="BL5" i="5"/>
  <c r="AP12" i="5"/>
  <c r="E53" i="4"/>
  <c r="AG5" i="5"/>
  <c r="E10" i="4"/>
  <c r="E47" i="4"/>
  <c r="E63" i="4"/>
  <c r="E66" i="4"/>
  <c r="CF5" i="5"/>
  <c r="B71" i="5"/>
  <c r="V71" i="5" s="1"/>
  <c r="E9" i="4"/>
  <c r="E23" i="4"/>
  <c r="E27" i="4"/>
  <c r="E37" i="4"/>
  <c r="E44" i="4"/>
  <c r="E45" i="4"/>
  <c r="E69" i="4"/>
  <c r="E73" i="4"/>
  <c r="E13" i="4"/>
  <c r="E17" i="4"/>
  <c r="E21" i="4"/>
  <c r="E38" i="4"/>
  <c r="E55" i="4"/>
  <c r="E59" i="4"/>
  <c r="E11" i="4"/>
  <c r="E14" i="4"/>
  <c r="E24" i="4"/>
  <c r="E46" i="4"/>
  <c r="E49" i="4"/>
  <c r="E12" i="4"/>
  <c r="E15" i="4"/>
  <c r="E28" i="4"/>
  <c r="E29" i="4"/>
  <c r="E32" i="4"/>
  <c r="E42" i="4"/>
  <c r="E56" i="4"/>
  <c r="E61" i="4"/>
  <c r="E64" i="4"/>
  <c r="E25" i="4"/>
  <c r="E39" i="4"/>
  <c r="E60" i="4"/>
  <c r="E71" i="4"/>
  <c r="E16" i="4"/>
  <c r="E19" i="4"/>
  <c r="E30" i="4"/>
  <c r="E57" i="4"/>
  <c r="E62" i="4"/>
  <c r="E26" i="4"/>
  <c r="E51" i="4"/>
  <c r="E72" i="4"/>
  <c r="E34" i="4"/>
  <c r="E18" i="4"/>
  <c r="E48" i="4"/>
  <c r="E52" i="4"/>
  <c r="E65" i="4"/>
  <c r="E20" i="4"/>
  <c r="E33" i="4"/>
  <c r="E50" i="4"/>
  <c r="E67" i="4"/>
  <c r="E8" i="4"/>
  <c r="AP71" i="5" l="1"/>
  <c r="BK12" i="5"/>
  <c r="BK71" i="5"/>
  <c r="BU71" i="5"/>
  <c r="AF71" i="5"/>
  <c r="AF12" i="5"/>
  <c r="L12" i="5"/>
  <c r="L71" i="5"/>
  <c r="BA71" i="5"/>
  <c r="CE71" i="5"/>
  <c r="CE12" i="5"/>
  <c r="BX12" i="5"/>
  <c r="BD12" i="5"/>
  <c r="AS12" i="5"/>
  <c r="Y12" i="5"/>
  <c r="I12" i="5"/>
  <c r="F12" i="5"/>
  <c r="H73" i="4"/>
  <c r="H60" i="4"/>
  <c r="H56" i="4"/>
  <c r="H43" i="4"/>
  <c r="H39" i="4"/>
  <c r="H30" i="4"/>
  <c r="H26" i="4"/>
  <c r="H13" i="4"/>
  <c r="H67" i="4"/>
  <c r="H63" i="4"/>
  <c r="H54" i="4"/>
  <c r="H50" i="4"/>
  <c r="H37" i="4"/>
  <c r="H33" i="4"/>
  <c r="H20" i="4"/>
  <c r="H16" i="4"/>
  <c r="H74" i="4"/>
  <c r="H61" i="4"/>
  <c r="H57" i="4"/>
  <c r="H44" i="4"/>
  <c r="I44" i="4" s="1"/>
  <c r="H40" i="4"/>
  <c r="I34" i="4"/>
  <c r="H27" i="4"/>
  <c r="H23" i="4"/>
  <c r="H14" i="4"/>
  <c r="I14" i="4" s="1"/>
  <c r="H10" i="4"/>
  <c r="H68" i="4"/>
  <c r="H64" i="4"/>
  <c r="I64" i="4" s="1"/>
  <c r="H51" i="4"/>
  <c r="H47" i="4"/>
  <c r="I47" i="4" s="1"/>
  <c r="H38" i="4"/>
  <c r="H34" i="4"/>
  <c r="H21" i="4"/>
  <c r="H17" i="4"/>
  <c r="I17" i="4" s="1"/>
  <c r="H71" i="4"/>
  <c r="H62" i="4"/>
  <c r="H58" i="4"/>
  <c r="H45" i="4"/>
  <c r="H41" i="4"/>
  <c r="H28" i="4"/>
  <c r="H24" i="4"/>
  <c r="H11" i="4"/>
  <c r="H69" i="4"/>
  <c r="H65" i="4"/>
  <c r="H52" i="4"/>
  <c r="H48" i="4"/>
  <c r="H35" i="4"/>
  <c r="H31" i="4"/>
  <c r="H22" i="4"/>
  <c r="H18" i="4"/>
  <c r="H72" i="4"/>
  <c r="I70" i="4"/>
  <c r="H59" i="4"/>
  <c r="H55" i="4"/>
  <c r="H46" i="4"/>
  <c r="H42" i="4"/>
  <c r="I36" i="4"/>
  <c r="H29" i="4"/>
  <c r="H25" i="4"/>
  <c r="H12" i="4"/>
  <c r="H9" i="4"/>
  <c r="I73" i="4"/>
  <c r="H70" i="4"/>
  <c r="H66" i="4"/>
  <c r="I60" i="4"/>
  <c r="I56" i="4"/>
  <c r="H53" i="4"/>
  <c r="I53" i="4" s="1"/>
  <c r="H49" i="4"/>
  <c r="I43" i="4"/>
  <c r="I39" i="4"/>
  <c r="H36" i="4"/>
  <c r="H32" i="4"/>
  <c r="I30" i="4"/>
  <c r="I26" i="4"/>
  <c r="H19" i="4"/>
  <c r="I19" i="4" s="1"/>
  <c r="H15" i="4"/>
  <c r="I13" i="4"/>
  <c r="BH12" i="5" l="1"/>
  <c r="BE12" i="5"/>
  <c r="BY12" i="5"/>
  <c r="CB12" i="5"/>
  <c r="AI12" i="5"/>
  <c r="BN12" i="5"/>
  <c r="O12" i="5"/>
  <c r="H12" i="5"/>
  <c r="CH12" i="5"/>
  <c r="AC12" i="5"/>
  <c r="Z12" i="5"/>
  <c r="AT12" i="5"/>
  <c r="AW12" i="5"/>
  <c r="I22" i="4"/>
  <c r="J22" i="4" s="1"/>
  <c r="I52" i="4"/>
  <c r="J52" i="4" s="1"/>
  <c r="J13" i="4"/>
  <c r="J43" i="4"/>
  <c r="I25" i="4"/>
  <c r="J25" i="4" s="1"/>
  <c r="I55" i="4"/>
  <c r="J55" i="4" s="1"/>
  <c r="I24" i="4"/>
  <c r="J24" i="4" s="1"/>
  <c r="I58" i="4"/>
  <c r="J58" i="4" s="1"/>
  <c r="I21" i="4"/>
  <c r="J21" i="4" s="1"/>
  <c r="I51" i="4"/>
  <c r="J51" i="4" s="1"/>
  <c r="I16" i="4"/>
  <c r="J16" i="4" s="1"/>
  <c r="I50" i="4"/>
  <c r="J50" i="4" s="1"/>
  <c r="I29" i="4"/>
  <c r="J29" i="4" s="1"/>
  <c r="I59" i="4"/>
  <c r="J59" i="4" s="1"/>
  <c r="I28" i="4"/>
  <c r="J28" i="4" s="1"/>
  <c r="I62" i="4"/>
  <c r="J62" i="4" s="1"/>
  <c r="I20" i="4"/>
  <c r="J20" i="4" s="1"/>
  <c r="I54" i="4"/>
  <c r="J54" i="4" s="1"/>
  <c r="J36" i="4"/>
  <c r="J70" i="4"/>
  <c r="I32" i="4"/>
  <c r="J32" i="4" s="1"/>
  <c r="I66" i="4"/>
  <c r="J66" i="4" s="1"/>
  <c r="I31" i="4"/>
  <c r="J31" i="4" s="1"/>
  <c r="I65" i="4"/>
  <c r="J65" i="4" s="1"/>
  <c r="J34" i="4"/>
  <c r="J64" i="4"/>
  <c r="I23" i="4"/>
  <c r="J23" i="4" s="1"/>
  <c r="I57" i="4"/>
  <c r="J57" i="4" s="1"/>
  <c r="J26" i="4"/>
  <c r="J56" i="4"/>
  <c r="I35" i="4"/>
  <c r="J35" i="4" s="1"/>
  <c r="I69" i="4"/>
  <c r="J69" i="4" s="1"/>
  <c r="I27" i="4"/>
  <c r="J27" i="4" s="1"/>
  <c r="I61" i="4"/>
  <c r="J61" i="4" s="1"/>
  <c r="J30" i="4"/>
  <c r="J60" i="4"/>
  <c r="I42" i="4"/>
  <c r="J42" i="4" s="1"/>
  <c r="I72" i="4"/>
  <c r="J72" i="4" s="1"/>
  <c r="I41" i="4"/>
  <c r="J41" i="4" s="1"/>
  <c r="I71" i="4"/>
  <c r="J71" i="4" s="1"/>
  <c r="I38" i="4"/>
  <c r="J38" i="4" s="1"/>
  <c r="I68" i="4"/>
  <c r="J68" i="4" s="1"/>
  <c r="I33" i="4"/>
  <c r="J33" i="4" s="1"/>
  <c r="I63" i="4"/>
  <c r="J63" i="4" s="1"/>
  <c r="I12" i="4"/>
  <c r="J12" i="4" s="1"/>
  <c r="I46" i="4"/>
  <c r="J46" i="4" s="1"/>
  <c r="I11" i="4"/>
  <c r="J11" i="4" s="1"/>
  <c r="I45" i="4"/>
  <c r="J45" i="4" s="1"/>
  <c r="J37" i="4"/>
  <c r="I37" i="4"/>
  <c r="I67" i="4"/>
  <c r="J67" i="4" s="1"/>
  <c r="J19" i="4"/>
  <c r="J53" i="4"/>
  <c r="I15" i="4"/>
  <c r="J15" i="4" s="1"/>
  <c r="I49" i="4"/>
  <c r="J49" i="4" s="1"/>
  <c r="I18" i="4"/>
  <c r="J18" i="4" s="1"/>
  <c r="I48" i="4"/>
  <c r="J48" i="4" s="1"/>
  <c r="J17" i="4"/>
  <c r="J47" i="4"/>
  <c r="J14" i="4"/>
  <c r="J44" i="4"/>
  <c r="I10" i="4"/>
  <c r="J10" i="4" s="1"/>
  <c r="I40" i="4"/>
  <c r="J40" i="4" s="1"/>
  <c r="I74" i="4"/>
  <c r="J74" i="4" s="1"/>
  <c r="J39" i="4"/>
  <c r="J73" i="4"/>
  <c r="AV12" i="5" l="1"/>
  <c r="BR12" i="5"/>
  <c r="BO12" i="5"/>
  <c r="BG12" i="5"/>
  <c r="CL12" i="5"/>
  <c r="CI12" i="5"/>
  <c r="AB12" i="5"/>
  <c r="S12" i="5"/>
  <c r="P12" i="5"/>
  <c r="AM12" i="5"/>
  <c r="AJ12" i="5"/>
  <c r="CA12" i="5"/>
  <c r="R12" i="5" l="1"/>
  <c r="CK12" i="5"/>
  <c r="BQ12" i="5"/>
  <c r="AL12" i="5"/>
  <c r="B50" i="5" l="1"/>
  <c r="V50" i="5" l="1"/>
  <c r="AP50" i="5"/>
  <c r="BA50" i="5"/>
  <c r="BU50" i="5"/>
  <c r="BK50" i="5"/>
  <c r="AF50" i="5"/>
  <c r="L50" i="5"/>
  <c r="CE50" i="5"/>
  <c r="B83" i="5"/>
  <c r="B82" i="5"/>
  <c r="B81" i="5"/>
  <c r="B80" i="5"/>
  <c r="B79" i="5"/>
  <c r="B78" i="5"/>
  <c r="B77" i="5"/>
  <c r="B76" i="5"/>
  <c r="B75" i="5"/>
  <c r="B74" i="5"/>
  <c r="B73" i="5"/>
  <c r="B72" i="5"/>
  <c r="B69" i="5"/>
  <c r="B68" i="5"/>
  <c r="B67" i="5"/>
  <c r="B66" i="5"/>
  <c r="B65" i="5"/>
  <c r="B64" i="5"/>
  <c r="B63" i="5"/>
  <c r="B59" i="5"/>
  <c r="B58" i="5"/>
  <c r="B57" i="5"/>
  <c r="B56" i="5"/>
  <c r="B55" i="5"/>
  <c r="B54" i="5"/>
  <c r="B53" i="5"/>
  <c r="B52" i="5"/>
  <c r="B51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36" i="5" l="1"/>
  <c r="E30" i="5"/>
  <c r="F30" i="5" s="1"/>
  <c r="BA30" i="5"/>
  <c r="AP30" i="5"/>
  <c r="BU30" i="5"/>
  <c r="V30" i="5"/>
  <c r="BK30" i="5"/>
  <c r="CE30" i="5"/>
  <c r="AF30" i="5"/>
  <c r="L30" i="5"/>
  <c r="E15" i="5"/>
  <c r="F15" i="5" s="1"/>
  <c r="C21" i="5"/>
  <c r="BA15" i="5"/>
  <c r="V15" i="5"/>
  <c r="AP15" i="5"/>
  <c r="BU15" i="5"/>
  <c r="L15" i="5"/>
  <c r="AF15" i="5"/>
  <c r="BK15" i="5"/>
  <c r="CE15" i="5"/>
  <c r="C29" i="5"/>
  <c r="E23" i="5"/>
  <c r="F23" i="5" s="1"/>
  <c r="BA23" i="5"/>
  <c r="AP23" i="5"/>
  <c r="V23" i="5"/>
  <c r="BU23" i="5"/>
  <c r="CE23" i="5"/>
  <c r="BK23" i="5"/>
  <c r="AF23" i="5"/>
  <c r="L23" i="5"/>
  <c r="C37" i="5"/>
  <c r="E31" i="5"/>
  <c r="F31" i="5" s="1"/>
  <c r="BA31" i="5"/>
  <c r="AP31" i="5"/>
  <c r="V31" i="5"/>
  <c r="BU31" i="5"/>
  <c r="BK31" i="5"/>
  <c r="AF31" i="5"/>
  <c r="L31" i="5"/>
  <c r="CE31" i="5"/>
  <c r="C45" i="5"/>
  <c r="V39" i="5"/>
  <c r="AP39" i="5"/>
  <c r="BA39" i="5"/>
  <c r="BU39" i="5"/>
  <c r="CE39" i="5"/>
  <c r="BK39" i="5"/>
  <c r="AF39" i="5"/>
  <c r="L39" i="5"/>
  <c r="C53" i="5"/>
  <c r="V47" i="5"/>
  <c r="AP47" i="5"/>
  <c r="BA47" i="5"/>
  <c r="BU47" i="5"/>
  <c r="CE47" i="5"/>
  <c r="BK47" i="5"/>
  <c r="AF47" i="5"/>
  <c r="L47" i="5"/>
  <c r="V56" i="5"/>
  <c r="AP56" i="5"/>
  <c r="BA56" i="5"/>
  <c r="BU56" i="5"/>
  <c r="CE56" i="5"/>
  <c r="BK56" i="5"/>
  <c r="AF56" i="5"/>
  <c r="L56" i="5"/>
  <c r="AP67" i="5"/>
  <c r="BU67" i="5"/>
  <c r="BA67" i="5"/>
  <c r="V67" i="5"/>
  <c r="AF67" i="5"/>
  <c r="BK67" i="5"/>
  <c r="CE67" i="5"/>
  <c r="L67" i="5"/>
  <c r="C83" i="5"/>
  <c r="BA77" i="5"/>
  <c r="AP77" i="5"/>
  <c r="BU77" i="5"/>
  <c r="V77" i="5"/>
  <c r="AF77" i="5"/>
  <c r="L77" i="5"/>
  <c r="BK77" i="5"/>
  <c r="CE77" i="5"/>
  <c r="C28" i="5"/>
  <c r="E22" i="5"/>
  <c r="F22" i="5" s="1"/>
  <c r="BU22" i="5"/>
  <c r="V22" i="5"/>
  <c r="BA22" i="5"/>
  <c r="AP22" i="5"/>
  <c r="L22" i="5"/>
  <c r="BK22" i="5"/>
  <c r="CE22" i="5"/>
  <c r="AF22" i="5"/>
  <c r="C22" i="5"/>
  <c r="E16" i="5"/>
  <c r="F16" i="5" s="1"/>
  <c r="AP16" i="5"/>
  <c r="BA16" i="5"/>
  <c r="BU16" i="5"/>
  <c r="V16" i="5"/>
  <c r="BK16" i="5"/>
  <c r="AF16" i="5"/>
  <c r="L16" i="5"/>
  <c r="CE16" i="5"/>
  <c r="C38" i="5"/>
  <c r="E32" i="5"/>
  <c r="F32" i="5" s="1"/>
  <c r="AP32" i="5"/>
  <c r="V32" i="5"/>
  <c r="BU32" i="5"/>
  <c r="BA32" i="5"/>
  <c r="AF32" i="5"/>
  <c r="L32" i="5"/>
  <c r="CE32" i="5"/>
  <c r="BK32" i="5"/>
  <c r="C54" i="5"/>
  <c r="V48" i="5"/>
  <c r="AP48" i="5"/>
  <c r="BA48" i="5"/>
  <c r="BU48" i="5"/>
  <c r="CE48" i="5"/>
  <c r="BK48" i="5"/>
  <c r="AF48" i="5"/>
  <c r="L48" i="5"/>
  <c r="BU57" i="5"/>
  <c r="V57" i="5"/>
  <c r="AP57" i="5"/>
  <c r="BA57" i="5"/>
  <c r="BK57" i="5"/>
  <c r="AF57" i="5"/>
  <c r="L57" i="5"/>
  <c r="CE57" i="5"/>
  <c r="BA68" i="5"/>
  <c r="V68" i="5"/>
  <c r="BU68" i="5"/>
  <c r="AP68" i="5"/>
  <c r="BK68" i="5"/>
  <c r="CE68" i="5"/>
  <c r="AF68" i="5"/>
  <c r="L68" i="5"/>
  <c r="BA78" i="5"/>
  <c r="BU78" i="5"/>
  <c r="V78" i="5"/>
  <c r="AP78" i="5"/>
  <c r="L78" i="5"/>
  <c r="BK78" i="5"/>
  <c r="AF78" i="5"/>
  <c r="CE78" i="5"/>
  <c r="C26" i="5"/>
  <c r="E20" i="5"/>
  <c r="F20" i="5" s="1"/>
  <c r="BU20" i="5"/>
  <c r="BA20" i="5"/>
  <c r="V20" i="5"/>
  <c r="AP20" i="5"/>
  <c r="L20" i="5"/>
  <c r="BK20" i="5"/>
  <c r="AF20" i="5"/>
  <c r="CE20" i="5"/>
  <c r="C44" i="5"/>
  <c r="BA38" i="5"/>
  <c r="BU38" i="5"/>
  <c r="V38" i="5"/>
  <c r="AP38" i="5"/>
  <c r="CE38" i="5"/>
  <c r="BK38" i="5"/>
  <c r="AF38" i="5"/>
  <c r="L38" i="5"/>
  <c r="C30" i="5"/>
  <c r="BA24" i="5"/>
  <c r="E24" i="5"/>
  <c r="F24" i="5" s="1"/>
  <c r="BU24" i="5"/>
  <c r="AP24" i="5"/>
  <c r="V24" i="5"/>
  <c r="AF24" i="5"/>
  <c r="L24" i="5"/>
  <c r="CE24" i="5"/>
  <c r="BK24" i="5"/>
  <c r="C46" i="5"/>
  <c r="V40" i="5"/>
  <c r="AP40" i="5"/>
  <c r="BA40" i="5"/>
  <c r="BU40" i="5"/>
  <c r="CE40" i="5"/>
  <c r="BK40" i="5"/>
  <c r="AF40" i="5"/>
  <c r="L40" i="5"/>
  <c r="E17" i="5"/>
  <c r="F17" i="5" s="1"/>
  <c r="C23" i="5"/>
  <c r="BU17" i="5"/>
  <c r="AP17" i="5"/>
  <c r="V17" i="5"/>
  <c r="BA17" i="5"/>
  <c r="L17" i="5"/>
  <c r="BK17" i="5"/>
  <c r="AF17" i="5"/>
  <c r="CE17" i="5"/>
  <c r="E25" i="5"/>
  <c r="F25" i="5" s="1"/>
  <c r="C31" i="5"/>
  <c r="BA25" i="5"/>
  <c r="BU25" i="5"/>
  <c r="AP25" i="5"/>
  <c r="V25" i="5"/>
  <c r="L25" i="5"/>
  <c r="AF25" i="5"/>
  <c r="CE25" i="5"/>
  <c r="BK25" i="5"/>
  <c r="E33" i="5"/>
  <c r="F33" i="5" s="1"/>
  <c r="C39" i="5"/>
  <c r="V33" i="5"/>
  <c r="BA33" i="5"/>
  <c r="AP33" i="5"/>
  <c r="BU33" i="5"/>
  <c r="AF33" i="5"/>
  <c r="CE33" i="5"/>
  <c r="BK33" i="5"/>
  <c r="L33" i="5"/>
  <c r="C47" i="5"/>
  <c r="BU41" i="5"/>
  <c r="V41" i="5"/>
  <c r="AP41" i="5"/>
  <c r="BA41" i="5"/>
  <c r="BK41" i="5"/>
  <c r="AF41" i="5"/>
  <c r="L41" i="5"/>
  <c r="CE41" i="5"/>
  <c r="C55" i="5"/>
  <c r="BU49" i="5"/>
  <c r="V49" i="5"/>
  <c r="AP49" i="5"/>
  <c r="BA49" i="5"/>
  <c r="BK49" i="5"/>
  <c r="AF49" i="5"/>
  <c r="L49" i="5"/>
  <c r="CE49" i="5"/>
  <c r="BA58" i="5"/>
  <c r="V58" i="5"/>
  <c r="BU58" i="5"/>
  <c r="AP58" i="5"/>
  <c r="CE58" i="5"/>
  <c r="BK58" i="5"/>
  <c r="L58" i="5"/>
  <c r="AF58" i="5"/>
  <c r="BU69" i="5"/>
  <c r="V69" i="5"/>
  <c r="BA69" i="5"/>
  <c r="AP69" i="5"/>
  <c r="CE69" i="5"/>
  <c r="AF69" i="5"/>
  <c r="L69" i="5"/>
  <c r="BK69" i="5"/>
  <c r="V79" i="5"/>
  <c r="AP79" i="5"/>
  <c r="BA79" i="5"/>
  <c r="BU79" i="5"/>
  <c r="BK79" i="5"/>
  <c r="L79" i="5"/>
  <c r="AF79" i="5"/>
  <c r="CE79" i="5"/>
  <c r="E34" i="5"/>
  <c r="F34" i="5" s="1"/>
  <c r="C40" i="5"/>
  <c r="V34" i="5"/>
  <c r="BU34" i="5"/>
  <c r="BA34" i="5"/>
  <c r="AP34" i="5"/>
  <c r="AF34" i="5"/>
  <c r="CE34" i="5"/>
  <c r="BK34" i="5"/>
  <c r="L34" i="5"/>
  <c r="C57" i="5"/>
  <c r="AP51" i="5"/>
  <c r="BA51" i="5"/>
  <c r="BU51" i="5"/>
  <c r="V51" i="5"/>
  <c r="BK51" i="5"/>
  <c r="AF51" i="5"/>
  <c r="L51" i="5"/>
  <c r="CE51" i="5"/>
  <c r="CF56" i="5" s="1"/>
  <c r="V59" i="5"/>
  <c r="BA59" i="5"/>
  <c r="AP59" i="5"/>
  <c r="BU59" i="5"/>
  <c r="BK59" i="5"/>
  <c r="AF59" i="5"/>
  <c r="CE59" i="5"/>
  <c r="L59" i="5"/>
  <c r="C78" i="5"/>
  <c r="BA72" i="5"/>
  <c r="AP72" i="5"/>
  <c r="BU72" i="5"/>
  <c r="V72" i="5"/>
  <c r="BK72" i="5"/>
  <c r="AF72" i="5"/>
  <c r="L72" i="5"/>
  <c r="C77" i="5"/>
  <c r="CE72" i="5"/>
  <c r="V80" i="5"/>
  <c r="AP80" i="5"/>
  <c r="BA80" i="5"/>
  <c r="BU80" i="5"/>
  <c r="BK80" i="5"/>
  <c r="AF80" i="5"/>
  <c r="L80" i="5"/>
  <c r="CE80" i="5"/>
  <c r="C24" i="5"/>
  <c r="E18" i="5"/>
  <c r="F18" i="5" s="1"/>
  <c r="V18" i="5"/>
  <c r="BU18" i="5"/>
  <c r="AP18" i="5"/>
  <c r="BA18" i="5"/>
  <c r="AF18" i="5"/>
  <c r="CE18" i="5"/>
  <c r="BK18" i="5"/>
  <c r="L18" i="5"/>
  <c r="C48" i="5"/>
  <c r="V42" i="5"/>
  <c r="AP42" i="5"/>
  <c r="BA42" i="5"/>
  <c r="BU42" i="5"/>
  <c r="BK42" i="5"/>
  <c r="AF42" i="5"/>
  <c r="L42" i="5"/>
  <c r="CE42" i="5"/>
  <c r="C25" i="5"/>
  <c r="E19" i="5"/>
  <c r="F19" i="5" s="1"/>
  <c r="BU19" i="5"/>
  <c r="V19" i="5"/>
  <c r="AP19" i="5"/>
  <c r="BA19" i="5"/>
  <c r="BK19" i="5"/>
  <c r="AF19" i="5"/>
  <c r="L19" i="5"/>
  <c r="CE19" i="5"/>
  <c r="C33" i="5"/>
  <c r="E27" i="5"/>
  <c r="F27" i="5" s="1"/>
  <c r="BA27" i="5"/>
  <c r="V27" i="5"/>
  <c r="BU27" i="5"/>
  <c r="AP27" i="5"/>
  <c r="BK27" i="5"/>
  <c r="AF27" i="5"/>
  <c r="L27" i="5"/>
  <c r="CE27" i="5"/>
  <c r="E35" i="5"/>
  <c r="C41" i="5"/>
  <c r="V35" i="5"/>
  <c r="BA35" i="5"/>
  <c r="BU35" i="5"/>
  <c r="AP35" i="5"/>
  <c r="BK35" i="5"/>
  <c r="AF35" i="5"/>
  <c r="L35" i="5"/>
  <c r="CE35" i="5"/>
  <c r="C49" i="5"/>
  <c r="AP43" i="5"/>
  <c r="BA43" i="5"/>
  <c r="BU43" i="5"/>
  <c r="V43" i="5"/>
  <c r="BK43" i="5"/>
  <c r="AF43" i="5"/>
  <c r="L43" i="5"/>
  <c r="CE43" i="5"/>
  <c r="C58" i="5"/>
  <c r="V52" i="5"/>
  <c r="AP52" i="5"/>
  <c r="AQ56" i="5" s="1"/>
  <c r="BA52" i="5"/>
  <c r="BU52" i="5"/>
  <c r="BK52" i="5"/>
  <c r="AF52" i="5"/>
  <c r="AG56" i="5" s="1"/>
  <c r="L52" i="5"/>
  <c r="CE52" i="5"/>
  <c r="C69" i="5"/>
  <c r="V63" i="5"/>
  <c r="BA63" i="5"/>
  <c r="AP63" i="5"/>
  <c r="BU63" i="5"/>
  <c r="L63" i="5"/>
  <c r="AF63" i="5"/>
  <c r="CE63" i="5"/>
  <c r="BK63" i="5"/>
  <c r="C79" i="5"/>
  <c r="V73" i="5"/>
  <c r="BU73" i="5"/>
  <c r="AP73" i="5"/>
  <c r="BA73" i="5"/>
  <c r="CE73" i="5"/>
  <c r="BK73" i="5"/>
  <c r="L73" i="5"/>
  <c r="AF73" i="5"/>
  <c r="V81" i="5"/>
  <c r="AP81" i="5"/>
  <c r="BA81" i="5"/>
  <c r="BU81" i="5"/>
  <c r="BK81" i="5"/>
  <c r="L81" i="5"/>
  <c r="AF81" i="5"/>
  <c r="CE81" i="5"/>
  <c r="C32" i="5"/>
  <c r="E26" i="5"/>
  <c r="F26" i="5" s="1"/>
  <c r="AP26" i="5"/>
  <c r="BA26" i="5"/>
  <c r="V26" i="5"/>
  <c r="BU26" i="5"/>
  <c r="AF26" i="5"/>
  <c r="CE26" i="5"/>
  <c r="BK26" i="5"/>
  <c r="L26" i="5"/>
  <c r="C34" i="5"/>
  <c r="E28" i="5"/>
  <c r="F28" i="5" s="1"/>
  <c r="V28" i="5"/>
  <c r="AP28" i="5"/>
  <c r="BU28" i="5"/>
  <c r="BA28" i="5"/>
  <c r="L28" i="5"/>
  <c r="BK28" i="5"/>
  <c r="AF28" i="5"/>
  <c r="CE28" i="5"/>
  <c r="C50" i="5"/>
  <c r="V44" i="5"/>
  <c r="AP44" i="5"/>
  <c r="BA44" i="5"/>
  <c r="BU44" i="5"/>
  <c r="BK44" i="5"/>
  <c r="AF44" i="5"/>
  <c r="L44" i="5"/>
  <c r="CE44" i="5"/>
  <c r="BA64" i="5"/>
  <c r="AP64" i="5"/>
  <c r="BU64" i="5"/>
  <c r="V64" i="5"/>
  <c r="AF64" i="5"/>
  <c r="CE64" i="5"/>
  <c r="L64" i="5"/>
  <c r="BK64" i="5"/>
  <c r="C80" i="5"/>
  <c r="AP74" i="5"/>
  <c r="BU74" i="5"/>
  <c r="V74" i="5"/>
  <c r="BA74" i="5"/>
  <c r="AF74" i="5"/>
  <c r="CE74" i="5"/>
  <c r="L74" i="5"/>
  <c r="BK74" i="5"/>
  <c r="BA82" i="5"/>
  <c r="BU82" i="5"/>
  <c r="V82" i="5"/>
  <c r="AP82" i="5"/>
  <c r="BK82" i="5"/>
  <c r="AF82" i="5"/>
  <c r="L82" i="5"/>
  <c r="CE82" i="5"/>
  <c r="C56" i="5"/>
  <c r="C42" i="5"/>
  <c r="V36" i="5"/>
  <c r="AP36" i="5"/>
  <c r="BA36" i="5"/>
  <c r="BU36" i="5"/>
  <c r="BK36" i="5"/>
  <c r="AF36" i="5"/>
  <c r="L36" i="5"/>
  <c r="CE36" i="5"/>
  <c r="C59" i="5"/>
  <c r="V53" i="5"/>
  <c r="AP53" i="5"/>
  <c r="BA53" i="5"/>
  <c r="BU53" i="5"/>
  <c r="AF53" i="5"/>
  <c r="L53" i="5"/>
  <c r="M56" i="5" s="1"/>
  <c r="CE53" i="5"/>
  <c r="BK53" i="5"/>
  <c r="E13" i="5"/>
  <c r="C19" i="5"/>
  <c r="G13" i="5"/>
  <c r="AP13" i="5"/>
  <c r="V13" i="5"/>
  <c r="BA13" i="5"/>
  <c r="C18" i="5"/>
  <c r="BU13" i="5"/>
  <c r="L13" i="5"/>
  <c r="BK13" i="5"/>
  <c r="AF13" i="5"/>
  <c r="CE13" i="5"/>
  <c r="C27" i="5"/>
  <c r="E21" i="5"/>
  <c r="F21" i="5" s="1"/>
  <c r="BU21" i="5"/>
  <c r="BA21" i="5"/>
  <c r="AP21" i="5"/>
  <c r="V21" i="5"/>
  <c r="BK21" i="5"/>
  <c r="L21" i="5"/>
  <c r="CE21" i="5"/>
  <c r="AF21" i="5"/>
  <c r="C35" i="5"/>
  <c r="E29" i="5"/>
  <c r="F29" i="5" s="1"/>
  <c r="AP29" i="5"/>
  <c r="V29" i="5"/>
  <c r="BU29" i="5"/>
  <c r="BA29" i="5"/>
  <c r="BK29" i="5"/>
  <c r="L29" i="5"/>
  <c r="CE29" i="5"/>
  <c r="AF29" i="5"/>
  <c r="C43" i="5"/>
  <c r="V37" i="5"/>
  <c r="AP37" i="5"/>
  <c r="BA37" i="5"/>
  <c r="BU37" i="5"/>
  <c r="AF37" i="5"/>
  <c r="L37" i="5"/>
  <c r="CE37" i="5"/>
  <c r="BK37" i="5"/>
  <c r="C51" i="5"/>
  <c r="V45" i="5"/>
  <c r="AP45" i="5"/>
  <c r="BA45" i="5"/>
  <c r="BU45" i="5"/>
  <c r="AF45" i="5"/>
  <c r="L45" i="5"/>
  <c r="CE45" i="5"/>
  <c r="BK45" i="5"/>
  <c r="BA54" i="5"/>
  <c r="BU54" i="5"/>
  <c r="V54" i="5"/>
  <c r="AP54" i="5"/>
  <c r="CE54" i="5"/>
  <c r="BK54" i="5"/>
  <c r="AF54" i="5"/>
  <c r="L54" i="5"/>
  <c r="BA65" i="5"/>
  <c r="AP65" i="5"/>
  <c r="BU65" i="5"/>
  <c r="V65" i="5"/>
  <c r="AF65" i="5"/>
  <c r="BK65" i="5"/>
  <c r="L65" i="5"/>
  <c r="CE65" i="5"/>
  <c r="C81" i="5"/>
  <c r="BA75" i="5"/>
  <c r="V75" i="5"/>
  <c r="AP75" i="5"/>
  <c r="BU75" i="5"/>
  <c r="AF75" i="5"/>
  <c r="BK75" i="5"/>
  <c r="CE75" i="5"/>
  <c r="L75" i="5"/>
  <c r="BA83" i="5"/>
  <c r="V83" i="5"/>
  <c r="BU83" i="5"/>
  <c r="AP83" i="5"/>
  <c r="BK83" i="5"/>
  <c r="L83" i="5"/>
  <c r="AF83" i="5"/>
  <c r="CE83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E14" i="5"/>
  <c r="F14" i="5" s="1"/>
  <c r="C20" i="5"/>
  <c r="BU14" i="5"/>
  <c r="BA14" i="5"/>
  <c r="AP14" i="5"/>
  <c r="V14" i="5"/>
  <c r="BK14" i="5"/>
  <c r="CE14" i="5"/>
  <c r="L14" i="5"/>
  <c r="AF14" i="5"/>
  <c r="C52" i="5"/>
  <c r="BA46" i="5"/>
  <c r="BU46" i="5"/>
  <c r="V46" i="5"/>
  <c r="AP46" i="5"/>
  <c r="CE46" i="5"/>
  <c r="BK46" i="5"/>
  <c r="AF46" i="5"/>
  <c r="L46" i="5"/>
  <c r="V55" i="5"/>
  <c r="AP55" i="5"/>
  <c r="BA55" i="5"/>
  <c r="BU55" i="5"/>
  <c r="CE55" i="5"/>
  <c r="BK55" i="5"/>
  <c r="AF55" i="5"/>
  <c r="L55" i="5"/>
  <c r="BA66" i="5"/>
  <c r="AP66" i="5"/>
  <c r="BU66" i="5"/>
  <c r="V66" i="5"/>
  <c r="BK66" i="5"/>
  <c r="CE66" i="5"/>
  <c r="L66" i="5"/>
  <c r="AF66" i="5"/>
  <c r="C82" i="5"/>
  <c r="BA76" i="5"/>
  <c r="V76" i="5"/>
  <c r="BU76" i="5"/>
  <c r="AP76" i="5"/>
  <c r="CE76" i="5"/>
  <c r="AF76" i="5"/>
  <c r="L76" i="5"/>
  <c r="BK76" i="5"/>
  <c r="CF82" i="5" l="1"/>
  <c r="BL52" i="5"/>
  <c r="BX14" i="5"/>
  <c r="BY14" i="5" s="1"/>
  <c r="BV20" i="5"/>
  <c r="W81" i="5"/>
  <c r="BB51" i="5"/>
  <c r="M43" i="5"/>
  <c r="AS29" i="5"/>
  <c r="AT29" i="5" s="1"/>
  <c r="AQ35" i="5"/>
  <c r="W27" i="5"/>
  <c r="Y21" i="5"/>
  <c r="Z21" i="5" s="1"/>
  <c r="AK13" i="5"/>
  <c r="AG19" i="5"/>
  <c r="AI13" i="5"/>
  <c r="AG18" i="5"/>
  <c r="BB59" i="5"/>
  <c r="AG42" i="5"/>
  <c r="BL80" i="5"/>
  <c r="AG50" i="5"/>
  <c r="W34" i="5"/>
  <c r="Y28" i="5"/>
  <c r="Z28" i="5" s="1"/>
  <c r="BX26" i="5"/>
  <c r="BY26" i="5" s="1"/>
  <c r="BV32" i="5"/>
  <c r="CF79" i="5"/>
  <c r="BL69" i="5"/>
  <c r="BB58" i="5"/>
  <c r="AG49" i="5"/>
  <c r="W41" i="5"/>
  <c r="Y35" i="5"/>
  <c r="AQ33" i="5"/>
  <c r="AS27" i="5"/>
  <c r="AT27" i="5" s="1"/>
  <c r="M25" i="5"/>
  <c r="O19" i="5"/>
  <c r="P19" i="5" s="1"/>
  <c r="AQ48" i="5"/>
  <c r="AG24" i="5"/>
  <c r="AI18" i="5"/>
  <c r="AJ18" i="5" s="1"/>
  <c r="M78" i="5"/>
  <c r="M77" i="5"/>
  <c r="BL57" i="5"/>
  <c r="O34" i="5"/>
  <c r="P34" i="5" s="1"/>
  <c r="M40" i="5"/>
  <c r="M55" i="5"/>
  <c r="W47" i="5"/>
  <c r="AI33" i="5"/>
  <c r="AJ33" i="5" s="1"/>
  <c r="AG39" i="5"/>
  <c r="BL31" i="5"/>
  <c r="BN25" i="5"/>
  <c r="BO25" i="5" s="1"/>
  <c r="W23" i="5"/>
  <c r="Y17" i="5"/>
  <c r="Z17" i="5" s="1"/>
  <c r="BL46" i="5"/>
  <c r="AQ44" i="5"/>
  <c r="AG26" i="5"/>
  <c r="AI20" i="5"/>
  <c r="AJ20" i="5" s="1"/>
  <c r="BL54" i="5"/>
  <c r="AS32" i="5"/>
  <c r="AT32" i="5" s="1"/>
  <c r="AQ38" i="5"/>
  <c r="W22" i="5"/>
  <c r="Y16" i="5"/>
  <c r="Z16" i="5" s="1"/>
  <c r="CF28" i="5"/>
  <c r="CH22" i="5"/>
  <c r="CI22" i="5" s="1"/>
  <c r="AG83" i="5"/>
  <c r="BL53" i="5"/>
  <c r="W45" i="5"/>
  <c r="BV37" i="5"/>
  <c r="BX31" i="5"/>
  <c r="BY31" i="5" s="1"/>
  <c r="AG29" i="5"/>
  <c r="AI23" i="5"/>
  <c r="AJ23" i="5" s="1"/>
  <c r="Y15" i="5"/>
  <c r="Z15" i="5" s="1"/>
  <c r="W21" i="5"/>
  <c r="BN30" i="5"/>
  <c r="BO30" i="5" s="1"/>
  <c r="BL36" i="5"/>
  <c r="AQ82" i="5"/>
  <c r="CF52" i="5"/>
  <c r="AI14" i="5"/>
  <c r="AJ14" i="5" s="1"/>
  <c r="AK14" i="5"/>
  <c r="AG20" i="5"/>
  <c r="BB81" i="5"/>
  <c r="AQ51" i="5"/>
  <c r="AG43" i="5"/>
  <c r="AG35" i="5"/>
  <c r="AI29" i="5"/>
  <c r="AJ29" i="5" s="1"/>
  <c r="AS21" i="5"/>
  <c r="AT21" i="5" s="1"/>
  <c r="AQ27" i="5"/>
  <c r="BL19" i="5"/>
  <c r="BP13" i="5"/>
  <c r="BN13" i="5"/>
  <c r="BL18" i="5"/>
  <c r="AQ59" i="5"/>
  <c r="BL42" i="5"/>
  <c r="M80" i="5"/>
  <c r="BL50" i="5"/>
  <c r="CF34" i="5"/>
  <c r="CH28" i="5"/>
  <c r="CI28" i="5" s="1"/>
  <c r="W32" i="5"/>
  <c r="Y26" i="5"/>
  <c r="Z26" i="5" s="1"/>
  <c r="BB79" i="5"/>
  <c r="CF69" i="5"/>
  <c r="AQ58" i="5"/>
  <c r="BL49" i="5"/>
  <c r="CH35" i="5"/>
  <c r="CF41" i="5"/>
  <c r="BV33" i="5"/>
  <c r="BX27" i="5"/>
  <c r="BY27" i="5" s="1"/>
  <c r="AG25" i="5"/>
  <c r="AI19" i="5"/>
  <c r="AJ19" i="5" s="1"/>
  <c r="W48" i="5"/>
  <c r="BB24" i="5"/>
  <c r="BD18" i="5"/>
  <c r="BE18" i="5" s="1"/>
  <c r="AG78" i="5"/>
  <c r="AG77" i="5"/>
  <c r="W57" i="5"/>
  <c r="BL40" i="5"/>
  <c r="BN34" i="5"/>
  <c r="BO34" i="5" s="1"/>
  <c r="AG55" i="5"/>
  <c r="BV47" i="5"/>
  <c r="BV39" i="5"/>
  <c r="BX33" i="5"/>
  <c r="BY33" i="5" s="1"/>
  <c r="CH25" i="5"/>
  <c r="CI25" i="5" s="1"/>
  <c r="CF31" i="5"/>
  <c r="AS17" i="5"/>
  <c r="AT17" i="5" s="1"/>
  <c r="AQ23" i="5"/>
  <c r="CF46" i="5"/>
  <c r="BL30" i="5"/>
  <c r="BN24" i="5"/>
  <c r="BO24" i="5" s="1"/>
  <c r="BB30" i="5"/>
  <c r="BD24" i="5"/>
  <c r="BE24" i="5" s="1"/>
  <c r="W44" i="5"/>
  <c r="BL26" i="5"/>
  <c r="BN20" i="5"/>
  <c r="BO20" i="5" s="1"/>
  <c r="CF54" i="5"/>
  <c r="BL38" i="5"/>
  <c r="BN32" i="5"/>
  <c r="BO32" i="5" s="1"/>
  <c r="BX16" i="5"/>
  <c r="BY16" i="5" s="1"/>
  <c r="BV22" i="5"/>
  <c r="BL28" i="5"/>
  <c r="BN22" i="5"/>
  <c r="BO22" i="5" s="1"/>
  <c r="W83" i="5"/>
  <c r="CF53" i="5"/>
  <c r="M45" i="5"/>
  <c r="Y31" i="5"/>
  <c r="Z31" i="5" s="1"/>
  <c r="W37" i="5"/>
  <c r="BL29" i="5"/>
  <c r="BN23" i="5"/>
  <c r="BO23" i="5" s="1"/>
  <c r="BB21" i="5"/>
  <c r="BD15" i="5"/>
  <c r="BE15" i="5" s="1"/>
  <c r="W36" i="5"/>
  <c r="Y30" i="5"/>
  <c r="Z30" i="5" s="1"/>
  <c r="BV82" i="5"/>
  <c r="AQ52" i="5"/>
  <c r="O14" i="5"/>
  <c r="P14" i="5" s="1"/>
  <c r="M20" i="5"/>
  <c r="M81" i="5"/>
  <c r="W51" i="5"/>
  <c r="BV43" i="5"/>
  <c r="CF35" i="5"/>
  <c r="CH29" i="5"/>
  <c r="CI29" i="5" s="1"/>
  <c r="BB27" i="5"/>
  <c r="BD21" i="5"/>
  <c r="BE21" i="5" s="1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O13" i="5"/>
  <c r="M19" i="5"/>
  <c r="M18" i="5"/>
  <c r="F13" i="5"/>
  <c r="I30" i="5"/>
  <c r="I33" i="5"/>
  <c r="I35" i="5"/>
  <c r="I22" i="5"/>
  <c r="I25" i="5"/>
  <c r="I27" i="5"/>
  <c r="I31" i="5"/>
  <c r="I17" i="5"/>
  <c r="I19" i="5"/>
  <c r="I23" i="5"/>
  <c r="I13" i="5"/>
  <c r="I14" i="5"/>
  <c r="I16" i="5"/>
  <c r="I28" i="5"/>
  <c r="I29" i="5"/>
  <c r="I34" i="5"/>
  <c r="I20" i="5"/>
  <c r="I21" i="5"/>
  <c r="I32" i="5"/>
  <c r="I26" i="5"/>
  <c r="I15" i="5"/>
  <c r="I24" i="5"/>
  <c r="I18" i="5"/>
  <c r="W59" i="5"/>
  <c r="BV42" i="5"/>
  <c r="CF80" i="5"/>
  <c r="BV50" i="5"/>
  <c r="AG34" i="5"/>
  <c r="AI28" i="5"/>
  <c r="AJ28" i="5" s="1"/>
  <c r="BB32" i="5"/>
  <c r="BD26" i="5"/>
  <c r="BE26" i="5" s="1"/>
  <c r="AQ79" i="5"/>
  <c r="AG69" i="5"/>
  <c r="W58" i="5"/>
  <c r="W49" i="5"/>
  <c r="O35" i="5"/>
  <c r="M41" i="5"/>
  <c r="F35" i="5"/>
  <c r="D36" i="5"/>
  <c r="W33" i="5"/>
  <c r="Y27" i="5"/>
  <c r="Z27" i="5" s="1"/>
  <c r="BN19" i="5"/>
  <c r="BO19" i="5" s="1"/>
  <c r="BL25" i="5"/>
  <c r="CF48" i="5"/>
  <c r="AQ24" i="5"/>
  <c r="AS18" i="5"/>
  <c r="AT18" i="5" s="1"/>
  <c r="BL78" i="5"/>
  <c r="BL77" i="5"/>
  <c r="BV57" i="5"/>
  <c r="CH34" i="5"/>
  <c r="CI34" i="5" s="1"/>
  <c r="CF40" i="5"/>
  <c r="BL55" i="5"/>
  <c r="CF47" i="5"/>
  <c r="AQ39" i="5"/>
  <c r="AS33" i="5"/>
  <c r="AT33" i="5" s="1"/>
  <c r="AG31" i="5"/>
  <c r="AI25" i="5"/>
  <c r="AJ25" i="5" s="1"/>
  <c r="BV23" i="5"/>
  <c r="BX17" i="5"/>
  <c r="BY17" i="5" s="1"/>
  <c r="BV46" i="5"/>
  <c r="CF30" i="5"/>
  <c r="CH24" i="5"/>
  <c r="CI24" i="5" s="1"/>
  <c r="BV44" i="5"/>
  <c r="M26" i="5"/>
  <c r="O20" i="5"/>
  <c r="P20" i="5" s="1"/>
  <c r="BV56" i="5"/>
  <c r="BV54" i="5"/>
  <c r="CF38" i="5"/>
  <c r="CH32" i="5"/>
  <c r="CI32" i="5" s="1"/>
  <c r="BD16" i="5"/>
  <c r="BE16" i="5" s="1"/>
  <c r="BB22" i="5"/>
  <c r="M28" i="5"/>
  <c r="O22" i="5"/>
  <c r="P22" i="5" s="1"/>
  <c r="BL56" i="5"/>
  <c r="BV83" i="5"/>
  <c r="BV53" i="5"/>
  <c r="AG45" i="5"/>
  <c r="AS31" i="5"/>
  <c r="AT31" i="5" s="1"/>
  <c r="AQ37" i="5"/>
  <c r="CF29" i="5"/>
  <c r="CH23" i="5"/>
  <c r="CI23" i="5" s="1"/>
  <c r="CH15" i="5"/>
  <c r="CI15" i="5" s="1"/>
  <c r="CF21" i="5"/>
  <c r="BV36" i="5"/>
  <c r="BX30" i="5"/>
  <c r="BY30" i="5" s="1"/>
  <c r="W82" i="5"/>
  <c r="W52" i="5"/>
  <c r="CH14" i="5"/>
  <c r="CI14" i="5" s="1"/>
  <c r="CF20" i="5"/>
  <c r="CF81" i="5"/>
  <c r="BL51" i="5"/>
  <c r="BB43" i="5"/>
  <c r="M35" i="5"/>
  <c r="O29" i="5"/>
  <c r="P29" i="5" s="1"/>
  <c r="BV27" i="5"/>
  <c r="BX21" i="5"/>
  <c r="BY21" i="5" s="1"/>
  <c r="BV19" i="5"/>
  <c r="BZ13" i="5"/>
  <c r="BZ14" i="5" s="1"/>
  <c r="BZ15" i="5" s="1"/>
  <c r="BZ16" i="5" s="1"/>
  <c r="BZ17" i="5" s="1"/>
  <c r="BZ18" i="5" s="1"/>
  <c r="BZ19" i="5" s="1"/>
  <c r="BZ20" i="5" s="1"/>
  <c r="BZ21" i="5" s="1"/>
  <c r="BZ22" i="5" s="1"/>
  <c r="BZ23" i="5" s="1"/>
  <c r="BZ24" i="5" s="1"/>
  <c r="BZ25" i="5" s="1"/>
  <c r="BZ26" i="5" s="1"/>
  <c r="BZ27" i="5" s="1"/>
  <c r="BZ28" i="5" s="1"/>
  <c r="BZ29" i="5" s="1"/>
  <c r="BZ30" i="5" s="1"/>
  <c r="BZ31" i="5" s="1"/>
  <c r="BZ32" i="5" s="1"/>
  <c r="BZ33" i="5" s="1"/>
  <c r="BZ34" i="5" s="1"/>
  <c r="BZ35" i="5" s="1"/>
  <c r="BZ36" i="5" s="1"/>
  <c r="BZ37" i="5" s="1"/>
  <c r="BZ38" i="5" s="1"/>
  <c r="BZ39" i="5" s="1"/>
  <c r="BZ40" i="5" s="1"/>
  <c r="BZ41" i="5" s="1"/>
  <c r="BZ42" i="5" s="1"/>
  <c r="BZ43" i="5" s="1"/>
  <c r="BZ44" i="5" s="1"/>
  <c r="BZ45" i="5" s="1"/>
  <c r="BZ46" i="5" s="1"/>
  <c r="BZ47" i="5" s="1"/>
  <c r="BZ48" i="5" s="1"/>
  <c r="BZ49" i="5" s="1"/>
  <c r="BZ50" i="5" s="1"/>
  <c r="BZ51" i="5" s="1"/>
  <c r="BZ52" i="5" s="1"/>
  <c r="BZ53" i="5" s="1"/>
  <c r="BZ54" i="5" s="1"/>
  <c r="BZ55" i="5" s="1"/>
  <c r="BZ56" i="5" s="1"/>
  <c r="BZ57" i="5" s="1"/>
  <c r="BZ58" i="5" s="1"/>
  <c r="BZ59" i="5" s="1"/>
  <c r="BX13" i="5"/>
  <c r="BV18" i="5"/>
  <c r="BL59" i="5"/>
  <c r="BB42" i="5"/>
  <c r="AG80" i="5"/>
  <c r="BB50" i="5"/>
  <c r="BL34" i="5"/>
  <c r="BN28" i="5"/>
  <c r="BO28" i="5" s="1"/>
  <c r="AQ32" i="5"/>
  <c r="AS26" i="5"/>
  <c r="AT26" i="5" s="1"/>
  <c r="BV79" i="5"/>
  <c r="M69" i="5"/>
  <c r="CF58" i="5"/>
  <c r="BV49" i="5"/>
  <c r="AG41" i="5"/>
  <c r="AI35" i="5"/>
  <c r="BB33" i="5"/>
  <c r="BD27" i="5"/>
  <c r="BE27" i="5" s="1"/>
  <c r="BB25" i="5"/>
  <c r="BD19" i="5"/>
  <c r="BE19" i="5" s="1"/>
  <c r="M48" i="5"/>
  <c r="BX18" i="5"/>
  <c r="BY18" i="5" s="1"/>
  <c r="BV24" i="5"/>
  <c r="W78" i="5"/>
  <c r="W77" i="5"/>
  <c r="BB57" i="5"/>
  <c r="AG40" i="5"/>
  <c r="AI34" i="5"/>
  <c r="AJ34" i="5" s="1"/>
  <c r="BB56" i="5"/>
  <c r="BB55" i="5"/>
  <c r="M47" i="5"/>
  <c r="BB39" i="5"/>
  <c r="BD33" i="5"/>
  <c r="BE33" i="5" s="1"/>
  <c r="M31" i="5"/>
  <c r="O25" i="5"/>
  <c r="P25" i="5" s="1"/>
  <c r="CH17" i="5"/>
  <c r="CI17" i="5" s="1"/>
  <c r="CF23" i="5"/>
  <c r="BB46" i="5"/>
  <c r="O24" i="5"/>
  <c r="P24" i="5" s="1"/>
  <c r="M30" i="5"/>
  <c r="BB44" i="5"/>
  <c r="AQ26" i="5"/>
  <c r="AS20" i="5"/>
  <c r="AT20" i="5" s="1"/>
  <c r="BB54" i="5"/>
  <c r="O32" i="5"/>
  <c r="P32" i="5" s="1"/>
  <c r="M38" i="5"/>
  <c r="AQ22" i="5"/>
  <c r="AS16" i="5"/>
  <c r="AT16" i="5" s="1"/>
  <c r="AQ28" i="5"/>
  <c r="AS22" i="5"/>
  <c r="AT22" i="5" s="1"/>
  <c r="AQ83" i="5"/>
  <c r="BB53" i="5"/>
  <c r="BL45" i="5"/>
  <c r="BD31" i="5"/>
  <c r="BE31" i="5" s="1"/>
  <c r="BB37" i="5"/>
  <c r="BV29" i="5"/>
  <c r="BX23" i="5"/>
  <c r="BY23" i="5" s="1"/>
  <c r="BN15" i="5"/>
  <c r="BO15" i="5" s="1"/>
  <c r="BL21" i="5"/>
  <c r="BP15" i="5"/>
  <c r="AS30" i="5"/>
  <c r="AT30" i="5" s="1"/>
  <c r="AQ36" i="5"/>
  <c r="BB82" i="5"/>
  <c r="BV52" i="5"/>
  <c r="BL20" i="5"/>
  <c r="BP14" i="5"/>
  <c r="BN14" i="5"/>
  <c r="BO14" i="5" s="1"/>
  <c r="BL81" i="5"/>
  <c r="CF51" i="5"/>
  <c r="AQ43" i="5"/>
  <c r="BL35" i="5"/>
  <c r="BN29" i="5"/>
  <c r="BO29" i="5" s="1"/>
  <c r="AG27" i="5"/>
  <c r="AI21" i="5"/>
  <c r="AJ21" i="5" s="1"/>
  <c r="CF59" i="5"/>
  <c r="AQ42" i="5"/>
  <c r="BB80" i="5"/>
  <c r="AQ50" i="5"/>
  <c r="M34" i="5"/>
  <c r="O28" i="5"/>
  <c r="P28" i="5" s="1"/>
  <c r="M32" i="5"/>
  <c r="O26" i="5"/>
  <c r="P26" i="5" s="1"/>
  <c r="W79" i="5"/>
  <c r="BV69" i="5"/>
  <c r="M58" i="5"/>
  <c r="BB49" i="5"/>
  <c r="BN35" i="5"/>
  <c r="BL41" i="5"/>
  <c r="CF33" i="5"/>
  <c r="CH27" i="5"/>
  <c r="CI27" i="5" s="1"/>
  <c r="AQ25" i="5"/>
  <c r="AS19" i="5"/>
  <c r="AT19" i="5" s="1"/>
  <c r="AG48" i="5"/>
  <c r="W24" i="5"/>
  <c r="Y18" i="5"/>
  <c r="Z18" i="5" s="1"/>
  <c r="BV78" i="5"/>
  <c r="BV77" i="5"/>
  <c r="AQ57" i="5"/>
  <c r="AQ40" i="5"/>
  <c r="AS34" i="5"/>
  <c r="AT34" i="5" s="1"/>
  <c r="AQ55" i="5"/>
  <c r="AG47" i="5"/>
  <c r="Y33" i="5"/>
  <c r="Z33" i="5" s="1"/>
  <c r="W39" i="5"/>
  <c r="W31" i="5"/>
  <c r="Y25" i="5"/>
  <c r="Z25" i="5" s="1"/>
  <c r="AG23" i="5"/>
  <c r="AI17" i="5"/>
  <c r="AJ17" i="5" s="1"/>
  <c r="AQ46" i="5"/>
  <c r="AG30" i="5"/>
  <c r="AI24" i="5"/>
  <c r="AJ24" i="5" s="1"/>
  <c r="M44" i="5"/>
  <c r="W26" i="5"/>
  <c r="Y20" i="5"/>
  <c r="Z20" i="5" s="1"/>
  <c r="AQ54" i="5"/>
  <c r="AI32" i="5"/>
  <c r="AJ32" i="5" s="1"/>
  <c r="AG38" i="5"/>
  <c r="CF22" i="5"/>
  <c r="CH16" i="5"/>
  <c r="CI16" i="5" s="1"/>
  <c r="BB28" i="5"/>
  <c r="BD22" i="5"/>
  <c r="BE22" i="5" s="1"/>
  <c r="BB83" i="5"/>
  <c r="AQ53" i="5"/>
  <c r="CF45" i="5"/>
  <c r="CF37" i="5"/>
  <c r="CH31" i="5"/>
  <c r="CI31" i="5" s="1"/>
  <c r="Y23" i="5"/>
  <c r="Z23" i="5" s="1"/>
  <c r="W29" i="5"/>
  <c r="AG21" i="5"/>
  <c r="AK15" i="5"/>
  <c r="AI15" i="5"/>
  <c r="AJ15" i="5" s="1"/>
  <c r="BD30" i="5"/>
  <c r="BE30" i="5" s="1"/>
  <c r="BB36" i="5"/>
  <c r="BL82" i="5"/>
  <c r="BB52" i="5"/>
  <c r="W20" i="5"/>
  <c r="Y14" i="5"/>
  <c r="Z14" i="5" s="1"/>
  <c r="AG81" i="5"/>
  <c r="M51" i="5"/>
  <c r="W43" i="5"/>
  <c r="BB35" i="5"/>
  <c r="BD29" i="5"/>
  <c r="BE29" i="5" s="1"/>
  <c r="CF27" i="5"/>
  <c r="CH21" i="5"/>
  <c r="CI21" i="5" s="1"/>
  <c r="BB19" i="5"/>
  <c r="BF13" i="5"/>
  <c r="BD13" i="5"/>
  <c r="BB18" i="5"/>
  <c r="M59" i="5"/>
  <c r="W42" i="5"/>
  <c r="W80" i="5"/>
  <c r="W50" i="5"/>
  <c r="BD28" i="5"/>
  <c r="BE28" i="5" s="1"/>
  <c r="BB34" i="5"/>
  <c r="BL32" i="5"/>
  <c r="BN26" i="5"/>
  <c r="BO26" i="5" s="1"/>
  <c r="AG79" i="5"/>
  <c r="AQ69" i="5"/>
  <c r="AG58" i="5"/>
  <c r="AQ49" i="5"/>
  <c r="AQ41" i="5"/>
  <c r="AS35" i="5"/>
  <c r="M33" i="5"/>
  <c r="O27" i="5"/>
  <c r="P27" i="5" s="1"/>
  <c r="W25" i="5"/>
  <c r="Y19" i="5"/>
  <c r="Z19" i="5" s="1"/>
  <c r="BL48" i="5"/>
  <c r="M24" i="5"/>
  <c r="O18" i="5"/>
  <c r="P18" i="5" s="1"/>
  <c r="AQ78" i="5"/>
  <c r="AQ77" i="5"/>
  <c r="CF57" i="5"/>
  <c r="BB40" i="5"/>
  <c r="BD34" i="5"/>
  <c r="BE34" i="5" s="1"/>
  <c r="W55" i="5"/>
  <c r="BL47" i="5"/>
  <c r="O33" i="5"/>
  <c r="P33" i="5" s="1"/>
  <c r="M39" i="5"/>
  <c r="AQ31" i="5"/>
  <c r="AS25" i="5"/>
  <c r="AT25" i="5" s="1"/>
  <c r="BN17" i="5"/>
  <c r="BO17" i="5" s="1"/>
  <c r="BL23" i="5"/>
  <c r="W46" i="5"/>
  <c r="W30" i="5"/>
  <c r="Y24" i="5"/>
  <c r="Z24" i="5" s="1"/>
  <c r="AG44" i="5"/>
  <c r="BD20" i="5"/>
  <c r="BE20" i="5" s="1"/>
  <c r="BB26" i="5"/>
  <c r="W54" i="5"/>
  <c r="BB38" i="5"/>
  <c r="BD32" i="5"/>
  <c r="BE32" i="5" s="1"/>
  <c r="O16" i="5"/>
  <c r="P16" i="5" s="1"/>
  <c r="M22" i="5"/>
  <c r="W28" i="5"/>
  <c r="Y22" i="5"/>
  <c r="Z22" i="5" s="1"/>
  <c r="CF83" i="5"/>
  <c r="AG6" i="5"/>
  <c r="BL6" i="5"/>
  <c r="M6" i="5"/>
  <c r="BV6" i="5"/>
  <c r="AQ6" i="5"/>
  <c r="C6" i="5"/>
  <c r="W6" i="5"/>
  <c r="CF6" i="5"/>
  <c r="BB6" i="5"/>
  <c r="W53" i="5"/>
  <c r="BV45" i="5"/>
  <c r="M37" i="5"/>
  <c r="O31" i="5"/>
  <c r="P31" i="5" s="1"/>
  <c r="AQ29" i="5"/>
  <c r="AS23" i="5"/>
  <c r="AT23" i="5" s="1"/>
  <c r="M21" i="5"/>
  <c r="O15" i="5"/>
  <c r="P15" i="5" s="1"/>
  <c r="M36" i="5"/>
  <c r="O30" i="5"/>
  <c r="P30" i="5" s="1"/>
  <c r="M82" i="5"/>
  <c r="M52" i="5"/>
  <c r="AQ20" i="5"/>
  <c r="AS14" i="5"/>
  <c r="AT14" i="5" s="1"/>
  <c r="BV81" i="5"/>
  <c r="AG51" i="5"/>
  <c r="BL43" i="5"/>
  <c r="BV35" i="5"/>
  <c r="BX29" i="5"/>
  <c r="BY29" i="5" s="1"/>
  <c r="M27" i="5"/>
  <c r="O21" i="5"/>
  <c r="P21" i="5" s="1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Y13" i="5"/>
  <c r="W19" i="5"/>
  <c r="W18" i="5"/>
  <c r="AG59" i="5"/>
  <c r="CF42" i="5"/>
  <c r="BV80" i="5"/>
  <c r="CF50" i="5"/>
  <c r="BV34" i="5"/>
  <c r="BX28" i="5"/>
  <c r="BY28" i="5" s="1"/>
  <c r="CF32" i="5"/>
  <c r="CH26" i="5"/>
  <c r="CI26" i="5" s="1"/>
  <c r="M79" i="5"/>
  <c r="BB69" i="5"/>
  <c r="BL58" i="5"/>
  <c r="CF49" i="5"/>
  <c r="BX35" i="5"/>
  <c r="BV41" i="5"/>
  <c r="AG33" i="5"/>
  <c r="AI27" i="5"/>
  <c r="AJ27" i="5" s="1"/>
  <c r="BV25" i="5"/>
  <c r="BX19" i="5"/>
  <c r="BY19" i="5" s="1"/>
  <c r="BV48" i="5"/>
  <c r="BL24" i="5"/>
  <c r="BN18" i="5"/>
  <c r="BO18" i="5" s="1"/>
  <c r="CF78" i="5"/>
  <c r="CF77" i="5"/>
  <c r="BB78" i="5"/>
  <c r="BB77" i="5"/>
  <c r="M57" i="5"/>
  <c r="BX34" i="5"/>
  <c r="BY34" i="5" s="1"/>
  <c r="BV40" i="5"/>
  <c r="BV55" i="5"/>
  <c r="BB47" i="5"/>
  <c r="BL39" i="5"/>
  <c r="BN33" i="5"/>
  <c r="BO33" i="5" s="1"/>
  <c r="BV31" i="5"/>
  <c r="BX25" i="5"/>
  <c r="BY25" i="5" s="1"/>
  <c r="M23" i="5"/>
  <c r="O17" i="5"/>
  <c r="P17" i="5" s="1"/>
  <c r="M46" i="5"/>
  <c r="AQ30" i="5"/>
  <c r="AS24" i="5"/>
  <c r="AT24" i="5" s="1"/>
  <c r="BL44" i="5"/>
  <c r="BV26" i="5"/>
  <c r="BX20" i="5"/>
  <c r="BY20" i="5" s="1"/>
  <c r="M54" i="5"/>
  <c r="BV38" i="5"/>
  <c r="BX32" i="5"/>
  <c r="BY32" i="5" s="1"/>
  <c r="AG22" i="5"/>
  <c r="AK16" i="5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I16" i="5"/>
  <c r="AJ16" i="5" s="1"/>
  <c r="BV28" i="5"/>
  <c r="BX22" i="5"/>
  <c r="BY22" i="5" s="1"/>
  <c r="BL83" i="5"/>
  <c r="M53" i="5"/>
  <c r="BB45" i="5"/>
  <c r="AI31" i="5"/>
  <c r="AJ31" i="5" s="1"/>
  <c r="AG37" i="5"/>
  <c r="BB29" i="5"/>
  <c r="BD23" i="5"/>
  <c r="BE23" i="5" s="1"/>
  <c r="BX15" i="5"/>
  <c r="BY15" i="5" s="1"/>
  <c r="BV21" i="5"/>
  <c r="AI30" i="5"/>
  <c r="AJ30" i="5" s="1"/>
  <c r="AG36" i="5"/>
  <c r="AG82" i="5"/>
  <c r="AG52" i="5"/>
  <c r="BB20" i="5"/>
  <c r="BF14" i="5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D14" i="5"/>
  <c r="BE14" i="5" s="1"/>
  <c r="AQ81" i="5"/>
  <c r="BV51" i="5"/>
  <c r="CF43" i="5"/>
  <c r="W35" i="5"/>
  <c r="Y29" i="5"/>
  <c r="Z29" i="5" s="1"/>
  <c r="BL27" i="5"/>
  <c r="BN21" i="5"/>
  <c r="BO21" i="5" s="1"/>
  <c r="CH13" i="5"/>
  <c r="CF19" i="5"/>
  <c r="CJ13" i="5"/>
  <c r="CJ14" i="5" s="1"/>
  <c r="CJ15" i="5" s="1"/>
  <c r="CJ16" i="5" s="1"/>
  <c r="CJ17" i="5" s="1"/>
  <c r="CJ18" i="5" s="1"/>
  <c r="CJ19" i="5" s="1"/>
  <c r="CJ20" i="5" s="1"/>
  <c r="CJ21" i="5" s="1"/>
  <c r="CJ22" i="5" s="1"/>
  <c r="CJ23" i="5" s="1"/>
  <c r="CJ24" i="5" s="1"/>
  <c r="CJ25" i="5" s="1"/>
  <c r="CJ26" i="5" s="1"/>
  <c r="CJ27" i="5" s="1"/>
  <c r="CJ28" i="5" s="1"/>
  <c r="CJ29" i="5" s="1"/>
  <c r="CJ30" i="5" s="1"/>
  <c r="CJ31" i="5" s="1"/>
  <c r="CJ32" i="5" s="1"/>
  <c r="CJ33" i="5" s="1"/>
  <c r="CJ34" i="5" s="1"/>
  <c r="CJ35" i="5" s="1"/>
  <c r="CJ36" i="5" s="1"/>
  <c r="CJ37" i="5" s="1"/>
  <c r="CJ38" i="5" s="1"/>
  <c r="CJ39" i="5" s="1"/>
  <c r="CJ40" i="5" s="1"/>
  <c r="CJ41" i="5" s="1"/>
  <c r="CJ42" i="5" s="1"/>
  <c r="CJ43" i="5" s="1"/>
  <c r="CJ44" i="5" s="1"/>
  <c r="CJ45" i="5" s="1"/>
  <c r="CJ46" i="5" s="1"/>
  <c r="CJ47" i="5" s="1"/>
  <c r="CJ48" i="5" s="1"/>
  <c r="CJ49" i="5" s="1"/>
  <c r="CJ50" i="5" s="1"/>
  <c r="CJ51" i="5" s="1"/>
  <c r="CJ52" i="5" s="1"/>
  <c r="CJ53" i="5" s="1"/>
  <c r="CJ54" i="5" s="1"/>
  <c r="CJ55" i="5" s="1"/>
  <c r="CJ56" i="5" s="1"/>
  <c r="CJ57" i="5" s="1"/>
  <c r="CJ58" i="5" s="1"/>
  <c r="CJ59" i="5" s="1"/>
  <c r="CF18" i="5"/>
  <c r="AS13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Q19" i="5"/>
  <c r="AQ18" i="5"/>
  <c r="BV59" i="5"/>
  <c r="M42" i="5"/>
  <c r="AQ80" i="5"/>
  <c r="M50" i="5"/>
  <c r="AQ34" i="5"/>
  <c r="AS28" i="5"/>
  <c r="AT28" i="5" s="1"/>
  <c r="AG32" i="5"/>
  <c r="AI26" i="5"/>
  <c r="AJ26" i="5" s="1"/>
  <c r="W56" i="5"/>
  <c r="BL79" i="5"/>
  <c r="W69" i="5"/>
  <c r="BV58" i="5"/>
  <c r="M49" i="5"/>
  <c r="BB41" i="5"/>
  <c r="BD35" i="5"/>
  <c r="BN27" i="5"/>
  <c r="BO27" i="5" s="1"/>
  <c r="BL33" i="5"/>
  <c r="CF25" i="5"/>
  <c r="CH19" i="5"/>
  <c r="CI19" i="5" s="1"/>
  <c r="BB48" i="5"/>
  <c r="CF24" i="5"/>
  <c r="CH18" i="5"/>
  <c r="CI18" i="5" s="1"/>
  <c r="AG57" i="5"/>
  <c r="Y34" i="5"/>
  <c r="Z34" i="5" s="1"/>
  <c r="W40" i="5"/>
  <c r="CF55" i="5"/>
  <c r="AQ47" i="5"/>
  <c r="CH33" i="5"/>
  <c r="CI33" i="5" s="1"/>
  <c r="CF39" i="5"/>
  <c r="BB31" i="5"/>
  <c r="BD25" i="5"/>
  <c r="BE25" i="5" s="1"/>
  <c r="BD17" i="5"/>
  <c r="BE17" i="5" s="1"/>
  <c r="BB23" i="5"/>
  <c r="AG46" i="5"/>
  <c r="BV30" i="5"/>
  <c r="BX24" i="5"/>
  <c r="BY24" i="5" s="1"/>
  <c r="CF44" i="5"/>
  <c r="CF26" i="5"/>
  <c r="CH20" i="5"/>
  <c r="CI20" i="5" s="1"/>
  <c r="AG54" i="5"/>
  <c r="Y32" i="5"/>
  <c r="Z32" i="5" s="1"/>
  <c r="W38" i="5"/>
  <c r="BP16" i="5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7" i="5" s="1"/>
  <c r="BP28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P47" i="5" s="1"/>
  <c r="BP48" i="5" s="1"/>
  <c r="BP49" i="5" s="1"/>
  <c r="BP50" i="5" s="1"/>
  <c r="BP51" i="5" s="1"/>
  <c r="BP52" i="5" s="1"/>
  <c r="BP53" i="5" s="1"/>
  <c r="BP54" i="5" s="1"/>
  <c r="BP55" i="5" s="1"/>
  <c r="BP56" i="5" s="1"/>
  <c r="BP57" i="5" s="1"/>
  <c r="BP58" i="5" s="1"/>
  <c r="BP59" i="5" s="1"/>
  <c r="BN16" i="5"/>
  <c r="BO16" i="5" s="1"/>
  <c r="BL22" i="5"/>
  <c r="AI22" i="5"/>
  <c r="AJ22" i="5" s="1"/>
  <c r="AG28" i="5"/>
  <c r="M83" i="5"/>
  <c r="AG53" i="5"/>
  <c r="AQ45" i="5"/>
  <c r="BL37" i="5"/>
  <c r="BN31" i="5"/>
  <c r="BO31" i="5" s="1"/>
  <c r="M29" i="5"/>
  <c r="O23" i="5"/>
  <c r="P23" i="5" s="1"/>
  <c r="AQ21" i="5"/>
  <c r="AS15" i="5"/>
  <c r="AT15" i="5" s="1"/>
  <c r="CF36" i="5"/>
  <c r="CH30" i="5"/>
  <c r="CI30" i="5" s="1"/>
  <c r="B70" i="5"/>
  <c r="Z13" i="5" l="1"/>
  <c r="AC27" i="5"/>
  <c r="AC21" i="5"/>
  <c r="AC32" i="5"/>
  <c r="AC19" i="5"/>
  <c r="AC14" i="5"/>
  <c r="AC24" i="5"/>
  <c r="AC17" i="5"/>
  <c r="AC33" i="5"/>
  <c r="AC13" i="5"/>
  <c r="AC30" i="5"/>
  <c r="AC25" i="5"/>
  <c r="AC22" i="5"/>
  <c r="AC16" i="5"/>
  <c r="AC28" i="5"/>
  <c r="AC31" i="5"/>
  <c r="AC34" i="5"/>
  <c r="AC20" i="5"/>
  <c r="AC23" i="5"/>
  <c r="AC26" i="5"/>
  <c r="AC35" i="5"/>
  <c r="AC29" i="5"/>
  <c r="AC15" i="5"/>
  <c r="AC18" i="5"/>
  <c r="BE13" i="5"/>
  <c r="BH32" i="5"/>
  <c r="BH18" i="5"/>
  <c r="BH16" i="5"/>
  <c r="BH23" i="5"/>
  <c r="BH24" i="5"/>
  <c r="BH15" i="5"/>
  <c r="BH29" i="5"/>
  <c r="BH14" i="5"/>
  <c r="BH35" i="5"/>
  <c r="BH21" i="5"/>
  <c r="BH33" i="5"/>
  <c r="BH27" i="5"/>
  <c r="BH30" i="5"/>
  <c r="BH25" i="5"/>
  <c r="BH19" i="5"/>
  <c r="BH22" i="5"/>
  <c r="BH17" i="5"/>
  <c r="BH34" i="5"/>
  <c r="BH28" i="5"/>
  <c r="BH13" i="5"/>
  <c r="BH26" i="5"/>
  <c r="BH20" i="5"/>
  <c r="BH31" i="5"/>
  <c r="P13" i="5"/>
  <c r="S21" i="5"/>
  <c r="S16" i="5"/>
  <c r="S13" i="5"/>
  <c r="S30" i="5"/>
  <c r="S33" i="5"/>
  <c r="S35" i="5"/>
  <c r="S22" i="5"/>
  <c r="S25" i="5"/>
  <c r="S27" i="5"/>
  <c r="S15" i="5"/>
  <c r="S19" i="5"/>
  <c r="S28" i="5"/>
  <c r="S31" i="5"/>
  <c r="S34" i="5"/>
  <c r="S20" i="5"/>
  <c r="S23" i="5"/>
  <c r="S26" i="5"/>
  <c r="S14" i="5"/>
  <c r="S32" i="5"/>
  <c r="S18" i="5"/>
  <c r="S29" i="5"/>
  <c r="S24" i="5"/>
  <c r="S17" i="5"/>
  <c r="AJ35" i="5"/>
  <c r="AH36" i="5"/>
  <c r="C76" i="5"/>
  <c r="AP70" i="5"/>
  <c r="BA70" i="5"/>
  <c r="V70" i="5"/>
  <c r="BU70" i="5"/>
  <c r="L70" i="5"/>
  <c r="BK70" i="5"/>
  <c r="AF70" i="5"/>
  <c r="CE70" i="5"/>
  <c r="C71" i="5"/>
  <c r="C70" i="5"/>
  <c r="C75" i="5"/>
  <c r="C73" i="5"/>
  <c r="C74" i="5"/>
  <c r="C72" i="5"/>
  <c r="E36" i="5"/>
  <c r="F36" i="5" s="1"/>
  <c r="BO13" i="5"/>
  <c r="BR17" i="5"/>
  <c r="BR26" i="5"/>
  <c r="BR20" i="5"/>
  <c r="BR13" i="5"/>
  <c r="BR18" i="5"/>
  <c r="BR29" i="5"/>
  <c r="BR32" i="5"/>
  <c r="BR35" i="5"/>
  <c r="BR21" i="5"/>
  <c r="BR24" i="5"/>
  <c r="BR27" i="5"/>
  <c r="BR16" i="5"/>
  <c r="BR33" i="5"/>
  <c r="BR19" i="5"/>
  <c r="BR25" i="5"/>
  <c r="BR15" i="5"/>
  <c r="BR30" i="5"/>
  <c r="BR31" i="5"/>
  <c r="BR14" i="5"/>
  <c r="BR22" i="5"/>
  <c r="BR23" i="5"/>
  <c r="BR34" i="5"/>
  <c r="BR28" i="5"/>
  <c r="AT13" i="5"/>
  <c r="AW26" i="5"/>
  <c r="AW29" i="5"/>
  <c r="AW14" i="5"/>
  <c r="AW18" i="5"/>
  <c r="AW21" i="5"/>
  <c r="AW35" i="5"/>
  <c r="AW17" i="5"/>
  <c r="AW32" i="5"/>
  <c r="AW33" i="5"/>
  <c r="AW27" i="5"/>
  <c r="AW13" i="5"/>
  <c r="AW24" i="5"/>
  <c r="AW25" i="5"/>
  <c r="AW19" i="5"/>
  <c r="AW30" i="5"/>
  <c r="AW15" i="5"/>
  <c r="AW16" i="5"/>
  <c r="AW22" i="5"/>
  <c r="AW28" i="5"/>
  <c r="AW31" i="5"/>
  <c r="AW34" i="5"/>
  <c r="AW20" i="5"/>
  <c r="AW23" i="5"/>
  <c r="Z35" i="5"/>
  <c r="X36" i="5"/>
  <c r="AT35" i="5"/>
  <c r="AR36" i="5"/>
  <c r="BY13" i="5"/>
  <c r="CB23" i="5"/>
  <c r="CB34" i="5"/>
  <c r="CB20" i="5"/>
  <c r="CB26" i="5"/>
  <c r="CB15" i="5"/>
  <c r="CB32" i="5"/>
  <c r="CB18" i="5"/>
  <c r="CB29" i="5"/>
  <c r="CB24" i="5"/>
  <c r="CB14" i="5"/>
  <c r="CB21" i="5"/>
  <c r="CB30" i="5"/>
  <c r="CB17" i="5"/>
  <c r="CB35" i="5"/>
  <c r="CB22" i="5"/>
  <c r="CB13" i="5"/>
  <c r="CB27" i="5"/>
  <c r="CB16" i="5"/>
  <c r="CB33" i="5"/>
  <c r="CB19" i="5"/>
  <c r="CB31" i="5"/>
  <c r="CB25" i="5"/>
  <c r="CB28" i="5"/>
  <c r="BE35" i="5"/>
  <c r="BC36" i="5"/>
  <c r="B749" i="5"/>
  <c r="B740" i="5"/>
  <c r="B733" i="5"/>
  <c r="B724" i="5"/>
  <c r="B714" i="5"/>
  <c r="B707" i="5"/>
  <c r="B698" i="5"/>
  <c r="B690" i="5"/>
  <c r="B685" i="5"/>
  <c r="B677" i="5"/>
  <c r="B666" i="5"/>
  <c r="B658" i="5"/>
  <c r="B660" i="5"/>
  <c r="B640" i="5"/>
  <c r="B632" i="5"/>
  <c r="B625" i="5"/>
  <c r="B617" i="5"/>
  <c r="B611" i="5"/>
  <c r="B603" i="5"/>
  <c r="B595" i="5"/>
  <c r="B587" i="5"/>
  <c r="B579" i="5"/>
  <c r="B572" i="5"/>
  <c r="B565" i="5"/>
  <c r="B557" i="5"/>
  <c r="B543" i="5"/>
  <c r="B533" i="5"/>
  <c r="B525" i="5"/>
  <c r="B537" i="5"/>
  <c r="B513" i="5"/>
  <c r="B504" i="5"/>
  <c r="B496" i="5"/>
  <c r="B488" i="5"/>
  <c r="B483" i="5"/>
  <c r="B470" i="5"/>
  <c r="B462" i="5"/>
  <c r="B454" i="5"/>
  <c r="B476" i="5"/>
  <c r="B444" i="5"/>
  <c r="B436" i="5"/>
  <c r="B428" i="5"/>
  <c r="B420" i="5"/>
  <c r="B407" i="5"/>
  <c r="B399" i="5"/>
  <c r="B391" i="5"/>
  <c r="B412" i="5"/>
  <c r="B379" i="5"/>
  <c r="B371" i="5"/>
  <c r="B363" i="5"/>
  <c r="B355" i="5"/>
  <c r="B386" i="5"/>
  <c r="B341" i="5"/>
  <c r="B333" i="5"/>
  <c r="B325" i="5"/>
  <c r="B317" i="5"/>
  <c r="B309" i="5"/>
  <c r="B301" i="5"/>
  <c r="B288" i="5"/>
  <c r="B274" i="5"/>
  <c r="B266" i="5"/>
  <c r="B258" i="5"/>
  <c r="B250" i="5"/>
  <c r="B294" i="5"/>
  <c r="B285" i="5"/>
  <c r="B228" i="5"/>
  <c r="B220" i="5"/>
  <c r="B212" i="5"/>
  <c r="B204" i="5"/>
  <c r="B196" i="5"/>
  <c r="B188" i="5"/>
  <c r="B243" i="5"/>
  <c r="B186" i="5"/>
  <c r="B168" i="5"/>
  <c r="B160" i="5"/>
  <c r="B152" i="5"/>
  <c r="B144" i="5"/>
  <c r="B136" i="5"/>
  <c r="B175" i="5"/>
  <c r="B127" i="5"/>
  <c r="B112" i="5"/>
  <c r="B104" i="5"/>
  <c r="B96" i="5"/>
  <c r="B88" i="5"/>
  <c r="B116" i="5"/>
  <c r="B747" i="5"/>
  <c r="B745" i="5"/>
  <c r="B732" i="5"/>
  <c r="B723" i="5"/>
  <c r="B715" i="5"/>
  <c r="B706" i="5"/>
  <c r="B697" i="5"/>
  <c r="B689" i="5"/>
  <c r="B684" i="5"/>
  <c r="B675" i="5"/>
  <c r="B665" i="5"/>
  <c r="B659" i="5"/>
  <c r="B648" i="5"/>
  <c r="B639" i="5"/>
  <c r="B631" i="5"/>
  <c r="B624" i="5"/>
  <c r="B616" i="5"/>
  <c r="B610" i="5"/>
  <c r="B602" i="5"/>
  <c r="B594" i="5"/>
  <c r="B586" i="5"/>
  <c r="B578" i="5"/>
  <c r="B574" i="5"/>
  <c r="B564" i="5"/>
  <c r="B556" i="5"/>
  <c r="B539" i="5"/>
  <c r="B532" i="5"/>
  <c r="B524" i="5"/>
  <c r="B538" i="5"/>
  <c r="B514" i="5"/>
  <c r="B503" i="5"/>
  <c r="B495" i="5"/>
  <c r="B487" i="5"/>
  <c r="B479" i="5"/>
  <c r="B469" i="5"/>
  <c r="B461" i="5"/>
  <c r="B453" i="5"/>
  <c r="B482" i="5"/>
  <c r="B443" i="5"/>
  <c r="B435" i="5"/>
  <c r="B427" i="5"/>
  <c r="B419" i="5"/>
  <c r="B406" i="5"/>
  <c r="B398" i="5"/>
  <c r="B390" i="5"/>
  <c r="B388" i="5"/>
  <c r="B378" i="5"/>
  <c r="B370" i="5"/>
  <c r="B362" i="5"/>
  <c r="B354" i="5"/>
  <c r="B387" i="5"/>
  <c r="B340" i="5"/>
  <c r="B332" i="5"/>
  <c r="B324" i="5"/>
  <c r="B316" i="5"/>
  <c r="B308" i="5"/>
  <c r="B300" i="5"/>
  <c r="B281" i="5"/>
  <c r="B273" i="5"/>
  <c r="B265" i="5"/>
  <c r="B257" i="5"/>
  <c r="B249" i="5"/>
  <c r="B290" i="5"/>
  <c r="B286" i="5"/>
  <c r="B227" i="5"/>
  <c r="B219" i="5"/>
  <c r="B211" i="5"/>
  <c r="B203" i="5"/>
  <c r="B195" i="5"/>
  <c r="B187" i="5"/>
  <c r="B239" i="5"/>
  <c r="B178" i="5"/>
  <c r="B167" i="5"/>
  <c r="B159" i="5"/>
  <c r="B151" i="5"/>
  <c r="B143" i="5"/>
  <c r="B135" i="5"/>
  <c r="B179" i="5"/>
  <c r="B123" i="5"/>
  <c r="B111" i="5"/>
  <c r="B103" i="5"/>
  <c r="B95" i="5"/>
  <c r="B87" i="5"/>
  <c r="B347" i="5"/>
  <c r="B280" i="5"/>
  <c r="B264" i="5"/>
  <c r="B248" i="5"/>
  <c r="B234" i="5"/>
  <c r="B218" i="5"/>
  <c r="B202" i="5"/>
  <c r="B240" i="5"/>
  <c r="B235" i="5"/>
  <c r="B166" i="5"/>
  <c r="B150" i="5"/>
  <c r="B134" i="5"/>
  <c r="B119" i="5"/>
  <c r="B86" i="5"/>
  <c r="B149" i="5"/>
  <c r="B93" i="5"/>
  <c r="B84" i="5"/>
  <c r="B744" i="5"/>
  <c r="B739" i="5"/>
  <c r="B731" i="5"/>
  <c r="B722" i="5"/>
  <c r="B716" i="5"/>
  <c r="B705" i="5"/>
  <c r="B696" i="5"/>
  <c r="B702" i="5"/>
  <c r="B683" i="5"/>
  <c r="B672" i="5"/>
  <c r="B664" i="5"/>
  <c r="B657" i="5"/>
  <c r="B646" i="5"/>
  <c r="B638" i="5"/>
  <c r="B652" i="5"/>
  <c r="B623" i="5"/>
  <c r="B615" i="5"/>
  <c r="B609" i="5"/>
  <c r="B601" i="5"/>
  <c r="B593" i="5"/>
  <c r="B585" i="5"/>
  <c r="B577" i="5"/>
  <c r="B571" i="5"/>
  <c r="B563" i="5"/>
  <c r="B555" i="5"/>
  <c r="B544" i="5"/>
  <c r="B531" i="5"/>
  <c r="B523" i="5"/>
  <c r="B549" i="5"/>
  <c r="B510" i="5"/>
  <c r="B502" i="5"/>
  <c r="B494" i="5"/>
  <c r="B486" i="5"/>
  <c r="B484" i="5"/>
  <c r="B468" i="5"/>
  <c r="B460" i="5"/>
  <c r="B452" i="5"/>
  <c r="B478" i="5"/>
  <c r="B442" i="5"/>
  <c r="B434" i="5"/>
  <c r="B426" i="5"/>
  <c r="B449" i="5"/>
  <c r="B405" i="5"/>
  <c r="B397" i="5"/>
  <c r="B389" i="5"/>
  <c r="B385" i="5"/>
  <c r="B377" i="5"/>
  <c r="B369" i="5"/>
  <c r="B361" i="5"/>
  <c r="B353" i="5"/>
  <c r="B339" i="5"/>
  <c r="B331" i="5"/>
  <c r="B323" i="5"/>
  <c r="B315" i="5"/>
  <c r="B307" i="5"/>
  <c r="B299" i="5"/>
  <c r="B272" i="5"/>
  <c r="B256" i="5"/>
  <c r="B282" i="5"/>
  <c r="B226" i="5"/>
  <c r="B210" i="5"/>
  <c r="B194" i="5"/>
  <c r="B174" i="5"/>
  <c r="B158" i="5"/>
  <c r="B142" i="5"/>
  <c r="B102" i="5"/>
  <c r="B748" i="5"/>
  <c r="B738" i="5"/>
  <c r="B730" i="5"/>
  <c r="B721" i="5"/>
  <c r="B717" i="5"/>
  <c r="B712" i="5"/>
  <c r="B695" i="5"/>
  <c r="B703" i="5"/>
  <c r="B682" i="5"/>
  <c r="B673" i="5"/>
  <c r="B663" i="5"/>
  <c r="B656" i="5"/>
  <c r="B645" i="5"/>
  <c r="B637" i="5"/>
  <c r="B647" i="5"/>
  <c r="B622" i="5"/>
  <c r="B614" i="5"/>
  <c r="B608" i="5"/>
  <c r="B600" i="5"/>
  <c r="B592" i="5"/>
  <c r="B584" i="5"/>
  <c r="B576" i="5"/>
  <c r="B570" i="5"/>
  <c r="B562" i="5"/>
  <c r="B554" i="5"/>
  <c r="B540" i="5"/>
  <c r="B530" i="5"/>
  <c r="B522" i="5"/>
  <c r="B546" i="5"/>
  <c r="B509" i="5"/>
  <c r="B501" i="5"/>
  <c r="B493" i="5"/>
  <c r="B519" i="5"/>
  <c r="B480" i="5"/>
  <c r="B467" i="5"/>
  <c r="B459" i="5"/>
  <c r="B451" i="5"/>
  <c r="B477" i="5"/>
  <c r="B441" i="5"/>
  <c r="B433" i="5"/>
  <c r="B425" i="5"/>
  <c r="B418" i="5"/>
  <c r="B404" i="5"/>
  <c r="B396" i="5"/>
  <c r="B416" i="5"/>
  <c r="B384" i="5"/>
  <c r="B376" i="5"/>
  <c r="B368" i="5"/>
  <c r="B360" i="5"/>
  <c r="B352" i="5"/>
  <c r="B346" i="5"/>
  <c r="B338" i="5"/>
  <c r="B330" i="5"/>
  <c r="B322" i="5"/>
  <c r="B314" i="5"/>
  <c r="B306" i="5"/>
  <c r="B298" i="5"/>
  <c r="B279" i="5"/>
  <c r="B271" i="5"/>
  <c r="B263" i="5"/>
  <c r="B255" i="5"/>
  <c r="B247" i="5"/>
  <c r="B291" i="5"/>
  <c r="B233" i="5"/>
  <c r="B225" i="5"/>
  <c r="B217" i="5"/>
  <c r="B209" i="5"/>
  <c r="B201" i="5"/>
  <c r="B193" i="5"/>
  <c r="B236" i="5"/>
  <c r="B185" i="5"/>
  <c r="B181" i="5"/>
  <c r="B165" i="5"/>
  <c r="B157" i="5"/>
  <c r="B141" i="5"/>
  <c r="B101" i="5"/>
  <c r="B743" i="5"/>
  <c r="B737" i="5"/>
  <c r="B727" i="5"/>
  <c r="B720" i="5"/>
  <c r="B711" i="5"/>
  <c r="B710" i="5"/>
  <c r="B694" i="5"/>
  <c r="B704" i="5"/>
  <c r="B681" i="5"/>
  <c r="B678" i="5"/>
  <c r="B676" i="5"/>
  <c r="B655" i="5"/>
  <c r="B644" i="5"/>
  <c r="B636" i="5"/>
  <c r="B651" i="5"/>
  <c r="B621" i="5"/>
  <c r="B628" i="5"/>
  <c r="B607" i="5"/>
  <c r="B599" i="5"/>
  <c r="B612" i="5"/>
  <c r="B583" i="5"/>
  <c r="B575" i="5"/>
  <c r="B569" i="5"/>
  <c r="B561" i="5"/>
  <c r="B553" i="5"/>
  <c r="B550" i="5"/>
  <c r="B529" i="5"/>
  <c r="B521" i="5"/>
  <c r="B542" i="5"/>
  <c r="B508" i="5"/>
  <c r="B500" i="5"/>
  <c r="B492" i="5"/>
  <c r="B515" i="5"/>
  <c r="B474" i="5"/>
  <c r="B466" i="5"/>
  <c r="B458" i="5"/>
  <c r="B450" i="5"/>
  <c r="B446" i="5"/>
  <c r="B440" i="5"/>
  <c r="B432" i="5"/>
  <c r="B424" i="5"/>
  <c r="B414" i="5"/>
  <c r="B403" i="5"/>
  <c r="B395" i="5"/>
  <c r="B410" i="5"/>
  <c r="B383" i="5"/>
  <c r="B375" i="5"/>
  <c r="B367" i="5"/>
  <c r="B359" i="5"/>
  <c r="B351" i="5"/>
  <c r="B345" i="5"/>
  <c r="B337" i="5"/>
  <c r="B329" i="5"/>
  <c r="B321" i="5"/>
  <c r="B313" i="5"/>
  <c r="B305" i="5"/>
  <c r="B297" i="5"/>
  <c r="B278" i="5"/>
  <c r="B270" i="5"/>
  <c r="B262" i="5"/>
  <c r="B254" i="5"/>
  <c r="B246" i="5"/>
  <c r="B283" i="5"/>
  <c r="B232" i="5"/>
  <c r="B224" i="5"/>
  <c r="B216" i="5"/>
  <c r="B208" i="5"/>
  <c r="B200" i="5"/>
  <c r="B192" i="5"/>
  <c r="B241" i="5"/>
  <c r="B180" i="5"/>
  <c r="B172" i="5"/>
  <c r="B164" i="5"/>
  <c r="B156" i="5"/>
  <c r="B148" i="5"/>
  <c r="B140" i="5"/>
  <c r="B132" i="5"/>
  <c r="B126" i="5"/>
  <c r="B124" i="5"/>
  <c r="B108" i="5"/>
  <c r="B100" i="5"/>
  <c r="B92" i="5"/>
  <c r="B129" i="5"/>
  <c r="B128" i="5"/>
  <c r="B752" i="5"/>
  <c r="B742" i="5"/>
  <c r="B736" i="5"/>
  <c r="B728" i="5"/>
  <c r="B719" i="5"/>
  <c r="B713" i="5"/>
  <c r="B701" i="5"/>
  <c r="B693" i="5"/>
  <c r="B686" i="5"/>
  <c r="B680" i="5"/>
  <c r="B669" i="5"/>
  <c r="B674" i="5"/>
  <c r="B654" i="5"/>
  <c r="B643" i="5"/>
  <c r="B635" i="5"/>
  <c r="B649" i="5"/>
  <c r="B620" i="5"/>
  <c r="B627" i="5"/>
  <c r="B606" i="5"/>
  <c r="B598" i="5"/>
  <c r="B613" i="5"/>
  <c r="B582" i="5"/>
  <c r="B589" i="5"/>
  <c r="B568" i="5"/>
  <c r="B560" i="5"/>
  <c r="B552" i="5"/>
  <c r="B536" i="5"/>
  <c r="B528" i="5"/>
  <c r="B548" i="5"/>
  <c r="B518" i="5"/>
  <c r="B507" i="5"/>
  <c r="B499" i="5"/>
  <c r="B491" i="5"/>
  <c r="B516" i="5"/>
  <c r="B473" i="5"/>
  <c r="B465" i="5"/>
  <c r="B457" i="5"/>
  <c r="B481" i="5"/>
  <c r="B447" i="5"/>
  <c r="B439" i="5"/>
  <c r="B431" i="5"/>
  <c r="B423" i="5"/>
  <c r="B415" i="5"/>
  <c r="B402" i="5"/>
  <c r="B394" i="5"/>
  <c r="B411" i="5"/>
  <c r="B382" i="5"/>
  <c r="B374" i="5"/>
  <c r="B366" i="5"/>
  <c r="B358" i="5"/>
  <c r="B350" i="5"/>
  <c r="B344" i="5"/>
  <c r="B336" i="5"/>
  <c r="B328" i="5"/>
  <c r="B320" i="5"/>
  <c r="B312" i="5"/>
  <c r="B304" i="5"/>
  <c r="B296" i="5"/>
  <c r="B277" i="5"/>
  <c r="B269" i="5"/>
  <c r="B261" i="5"/>
  <c r="B253" i="5"/>
  <c r="B245" i="5"/>
  <c r="B292" i="5"/>
  <c r="B231" i="5"/>
  <c r="B223" i="5"/>
  <c r="B215" i="5"/>
  <c r="B207" i="5"/>
  <c r="B199" i="5"/>
  <c r="B191" i="5"/>
  <c r="B237" i="5"/>
  <c r="B177" i="5"/>
  <c r="B171" i="5"/>
  <c r="B163" i="5"/>
  <c r="B155" i="5"/>
  <c r="B147" i="5"/>
  <c r="B139" i="5"/>
  <c r="B131" i="5"/>
  <c r="B122" i="5"/>
  <c r="B120" i="5"/>
  <c r="B107" i="5"/>
  <c r="B99" i="5"/>
  <c r="B91" i="5"/>
  <c r="B125" i="5"/>
  <c r="B117" i="5"/>
  <c r="B98" i="5"/>
  <c r="B121" i="5"/>
  <c r="B94" i="5"/>
  <c r="B109" i="5"/>
  <c r="B751" i="5"/>
  <c r="B741" i="5"/>
  <c r="B735" i="5"/>
  <c r="B726" i="5"/>
  <c r="B729" i="5"/>
  <c r="B709" i="5"/>
  <c r="B700" i="5"/>
  <c r="B692" i="5"/>
  <c r="B687" i="5"/>
  <c r="B679" i="5"/>
  <c r="B668" i="5"/>
  <c r="B670" i="5"/>
  <c r="B653" i="5"/>
  <c r="B642" i="5"/>
  <c r="B634" i="5"/>
  <c r="B650" i="5"/>
  <c r="B619" i="5"/>
  <c r="B629" i="5"/>
  <c r="B605" i="5"/>
  <c r="B597" i="5"/>
  <c r="B591" i="5"/>
  <c r="B581" i="5"/>
  <c r="B590" i="5"/>
  <c r="B567" i="5"/>
  <c r="B559" i="5"/>
  <c r="B551" i="5"/>
  <c r="B535" i="5"/>
  <c r="B527" i="5"/>
  <c r="B545" i="5"/>
  <c r="B511" i="5"/>
  <c r="B506" i="5"/>
  <c r="B498" i="5"/>
  <c r="B490" i="5"/>
  <c r="B520" i="5"/>
  <c r="B472" i="5"/>
  <c r="B464" i="5"/>
  <c r="B456" i="5"/>
  <c r="B475" i="5"/>
  <c r="B448" i="5"/>
  <c r="B438" i="5"/>
  <c r="B430" i="5"/>
  <c r="B422" i="5"/>
  <c r="B409" i="5"/>
  <c r="B401" i="5"/>
  <c r="B393" i="5"/>
  <c r="B417" i="5"/>
  <c r="B381" i="5"/>
  <c r="B373" i="5"/>
  <c r="B365" i="5"/>
  <c r="B357" i="5"/>
  <c r="B349" i="5"/>
  <c r="B343" i="5"/>
  <c r="B335" i="5"/>
  <c r="B327" i="5"/>
  <c r="B319" i="5"/>
  <c r="B311" i="5"/>
  <c r="B303" i="5"/>
  <c r="B295" i="5"/>
  <c r="B276" i="5"/>
  <c r="B268" i="5"/>
  <c r="B260" i="5"/>
  <c r="B252" i="5"/>
  <c r="B244" i="5"/>
  <c r="B284" i="5"/>
  <c r="B230" i="5"/>
  <c r="B222" i="5"/>
  <c r="B214" i="5"/>
  <c r="B206" i="5"/>
  <c r="B198" i="5"/>
  <c r="B190" i="5"/>
  <c r="B242" i="5"/>
  <c r="B173" i="5"/>
  <c r="B170" i="5"/>
  <c r="B162" i="5"/>
  <c r="B154" i="5"/>
  <c r="B146" i="5"/>
  <c r="B138" i="5"/>
  <c r="B130" i="5"/>
  <c r="B114" i="5"/>
  <c r="B106" i="5"/>
  <c r="B90" i="5"/>
  <c r="B182" i="5"/>
  <c r="B133" i="5"/>
  <c r="B85" i="5"/>
  <c r="B750" i="5"/>
  <c r="B746" i="5"/>
  <c r="B734" i="5"/>
  <c r="B725" i="5"/>
  <c r="B718" i="5"/>
  <c r="B708" i="5"/>
  <c r="B699" i="5"/>
  <c r="B691" i="5"/>
  <c r="B688" i="5"/>
  <c r="B671" i="5"/>
  <c r="B667" i="5"/>
  <c r="B661" i="5"/>
  <c r="B662" i="5"/>
  <c r="B641" i="5"/>
  <c r="B633" i="5"/>
  <c r="B626" i="5"/>
  <c r="B618" i="5"/>
  <c r="B630" i="5"/>
  <c r="B604" i="5"/>
  <c r="B596" i="5"/>
  <c r="B588" i="5"/>
  <c r="B580" i="5"/>
  <c r="B573" i="5"/>
  <c r="B566" i="5"/>
  <c r="B558" i="5"/>
  <c r="B547" i="5"/>
  <c r="B534" i="5"/>
  <c r="B526" i="5"/>
  <c r="B541" i="5"/>
  <c r="B512" i="5"/>
  <c r="B505" i="5"/>
  <c r="B497" i="5"/>
  <c r="B489" i="5"/>
  <c r="B517" i="5"/>
  <c r="B471" i="5"/>
  <c r="B463" i="5"/>
  <c r="B455" i="5"/>
  <c r="B485" i="5"/>
  <c r="B445" i="5"/>
  <c r="B437" i="5"/>
  <c r="B429" i="5"/>
  <c r="B421" i="5"/>
  <c r="B408" i="5"/>
  <c r="B400" i="5"/>
  <c r="B392" i="5"/>
  <c r="B413" i="5"/>
  <c r="B380" i="5"/>
  <c r="B372" i="5"/>
  <c r="B364" i="5"/>
  <c r="B356" i="5"/>
  <c r="B348" i="5"/>
  <c r="B342" i="5"/>
  <c r="B334" i="5"/>
  <c r="B326" i="5"/>
  <c r="B318" i="5"/>
  <c r="B310" i="5"/>
  <c r="B302" i="5"/>
  <c r="B287" i="5"/>
  <c r="B275" i="5"/>
  <c r="B267" i="5"/>
  <c r="B259" i="5"/>
  <c r="B251" i="5"/>
  <c r="B289" i="5"/>
  <c r="B293" i="5"/>
  <c r="B229" i="5"/>
  <c r="B221" i="5"/>
  <c r="B213" i="5"/>
  <c r="B205" i="5"/>
  <c r="B197" i="5"/>
  <c r="B189" i="5"/>
  <c r="B238" i="5"/>
  <c r="B183" i="5"/>
  <c r="B169" i="5"/>
  <c r="B161" i="5"/>
  <c r="B153" i="5"/>
  <c r="B145" i="5"/>
  <c r="B137" i="5"/>
  <c r="B184" i="5"/>
  <c r="B118" i="5"/>
  <c r="B113" i="5"/>
  <c r="B105" i="5"/>
  <c r="B97" i="5"/>
  <c r="B89" i="5"/>
  <c r="B115" i="5"/>
  <c r="B110" i="5"/>
  <c r="B176" i="5"/>
  <c r="P35" i="5"/>
  <c r="N36" i="5"/>
  <c r="D37" i="5"/>
  <c r="E37" i="5" s="1"/>
  <c r="H28" i="5"/>
  <c r="H29" i="5"/>
  <c r="H30" i="5"/>
  <c r="H34" i="5"/>
  <c r="H19" i="5"/>
  <c r="H20" i="5"/>
  <c r="H21" i="5"/>
  <c r="H22" i="5"/>
  <c r="H26" i="5"/>
  <c r="H14" i="5"/>
  <c r="H15" i="5"/>
  <c r="H33" i="5"/>
  <c r="H18" i="5"/>
  <c r="H25" i="5"/>
  <c r="H31" i="5"/>
  <c r="H32" i="5"/>
  <c r="H17" i="5"/>
  <c r="H23" i="5"/>
  <c r="H24" i="5"/>
  <c r="H13" i="5"/>
  <c r="H36" i="5"/>
  <c r="H16" i="5"/>
  <c r="H35" i="5"/>
  <c r="H27" i="5"/>
  <c r="BY35" i="5"/>
  <c r="BW36" i="5"/>
  <c r="AJ13" i="5"/>
  <c r="AM16" i="5"/>
  <c r="AM29" i="5"/>
  <c r="AM35" i="5"/>
  <c r="AM21" i="5"/>
  <c r="AM32" i="5"/>
  <c r="AM27" i="5"/>
  <c r="AM24" i="5"/>
  <c r="AM19" i="5"/>
  <c r="AM30" i="5"/>
  <c r="AM15" i="5"/>
  <c r="AM28" i="5"/>
  <c r="AM22" i="5"/>
  <c r="AM33" i="5"/>
  <c r="AM34" i="5"/>
  <c r="AM20" i="5"/>
  <c r="AM14" i="5"/>
  <c r="AM25" i="5"/>
  <c r="AM26" i="5"/>
  <c r="AM17" i="5"/>
  <c r="AM31" i="5"/>
  <c r="AM18" i="5"/>
  <c r="AM13" i="5"/>
  <c r="AM23" i="5"/>
  <c r="CI13" i="5"/>
  <c r="CL30" i="5"/>
  <c r="CL33" i="5"/>
  <c r="CL35" i="5"/>
  <c r="CL22" i="5"/>
  <c r="CL25" i="5"/>
  <c r="CL27" i="5"/>
  <c r="CL31" i="5"/>
  <c r="CL17" i="5"/>
  <c r="CL19" i="5"/>
  <c r="CL23" i="5"/>
  <c r="CL13" i="5"/>
  <c r="CL14" i="5"/>
  <c r="CL16" i="5"/>
  <c r="CL28" i="5"/>
  <c r="CL29" i="5"/>
  <c r="CL34" i="5"/>
  <c r="CL20" i="5"/>
  <c r="CL21" i="5"/>
  <c r="CL32" i="5"/>
  <c r="CL26" i="5"/>
  <c r="CL15" i="5"/>
  <c r="CL24" i="5"/>
  <c r="CL18" i="5"/>
  <c r="BO35" i="5"/>
  <c r="BM36" i="5"/>
  <c r="CI35" i="5"/>
  <c r="CG36" i="5"/>
  <c r="F37" i="5" l="1"/>
  <c r="D38" i="5"/>
  <c r="E38" i="5" s="1"/>
  <c r="C116" i="5"/>
  <c r="C143" i="5"/>
  <c r="C203" i="5"/>
  <c r="C265" i="5"/>
  <c r="C340" i="5"/>
  <c r="C398" i="5"/>
  <c r="C461" i="5"/>
  <c r="C547" i="5"/>
  <c r="C594" i="5"/>
  <c r="C668" i="5"/>
  <c r="C724" i="5"/>
  <c r="C96" i="5"/>
  <c r="C176" i="5"/>
  <c r="C236" i="5"/>
  <c r="C309" i="5"/>
  <c r="C371" i="5"/>
  <c r="C436" i="5"/>
  <c r="C496" i="5"/>
  <c r="C565" i="5"/>
  <c r="C625" i="5"/>
  <c r="C693" i="5"/>
  <c r="C105" i="5"/>
  <c r="C169" i="5"/>
  <c r="C229" i="5"/>
  <c r="C302" i="5"/>
  <c r="C364" i="5"/>
  <c r="C429" i="5"/>
  <c r="C522" i="5"/>
  <c r="C558" i="5"/>
  <c r="C633" i="5"/>
  <c r="C686" i="5"/>
  <c r="C748" i="5"/>
  <c r="C132" i="5"/>
  <c r="C247" i="5"/>
  <c r="C252" i="5"/>
  <c r="C327" i="5"/>
  <c r="C389" i="5"/>
  <c r="C452" i="5"/>
  <c r="C514" i="5"/>
  <c r="C581" i="5"/>
  <c r="C642" i="5"/>
  <c r="C716" i="5"/>
  <c r="C163" i="5"/>
  <c r="C223" i="5"/>
  <c r="C285" i="5"/>
  <c r="C358" i="5"/>
  <c r="C424" i="5"/>
  <c r="C486" i="5"/>
  <c r="C546" i="5"/>
  <c r="C614" i="5"/>
  <c r="C679" i="5"/>
  <c r="C744" i="5"/>
  <c r="C232" i="5"/>
  <c r="C337" i="5"/>
  <c r="C403" i="5"/>
  <c r="C466" i="5"/>
  <c r="C529" i="5"/>
  <c r="C599" i="5"/>
  <c r="C663" i="5"/>
  <c r="C728" i="5"/>
  <c r="C125" i="5"/>
  <c r="C240" i="5"/>
  <c r="C117" i="5"/>
  <c r="C184" i="5"/>
  <c r="C292" i="5"/>
  <c r="C314" i="5"/>
  <c r="C376" i="5"/>
  <c r="C441" i="5"/>
  <c r="C501" i="5"/>
  <c r="C570" i="5"/>
  <c r="C630" i="5"/>
  <c r="C695" i="5"/>
  <c r="C122" i="5"/>
  <c r="C150" i="5"/>
  <c r="C210" i="5"/>
  <c r="C272" i="5"/>
  <c r="C347" i="5"/>
  <c r="C405" i="5"/>
  <c r="C468" i="5"/>
  <c r="C531" i="5"/>
  <c r="C601" i="5"/>
  <c r="C664" i="5"/>
  <c r="C730" i="5"/>
  <c r="CA17" i="5"/>
  <c r="CA14" i="5"/>
  <c r="CA19" i="5"/>
  <c r="CA31" i="5"/>
  <c r="CA13" i="5"/>
  <c r="CA28" i="5"/>
  <c r="CA23" i="5"/>
  <c r="CA20" i="5"/>
  <c r="CA29" i="5"/>
  <c r="CA30" i="5"/>
  <c r="CA15" i="5"/>
  <c r="CA21" i="5"/>
  <c r="CA22" i="5"/>
  <c r="CA16" i="5"/>
  <c r="CA33" i="5"/>
  <c r="CA34" i="5"/>
  <c r="CA32" i="5"/>
  <c r="CA25" i="5"/>
  <c r="CA26" i="5"/>
  <c r="CA35" i="5"/>
  <c r="CA24" i="5"/>
  <c r="CA18" i="5"/>
  <c r="CA27" i="5"/>
  <c r="AV30" i="5"/>
  <c r="AV29" i="5"/>
  <c r="AV22" i="5"/>
  <c r="AV31" i="5"/>
  <c r="AV34" i="5"/>
  <c r="AV35" i="5"/>
  <c r="AV28" i="5"/>
  <c r="AV21" i="5"/>
  <c r="AV23" i="5"/>
  <c r="AV33" i="5"/>
  <c r="AV26" i="5"/>
  <c r="AV27" i="5"/>
  <c r="AV20" i="5"/>
  <c r="AV17" i="5"/>
  <c r="AV14" i="5"/>
  <c r="AV32" i="5"/>
  <c r="AV25" i="5"/>
  <c r="AV18" i="5"/>
  <c r="AV19" i="5"/>
  <c r="AV13" i="5"/>
  <c r="AV24" i="5"/>
  <c r="AV15" i="5"/>
  <c r="AV16" i="5"/>
  <c r="I38" i="5"/>
  <c r="M76" i="5"/>
  <c r="M74" i="5"/>
  <c r="M72" i="5"/>
  <c r="M75" i="5"/>
  <c r="M73" i="5"/>
  <c r="M71" i="5"/>
  <c r="M70" i="5"/>
  <c r="R30" i="5"/>
  <c r="R31" i="5"/>
  <c r="R24" i="5"/>
  <c r="R22" i="5"/>
  <c r="R23" i="5"/>
  <c r="R16" i="5"/>
  <c r="R34" i="5"/>
  <c r="R15" i="5"/>
  <c r="R26" i="5"/>
  <c r="R18" i="5"/>
  <c r="R35" i="5"/>
  <c r="R28" i="5"/>
  <c r="R29" i="5"/>
  <c r="R33" i="5"/>
  <c r="R17" i="5"/>
  <c r="R27" i="5"/>
  <c r="R20" i="5"/>
  <c r="R21" i="5"/>
  <c r="R25" i="5"/>
  <c r="R13" i="5"/>
  <c r="R19" i="5"/>
  <c r="R14" i="5"/>
  <c r="R32" i="5"/>
  <c r="BX36" i="5"/>
  <c r="BY36" i="5" s="1"/>
  <c r="S36" i="5"/>
  <c r="O36" i="5"/>
  <c r="P36" i="5" s="1"/>
  <c r="C121" i="5"/>
  <c r="C151" i="5"/>
  <c r="C211" i="5"/>
  <c r="C273" i="5"/>
  <c r="C348" i="5"/>
  <c r="C406" i="5"/>
  <c r="C469" i="5"/>
  <c r="C532" i="5"/>
  <c r="C602" i="5"/>
  <c r="C667" i="5"/>
  <c r="C731" i="5"/>
  <c r="C112" i="5"/>
  <c r="C179" i="5"/>
  <c r="C290" i="5"/>
  <c r="C317" i="5"/>
  <c r="C379" i="5"/>
  <c r="C444" i="5"/>
  <c r="C504" i="5"/>
  <c r="C573" i="5"/>
  <c r="C656" i="5"/>
  <c r="C698" i="5"/>
  <c r="C115" i="5"/>
  <c r="C113" i="5"/>
  <c r="C177" i="5"/>
  <c r="C237" i="5"/>
  <c r="C310" i="5"/>
  <c r="C372" i="5"/>
  <c r="C437" i="5"/>
  <c r="C497" i="5"/>
  <c r="C566" i="5"/>
  <c r="C626" i="5"/>
  <c r="C692" i="5"/>
  <c r="C138" i="5"/>
  <c r="C198" i="5"/>
  <c r="C260" i="5"/>
  <c r="C335" i="5"/>
  <c r="C416" i="5"/>
  <c r="C456" i="5"/>
  <c r="C548" i="5"/>
  <c r="C589" i="5"/>
  <c r="C650" i="5"/>
  <c r="C717" i="5"/>
  <c r="C171" i="5"/>
  <c r="C231" i="5"/>
  <c r="C304" i="5"/>
  <c r="C366" i="5"/>
  <c r="C431" i="5"/>
  <c r="C525" i="5"/>
  <c r="C560" i="5"/>
  <c r="C620" i="5"/>
  <c r="C688" i="5"/>
  <c r="C288" i="5"/>
  <c r="C345" i="5"/>
  <c r="C411" i="5"/>
  <c r="C474" i="5"/>
  <c r="C537" i="5"/>
  <c r="C607" i="5"/>
  <c r="C670" i="5"/>
  <c r="C737" i="5"/>
  <c r="C140" i="5"/>
  <c r="C254" i="5"/>
  <c r="C129" i="5"/>
  <c r="C245" i="5"/>
  <c r="C296" i="5"/>
  <c r="C322" i="5"/>
  <c r="C384" i="5"/>
  <c r="C449" i="5"/>
  <c r="C509" i="5"/>
  <c r="C580" i="5"/>
  <c r="C637" i="5"/>
  <c r="C703" i="5"/>
  <c r="C94" i="5"/>
  <c r="C158" i="5"/>
  <c r="C218" i="5"/>
  <c r="C280" i="5"/>
  <c r="C392" i="5"/>
  <c r="C413" i="5"/>
  <c r="C476" i="5"/>
  <c r="C539" i="5"/>
  <c r="C609" i="5"/>
  <c r="C672" i="5"/>
  <c r="C739" i="5"/>
  <c r="BV76" i="5"/>
  <c r="BV70" i="5"/>
  <c r="BV74" i="5"/>
  <c r="BV72" i="5"/>
  <c r="BV73" i="5"/>
  <c r="BV75" i="5"/>
  <c r="BV71" i="5"/>
  <c r="C95" i="5"/>
  <c r="C159" i="5"/>
  <c r="C219" i="5"/>
  <c r="C281" i="5"/>
  <c r="C354" i="5"/>
  <c r="C414" i="5"/>
  <c r="C477" i="5"/>
  <c r="C540" i="5"/>
  <c r="C610" i="5"/>
  <c r="C673" i="5"/>
  <c r="C740" i="5"/>
  <c r="C120" i="5"/>
  <c r="C248" i="5"/>
  <c r="C250" i="5"/>
  <c r="C325" i="5"/>
  <c r="C387" i="5"/>
  <c r="C454" i="5"/>
  <c r="C512" i="5"/>
  <c r="C596" i="5"/>
  <c r="C640" i="5"/>
  <c r="C706" i="5"/>
  <c r="C100" i="5"/>
  <c r="C126" i="5"/>
  <c r="C183" i="5"/>
  <c r="C298" i="5"/>
  <c r="C318" i="5"/>
  <c r="C380" i="5"/>
  <c r="C445" i="5"/>
  <c r="C505" i="5"/>
  <c r="C574" i="5"/>
  <c r="C655" i="5"/>
  <c r="C699" i="5"/>
  <c r="C134" i="5"/>
  <c r="C146" i="5"/>
  <c r="C206" i="5"/>
  <c r="C268" i="5"/>
  <c r="C343" i="5"/>
  <c r="C401" i="5"/>
  <c r="C464" i="5"/>
  <c r="C527" i="5"/>
  <c r="C618" i="5"/>
  <c r="C661" i="5"/>
  <c r="C726" i="5"/>
  <c r="C187" i="5"/>
  <c r="C239" i="5"/>
  <c r="C312" i="5"/>
  <c r="C374" i="5"/>
  <c r="C439" i="5"/>
  <c r="C499" i="5"/>
  <c r="C568" i="5"/>
  <c r="C628" i="5"/>
  <c r="C709" i="5"/>
  <c r="C108" i="5"/>
  <c r="C262" i="5"/>
  <c r="C359" i="5"/>
  <c r="C455" i="5"/>
  <c r="C490" i="5"/>
  <c r="C550" i="5"/>
  <c r="C615" i="5"/>
  <c r="C678" i="5"/>
  <c r="C745" i="5"/>
  <c r="C156" i="5"/>
  <c r="C270" i="5"/>
  <c r="C185" i="5"/>
  <c r="C193" i="5"/>
  <c r="C255" i="5"/>
  <c r="C330" i="5"/>
  <c r="C394" i="5"/>
  <c r="C488" i="5"/>
  <c r="C520" i="5"/>
  <c r="C584" i="5"/>
  <c r="C645" i="5"/>
  <c r="C712" i="5"/>
  <c r="C102" i="5"/>
  <c r="C166" i="5"/>
  <c r="C226" i="5"/>
  <c r="C294" i="5"/>
  <c r="C361" i="5"/>
  <c r="C426" i="5"/>
  <c r="C489" i="5"/>
  <c r="C549" i="5"/>
  <c r="C617" i="5"/>
  <c r="C683" i="5"/>
  <c r="C746" i="5"/>
  <c r="BH36" i="5"/>
  <c r="BD36" i="5"/>
  <c r="BE36" i="5" s="1"/>
  <c r="W76" i="5"/>
  <c r="W75" i="5"/>
  <c r="W71" i="5"/>
  <c r="W72" i="5"/>
  <c r="W74" i="5"/>
  <c r="W70" i="5"/>
  <c r="W73" i="5"/>
  <c r="AB17" i="5"/>
  <c r="AB20" i="5"/>
  <c r="AB24" i="5"/>
  <c r="AB13" i="5"/>
  <c r="AB31" i="5"/>
  <c r="AB33" i="5"/>
  <c r="AB30" i="5"/>
  <c r="AB23" i="5"/>
  <c r="AB25" i="5"/>
  <c r="AB34" i="5"/>
  <c r="AB29" i="5"/>
  <c r="AB22" i="5"/>
  <c r="AB15" i="5"/>
  <c r="AB16" i="5"/>
  <c r="AB26" i="5"/>
  <c r="AB21" i="5"/>
  <c r="AB18" i="5"/>
  <c r="AB35" i="5"/>
  <c r="AB14" i="5"/>
  <c r="AB27" i="5"/>
  <c r="AB19" i="5"/>
  <c r="AB28" i="5"/>
  <c r="AB32" i="5"/>
  <c r="CL36" i="5"/>
  <c r="CH36" i="5"/>
  <c r="CI36" i="5" s="1"/>
  <c r="CG37" i="5"/>
  <c r="CH37" i="5" s="1"/>
  <c r="CK35" i="5"/>
  <c r="CK30" i="5"/>
  <c r="CK27" i="5"/>
  <c r="CK22" i="5"/>
  <c r="CK19" i="5"/>
  <c r="CK29" i="5"/>
  <c r="CK33" i="5"/>
  <c r="CK34" i="5"/>
  <c r="CK14" i="5"/>
  <c r="CK28" i="5"/>
  <c r="CK21" i="5"/>
  <c r="CK32" i="5"/>
  <c r="CK25" i="5"/>
  <c r="CK26" i="5"/>
  <c r="CK20" i="5"/>
  <c r="CK15" i="5"/>
  <c r="CK31" i="5"/>
  <c r="CK24" i="5"/>
  <c r="CK17" i="5"/>
  <c r="CK18" i="5"/>
  <c r="CK23" i="5"/>
  <c r="CK13" i="5"/>
  <c r="CK16" i="5"/>
  <c r="CK36" i="5"/>
  <c r="C103" i="5"/>
  <c r="C167" i="5"/>
  <c r="C227" i="5"/>
  <c r="C293" i="5"/>
  <c r="C362" i="5"/>
  <c r="C427" i="5"/>
  <c r="C523" i="5"/>
  <c r="C553" i="5"/>
  <c r="C636" i="5"/>
  <c r="C677" i="5"/>
  <c r="C752" i="5"/>
  <c r="C136" i="5"/>
  <c r="C196" i="5"/>
  <c r="C258" i="5"/>
  <c r="C333" i="5"/>
  <c r="C423" i="5"/>
  <c r="C481" i="5"/>
  <c r="C517" i="5"/>
  <c r="C587" i="5"/>
  <c r="C648" i="5"/>
  <c r="C715" i="5"/>
  <c r="C127" i="5"/>
  <c r="C128" i="5"/>
  <c r="C243" i="5"/>
  <c r="C251" i="5"/>
  <c r="C326" i="5"/>
  <c r="C388" i="5"/>
  <c r="C453" i="5"/>
  <c r="C513" i="5"/>
  <c r="C595" i="5"/>
  <c r="C641" i="5"/>
  <c r="C707" i="5"/>
  <c r="C135" i="5"/>
  <c r="C154" i="5"/>
  <c r="C214" i="5"/>
  <c r="C276" i="5"/>
  <c r="C351" i="5"/>
  <c r="C409" i="5"/>
  <c r="C472" i="5"/>
  <c r="C535" i="5"/>
  <c r="C605" i="5"/>
  <c r="C682" i="5"/>
  <c r="C733" i="5"/>
  <c r="C191" i="5"/>
  <c r="C297" i="5"/>
  <c r="C320" i="5"/>
  <c r="C382" i="5"/>
  <c r="C447" i="5"/>
  <c r="C507" i="5"/>
  <c r="C576" i="5"/>
  <c r="C653" i="5"/>
  <c r="C701" i="5"/>
  <c r="C148" i="5"/>
  <c r="C278" i="5"/>
  <c r="C367" i="5"/>
  <c r="C432" i="5"/>
  <c r="C492" i="5"/>
  <c r="C561" i="5"/>
  <c r="C621" i="5"/>
  <c r="C689" i="5"/>
  <c r="C750" i="5"/>
  <c r="C172" i="5"/>
  <c r="C286" i="5"/>
  <c r="C141" i="5"/>
  <c r="C201" i="5"/>
  <c r="C263" i="5"/>
  <c r="C338" i="5"/>
  <c r="C396" i="5"/>
  <c r="C459" i="5"/>
  <c r="C544" i="5"/>
  <c r="C592" i="5"/>
  <c r="C654" i="5"/>
  <c r="C721" i="5"/>
  <c r="C110" i="5"/>
  <c r="C174" i="5"/>
  <c r="C234" i="5"/>
  <c r="C307" i="5"/>
  <c r="C369" i="5"/>
  <c r="C434" i="5"/>
  <c r="C494" i="5"/>
  <c r="C563" i="5"/>
  <c r="C623" i="5"/>
  <c r="C691" i="5"/>
  <c r="BB76" i="5"/>
  <c r="BB70" i="5"/>
  <c r="BB71" i="5"/>
  <c r="BB73" i="5"/>
  <c r="BB75" i="5"/>
  <c r="BB72" i="5"/>
  <c r="BB74" i="5"/>
  <c r="BR36" i="5"/>
  <c r="BN36" i="5"/>
  <c r="BO36" i="5" s="1"/>
  <c r="C111" i="5"/>
  <c r="C175" i="5"/>
  <c r="C235" i="5"/>
  <c r="C308" i="5"/>
  <c r="C370" i="5"/>
  <c r="C435" i="5"/>
  <c r="C495" i="5"/>
  <c r="C564" i="5"/>
  <c r="C624" i="5"/>
  <c r="C694" i="5"/>
  <c r="C144" i="5"/>
  <c r="C204" i="5"/>
  <c r="C266" i="5"/>
  <c r="C341" i="5"/>
  <c r="C399" i="5"/>
  <c r="C462" i="5"/>
  <c r="C551" i="5"/>
  <c r="C597" i="5"/>
  <c r="C659" i="5"/>
  <c r="C735" i="5"/>
  <c r="C104" i="5"/>
  <c r="C137" i="5"/>
  <c r="C197" i="5"/>
  <c r="C259" i="5"/>
  <c r="C334" i="5"/>
  <c r="C417" i="5"/>
  <c r="C487" i="5"/>
  <c r="C524" i="5"/>
  <c r="C588" i="5"/>
  <c r="C649" i="5"/>
  <c r="C719" i="5"/>
  <c r="C98" i="5"/>
  <c r="C162" i="5"/>
  <c r="C222" i="5"/>
  <c r="C284" i="5"/>
  <c r="C357" i="5"/>
  <c r="C420" i="5"/>
  <c r="C480" i="5"/>
  <c r="C556" i="5"/>
  <c r="C613" i="5"/>
  <c r="C684" i="5"/>
  <c r="C743" i="5"/>
  <c r="C242" i="5"/>
  <c r="C253" i="5"/>
  <c r="C328" i="5"/>
  <c r="C390" i="5"/>
  <c r="C483" i="5"/>
  <c r="C515" i="5"/>
  <c r="C582" i="5"/>
  <c r="C643" i="5"/>
  <c r="C718" i="5"/>
  <c r="C164" i="5"/>
  <c r="C305" i="5"/>
  <c r="C375" i="5"/>
  <c r="C440" i="5"/>
  <c r="C500" i="5"/>
  <c r="C569" i="5"/>
  <c r="C629" i="5"/>
  <c r="C708" i="5"/>
  <c r="C90" i="5"/>
  <c r="C89" i="5"/>
  <c r="C85" i="5"/>
  <c r="C84" i="5"/>
  <c r="C88" i="5"/>
  <c r="C86" i="5"/>
  <c r="C87" i="5"/>
  <c r="C241" i="5"/>
  <c r="C353" i="5"/>
  <c r="C149" i="5"/>
  <c r="C209" i="5"/>
  <c r="C271" i="5"/>
  <c r="C346" i="5"/>
  <c r="C404" i="5"/>
  <c r="C467" i="5"/>
  <c r="C530" i="5"/>
  <c r="C600" i="5"/>
  <c r="C665" i="5"/>
  <c r="C729" i="5"/>
  <c r="C118" i="5"/>
  <c r="C192" i="5"/>
  <c r="C291" i="5"/>
  <c r="C315" i="5"/>
  <c r="C377" i="5"/>
  <c r="C442" i="5"/>
  <c r="C502" i="5"/>
  <c r="C571" i="5"/>
  <c r="C631" i="5"/>
  <c r="C696" i="5"/>
  <c r="AQ76" i="5"/>
  <c r="AQ71" i="5"/>
  <c r="AQ74" i="5"/>
  <c r="AQ72" i="5"/>
  <c r="AQ70" i="5"/>
  <c r="AQ75" i="5"/>
  <c r="AQ73" i="5"/>
  <c r="C119" i="5"/>
  <c r="C189" i="5"/>
  <c r="C299" i="5"/>
  <c r="C316" i="5"/>
  <c r="C378" i="5"/>
  <c r="C443" i="5"/>
  <c r="C503" i="5"/>
  <c r="C572" i="5"/>
  <c r="C632" i="5"/>
  <c r="C697" i="5"/>
  <c r="C91" i="5"/>
  <c r="C152" i="5"/>
  <c r="C212" i="5"/>
  <c r="C274" i="5"/>
  <c r="C349" i="5"/>
  <c r="C407" i="5"/>
  <c r="C470" i="5"/>
  <c r="C533" i="5"/>
  <c r="C603" i="5"/>
  <c r="C676" i="5"/>
  <c r="C732" i="5"/>
  <c r="C123" i="5"/>
  <c r="C145" i="5"/>
  <c r="C205" i="5"/>
  <c r="C267" i="5"/>
  <c r="C342" i="5"/>
  <c r="C400" i="5"/>
  <c r="C463" i="5"/>
  <c r="C554" i="5"/>
  <c r="C619" i="5"/>
  <c r="C660" i="5"/>
  <c r="C725" i="5"/>
  <c r="C106" i="5"/>
  <c r="C170" i="5"/>
  <c r="C230" i="5"/>
  <c r="C303" i="5"/>
  <c r="C365" i="5"/>
  <c r="C430" i="5"/>
  <c r="C521" i="5"/>
  <c r="C559" i="5"/>
  <c r="C634" i="5"/>
  <c r="C687" i="5"/>
  <c r="C749" i="5"/>
  <c r="C199" i="5"/>
  <c r="C261" i="5"/>
  <c r="C336" i="5"/>
  <c r="C422" i="5"/>
  <c r="C457" i="5"/>
  <c r="C552" i="5"/>
  <c r="C590" i="5"/>
  <c r="C651" i="5"/>
  <c r="C723" i="5"/>
  <c r="C180" i="5"/>
  <c r="C313" i="5"/>
  <c r="C383" i="5"/>
  <c r="C448" i="5"/>
  <c r="C508" i="5"/>
  <c r="C577" i="5"/>
  <c r="C658" i="5"/>
  <c r="C702" i="5"/>
  <c r="C99" i="5"/>
  <c r="C246" i="5"/>
  <c r="C93" i="5"/>
  <c r="C157" i="5"/>
  <c r="C217" i="5"/>
  <c r="C279" i="5"/>
  <c r="C393" i="5"/>
  <c r="C412" i="5"/>
  <c r="C475" i="5"/>
  <c r="C538" i="5"/>
  <c r="C608" i="5"/>
  <c r="C671" i="5"/>
  <c r="C738" i="5"/>
  <c r="C133" i="5"/>
  <c r="C249" i="5"/>
  <c r="C300" i="5"/>
  <c r="C323" i="5"/>
  <c r="C385" i="5"/>
  <c r="C450" i="5"/>
  <c r="C510" i="5"/>
  <c r="C578" i="5"/>
  <c r="C638" i="5"/>
  <c r="C704" i="5"/>
  <c r="AS36" i="5"/>
  <c r="AW36" i="5" s="1"/>
  <c r="AC36" i="5"/>
  <c r="Y36" i="5"/>
  <c r="BM37" i="5"/>
  <c r="BN37" i="5" s="1"/>
  <c r="BQ24" i="5"/>
  <c r="BQ15" i="5"/>
  <c r="BQ21" i="5"/>
  <c r="BQ31" i="5"/>
  <c r="BQ16" i="5"/>
  <c r="BQ30" i="5"/>
  <c r="BQ23" i="5"/>
  <c r="BQ22" i="5"/>
  <c r="BQ17" i="5"/>
  <c r="BQ13" i="5"/>
  <c r="BQ34" i="5"/>
  <c r="BQ33" i="5"/>
  <c r="BQ26" i="5"/>
  <c r="BQ35" i="5"/>
  <c r="BQ25" i="5"/>
  <c r="BQ18" i="5"/>
  <c r="BQ27" i="5"/>
  <c r="BQ28" i="5"/>
  <c r="BQ36" i="5"/>
  <c r="BQ32" i="5"/>
  <c r="BQ14" i="5"/>
  <c r="BQ19" i="5"/>
  <c r="BQ20" i="5"/>
  <c r="BQ29" i="5"/>
  <c r="CF76" i="5"/>
  <c r="CF73" i="5"/>
  <c r="CF72" i="5"/>
  <c r="CF75" i="5"/>
  <c r="CF71" i="5"/>
  <c r="CF74" i="5"/>
  <c r="CF70" i="5"/>
  <c r="AI36" i="5"/>
  <c r="AJ36" i="5" s="1"/>
  <c r="C124" i="5"/>
  <c r="C244" i="5"/>
  <c r="C295" i="5"/>
  <c r="C324" i="5"/>
  <c r="C386" i="5"/>
  <c r="C451" i="5"/>
  <c r="C511" i="5"/>
  <c r="C579" i="5"/>
  <c r="C639" i="5"/>
  <c r="C705" i="5"/>
  <c r="C139" i="5"/>
  <c r="C160" i="5"/>
  <c r="C220" i="5"/>
  <c r="C282" i="5"/>
  <c r="C355" i="5"/>
  <c r="C415" i="5"/>
  <c r="C478" i="5"/>
  <c r="C541" i="5"/>
  <c r="C611" i="5"/>
  <c r="C674" i="5"/>
  <c r="C741" i="5"/>
  <c r="C131" i="5"/>
  <c r="C153" i="5"/>
  <c r="C213" i="5"/>
  <c r="C275" i="5"/>
  <c r="C350" i="5"/>
  <c r="C408" i="5"/>
  <c r="C471" i="5"/>
  <c r="C534" i="5"/>
  <c r="C604" i="5"/>
  <c r="C680" i="5"/>
  <c r="C734" i="5"/>
  <c r="C114" i="5"/>
  <c r="C178" i="5"/>
  <c r="C238" i="5"/>
  <c r="C311" i="5"/>
  <c r="C373" i="5"/>
  <c r="C438" i="5"/>
  <c r="C498" i="5"/>
  <c r="C567" i="5"/>
  <c r="C627" i="5"/>
  <c r="C710" i="5"/>
  <c r="C107" i="5"/>
  <c r="C207" i="5"/>
  <c r="C269" i="5"/>
  <c r="C344" i="5"/>
  <c r="C402" i="5"/>
  <c r="C465" i="5"/>
  <c r="C528" i="5"/>
  <c r="C598" i="5"/>
  <c r="C662" i="5"/>
  <c r="C727" i="5"/>
  <c r="C200" i="5"/>
  <c r="C321" i="5"/>
  <c r="C391" i="5"/>
  <c r="C484" i="5"/>
  <c r="C516" i="5"/>
  <c r="C583" i="5"/>
  <c r="C644" i="5"/>
  <c r="C711" i="5"/>
  <c r="C155" i="5"/>
  <c r="C208" i="5"/>
  <c r="C101" i="5"/>
  <c r="C165" i="5"/>
  <c r="C225" i="5"/>
  <c r="C287" i="5"/>
  <c r="C360" i="5"/>
  <c r="C425" i="5"/>
  <c r="C485" i="5"/>
  <c r="C545" i="5"/>
  <c r="C616" i="5"/>
  <c r="C681" i="5"/>
  <c r="C751" i="5"/>
  <c r="C181" i="5"/>
  <c r="C194" i="5"/>
  <c r="C256" i="5"/>
  <c r="C331" i="5"/>
  <c r="C418" i="5"/>
  <c r="C482" i="5"/>
  <c r="C519" i="5"/>
  <c r="C585" i="5"/>
  <c r="C646" i="5"/>
  <c r="C713" i="5"/>
  <c r="I36" i="5"/>
  <c r="AG76" i="5"/>
  <c r="AG70" i="5"/>
  <c r="AG75" i="5"/>
  <c r="AG74" i="5"/>
  <c r="AG73" i="5"/>
  <c r="AG72" i="5"/>
  <c r="AG71" i="5"/>
  <c r="BC37" i="5"/>
  <c r="BG35" i="5"/>
  <c r="BG29" i="5"/>
  <c r="BG36" i="5"/>
  <c r="BG33" i="5"/>
  <c r="BG34" i="5"/>
  <c r="BG27" i="5"/>
  <c r="BG28" i="5"/>
  <c r="BG21" i="5"/>
  <c r="BG30" i="5"/>
  <c r="BG25" i="5"/>
  <c r="BG26" i="5"/>
  <c r="BG19" i="5"/>
  <c r="BG20" i="5"/>
  <c r="BG22" i="5"/>
  <c r="BG32" i="5"/>
  <c r="BG18" i="5"/>
  <c r="BG16" i="5"/>
  <c r="BG17" i="5"/>
  <c r="BG24" i="5"/>
  <c r="BG15" i="5"/>
  <c r="BG13" i="5"/>
  <c r="BG31" i="5"/>
  <c r="BG14" i="5"/>
  <c r="BG23" i="5"/>
  <c r="AH37" i="5"/>
  <c r="AI37" i="5" s="1"/>
  <c r="AL25" i="5"/>
  <c r="AL26" i="5"/>
  <c r="AL27" i="5"/>
  <c r="AL13" i="5"/>
  <c r="AL18" i="5"/>
  <c r="AL19" i="5"/>
  <c r="AL16" i="5"/>
  <c r="AL29" i="5"/>
  <c r="AL21" i="5"/>
  <c r="AL30" i="5"/>
  <c r="AL31" i="5"/>
  <c r="AL36" i="5"/>
  <c r="AL28" i="5"/>
  <c r="AL22" i="5"/>
  <c r="AL23" i="5"/>
  <c r="AL32" i="5"/>
  <c r="AL20" i="5"/>
  <c r="AL14" i="5"/>
  <c r="AL24" i="5"/>
  <c r="AL33" i="5"/>
  <c r="AL34" i="5"/>
  <c r="AL35" i="5"/>
  <c r="AL17" i="5"/>
  <c r="AL15" i="5"/>
  <c r="C182" i="5"/>
  <c r="C190" i="5"/>
  <c r="C195" i="5"/>
  <c r="C257" i="5"/>
  <c r="C332" i="5"/>
  <c r="C419" i="5"/>
  <c r="C491" i="5"/>
  <c r="C518" i="5"/>
  <c r="C586" i="5"/>
  <c r="C647" i="5"/>
  <c r="C714" i="5"/>
  <c r="C188" i="5"/>
  <c r="C168" i="5"/>
  <c r="C228" i="5"/>
  <c r="C301" i="5"/>
  <c r="C363" i="5"/>
  <c r="C428" i="5"/>
  <c r="C526" i="5"/>
  <c r="C557" i="5"/>
  <c r="C635" i="5"/>
  <c r="C685" i="5"/>
  <c r="C747" i="5"/>
  <c r="C97" i="5"/>
  <c r="C161" i="5"/>
  <c r="C221" i="5"/>
  <c r="C283" i="5"/>
  <c r="C356" i="5"/>
  <c r="C421" i="5"/>
  <c r="C479" i="5"/>
  <c r="C542" i="5"/>
  <c r="C612" i="5"/>
  <c r="C675" i="5"/>
  <c r="C742" i="5"/>
  <c r="C130" i="5"/>
  <c r="C186" i="5"/>
  <c r="C289" i="5"/>
  <c r="C319" i="5"/>
  <c r="C381" i="5"/>
  <c r="C446" i="5"/>
  <c r="C506" i="5"/>
  <c r="C575" i="5"/>
  <c r="C657" i="5"/>
  <c r="C700" i="5"/>
  <c r="C147" i="5"/>
  <c r="C215" i="5"/>
  <c r="C277" i="5"/>
  <c r="C352" i="5"/>
  <c r="C410" i="5"/>
  <c r="C473" i="5"/>
  <c r="C536" i="5"/>
  <c r="C606" i="5"/>
  <c r="C669" i="5"/>
  <c r="C736" i="5"/>
  <c r="C216" i="5"/>
  <c r="C329" i="5"/>
  <c r="C395" i="5"/>
  <c r="C458" i="5"/>
  <c r="C555" i="5"/>
  <c r="C591" i="5"/>
  <c r="C652" i="5"/>
  <c r="C722" i="5"/>
  <c r="C92" i="5"/>
  <c r="C224" i="5"/>
  <c r="C109" i="5"/>
  <c r="C173" i="5"/>
  <c r="C233" i="5"/>
  <c r="C306" i="5"/>
  <c r="C368" i="5"/>
  <c r="C433" i="5"/>
  <c r="C493" i="5"/>
  <c r="C562" i="5"/>
  <c r="C622" i="5"/>
  <c r="C690" i="5"/>
  <c r="C142" i="5"/>
  <c r="C202" i="5"/>
  <c r="C264" i="5"/>
  <c r="C339" i="5"/>
  <c r="C397" i="5"/>
  <c r="C460" i="5"/>
  <c r="C543" i="5"/>
  <c r="C593" i="5"/>
  <c r="C666" i="5"/>
  <c r="C720" i="5"/>
  <c r="I37" i="5"/>
  <c r="BL76" i="5"/>
  <c r="BL71" i="5"/>
  <c r="BL75" i="5"/>
  <c r="BL70" i="5"/>
  <c r="BL73" i="5"/>
  <c r="BL74" i="5"/>
  <c r="BL72" i="5"/>
  <c r="AM36" i="5" l="1"/>
  <c r="AM37" i="5"/>
  <c r="BD37" i="5"/>
  <c r="BH37" i="5"/>
  <c r="AJ37" i="5"/>
  <c r="AH38" i="5"/>
  <c r="AI38" i="5" s="1"/>
  <c r="CL37" i="5"/>
  <c r="AT36" i="5"/>
  <c r="AR37" i="5"/>
  <c r="BO37" i="5"/>
  <c r="BM38" i="5"/>
  <c r="BN38" i="5" s="1"/>
  <c r="BR37" i="5"/>
  <c r="Z36" i="5"/>
  <c r="X37" i="5"/>
  <c r="BR38" i="5"/>
  <c r="CI37" i="5"/>
  <c r="CG38" i="5"/>
  <c r="CH38" i="5" s="1"/>
  <c r="R36" i="5"/>
  <c r="CB36" i="5"/>
  <c r="BW37" i="5"/>
  <c r="CA36" i="5"/>
  <c r="N37" i="5"/>
  <c r="F38" i="5"/>
  <c r="D39" i="5"/>
  <c r="H38" i="5"/>
  <c r="H37" i="5"/>
  <c r="CI38" i="5" l="1"/>
  <c r="CG39" i="5"/>
  <c r="BO38" i="5"/>
  <c r="BM39" i="5"/>
  <c r="CK38" i="5"/>
  <c r="CK37" i="5"/>
  <c r="Y37" i="5"/>
  <c r="AC37" i="5"/>
  <c r="BQ38" i="5"/>
  <c r="BQ37" i="5"/>
  <c r="BE37" i="5"/>
  <c r="BC38" i="5"/>
  <c r="AB36" i="5"/>
  <c r="E39" i="5"/>
  <c r="I39" i="5"/>
  <c r="CL38" i="5"/>
  <c r="AM38" i="5"/>
  <c r="O37" i="5"/>
  <c r="S37" i="5"/>
  <c r="BX37" i="5"/>
  <c r="CB37" i="5"/>
  <c r="AJ38" i="5"/>
  <c r="AH39" i="5"/>
  <c r="AS37" i="5"/>
  <c r="AW37" i="5"/>
  <c r="AL37" i="5"/>
  <c r="AL38" i="5"/>
  <c r="AV36" i="5"/>
  <c r="AT37" i="5" l="1"/>
  <c r="AR38" i="5"/>
  <c r="AI39" i="5"/>
  <c r="AM39" i="5"/>
  <c r="Z37" i="5"/>
  <c r="X38" i="5"/>
  <c r="BY37" i="5"/>
  <c r="BW38" i="5"/>
  <c r="BN39" i="5"/>
  <c r="BR39" i="5"/>
  <c r="BD38" i="5"/>
  <c r="BH38" i="5"/>
  <c r="BG37" i="5"/>
  <c r="CH39" i="5"/>
  <c r="P37" i="5"/>
  <c r="N38" i="5"/>
  <c r="F39" i="5"/>
  <c r="D40" i="5"/>
  <c r="R37" i="5" l="1"/>
  <c r="CI39" i="5"/>
  <c r="CG40" i="5"/>
  <c r="CL39" i="5"/>
  <c r="BE38" i="5"/>
  <c r="BC39" i="5"/>
  <c r="BX38" i="5"/>
  <c r="CB38" i="5"/>
  <c r="CA37" i="5"/>
  <c r="AJ39" i="5"/>
  <c r="AH40" i="5"/>
  <c r="Y38" i="5"/>
  <c r="AC38" i="5"/>
  <c r="H39" i="5"/>
  <c r="AB37" i="5"/>
  <c r="AS38" i="5"/>
  <c r="AW38" i="5"/>
  <c r="E40" i="5"/>
  <c r="I40" i="5"/>
  <c r="O38" i="5"/>
  <c r="S38" i="5"/>
  <c r="BO39" i="5"/>
  <c r="BM40" i="5"/>
  <c r="AV37" i="5"/>
  <c r="BN40" i="5" l="1"/>
  <c r="BR40" i="5"/>
  <c r="P38" i="5"/>
  <c r="N39" i="5"/>
  <c r="BQ39" i="5"/>
  <c r="CH40" i="5"/>
  <c r="CL40" i="5"/>
  <c r="F40" i="5"/>
  <c r="D41" i="5"/>
  <c r="Z38" i="5"/>
  <c r="X39" i="5"/>
  <c r="CK39" i="5"/>
  <c r="AI40" i="5"/>
  <c r="AM40" i="5"/>
  <c r="AL39" i="5"/>
  <c r="BY38" i="5"/>
  <c r="BW39" i="5"/>
  <c r="AT38" i="5"/>
  <c r="AR39" i="5"/>
  <c r="BD39" i="5"/>
  <c r="BH39" i="5"/>
  <c r="BG38" i="5"/>
  <c r="H40" i="5" l="1"/>
  <c r="CI40" i="5"/>
  <c r="CG41" i="5"/>
  <c r="BE39" i="5"/>
  <c r="BC40" i="5"/>
  <c r="AJ40" i="5"/>
  <c r="AH41" i="5"/>
  <c r="AS39" i="5"/>
  <c r="AW39" i="5"/>
  <c r="AV38" i="5"/>
  <c r="BX39" i="5"/>
  <c r="CB39" i="5"/>
  <c r="Y39" i="5"/>
  <c r="AC39" i="5" s="1"/>
  <c r="O39" i="5"/>
  <c r="S39" i="5"/>
  <c r="CA38" i="5"/>
  <c r="AB38" i="5"/>
  <c r="R38" i="5"/>
  <c r="E41" i="5"/>
  <c r="I41" i="5"/>
  <c r="BO40" i="5"/>
  <c r="BM41" i="5"/>
  <c r="BY39" i="5" l="1"/>
  <c r="BW40" i="5"/>
  <c r="AI41" i="5"/>
  <c r="AM41" i="5"/>
  <c r="AL40" i="5"/>
  <c r="P39" i="5"/>
  <c r="N40" i="5"/>
  <c r="BD40" i="5"/>
  <c r="BH40" i="5" s="1"/>
  <c r="BG39" i="5"/>
  <c r="CH41" i="5"/>
  <c r="CL41" i="5"/>
  <c r="BQ40" i="5"/>
  <c r="F41" i="5"/>
  <c r="D42" i="5"/>
  <c r="Z39" i="5"/>
  <c r="X40" i="5"/>
  <c r="CK40" i="5"/>
  <c r="BN41" i="5"/>
  <c r="BR41" i="5"/>
  <c r="AT39" i="5"/>
  <c r="AR40" i="5"/>
  <c r="Y40" i="5" l="1"/>
  <c r="AC40" i="5"/>
  <c r="AB39" i="5"/>
  <c r="AS40" i="5"/>
  <c r="AW40" i="5"/>
  <c r="AV39" i="5"/>
  <c r="E42" i="5"/>
  <c r="I42" i="5" s="1"/>
  <c r="H41" i="5"/>
  <c r="BO41" i="5"/>
  <c r="BM42" i="5"/>
  <c r="BE40" i="5"/>
  <c r="BC41" i="5"/>
  <c r="O40" i="5"/>
  <c r="S40" i="5"/>
  <c r="AJ41" i="5"/>
  <c r="AH42" i="5"/>
  <c r="R39" i="5"/>
  <c r="BX40" i="5"/>
  <c r="CB40" i="5"/>
  <c r="CI41" i="5"/>
  <c r="CG42" i="5"/>
  <c r="CA39" i="5"/>
  <c r="BD41" i="5" l="1"/>
  <c r="BH41" i="5" s="1"/>
  <c r="BY40" i="5"/>
  <c r="BW41" i="5"/>
  <c r="BG40" i="5"/>
  <c r="BN42" i="5"/>
  <c r="BR42" i="5" s="1"/>
  <c r="BQ41" i="5"/>
  <c r="AT40" i="5"/>
  <c r="AR41" i="5"/>
  <c r="AI42" i="5"/>
  <c r="AM42" i="5" s="1"/>
  <c r="AL41" i="5"/>
  <c r="CH42" i="5"/>
  <c r="CK41" i="5"/>
  <c r="P40" i="5"/>
  <c r="N41" i="5"/>
  <c r="F42" i="5"/>
  <c r="D43" i="5"/>
  <c r="Z40" i="5"/>
  <c r="X41" i="5"/>
  <c r="CI42" i="5" l="1"/>
  <c r="CG43" i="5"/>
  <c r="E43" i="5"/>
  <c r="I43" i="5" s="1"/>
  <c r="BO42" i="5"/>
  <c r="BM43" i="5"/>
  <c r="O41" i="5"/>
  <c r="H42" i="5"/>
  <c r="AB40" i="5"/>
  <c r="R40" i="5"/>
  <c r="AJ42" i="5"/>
  <c r="AH43" i="5"/>
  <c r="AS41" i="5"/>
  <c r="AW41" i="5" s="1"/>
  <c r="BX41" i="5"/>
  <c r="CB41" i="5" s="1"/>
  <c r="AV40" i="5"/>
  <c r="CA40" i="5"/>
  <c r="Y41" i="5"/>
  <c r="CL42" i="5"/>
  <c r="BE41" i="5"/>
  <c r="BC42" i="5"/>
  <c r="AL42" i="5" l="1"/>
  <c r="P41" i="5"/>
  <c r="N42" i="5"/>
  <c r="Z41" i="5"/>
  <c r="X42" i="5"/>
  <c r="AI43" i="5"/>
  <c r="AM43" i="5" s="1"/>
  <c r="S41" i="5"/>
  <c r="BN43" i="5"/>
  <c r="BR43" i="5"/>
  <c r="BD42" i="5"/>
  <c r="BH42" i="5"/>
  <c r="BQ42" i="5"/>
  <c r="BG41" i="5"/>
  <c r="BY41" i="5"/>
  <c r="BW42" i="5"/>
  <c r="F43" i="5"/>
  <c r="D44" i="5"/>
  <c r="AC41" i="5"/>
  <c r="CH43" i="5"/>
  <c r="CL43" i="5"/>
  <c r="AT41" i="5"/>
  <c r="AR42" i="5"/>
  <c r="CK42" i="5"/>
  <c r="AV41" i="5" l="1"/>
  <c r="CI43" i="5"/>
  <c r="CG44" i="5"/>
  <c r="AJ43" i="5"/>
  <c r="AH44" i="5"/>
  <c r="Y42" i="5"/>
  <c r="AC42" i="5" s="1"/>
  <c r="E44" i="5"/>
  <c r="I44" i="5" s="1"/>
  <c r="AB41" i="5"/>
  <c r="H43" i="5"/>
  <c r="BE42" i="5"/>
  <c r="BC43" i="5"/>
  <c r="O42" i="5"/>
  <c r="BX42" i="5"/>
  <c r="CB42" i="5" s="1"/>
  <c r="R41" i="5"/>
  <c r="AS42" i="5"/>
  <c r="AW42" i="5"/>
  <c r="CA41" i="5"/>
  <c r="BO43" i="5"/>
  <c r="BM44" i="5"/>
  <c r="BD43" i="5" l="1"/>
  <c r="BH43" i="5" s="1"/>
  <c r="AT42" i="5"/>
  <c r="AR43" i="5"/>
  <c r="BG42" i="5"/>
  <c r="Z42" i="5"/>
  <c r="X43" i="5"/>
  <c r="AI44" i="5"/>
  <c r="BN44" i="5"/>
  <c r="BR44" i="5" s="1"/>
  <c r="CH44" i="5"/>
  <c r="CL44" i="5" s="1"/>
  <c r="P42" i="5"/>
  <c r="N43" i="5"/>
  <c r="AL43" i="5"/>
  <c r="BQ43" i="5"/>
  <c r="BY42" i="5"/>
  <c r="BW43" i="5"/>
  <c r="CK43" i="5"/>
  <c r="S42" i="5"/>
  <c r="F44" i="5"/>
  <c r="D45" i="5"/>
  <c r="O43" i="5" l="1"/>
  <c r="S43" i="5"/>
  <c r="Y43" i="5"/>
  <c r="AC43" i="5" s="1"/>
  <c r="R42" i="5"/>
  <c r="AB42" i="5"/>
  <c r="BX43" i="5"/>
  <c r="CB43" i="5"/>
  <c r="AJ44" i="5"/>
  <c r="AH45" i="5"/>
  <c r="AS43" i="5"/>
  <c r="AW43" i="5"/>
  <c r="CI44" i="5"/>
  <c r="CG45" i="5"/>
  <c r="E45" i="5"/>
  <c r="I45" i="5"/>
  <c r="BO44" i="5"/>
  <c r="BM45" i="5"/>
  <c r="AV42" i="5"/>
  <c r="CA42" i="5"/>
  <c r="H44" i="5"/>
  <c r="AM44" i="5"/>
  <c r="BE43" i="5"/>
  <c r="BC44" i="5"/>
  <c r="CH45" i="5" l="1"/>
  <c r="CL45" i="5"/>
  <c r="CK44" i="5"/>
  <c r="BD44" i="5"/>
  <c r="BH44" i="5"/>
  <c r="AT43" i="5"/>
  <c r="AR44" i="5"/>
  <c r="BG43" i="5"/>
  <c r="BN45" i="5"/>
  <c r="BR45" i="5" s="1"/>
  <c r="AI45" i="5"/>
  <c r="AM45" i="5"/>
  <c r="BQ44" i="5"/>
  <c r="AL44" i="5"/>
  <c r="Z43" i="5"/>
  <c r="X44" i="5"/>
  <c r="F45" i="5"/>
  <c r="D46" i="5"/>
  <c r="BY43" i="5"/>
  <c r="BW44" i="5"/>
  <c r="P43" i="5"/>
  <c r="N44" i="5"/>
  <c r="CA43" i="5" l="1"/>
  <c r="BX44" i="5"/>
  <c r="CB44" i="5"/>
  <c r="AS44" i="5"/>
  <c r="AW44" i="5"/>
  <c r="AV43" i="5"/>
  <c r="E46" i="5"/>
  <c r="I46" i="5"/>
  <c r="H45" i="5"/>
  <c r="AJ45" i="5"/>
  <c r="AH46" i="5"/>
  <c r="BE44" i="5"/>
  <c r="BC45" i="5"/>
  <c r="Y44" i="5"/>
  <c r="AC44" i="5"/>
  <c r="BO45" i="5"/>
  <c r="BM46" i="5"/>
  <c r="O44" i="5"/>
  <c r="S44" i="5"/>
  <c r="AB43" i="5"/>
  <c r="R43" i="5"/>
  <c r="CI45" i="5"/>
  <c r="CG46" i="5"/>
  <c r="BD45" i="5" l="1"/>
  <c r="BH45" i="5"/>
  <c r="BG44" i="5"/>
  <c r="AI46" i="5"/>
  <c r="AM46" i="5"/>
  <c r="P44" i="5"/>
  <c r="N45" i="5"/>
  <c r="AL45" i="5"/>
  <c r="AT44" i="5"/>
  <c r="AR45" i="5"/>
  <c r="CH46" i="5"/>
  <c r="CL46" i="5"/>
  <c r="BN46" i="5"/>
  <c r="BR46" i="5"/>
  <c r="CK45" i="5"/>
  <c r="BQ45" i="5"/>
  <c r="BY44" i="5"/>
  <c r="BW45" i="5"/>
  <c r="Z44" i="5"/>
  <c r="X45" i="5"/>
  <c r="F46" i="5"/>
  <c r="D47" i="5"/>
  <c r="Y45" i="5" l="1"/>
  <c r="AC45" i="5"/>
  <c r="O45" i="5"/>
  <c r="S45" i="5"/>
  <c r="AB44" i="5"/>
  <c r="BO46" i="5"/>
  <c r="BM47" i="5"/>
  <c r="R44" i="5"/>
  <c r="BX45" i="5"/>
  <c r="CB45" i="5"/>
  <c r="CA44" i="5"/>
  <c r="CI46" i="5"/>
  <c r="CG47" i="5"/>
  <c r="AJ46" i="5"/>
  <c r="AH47" i="5"/>
  <c r="AS45" i="5"/>
  <c r="AW45" i="5"/>
  <c r="AV44" i="5"/>
  <c r="E47" i="5"/>
  <c r="I47" i="5"/>
  <c r="H46" i="5"/>
  <c r="BE45" i="5"/>
  <c r="BC46" i="5"/>
  <c r="CH47" i="5" l="1"/>
  <c r="CL47" i="5"/>
  <c r="BN47" i="5"/>
  <c r="BR47" i="5"/>
  <c r="BQ46" i="5"/>
  <c r="CK46" i="5"/>
  <c r="F47" i="5"/>
  <c r="D48" i="5"/>
  <c r="BG45" i="5"/>
  <c r="AT45" i="5"/>
  <c r="AR46" i="5"/>
  <c r="BY45" i="5"/>
  <c r="BW46" i="5"/>
  <c r="P45" i="5"/>
  <c r="N46" i="5"/>
  <c r="BD46" i="5"/>
  <c r="BH46" i="5"/>
  <c r="AI47" i="5"/>
  <c r="AM47" i="5"/>
  <c r="AL46" i="5"/>
  <c r="Z45" i="5"/>
  <c r="X46" i="5"/>
  <c r="BX46" i="5" l="1"/>
  <c r="CB46" i="5" s="1"/>
  <c r="CA45" i="5"/>
  <c r="AS46" i="5"/>
  <c r="AW46" i="5"/>
  <c r="AJ47" i="5"/>
  <c r="AH48" i="5"/>
  <c r="AV45" i="5"/>
  <c r="BE46" i="5"/>
  <c r="BC47" i="5"/>
  <c r="BO47" i="5"/>
  <c r="BM48" i="5"/>
  <c r="Y46" i="5"/>
  <c r="AC46" i="5"/>
  <c r="O46" i="5"/>
  <c r="S46" i="5"/>
  <c r="E48" i="5"/>
  <c r="I48" i="5"/>
  <c r="AB45" i="5"/>
  <c r="R45" i="5"/>
  <c r="H47" i="5"/>
  <c r="CI47" i="5"/>
  <c r="CG48" i="5"/>
  <c r="AI48" i="5" l="1"/>
  <c r="AM48" i="5"/>
  <c r="Z46" i="5"/>
  <c r="X47" i="5"/>
  <c r="AL47" i="5"/>
  <c r="BQ47" i="5"/>
  <c r="AT46" i="5"/>
  <c r="AR47" i="5"/>
  <c r="BN48" i="5"/>
  <c r="BR48" i="5"/>
  <c r="CH48" i="5"/>
  <c r="CL48" i="5"/>
  <c r="BD47" i="5"/>
  <c r="BH47" i="5"/>
  <c r="CK47" i="5"/>
  <c r="F48" i="5"/>
  <c r="D49" i="5"/>
  <c r="BG46" i="5"/>
  <c r="P46" i="5"/>
  <c r="N47" i="5"/>
  <c r="BY46" i="5"/>
  <c r="BW47" i="5"/>
  <c r="O47" i="5" l="1"/>
  <c r="S47" i="5"/>
  <c r="R46" i="5"/>
  <c r="BE47" i="5"/>
  <c r="BC48" i="5"/>
  <c r="CI48" i="5"/>
  <c r="CG49" i="5"/>
  <c r="Y47" i="5"/>
  <c r="AC47" i="5"/>
  <c r="E49" i="5"/>
  <c r="I49" i="5"/>
  <c r="H48" i="5"/>
  <c r="BO48" i="5"/>
  <c r="BM49" i="5"/>
  <c r="AB46" i="5"/>
  <c r="BX47" i="5"/>
  <c r="CB47" i="5"/>
  <c r="AS47" i="5"/>
  <c r="AW47" i="5"/>
  <c r="CA46" i="5"/>
  <c r="AV46" i="5"/>
  <c r="AJ48" i="5"/>
  <c r="AH49" i="5"/>
  <c r="AI49" i="5" l="1"/>
  <c r="AM49" i="5"/>
  <c r="BN49" i="5"/>
  <c r="BR49" i="5" s="1"/>
  <c r="CH49" i="5"/>
  <c r="CL49" i="5"/>
  <c r="CK48" i="5"/>
  <c r="BD48" i="5"/>
  <c r="BH48" i="5"/>
  <c r="BQ48" i="5"/>
  <c r="AT47" i="5"/>
  <c r="AR48" i="5"/>
  <c r="BG47" i="5"/>
  <c r="AL48" i="5"/>
  <c r="BY47" i="5"/>
  <c r="BW48" i="5"/>
  <c r="F49" i="5"/>
  <c r="D50" i="5"/>
  <c r="Z47" i="5"/>
  <c r="X48" i="5"/>
  <c r="P47" i="5"/>
  <c r="N48" i="5"/>
  <c r="Y48" i="5" l="1"/>
  <c r="AC48" i="5"/>
  <c r="AB47" i="5"/>
  <c r="E50" i="5"/>
  <c r="I50" i="5"/>
  <c r="AS48" i="5"/>
  <c r="AW48" i="5"/>
  <c r="H49" i="5"/>
  <c r="AV47" i="5"/>
  <c r="CI49" i="5"/>
  <c r="CG50" i="5"/>
  <c r="BX48" i="5"/>
  <c r="CB48" i="5"/>
  <c r="CA47" i="5"/>
  <c r="BO49" i="5"/>
  <c r="BM50" i="5"/>
  <c r="O48" i="5"/>
  <c r="S48" i="5"/>
  <c r="R47" i="5"/>
  <c r="BE48" i="5"/>
  <c r="BC49" i="5"/>
  <c r="AJ49" i="5"/>
  <c r="AH50" i="5"/>
  <c r="BY48" i="5" l="1"/>
  <c r="BW49" i="5"/>
  <c r="AT48" i="5"/>
  <c r="AR49" i="5"/>
  <c r="CH50" i="5"/>
  <c r="CL50" i="5"/>
  <c r="P48" i="5"/>
  <c r="N49" i="5"/>
  <c r="CK49" i="5"/>
  <c r="F50" i="5"/>
  <c r="D51" i="5"/>
  <c r="AI50" i="5"/>
  <c r="AM50" i="5"/>
  <c r="BN50" i="5"/>
  <c r="BR50" i="5"/>
  <c r="AL49" i="5"/>
  <c r="BQ49" i="5"/>
  <c r="BD49" i="5"/>
  <c r="BH49" i="5"/>
  <c r="BG48" i="5"/>
  <c r="Z48" i="5"/>
  <c r="X49" i="5"/>
  <c r="O49" i="5" l="1"/>
  <c r="S49" i="5"/>
  <c r="R48" i="5"/>
  <c r="BE49" i="5"/>
  <c r="BC50" i="5"/>
  <c r="AJ50" i="5"/>
  <c r="AH51" i="5"/>
  <c r="CI50" i="5"/>
  <c r="CG51" i="5"/>
  <c r="E51" i="5"/>
  <c r="I51" i="5"/>
  <c r="AS49" i="5"/>
  <c r="AW49" i="5"/>
  <c r="BO50" i="5"/>
  <c r="BM51" i="5"/>
  <c r="Y49" i="5"/>
  <c r="AC49" i="5"/>
  <c r="BX49" i="5"/>
  <c r="CB49" i="5"/>
  <c r="H50" i="5"/>
  <c r="AV48" i="5"/>
  <c r="AB48" i="5"/>
  <c r="CA48" i="5"/>
  <c r="BN51" i="5" l="1"/>
  <c r="BR51" i="5"/>
  <c r="AI51" i="5"/>
  <c r="AM51" i="5" s="1"/>
  <c r="BQ50" i="5"/>
  <c r="AL50" i="5"/>
  <c r="BD50" i="5"/>
  <c r="BH50" i="5"/>
  <c r="AT49" i="5"/>
  <c r="AR50" i="5"/>
  <c r="BG49" i="5"/>
  <c r="BY49" i="5"/>
  <c r="BW50" i="5"/>
  <c r="F51" i="5"/>
  <c r="D52" i="5"/>
  <c r="CH51" i="5"/>
  <c r="CL51" i="5"/>
  <c r="Z49" i="5"/>
  <c r="X50" i="5"/>
  <c r="CK50" i="5"/>
  <c r="P49" i="5"/>
  <c r="N50" i="5"/>
  <c r="BX50" i="5" l="1"/>
  <c r="CB50" i="5"/>
  <c r="CI51" i="5"/>
  <c r="CG52" i="5"/>
  <c r="Y50" i="5"/>
  <c r="AC50" i="5"/>
  <c r="AV49" i="5"/>
  <c r="CA49" i="5"/>
  <c r="AB49" i="5"/>
  <c r="AS50" i="5"/>
  <c r="AW50" i="5"/>
  <c r="AJ51" i="5"/>
  <c r="AH52" i="5"/>
  <c r="O50" i="5"/>
  <c r="S50" i="5"/>
  <c r="E52" i="5"/>
  <c r="I52" i="5"/>
  <c r="R49" i="5"/>
  <c r="H51" i="5"/>
  <c r="BE50" i="5"/>
  <c r="BC51" i="5"/>
  <c r="BO51" i="5"/>
  <c r="BM52" i="5"/>
  <c r="AI52" i="5" l="1"/>
  <c r="AM52" i="5"/>
  <c r="AL51" i="5"/>
  <c r="AT50" i="5"/>
  <c r="AR51" i="5"/>
  <c r="Z50" i="5"/>
  <c r="X51" i="5"/>
  <c r="CH52" i="5"/>
  <c r="CL52" i="5"/>
  <c r="BQ51" i="5"/>
  <c r="F52" i="5"/>
  <c r="D53" i="5"/>
  <c r="CK51" i="5"/>
  <c r="BN52" i="5"/>
  <c r="BR52" i="5"/>
  <c r="BD51" i="5"/>
  <c r="BH51" i="5"/>
  <c r="BG50" i="5"/>
  <c r="P50" i="5"/>
  <c r="N51" i="5"/>
  <c r="BY50" i="5"/>
  <c r="BW51" i="5"/>
  <c r="Y51" i="5" l="1"/>
  <c r="AC51" i="5"/>
  <c r="E53" i="5"/>
  <c r="I53" i="5"/>
  <c r="AS51" i="5"/>
  <c r="AW51" i="5"/>
  <c r="BX51" i="5"/>
  <c r="CB51" i="5"/>
  <c r="O51" i="5"/>
  <c r="S51" i="5"/>
  <c r="R50" i="5"/>
  <c r="AB50" i="5"/>
  <c r="H52" i="5"/>
  <c r="AV50" i="5"/>
  <c r="BE51" i="5"/>
  <c r="BC52" i="5"/>
  <c r="CA50" i="5"/>
  <c r="BO52" i="5"/>
  <c r="BM53" i="5"/>
  <c r="CI52" i="5"/>
  <c r="CG53" i="5"/>
  <c r="AJ52" i="5"/>
  <c r="AH53" i="5"/>
  <c r="BQ52" i="5" l="1"/>
  <c r="BY51" i="5"/>
  <c r="BW52" i="5"/>
  <c r="AT51" i="5"/>
  <c r="AR52" i="5"/>
  <c r="AI53" i="5"/>
  <c r="AM53" i="5"/>
  <c r="BD52" i="5"/>
  <c r="BH52" i="5"/>
  <c r="AL52" i="5"/>
  <c r="BG51" i="5"/>
  <c r="F53" i="5"/>
  <c r="D54" i="5"/>
  <c r="BN53" i="5"/>
  <c r="BR53" i="5"/>
  <c r="CH53" i="5"/>
  <c r="CL53" i="5"/>
  <c r="CK52" i="5"/>
  <c r="P51" i="5"/>
  <c r="N52" i="5"/>
  <c r="Z51" i="5"/>
  <c r="X52" i="5"/>
  <c r="Y52" i="5" l="1"/>
  <c r="AC52" i="5"/>
  <c r="O52" i="5"/>
  <c r="S52" i="5"/>
  <c r="R51" i="5"/>
  <c r="AS52" i="5"/>
  <c r="AW52" i="5"/>
  <c r="E54" i="5"/>
  <c r="I54" i="5"/>
  <c r="H53" i="5"/>
  <c r="AJ53" i="5"/>
  <c r="AH54" i="5"/>
  <c r="AV51" i="5"/>
  <c r="BX52" i="5"/>
  <c r="CB52" i="5"/>
  <c r="CI53" i="5"/>
  <c r="CG54" i="5"/>
  <c r="CA51" i="5"/>
  <c r="AB51" i="5"/>
  <c r="BO53" i="5"/>
  <c r="BM54" i="5"/>
  <c r="BE52" i="5"/>
  <c r="BC53" i="5"/>
  <c r="AT52" i="5" l="1"/>
  <c r="AR53" i="5"/>
  <c r="AI54" i="5"/>
  <c r="AM54" i="5" s="1"/>
  <c r="AL53" i="5"/>
  <c r="BD53" i="5"/>
  <c r="BH53" i="5"/>
  <c r="CH54" i="5"/>
  <c r="CL54" i="5"/>
  <c r="BG52" i="5"/>
  <c r="CK53" i="5"/>
  <c r="P52" i="5"/>
  <c r="N53" i="5"/>
  <c r="BN54" i="5"/>
  <c r="BR54" i="5"/>
  <c r="BQ53" i="5"/>
  <c r="BY52" i="5"/>
  <c r="BW53" i="5"/>
  <c r="F54" i="5"/>
  <c r="D55" i="5"/>
  <c r="Z52" i="5"/>
  <c r="X53" i="5"/>
  <c r="E55" i="5" l="1"/>
  <c r="I55" i="5"/>
  <c r="O53" i="5"/>
  <c r="S53" i="5"/>
  <c r="H54" i="5"/>
  <c r="R52" i="5"/>
  <c r="BE53" i="5"/>
  <c r="BC54" i="5"/>
  <c r="BX53" i="5"/>
  <c r="CB53" i="5"/>
  <c r="CA52" i="5"/>
  <c r="AJ54" i="5"/>
  <c r="AH55" i="5"/>
  <c r="Y53" i="5"/>
  <c r="AC53" i="5"/>
  <c r="AS53" i="5"/>
  <c r="AW53" i="5"/>
  <c r="AB52" i="5"/>
  <c r="BO54" i="5"/>
  <c r="BM55" i="5"/>
  <c r="CI54" i="5"/>
  <c r="CG55" i="5"/>
  <c r="AV52" i="5"/>
  <c r="AI55" i="5" l="1"/>
  <c r="AM55" i="5"/>
  <c r="BN55" i="5"/>
  <c r="BR55" i="5"/>
  <c r="BQ54" i="5"/>
  <c r="AL54" i="5"/>
  <c r="AT53" i="5"/>
  <c r="AR54" i="5"/>
  <c r="BY53" i="5"/>
  <c r="BW54" i="5"/>
  <c r="P53" i="5"/>
  <c r="N54" i="5"/>
  <c r="CH55" i="5"/>
  <c r="CL55" i="5"/>
  <c r="BD54" i="5"/>
  <c r="BH54" i="5"/>
  <c r="CK54" i="5"/>
  <c r="Z53" i="5"/>
  <c r="X54" i="5"/>
  <c r="BG53" i="5"/>
  <c r="F55" i="5"/>
  <c r="D56" i="5"/>
  <c r="Y54" i="5" l="1"/>
  <c r="AC54" i="5"/>
  <c r="O54" i="5"/>
  <c r="S54" i="5"/>
  <c r="CI55" i="5"/>
  <c r="CG56" i="5"/>
  <c r="AB53" i="5"/>
  <c r="R53" i="5"/>
  <c r="BX54" i="5"/>
  <c r="CB54" i="5"/>
  <c r="CA53" i="5"/>
  <c r="BO55" i="5"/>
  <c r="BM56" i="5"/>
  <c r="E56" i="5"/>
  <c r="I56" i="5"/>
  <c r="AS54" i="5"/>
  <c r="AW54" i="5"/>
  <c r="H55" i="5"/>
  <c r="BE54" i="5"/>
  <c r="BC55" i="5"/>
  <c r="AV53" i="5"/>
  <c r="AJ55" i="5"/>
  <c r="AH56" i="5"/>
  <c r="BD55" i="5" l="1"/>
  <c r="BH55" i="5"/>
  <c r="BN56" i="5"/>
  <c r="BR56" i="5"/>
  <c r="BG54" i="5"/>
  <c r="BQ55" i="5"/>
  <c r="CH56" i="5"/>
  <c r="CL56" i="5"/>
  <c r="CK55" i="5"/>
  <c r="AI56" i="5"/>
  <c r="AM56" i="5"/>
  <c r="AL55" i="5"/>
  <c r="AT54" i="5"/>
  <c r="AR55" i="5"/>
  <c r="BY54" i="5"/>
  <c r="BW55" i="5"/>
  <c r="P54" i="5"/>
  <c r="N55" i="5"/>
  <c r="F56" i="5"/>
  <c r="D57" i="5"/>
  <c r="Z54" i="5"/>
  <c r="X55" i="5"/>
  <c r="E57" i="5" l="1"/>
  <c r="I57" i="5"/>
  <c r="H56" i="5"/>
  <c r="O55" i="5"/>
  <c r="S55" i="5"/>
  <c r="R54" i="5"/>
  <c r="AJ56" i="5"/>
  <c r="AH57" i="5"/>
  <c r="CA54" i="5"/>
  <c r="BO56" i="5"/>
  <c r="BM57" i="5"/>
  <c r="BX55" i="5"/>
  <c r="CB55" i="5"/>
  <c r="Y55" i="5"/>
  <c r="AC55" i="5"/>
  <c r="AS55" i="5"/>
  <c r="AW55" i="5"/>
  <c r="AB54" i="5"/>
  <c r="AV54" i="5"/>
  <c r="CI56" i="5"/>
  <c r="CG57" i="5"/>
  <c r="BE55" i="5"/>
  <c r="BC56" i="5"/>
  <c r="BY55" i="5" l="1"/>
  <c r="BW56" i="5"/>
  <c r="BN57" i="5"/>
  <c r="BR57" i="5" s="1"/>
  <c r="BQ56" i="5"/>
  <c r="P55" i="5"/>
  <c r="N56" i="5"/>
  <c r="BD56" i="5"/>
  <c r="BH56" i="5"/>
  <c r="BG55" i="5"/>
  <c r="AT55" i="5"/>
  <c r="AR56" i="5"/>
  <c r="CH57" i="5"/>
  <c r="CL57" i="5"/>
  <c r="AI57" i="5"/>
  <c r="AM57" i="5"/>
  <c r="CK56" i="5"/>
  <c r="Z55" i="5"/>
  <c r="X56" i="5"/>
  <c r="AL56" i="5"/>
  <c r="F57" i="5"/>
  <c r="D58" i="5"/>
  <c r="O56" i="5" l="1"/>
  <c r="S56" i="5"/>
  <c r="AS56" i="5"/>
  <c r="AW56" i="5"/>
  <c r="CI57" i="5"/>
  <c r="CG58" i="5"/>
  <c r="R55" i="5"/>
  <c r="Y56" i="5"/>
  <c r="AC56" i="5"/>
  <c r="AB55" i="5"/>
  <c r="AV55" i="5"/>
  <c r="BO57" i="5"/>
  <c r="BM58" i="5"/>
  <c r="E58" i="5"/>
  <c r="I58" i="5"/>
  <c r="BX56" i="5"/>
  <c r="CB56" i="5"/>
  <c r="H57" i="5"/>
  <c r="AJ57" i="5"/>
  <c r="AH58" i="5"/>
  <c r="BE56" i="5"/>
  <c r="BC57" i="5"/>
  <c r="CA55" i="5"/>
  <c r="AI58" i="5" l="1"/>
  <c r="AM58" i="5"/>
  <c r="BN58" i="5"/>
  <c r="BR58" i="5"/>
  <c r="BQ57" i="5"/>
  <c r="AL57" i="5"/>
  <c r="CH58" i="5"/>
  <c r="CL58" i="5"/>
  <c r="CK57" i="5"/>
  <c r="BY56" i="5"/>
  <c r="BW57" i="5"/>
  <c r="AT56" i="5"/>
  <c r="AR57" i="5"/>
  <c r="BD57" i="5"/>
  <c r="BH57" i="5"/>
  <c r="BG56" i="5"/>
  <c r="F58" i="5"/>
  <c r="D59" i="5"/>
  <c r="Z56" i="5"/>
  <c r="X57" i="5"/>
  <c r="P56" i="5"/>
  <c r="N57" i="5"/>
  <c r="AS57" i="5" l="1"/>
  <c r="AW57" i="5"/>
  <c r="Y57" i="5"/>
  <c r="AC57" i="5"/>
  <c r="BX57" i="5"/>
  <c r="CB57" i="5"/>
  <c r="O57" i="5"/>
  <c r="S57" i="5"/>
  <c r="AB56" i="5"/>
  <c r="AV56" i="5"/>
  <c r="E59" i="5"/>
  <c r="I59" i="5"/>
  <c r="H58" i="5"/>
  <c r="CA56" i="5"/>
  <c r="BO58" i="5"/>
  <c r="BM59" i="5"/>
  <c r="R56" i="5"/>
  <c r="BE57" i="5"/>
  <c r="BC58" i="5"/>
  <c r="CI58" i="5"/>
  <c r="CG59" i="5"/>
  <c r="AJ58" i="5"/>
  <c r="AH59" i="5"/>
  <c r="BG57" i="5" l="1"/>
  <c r="P57" i="5"/>
  <c r="N58" i="5"/>
  <c r="F59" i="5"/>
  <c r="D60" i="5"/>
  <c r="BY57" i="5"/>
  <c r="BW58" i="5"/>
  <c r="BN59" i="5"/>
  <c r="BR59" i="5"/>
  <c r="AL58" i="5"/>
  <c r="BQ58" i="5"/>
  <c r="Z57" i="5"/>
  <c r="X58" i="5"/>
  <c r="BD58" i="5"/>
  <c r="BH58" i="5"/>
  <c r="AI59" i="5"/>
  <c r="AM59" i="5" s="1"/>
  <c r="CH59" i="5"/>
  <c r="CL59" i="5"/>
  <c r="CK58" i="5"/>
  <c r="AT57" i="5"/>
  <c r="AR58" i="5"/>
  <c r="Y58" i="5" l="1"/>
  <c r="AC58" i="5"/>
  <c r="BX58" i="5"/>
  <c r="CB58" i="5"/>
  <c r="CA57" i="5"/>
  <c r="CI59" i="5"/>
  <c r="CG60" i="5"/>
  <c r="H59" i="5"/>
  <c r="O58" i="5"/>
  <c r="S58" i="5" s="1"/>
  <c r="R57" i="5"/>
  <c r="AB57" i="5"/>
  <c r="AS58" i="5"/>
  <c r="AW58" i="5"/>
  <c r="AJ59" i="5"/>
  <c r="AH60" i="5"/>
  <c r="AV57" i="5"/>
  <c r="BE58" i="5"/>
  <c r="BC59" i="5"/>
  <c r="BO59" i="5"/>
  <c r="BM60" i="5"/>
  <c r="BG58" i="5" l="1"/>
  <c r="CK59" i="5"/>
  <c r="AL59" i="5"/>
  <c r="P58" i="5"/>
  <c r="N59" i="5"/>
  <c r="BY58" i="5"/>
  <c r="BW59" i="5"/>
  <c r="BQ59" i="5"/>
  <c r="AT58" i="5"/>
  <c r="AR59" i="5"/>
  <c r="BD59" i="5"/>
  <c r="BH59" i="5"/>
  <c r="Z58" i="5"/>
  <c r="X59" i="5"/>
  <c r="AS59" i="5" l="1"/>
  <c r="AW59" i="5"/>
  <c r="R58" i="5"/>
  <c r="AV58" i="5"/>
  <c r="Y59" i="5"/>
  <c r="AC59" i="5"/>
  <c r="AB58" i="5"/>
  <c r="BX59" i="5"/>
  <c r="CB59" i="5"/>
  <c r="CA58" i="5"/>
  <c r="BE59" i="5"/>
  <c r="BC60" i="5"/>
  <c r="O59" i="5"/>
  <c r="S59" i="5"/>
  <c r="Z59" i="5" l="1"/>
  <c r="X60" i="5"/>
  <c r="BG59" i="5"/>
  <c r="BY59" i="5"/>
  <c r="BW60" i="5"/>
  <c r="P59" i="5"/>
  <c r="N60" i="5"/>
  <c r="AT59" i="5"/>
  <c r="AR60" i="5"/>
  <c r="R59" i="5" l="1"/>
  <c r="CA59" i="5"/>
  <c r="AV59" i="5"/>
  <c r="AB59" i="5"/>
  <c r="B62" i="5" l="1"/>
  <c r="C68" i="5" l="1"/>
  <c r="AP62" i="5"/>
  <c r="BA62" i="5"/>
  <c r="BU62" i="5"/>
  <c r="V62" i="5"/>
  <c r="CE62" i="5"/>
  <c r="L62" i="5"/>
  <c r="BK62" i="5"/>
  <c r="AF62" i="5"/>
  <c r="W68" i="5" l="1"/>
  <c r="BV68" i="5"/>
  <c r="BB68" i="5"/>
  <c r="CF68" i="5"/>
  <c r="AQ68" i="5"/>
  <c r="BL68" i="5"/>
  <c r="AG68" i="5"/>
  <c r="M68" i="5"/>
  <c r="B60" i="5"/>
  <c r="B61" i="5"/>
  <c r="G60" i="5" l="1"/>
  <c r="E60" i="5"/>
  <c r="C66" i="5"/>
  <c r="V60" i="5"/>
  <c r="AP60" i="5"/>
  <c r="BU60" i="5"/>
  <c r="BA60" i="5"/>
  <c r="L60" i="5"/>
  <c r="BK60" i="5"/>
  <c r="AF60" i="5"/>
  <c r="CE60" i="5"/>
  <c r="C64" i="5"/>
  <c r="C62" i="5"/>
  <c r="C63" i="5"/>
  <c r="C61" i="5"/>
  <c r="C65" i="5"/>
  <c r="C60" i="5"/>
  <c r="G61" i="5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C67" i="5"/>
  <c r="BA61" i="5"/>
  <c r="AP61" i="5"/>
  <c r="BU61" i="5"/>
  <c r="V61" i="5"/>
  <c r="L61" i="5"/>
  <c r="CE61" i="5"/>
  <c r="AF61" i="5"/>
  <c r="BK61" i="5"/>
  <c r="W67" i="5" l="1"/>
  <c r="Q60" i="5"/>
  <c r="O60" i="5"/>
  <c r="M66" i="5"/>
  <c r="M64" i="5"/>
  <c r="M60" i="5"/>
  <c r="M61" i="5"/>
  <c r="M65" i="5"/>
  <c r="M63" i="5"/>
  <c r="M62" i="5"/>
  <c r="BF60" i="5"/>
  <c r="BB66" i="5"/>
  <c r="BD60" i="5"/>
  <c r="BB61" i="5"/>
  <c r="BB62" i="5"/>
  <c r="BB65" i="5"/>
  <c r="BB63" i="5"/>
  <c r="BB60" i="5"/>
  <c r="BB64" i="5"/>
  <c r="AQ67" i="5"/>
  <c r="BZ60" i="5"/>
  <c r="BX60" i="5"/>
  <c r="BV66" i="5"/>
  <c r="BV61" i="5"/>
  <c r="BV62" i="5"/>
  <c r="BV63" i="5"/>
  <c r="BV60" i="5"/>
  <c r="BV64" i="5"/>
  <c r="BV65" i="5"/>
  <c r="BF61" i="5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BF77" i="5" s="1"/>
  <c r="BF78" i="5" s="1"/>
  <c r="BF79" i="5" s="1"/>
  <c r="BF80" i="5" s="1"/>
  <c r="BF81" i="5" s="1"/>
  <c r="BF82" i="5" s="1"/>
  <c r="BF83" i="5" s="1"/>
  <c r="BB67" i="5"/>
  <c r="AU60" i="5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Q66" i="5"/>
  <c r="AS60" i="5"/>
  <c r="AQ64" i="5"/>
  <c r="AQ60" i="5"/>
  <c r="AQ63" i="5"/>
  <c r="AQ61" i="5"/>
  <c r="AQ62" i="5"/>
  <c r="AQ65" i="5"/>
  <c r="BL67" i="5"/>
  <c r="AA60" i="5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W66" i="5"/>
  <c r="Y60" i="5"/>
  <c r="W60" i="5"/>
  <c r="W64" i="5"/>
  <c r="W63" i="5"/>
  <c r="W61" i="5"/>
  <c r="W62" i="5"/>
  <c r="W65" i="5"/>
  <c r="BZ61" i="5"/>
  <c r="BZ62" i="5" s="1"/>
  <c r="BZ63" i="5" s="1"/>
  <c r="BZ64" i="5" s="1"/>
  <c r="BZ65" i="5" s="1"/>
  <c r="BZ66" i="5" s="1"/>
  <c r="BZ67" i="5" s="1"/>
  <c r="BZ68" i="5" s="1"/>
  <c r="BZ69" i="5" s="1"/>
  <c r="BZ70" i="5" s="1"/>
  <c r="BZ71" i="5" s="1"/>
  <c r="BZ72" i="5" s="1"/>
  <c r="BZ73" i="5" s="1"/>
  <c r="BZ74" i="5" s="1"/>
  <c r="BZ75" i="5" s="1"/>
  <c r="BZ76" i="5" s="1"/>
  <c r="BZ77" i="5" s="1"/>
  <c r="BZ78" i="5" s="1"/>
  <c r="BZ79" i="5" s="1"/>
  <c r="BZ80" i="5" s="1"/>
  <c r="BZ81" i="5" s="1"/>
  <c r="BZ82" i="5" s="1"/>
  <c r="BZ83" i="5" s="1"/>
  <c r="BV67" i="5"/>
  <c r="AK61" i="5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G67" i="5"/>
  <c r="CJ60" i="5"/>
  <c r="CF66" i="5"/>
  <c r="CH60" i="5"/>
  <c r="CF63" i="5"/>
  <c r="CF60" i="5"/>
  <c r="CF65" i="5"/>
  <c r="CF64" i="5"/>
  <c r="CF62" i="5"/>
  <c r="CF61" i="5"/>
  <c r="E9" i="5"/>
  <c r="F9" i="5" s="1"/>
  <c r="G383" i="5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AK60" i="5"/>
  <c r="AG66" i="5"/>
  <c r="AI60" i="5"/>
  <c r="AG61" i="5"/>
  <c r="AG65" i="5"/>
  <c r="AG64" i="5"/>
  <c r="AG62" i="5"/>
  <c r="AG60" i="5"/>
  <c r="AG63" i="5"/>
  <c r="F60" i="5"/>
  <c r="D61" i="5"/>
  <c r="I60" i="5"/>
  <c r="CJ61" i="5"/>
  <c r="CJ62" i="5" s="1"/>
  <c r="CJ63" i="5" s="1"/>
  <c r="CJ64" i="5" s="1"/>
  <c r="CJ65" i="5" s="1"/>
  <c r="CJ66" i="5" s="1"/>
  <c r="CJ67" i="5" s="1"/>
  <c r="CJ68" i="5" s="1"/>
  <c r="CJ69" i="5" s="1"/>
  <c r="CJ70" i="5" s="1"/>
  <c r="CJ71" i="5" s="1"/>
  <c r="CJ72" i="5" s="1"/>
  <c r="CJ73" i="5" s="1"/>
  <c r="CJ74" i="5" s="1"/>
  <c r="CJ75" i="5" s="1"/>
  <c r="CJ76" i="5" s="1"/>
  <c r="CJ77" i="5" s="1"/>
  <c r="CJ78" i="5" s="1"/>
  <c r="CJ79" i="5" s="1"/>
  <c r="CJ80" i="5" s="1"/>
  <c r="CJ81" i="5" s="1"/>
  <c r="CJ82" i="5" s="1"/>
  <c r="CJ83" i="5" s="1"/>
  <c r="CF67" i="5"/>
  <c r="Q61" i="5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M67" i="5"/>
  <c r="BP60" i="5"/>
  <c r="BP61" i="5" s="1"/>
  <c r="BP62" i="5" s="1"/>
  <c r="BP63" i="5" s="1"/>
  <c r="BP64" i="5" s="1"/>
  <c r="BP65" i="5" s="1"/>
  <c r="BP66" i="5" s="1"/>
  <c r="BP67" i="5" s="1"/>
  <c r="BP68" i="5" s="1"/>
  <c r="BP69" i="5" s="1"/>
  <c r="BP70" i="5" s="1"/>
  <c r="BP71" i="5" s="1"/>
  <c r="BP72" i="5" s="1"/>
  <c r="BP73" i="5" s="1"/>
  <c r="BP74" i="5" s="1"/>
  <c r="BP75" i="5" s="1"/>
  <c r="BP76" i="5" s="1"/>
  <c r="BP77" i="5" s="1"/>
  <c r="BP78" i="5" s="1"/>
  <c r="BP79" i="5" s="1"/>
  <c r="BP80" i="5" s="1"/>
  <c r="BP81" i="5" s="1"/>
  <c r="BP82" i="5" s="1"/>
  <c r="BP83" i="5" s="1"/>
  <c r="BN60" i="5"/>
  <c r="BL66" i="5"/>
  <c r="BL60" i="5"/>
  <c r="BL65" i="5"/>
  <c r="BL63" i="5"/>
  <c r="BL62" i="5"/>
  <c r="BL64" i="5"/>
  <c r="BL61" i="5"/>
  <c r="C8" i="5"/>
  <c r="AT60" i="5" l="1"/>
  <c r="AR61" i="5"/>
  <c r="AW60" i="5"/>
  <c r="BE60" i="5"/>
  <c r="BC61" i="5"/>
  <c r="BH60" i="5"/>
  <c r="BO60" i="5"/>
  <c r="BM61" i="5"/>
  <c r="BR60" i="5"/>
  <c r="E61" i="5"/>
  <c r="AJ60" i="5"/>
  <c r="AH61" i="5"/>
  <c r="AM60" i="5"/>
  <c r="P60" i="5"/>
  <c r="N61" i="5"/>
  <c r="S60" i="5"/>
  <c r="H60" i="5"/>
  <c r="Z60" i="5"/>
  <c r="X61" i="5"/>
  <c r="AC60" i="5"/>
  <c r="CI60" i="5"/>
  <c r="CG61" i="5"/>
  <c r="CL60" i="5"/>
  <c r="BY60" i="5"/>
  <c r="BW61" i="5"/>
  <c r="CB60" i="5"/>
  <c r="C9" i="5"/>
  <c r="CL61" i="5" l="1"/>
  <c r="CH61" i="5"/>
  <c r="S61" i="5"/>
  <c r="O61" i="5"/>
  <c r="BR61" i="5"/>
  <c r="BN61" i="5"/>
  <c r="CK60" i="5"/>
  <c r="R60" i="5"/>
  <c r="BQ60" i="5"/>
  <c r="AC61" i="5"/>
  <c r="Y61" i="5"/>
  <c r="AM61" i="5"/>
  <c r="AI61" i="5"/>
  <c r="BH61" i="5"/>
  <c r="BD61" i="5"/>
  <c r="BV9" i="5"/>
  <c r="CF8" i="5"/>
  <c r="W9" i="5"/>
  <c r="AG8" i="5"/>
  <c r="M7" i="5"/>
  <c r="BB9" i="5"/>
  <c r="BL8" i="5"/>
  <c r="CF9" i="5"/>
  <c r="AG9" i="5"/>
  <c r="AQ8" i="5"/>
  <c r="BL9" i="5"/>
  <c r="BV8" i="5"/>
  <c r="M9" i="5"/>
  <c r="W8" i="5"/>
  <c r="AQ9" i="5"/>
  <c r="BB8" i="5"/>
  <c r="AB60" i="5"/>
  <c r="AL60" i="5"/>
  <c r="BG60" i="5"/>
  <c r="CB61" i="5"/>
  <c r="BX61" i="5"/>
  <c r="F61" i="5"/>
  <c r="D62" i="5"/>
  <c r="CA60" i="5"/>
  <c r="I61" i="5"/>
  <c r="AS61" i="5"/>
  <c r="AW61" i="5" s="1"/>
  <c r="AV60" i="5"/>
  <c r="BA752" i="5" l="1"/>
  <c r="BA743" i="5"/>
  <c r="BA735" i="5"/>
  <c r="BA728" i="5"/>
  <c r="BA720" i="5"/>
  <c r="BA708" i="5"/>
  <c r="BA711" i="5"/>
  <c r="BA693" i="5"/>
  <c r="BA702" i="5"/>
  <c r="BA686" i="5"/>
  <c r="BA667" i="5"/>
  <c r="BA671" i="5"/>
  <c r="BA652" i="5"/>
  <c r="BA643" i="5"/>
  <c r="BA635" i="5"/>
  <c r="BA646" i="5"/>
  <c r="BA618" i="5"/>
  <c r="BA628" i="5"/>
  <c r="BA607" i="5"/>
  <c r="BA599" i="5"/>
  <c r="BA591" i="5"/>
  <c r="BA582" i="5"/>
  <c r="BA590" i="5"/>
  <c r="BA567" i="5"/>
  <c r="BA559" i="5"/>
  <c r="BA551" i="5"/>
  <c r="BA539" i="5"/>
  <c r="BA530" i="5"/>
  <c r="BA522" i="5"/>
  <c r="BA513" i="5"/>
  <c r="BA507" i="5"/>
  <c r="BA499" i="5"/>
  <c r="BA491" i="5"/>
  <c r="BA510" i="5"/>
  <c r="BA483" i="5"/>
  <c r="BA469" i="5"/>
  <c r="BA461" i="5"/>
  <c r="BA453" i="5"/>
  <c r="BA448" i="5"/>
  <c r="BA438" i="5"/>
  <c r="BA430" i="5"/>
  <c r="BA422" i="5"/>
  <c r="BA413" i="5"/>
  <c r="BA405" i="5"/>
  <c r="BA397" i="5"/>
  <c r="BA389" i="5"/>
  <c r="BA381" i="5"/>
  <c r="BA373" i="5"/>
  <c r="BA365" i="5"/>
  <c r="BA357" i="5"/>
  <c r="BA349" i="5"/>
  <c r="BA344" i="5"/>
  <c r="BA336" i="5"/>
  <c r="BA328" i="5"/>
  <c r="BA320" i="5"/>
  <c r="BA312" i="5"/>
  <c r="BA304" i="5"/>
  <c r="BA296" i="5"/>
  <c r="BA279" i="5"/>
  <c r="BA271" i="5"/>
  <c r="BA263" i="5"/>
  <c r="BA255" i="5"/>
  <c r="BA247" i="5"/>
  <c r="BA285" i="5"/>
  <c r="BA231" i="5"/>
  <c r="BA223" i="5"/>
  <c r="BA215" i="5"/>
  <c r="BA207" i="5"/>
  <c r="BA199" i="5"/>
  <c r="BA191" i="5"/>
  <c r="BA240" i="5"/>
  <c r="BA183" i="5"/>
  <c r="BA169" i="5"/>
  <c r="BA161" i="5"/>
  <c r="BA153" i="5"/>
  <c r="BA145" i="5"/>
  <c r="BA137" i="5"/>
  <c r="BA179" i="5"/>
  <c r="BA121" i="5"/>
  <c r="BA123" i="5"/>
  <c r="BA109" i="5"/>
  <c r="BA101" i="5"/>
  <c r="BA93" i="5"/>
  <c r="BA85" i="5"/>
  <c r="BA751" i="5"/>
  <c r="BA742" i="5"/>
  <c r="BA734" i="5"/>
  <c r="BA727" i="5"/>
  <c r="BA719" i="5"/>
  <c r="BA713" i="5"/>
  <c r="BA700" i="5"/>
  <c r="BA692" i="5"/>
  <c r="BA684" i="5"/>
  <c r="BA687" i="5"/>
  <c r="BA666" i="5"/>
  <c r="BA672" i="5"/>
  <c r="BA661" i="5"/>
  <c r="BA642" i="5"/>
  <c r="BA634" i="5"/>
  <c r="BA645" i="5"/>
  <c r="BA617" i="5"/>
  <c r="BA625" i="5"/>
  <c r="BA606" i="5"/>
  <c r="BA598" i="5"/>
  <c r="BA612" i="5"/>
  <c r="BA581" i="5"/>
  <c r="BA588" i="5"/>
  <c r="BA566" i="5"/>
  <c r="BA558" i="5"/>
  <c r="BA571" i="5"/>
  <c r="BA538" i="5"/>
  <c r="BA529" i="5"/>
  <c r="BA521" i="5"/>
  <c r="BA514" i="5"/>
  <c r="BA506" i="5"/>
  <c r="BA498" i="5"/>
  <c r="BA490" i="5"/>
  <c r="BA511" i="5"/>
  <c r="BA479" i="5"/>
  <c r="BA468" i="5"/>
  <c r="BA460" i="5"/>
  <c r="BA452" i="5"/>
  <c r="BA449" i="5"/>
  <c r="BA437" i="5"/>
  <c r="BA429" i="5"/>
  <c r="BA421" i="5"/>
  <c r="BA410" i="5"/>
  <c r="BA404" i="5"/>
  <c r="BA396" i="5"/>
  <c r="BA415" i="5"/>
  <c r="BA380" i="5"/>
  <c r="BA372" i="5"/>
  <c r="BA364" i="5"/>
  <c r="BA356" i="5"/>
  <c r="BA348" i="5"/>
  <c r="BA343" i="5"/>
  <c r="BA335" i="5"/>
  <c r="BA327" i="5"/>
  <c r="BA319" i="5"/>
  <c r="BA311" i="5"/>
  <c r="BA303" i="5"/>
  <c r="BA295" i="5"/>
  <c r="BA278" i="5"/>
  <c r="BA270" i="5"/>
  <c r="BA262" i="5"/>
  <c r="BA254" i="5"/>
  <c r="BA246" i="5"/>
  <c r="BA286" i="5"/>
  <c r="BA230" i="5"/>
  <c r="BA222" i="5"/>
  <c r="BA214" i="5"/>
  <c r="BA206" i="5"/>
  <c r="BA198" i="5"/>
  <c r="BA190" i="5"/>
  <c r="BA236" i="5"/>
  <c r="BA176" i="5"/>
  <c r="BA168" i="5"/>
  <c r="BA160" i="5"/>
  <c r="BA152" i="5"/>
  <c r="BA144" i="5"/>
  <c r="BA136" i="5"/>
  <c r="BA174" i="5"/>
  <c r="BA129" i="5"/>
  <c r="BA119" i="5"/>
  <c r="BA108" i="5"/>
  <c r="BA100" i="5"/>
  <c r="BA92" i="5"/>
  <c r="BA84" i="5"/>
  <c r="BA750" i="5"/>
  <c r="BA741" i="5"/>
  <c r="BA733" i="5"/>
  <c r="BA726" i="5"/>
  <c r="BA718" i="5"/>
  <c r="BA709" i="5"/>
  <c r="BA699" i="5"/>
  <c r="BA691" i="5"/>
  <c r="BA683" i="5"/>
  <c r="BA676" i="5"/>
  <c r="BA665" i="5"/>
  <c r="BA677" i="5"/>
  <c r="BA657" i="5"/>
  <c r="BA641" i="5"/>
  <c r="BA633" i="5"/>
  <c r="BA624" i="5"/>
  <c r="BA616" i="5"/>
  <c r="BA629" i="5"/>
  <c r="BA605" i="5"/>
  <c r="BA597" i="5"/>
  <c r="BA589" i="5"/>
  <c r="BA580" i="5"/>
  <c r="BA573" i="5"/>
  <c r="BA565" i="5"/>
  <c r="BA557" i="5"/>
  <c r="BA546" i="5"/>
  <c r="BA536" i="5"/>
  <c r="BA528" i="5"/>
  <c r="BA550" i="5"/>
  <c r="BA515" i="5"/>
  <c r="BA505" i="5"/>
  <c r="BA497" i="5"/>
  <c r="BA489" i="5"/>
  <c r="BA519" i="5"/>
  <c r="BA476" i="5"/>
  <c r="BA467" i="5"/>
  <c r="BA459" i="5"/>
  <c r="BA451" i="5"/>
  <c r="BA444" i="5"/>
  <c r="BA436" i="5"/>
  <c r="BA428" i="5"/>
  <c r="BA420" i="5"/>
  <c r="BA414" i="5"/>
  <c r="BA403" i="5"/>
  <c r="BA395" i="5"/>
  <c r="BA416" i="5"/>
  <c r="BA379" i="5"/>
  <c r="BA371" i="5"/>
  <c r="BA363" i="5"/>
  <c r="BA355" i="5"/>
  <c r="BA347" i="5"/>
  <c r="BA342" i="5"/>
  <c r="BA334" i="5"/>
  <c r="BA326" i="5"/>
  <c r="BA318" i="5"/>
  <c r="BA310" i="5"/>
  <c r="BA302" i="5"/>
  <c r="BA290" i="5"/>
  <c r="BA277" i="5"/>
  <c r="BA269" i="5"/>
  <c r="BA261" i="5"/>
  <c r="BA253" i="5"/>
  <c r="BA245" i="5"/>
  <c r="BA294" i="5"/>
  <c r="BA229" i="5"/>
  <c r="BA221" i="5"/>
  <c r="BA213" i="5"/>
  <c r="BA205" i="5"/>
  <c r="BA197" i="5"/>
  <c r="BA189" i="5"/>
  <c r="BA234" i="5"/>
  <c r="BA178" i="5"/>
  <c r="BA167" i="5"/>
  <c r="BA159" i="5"/>
  <c r="BA151" i="5"/>
  <c r="BA143" i="5"/>
  <c r="BA135" i="5"/>
  <c r="BA172" i="5"/>
  <c r="BA126" i="5"/>
  <c r="BA116" i="5"/>
  <c r="BA107" i="5"/>
  <c r="BA99" i="5"/>
  <c r="BA91" i="5"/>
  <c r="BA128" i="5"/>
  <c r="BA749" i="5"/>
  <c r="BA740" i="5"/>
  <c r="BA732" i="5"/>
  <c r="BA725" i="5"/>
  <c r="BA714" i="5"/>
  <c r="BA712" i="5"/>
  <c r="BA698" i="5"/>
  <c r="BA690" i="5"/>
  <c r="BA682" i="5"/>
  <c r="BA674" i="5"/>
  <c r="BA664" i="5"/>
  <c r="BA660" i="5"/>
  <c r="BA658" i="5"/>
  <c r="BA640" i="5"/>
  <c r="BA632" i="5"/>
  <c r="BA623" i="5"/>
  <c r="BA615" i="5"/>
  <c r="BA626" i="5"/>
  <c r="BA604" i="5"/>
  <c r="BA596" i="5"/>
  <c r="BA587" i="5"/>
  <c r="BA579" i="5"/>
  <c r="BA572" i="5"/>
  <c r="BA564" i="5"/>
  <c r="BA556" i="5"/>
  <c r="BA542" i="5"/>
  <c r="BA535" i="5"/>
  <c r="BA527" i="5"/>
  <c r="BA547" i="5"/>
  <c r="BA520" i="5"/>
  <c r="BA504" i="5"/>
  <c r="BA496" i="5"/>
  <c r="BA488" i="5"/>
  <c r="BA512" i="5"/>
  <c r="BA474" i="5"/>
  <c r="BA466" i="5"/>
  <c r="BA458" i="5"/>
  <c r="BA450" i="5"/>
  <c r="BA443" i="5"/>
  <c r="BA435" i="5"/>
  <c r="BA427" i="5"/>
  <c r="BA419" i="5"/>
  <c r="BA411" i="5"/>
  <c r="BA402" i="5"/>
  <c r="BA394" i="5"/>
  <c r="BA412" i="5"/>
  <c r="BA378" i="5"/>
  <c r="BA370" i="5"/>
  <c r="BA362" i="5"/>
  <c r="BA354" i="5"/>
  <c r="BA388" i="5"/>
  <c r="BA341" i="5"/>
  <c r="BA333" i="5"/>
  <c r="BA325" i="5"/>
  <c r="BA317" i="5"/>
  <c r="BA309" i="5"/>
  <c r="BA301" i="5"/>
  <c r="BA282" i="5"/>
  <c r="BA276" i="5"/>
  <c r="BA268" i="5"/>
  <c r="BA260" i="5"/>
  <c r="BA252" i="5"/>
  <c r="BA244" i="5"/>
  <c r="BA287" i="5"/>
  <c r="BA228" i="5"/>
  <c r="BA220" i="5"/>
  <c r="BA212" i="5"/>
  <c r="BA204" i="5"/>
  <c r="BA196" i="5"/>
  <c r="BA188" i="5"/>
  <c r="BA241" i="5"/>
  <c r="BA181" i="5"/>
  <c r="BA166" i="5"/>
  <c r="BA158" i="5"/>
  <c r="BA150" i="5"/>
  <c r="BA142" i="5"/>
  <c r="BA134" i="5"/>
  <c r="BA182" i="5"/>
  <c r="BA122" i="5"/>
  <c r="BA117" i="5"/>
  <c r="BA106" i="5"/>
  <c r="BA98" i="5"/>
  <c r="BA90" i="5"/>
  <c r="BA124" i="5"/>
  <c r="BA748" i="5"/>
  <c r="BA744" i="5"/>
  <c r="BA731" i="5"/>
  <c r="BA724" i="5"/>
  <c r="BA715" i="5"/>
  <c r="BA707" i="5"/>
  <c r="BA697" i="5"/>
  <c r="BA689" i="5"/>
  <c r="BA681" i="5"/>
  <c r="BA678" i="5"/>
  <c r="BA663" i="5"/>
  <c r="BA656" i="5"/>
  <c r="BA659" i="5"/>
  <c r="BA639" i="5"/>
  <c r="BA631" i="5"/>
  <c r="BA622" i="5"/>
  <c r="BA614" i="5"/>
  <c r="BA611" i="5"/>
  <c r="BA603" i="5"/>
  <c r="BA595" i="5"/>
  <c r="BA586" i="5"/>
  <c r="BA578" i="5"/>
  <c r="BA574" i="5"/>
  <c r="BA563" i="5"/>
  <c r="BA555" i="5"/>
  <c r="BA537" i="5"/>
  <c r="BA534" i="5"/>
  <c r="BA526" i="5"/>
  <c r="BA544" i="5"/>
  <c r="BA516" i="5"/>
  <c r="BA503" i="5"/>
  <c r="BA495" i="5"/>
  <c r="BA487" i="5"/>
  <c r="BA482" i="5"/>
  <c r="BA473" i="5"/>
  <c r="BA465" i="5"/>
  <c r="BA457" i="5"/>
  <c r="BA480" i="5"/>
  <c r="BA442" i="5"/>
  <c r="BA434" i="5"/>
  <c r="BA426" i="5"/>
  <c r="BA418" i="5"/>
  <c r="BA409" i="5"/>
  <c r="BA401" i="5"/>
  <c r="BA393" i="5"/>
  <c r="BA387" i="5"/>
  <c r="BA377" i="5"/>
  <c r="BA369" i="5"/>
  <c r="BA361" i="5"/>
  <c r="BA353" i="5"/>
  <c r="BA385" i="5"/>
  <c r="BA340" i="5"/>
  <c r="BA332" i="5"/>
  <c r="BA324" i="5"/>
  <c r="BA316" i="5"/>
  <c r="BA308" i="5"/>
  <c r="BA300" i="5"/>
  <c r="BA291" i="5"/>
  <c r="BA275" i="5"/>
  <c r="BA267" i="5"/>
  <c r="BA259" i="5"/>
  <c r="BA251" i="5"/>
  <c r="BA243" i="5"/>
  <c r="BA288" i="5"/>
  <c r="BA227" i="5"/>
  <c r="BA219" i="5"/>
  <c r="BA211" i="5"/>
  <c r="BA203" i="5"/>
  <c r="BA195" i="5"/>
  <c r="BA187" i="5"/>
  <c r="BA237" i="5"/>
  <c r="BA177" i="5"/>
  <c r="BA165" i="5"/>
  <c r="BA157" i="5"/>
  <c r="BA149" i="5"/>
  <c r="BA141" i="5"/>
  <c r="BA133" i="5"/>
  <c r="BA173" i="5"/>
  <c r="BA118" i="5"/>
  <c r="BA113" i="5"/>
  <c r="BA105" i="5"/>
  <c r="BA97" i="5"/>
  <c r="BA89" i="5"/>
  <c r="BA120" i="5"/>
  <c r="BA747" i="5"/>
  <c r="BA739" i="5"/>
  <c r="BA730" i="5"/>
  <c r="BA723" i="5"/>
  <c r="BA716" i="5"/>
  <c r="BA706" i="5"/>
  <c r="BA696" i="5"/>
  <c r="BA688" i="5"/>
  <c r="BA680" i="5"/>
  <c r="BA670" i="5"/>
  <c r="BA662" i="5"/>
  <c r="BA655" i="5"/>
  <c r="BA647" i="5"/>
  <c r="BA638" i="5"/>
  <c r="BA651" i="5"/>
  <c r="BA621" i="5"/>
  <c r="BA613" i="5"/>
  <c r="BA610" i="5"/>
  <c r="BA602" i="5"/>
  <c r="BA594" i="5"/>
  <c r="BA585" i="5"/>
  <c r="BA577" i="5"/>
  <c r="BA570" i="5"/>
  <c r="BA562" i="5"/>
  <c r="BA554" i="5"/>
  <c r="BA548" i="5"/>
  <c r="BA533" i="5"/>
  <c r="BA525" i="5"/>
  <c r="BA540" i="5"/>
  <c r="BA517" i="5"/>
  <c r="BA502" i="5"/>
  <c r="BA494" i="5"/>
  <c r="BA486" i="5"/>
  <c r="BA478" i="5"/>
  <c r="BA472" i="5"/>
  <c r="BA464" i="5"/>
  <c r="BA456" i="5"/>
  <c r="BA481" i="5"/>
  <c r="BA441" i="5"/>
  <c r="BA433" i="5"/>
  <c r="BA425" i="5"/>
  <c r="BA445" i="5"/>
  <c r="BA408" i="5"/>
  <c r="BA400" i="5"/>
  <c r="BA392" i="5"/>
  <c r="BA384" i="5"/>
  <c r="BA376" i="5"/>
  <c r="BA368" i="5"/>
  <c r="BA360" i="5"/>
  <c r="BA352" i="5"/>
  <c r="BA386" i="5"/>
  <c r="BA339" i="5"/>
  <c r="BA331" i="5"/>
  <c r="BA323" i="5"/>
  <c r="BA315" i="5"/>
  <c r="BA307" i="5"/>
  <c r="BA299" i="5"/>
  <c r="BA283" i="5"/>
  <c r="BA274" i="5"/>
  <c r="BA266" i="5"/>
  <c r="BA258" i="5"/>
  <c r="BA250" i="5"/>
  <c r="BA292" i="5"/>
  <c r="BA289" i="5"/>
  <c r="BA226" i="5"/>
  <c r="BA218" i="5"/>
  <c r="BA210" i="5"/>
  <c r="BA202" i="5"/>
  <c r="BA194" i="5"/>
  <c r="BA186" i="5"/>
  <c r="BA242" i="5"/>
  <c r="BA184" i="5"/>
  <c r="BA164" i="5"/>
  <c r="BA156" i="5"/>
  <c r="BA148" i="5"/>
  <c r="BA140" i="5"/>
  <c r="BA132" i="5"/>
  <c r="BA185" i="5"/>
  <c r="BA114" i="5"/>
  <c r="BA112" i="5"/>
  <c r="BA104" i="5"/>
  <c r="BA96" i="5"/>
  <c r="BA88" i="5"/>
  <c r="BA746" i="5"/>
  <c r="BA737" i="5"/>
  <c r="BA729" i="5"/>
  <c r="BA722" i="5"/>
  <c r="BA717" i="5"/>
  <c r="BA705" i="5"/>
  <c r="BA695" i="5"/>
  <c r="BA703" i="5"/>
  <c r="BA679" i="5"/>
  <c r="BA669" i="5"/>
  <c r="BA675" i="5"/>
  <c r="BA654" i="5"/>
  <c r="BA648" i="5"/>
  <c r="BA637" i="5"/>
  <c r="BA650" i="5"/>
  <c r="BA620" i="5"/>
  <c r="BA630" i="5"/>
  <c r="BA609" i="5"/>
  <c r="BA601" i="5"/>
  <c r="BA593" i="5"/>
  <c r="BA584" i="5"/>
  <c r="BA576" i="5"/>
  <c r="BA569" i="5"/>
  <c r="BA561" i="5"/>
  <c r="BA553" i="5"/>
  <c r="BA545" i="5"/>
  <c r="BA532" i="5"/>
  <c r="BA524" i="5"/>
  <c r="BA541" i="5"/>
  <c r="BA509" i="5"/>
  <c r="BA501" i="5"/>
  <c r="BA493" i="5"/>
  <c r="BA485" i="5"/>
  <c r="BA484" i="5"/>
  <c r="BA471" i="5"/>
  <c r="BA463" i="5"/>
  <c r="BA455" i="5"/>
  <c r="BA477" i="5"/>
  <c r="BA440" i="5"/>
  <c r="BA432" i="5"/>
  <c r="BA424" i="5"/>
  <c r="BA446" i="5"/>
  <c r="BA407" i="5"/>
  <c r="BA399" i="5"/>
  <c r="BA391" i="5"/>
  <c r="BA383" i="5"/>
  <c r="BA375" i="5"/>
  <c r="BA367" i="5"/>
  <c r="BA359" i="5"/>
  <c r="BA351" i="5"/>
  <c r="BA346" i="5"/>
  <c r="BA338" i="5"/>
  <c r="BA330" i="5"/>
  <c r="BA322" i="5"/>
  <c r="BA314" i="5"/>
  <c r="BA306" i="5"/>
  <c r="BA298" i="5"/>
  <c r="BA281" i="5"/>
  <c r="BA273" i="5"/>
  <c r="BA265" i="5"/>
  <c r="BA257" i="5"/>
  <c r="BA249" i="5"/>
  <c r="BA284" i="5"/>
  <c r="BA233" i="5"/>
  <c r="BA225" i="5"/>
  <c r="BA217" i="5"/>
  <c r="BA209" i="5"/>
  <c r="BA201" i="5"/>
  <c r="BA193" i="5"/>
  <c r="BA239" i="5"/>
  <c r="BA238" i="5"/>
  <c r="BA171" i="5"/>
  <c r="BA163" i="5"/>
  <c r="BA155" i="5"/>
  <c r="BA147" i="5"/>
  <c r="BA139" i="5"/>
  <c r="BA131" i="5"/>
  <c r="BA175" i="5"/>
  <c r="BA115" i="5"/>
  <c r="BA111" i="5"/>
  <c r="BA103" i="5"/>
  <c r="BA95" i="5"/>
  <c r="BA87" i="5"/>
  <c r="BA745" i="5"/>
  <c r="BA736" i="5"/>
  <c r="BA738" i="5"/>
  <c r="BA721" i="5"/>
  <c r="BA710" i="5"/>
  <c r="BA704" i="5"/>
  <c r="BA694" i="5"/>
  <c r="BA701" i="5"/>
  <c r="BA685" i="5"/>
  <c r="BA668" i="5"/>
  <c r="BA673" i="5"/>
  <c r="BA653" i="5"/>
  <c r="BA644" i="5"/>
  <c r="BA636" i="5"/>
  <c r="BA649" i="5"/>
  <c r="BA619" i="5"/>
  <c r="BA627" i="5"/>
  <c r="BA608" i="5"/>
  <c r="BA600" i="5"/>
  <c r="BA592" i="5"/>
  <c r="BA583" i="5"/>
  <c r="BA575" i="5"/>
  <c r="BA568" i="5"/>
  <c r="BA560" i="5"/>
  <c r="BA552" i="5"/>
  <c r="BA543" i="5"/>
  <c r="BA531" i="5"/>
  <c r="BA523" i="5"/>
  <c r="BA549" i="5"/>
  <c r="BA508" i="5"/>
  <c r="BA500" i="5"/>
  <c r="BA492" i="5"/>
  <c r="BA518" i="5"/>
  <c r="BA475" i="5"/>
  <c r="BA470" i="5"/>
  <c r="BA462" i="5"/>
  <c r="BA454" i="5"/>
  <c r="BA447" i="5"/>
  <c r="BA439" i="5"/>
  <c r="BA431" i="5"/>
  <c r="BA423" i="5"/>
  <c r="BA417" i="5"/>
  <c r="BA406" i="5"/>
  <c r="BA398" i="5"/>
  <c r="BA390" i="5"/>
  <c r="BA382" i="5"/>
  <c r="BA374" i="5"/>
  <c r="BA366" i="5"/>
  <c r="BA358" i="5"/>
  <c r="BA350" i="5"/>
  <c r="BA345" i="5"/>
  <c r="BA337" i="5"/>
  <c r="BA329" i="5"/>
  <c r="BA321" i="5"/>
  <c r="BA313" i="5"/>
  <c r="BA305" i="5"/>
  <c r="BA297" i="5"/>
  <c r="BA280" i="5"/>
  <c r="BA272" i="5"/>
  <c r="BA264" i="5"/>
  <c r="BA256" i="5"/>
  <c r="BA248" i="5"/>
  <c r="BA293" i="5"/>
  <c r="BA232" i="5"/>
  <c r="BA224" i="5"/>
  <c r="BA216" i="5"/>
  <c r="BA208" i="5"/>
  <c r="BA200" i="5"/>
  <c r="BA192" i="5"/>
  <c r="BA235" i="5"/>
  <c r="BA180" i="5"/>
  <c r="BA170" i="5"/>
  <c r="BA162" i="5"/>
  <c r="BA154" i="5"/>
  <c r="BA146" i="5"/>
  <c r="BA138" i="5"/>
  <c r="BA130" i="5"/>
  <c r="BA125" i="5"/>
  <c r="BA127" i="5"/>
  <c r="BA110" i="5"/>
  <c r="BA102" i="5"/>
  <c r="BA94" i="5"/>
  <c r="BA86" i="5"/>
  <c r="AJ61" i="5"/>
  <c r="AH62" i="5"/>
  <c r="L751" i="5"/>
  <c r="L742" i="5"/>
  <c r="L734" i="5"/>
  <c r="L728" i="5"/>
  <c r="L719" i="5"/>
  <c r="L712" i="5"/>
  <c r="L701" i="5"/>
  <c r="L693" i="5"/>
  <c r="L687" i="5"/>
  <c r="L688" i="5"/>
  <c r="L669" i="5"/>
  <c r="L675" i="5"/>
  <c r="L659" i="5"/>
  <c r="L642" i="5"/>
  <c r="L634" i="5"/>
  <c r="L648" i="5"/>
  <c r="L618" i="5"/>
  <c r="L628" i="5"/>
  <c r="L605" i="5"/>
  <c r="L597" i="5"/>
  <c r="L590" i="5"/>
  <c r="L580" i="5"/>
  <c r="L589" i="5"/>
  <c r="L567" i="5"/>
  <c r="L559" i="5"/>
  <c r="L551" i="5"/>
  <c r="L536" i="5"/>
  <c r="L528" i="5"/>
  <c r="L547" i="5"/>
  <c r="L520" i="5"/>
  <c r="L507" i="5"/>
  <c r="L499" i="5"/>
  <c r="L491" i="5"/>
  <c r="L515" i="5"/>
  <c r="L474" i="5"/>
  <c r="L466" i="5"/>
  <c r="L458" i="5"/>
  <c r="L450" i="5"/>
  <c r="L445" i="5"/>
  <c r="L437" i="5"/>
  <c r="L429" i="5"/>
  <c r="L421" i="5"/>
  <c r="L414" i="5"/>
  <c r="L402" i="5"/>
  <c r="L394" i="5"/>
  <c r="L416" i="5"/>
  <c r="L380" i="5"/>
  <c r="L372" i="5"/>
  <c r="L364" i="5"/>
  <c r="L356" i="5"/>
  <c r="L348" i="5"/>
  <c r="L343" i="5"/>
  <c r="L335" i="5"/>
  <c r="L327" i="5"/>
  <c r="L319" i="5"/>
  <c r="L311" i="5"/>
  <c r="L303" i="5"/>
  <c r="L295" i="5"/>
  <c r="L276" i="5"/>
  <c r="L268" i="5"/>
  <c r="L260" i="5"/>
  <c r="L252" i="5"/>
  <c r="L244" i="5"/>
  <c r="L292" i="5"/>
  <c r="L230" i="5"/>
  <c r="L222" i="5"/>
  <c r="L214" i="5"/>
  <c r="L206" i="5"/>
  <c r="L198" i="5"/>
  <c r="L190" i="5"/>
  <c r="L236" i="5"/>
  <c r="L182" i="5"/>
  <c r="L169" i="5"/>
  <c r="L161" i="5"/>
  <c r="L153" i="5"/>
  <c r="L145" i="5"/>
  <c r="L137" i="5"/>
  <c r="L183" i="5"/>
  <c r="L121" i="5"/>
  <c r="L119" i="5"/>
  <c r="L106" i="5"/>
  <c r="L98" i="5"/>
  <c r="L90" i="5"/>
  <c r="L120" i="5"/>
  <c r="L750" i="5"/>
  <c r="L741" i="5"/>
  <c r="L733" i="5"/>
  <c r="L726" i="5"/>
  <c r="L717" i="5"/>
  <c r="L711" i="5"/>
  <c r="L700" i="5"/>
  <c r="L692" i="5"/>
  <c r="L685" i="5"/>
  <c r="L678" i="5"/>
  <c r="L668" i="5"/>
  <c r="L658" i="5"/>
  <c r="L660" i="5"/>
  <c r="L641" i="5"/>
  <c r="L633" i="5"/>
  <c r="L625" i="5"/>
  <c r="L617" i="5"/>
  <c r="L629" i="5"/>
  <c r="L604" i="5"/>
  <c r="L596" i="5"/>
  <c r="L587" i="5"/>
  <c r="L579" i="5"/>
  <c r="L574" i="5"/>
  <c r="L566" i="5"/>
  <c r="L558" i="5"/>
  <c r="L550" i="5"/>
  <c r="L535" i="5"/>
  <c r="L527" i="5"/>
  <c r="L544" i="5"/>
  <c r="L518" i="5"/>
  <c r="L506" i="5"/>
  <c r="L498" i="5"/>
  <c r="L490" i="5"/>
  <c r="L519" i="5"/>
  <c r="L473" i="5"/>
  <c r="L465" i="5"/>
  <c r="L457" i="5"/>
  <c r="L480" i="5"/>
  <c r="L444" i="5"/>
  <c r="L436" i="5"/>
  <c r="L428" i="5"/>
  <c r="L420" i="5"/>
  <c r="L409" i="5"/>
  <c r="L401" i="5"/>
  <c r="L393" i="5"/>
  <c r="L411" i="5"/>
  <c r="L379" i="5"/>
  <c r="L371" i="5"/>
  <c r="L363" i="5"/>
  <c r="L355" i="5"/>
  <c r="L385" i="5"/>
  <c r="L342" i="5"/>
  <c r="L334" i="5"/>
  <c r="L326" i="5"/>
  <c r="L318" i="5"/>
  <c r="L310" i="5"/>
  <c r="L302" i="5"/>
  <c r="L286" i="5"/>
  <c r="L275" i="5"/>
  <c r="L267" i="5"/>
  <c r="L259" i="5"/>
  <c r="L251" i="5"/>
  <c r="L288" i="5"/>
  <c r="L284" i="5"/>
  <c r="L229" i="5"/>
  <c r="L221" i="5"/>
  <c r="L213" i="5"/>
  <c r="L205" i="5"/>
  <c r="L197" i="5"/>
  <c r="L189" i="5"/>
  <c r="L241" i="5"/>
  <c r="L173" i="5"/>
  <c r="L168" i="5"/>
  <c r="L160" i="5"/>
  <c r="L152" i="5"/>
  <c r="L144" i="5"/>
  <c r="L136" i="5"/>
  <c r="L174" i="5"/>
  <c r="L116" i="5"/>
  <c r="L113" i="5"/>
  <c r="L105" i="5"/>
  <c r="L97" i="5"/>
  <c r="L89" i="5"/>
  <c r="L114" i="5"/>
  <c r="L749" i="5"/>
  <c r="L740" i="5"/>
  <c r="L732" i="5"/>
  <c r="L725" i="5"/>
  <c r="L718" i="5"/>
  <c r="L708" i="5"/>
  <c r="L699" i="5"/>
  <c r="L691" i="5"/>
  <c r="L684" i="5"/>
  <c r="L670" i="5"/>
  <c r="L667" i="5"/>
  <c r="L657" i="5"/>
  <c r="L662" i="5"/>
  <c r="L640" i="5"/>
  <c r="L632" i="5"/>
  <c r="L624" i="5"/>
  <c r="L616" i="5"/>
  <c r="L611" i="5"/>
  <c r="L603" i="5"/>
  <c r="L595" i="5"/>
  <c r="L586" i="5"/>
  <c r="L578" i="5"/>
  <c r="L573" i="5"/>
  <c r="L565" i="5"/>
  <c r="L557" i="5"/>
  <c r="L548" i="5"/>
  <c r="L534" i="5"/>
  <c r="L526" i="5"/>
  <c r="L540" i="5"/>
  <c r="L511" i="5"/>
  <c r="L505" i="5"/>
  <c r="L497" i="5"/>
  <c r="L489" i="5"/>
  <c r="L516" i="5"/>
  <c r="L472" i="5"/>
  <c r="L464" i="5"/>
  <c r="L456" i="5"/>
  <c r="L484" i="5"/>
  <c r="L443" i="5"/>
  <c r="L435" i="5"/>
  <c r="L427" i="5"/>
  <c r="L419" i="5"/>
  <c r="L408" i="5"/>
  <c r="L400" i="5"/>
  <c r="L392" i="5"/>
  <c r="L412" i="5"/>
  <c r="L378" i="5"/>
  <c r="L370" i="5"/>
  <c r="L362" i="5"/>
  <c r="L354" i="5"/>
  <c r="L388" i="5"/>
  <c r="L341" i="5"/>
  <c r="L333" i="5"/>
  <c r="L325" i="5"/>
  <c r="L317" i="5"/>
  <c r="L309" i="5"/>
  <c r="L301" i="5"/>
  <c r="L287" i="5"/>
  <c r="L274" i="5"/>
  <c r="L266" i="5"/>
  <c r="L258" i="5"/>
  <c r="L250" i="5"/>
  <c r="L289" i="5"/>
  <c r="L293" i="5"/>
  <c r="L228" i="5"/>
  <c r="L220" i="5"/>
  <c r="L212" i="5"/>
  <c r="L204" i="5"/>
  <c r="L196" i="5"/>
  <c r="L188" i="5"/>
  <c r="L237" i="5"/>
  <c r="L185" i="5"/>
  <c r="L167" i="5"/>
  <c r="L159" i="5"/>
  <c r="L151" i="5"/>
  <c r="L143" i="5"/>
  <c r="L135" i="5"/>
  <c r="L186" i="5"/>
  <c r="L117" i="5"/>
  <c r="L112" i="5"/>
  <c r="L104" i="5"/>
  <c r="L96" i="5"/>
  <c r="L88" i="5"/>
  <c r="L115" i="5"/>
  <c r="L748" i="5"/>
  <c r="L744" i="5"/>
  <c r="L731" i="5"/>
  <c r="L724" i="5"/>
  <c r="L714" i="5"/>
  <c r="L707" i="5"/>
  <c r="L698" i="5"/>
  <c r="L690" i="5"/>
  <c r="L683" i="5"/>
  <c r="L676" i="5"/>
  <c r="L666" i="5"/>
  <c r="L656" i="5"/>
  <c r="L647" i="5"/>
  <c r="L639" i="5"/>
  <c r="L631" i="5"/>
  <c r="L623" i="5"/>
  <c r="L615" i="5"/>
  <c r="L610" i="5"/>
  <c r="L602" i="5"/>
  <c r="L594" i="5"/>
  <c r="L585" i="5"/>
  <c r="L577" i="5"/>
  <c r="L572" i="5"/>
  <c r="L564" i="5"/>
  <c r="L556" i="5"/>
  <c r="L542" i="5"/>
  <c r="L533" i="5"/>
  <c r="L525" i="5"/>
  <c r="L537" i="5"/>
  <c r="L512" i="5"/>
  <c r="L504" i="5"/>
  <c r="L496" i="5"/>
  <c r="L488" i="5"/>
  <c r="L477" i="5"/>
  <c r="L471" i="5"/>
  <c r="L463" i="5"/>
  <c r="L455" i="5"/>
  <c r="L475" i="5"/>
  <c r="L442" i="5"/>
  <c r="L434" i="5"/>
  <c r="L426" i="5"/>
  <c r="L448" i="5"/>
  <c r="L407" i="5"/>
  <c r="L399" i="5"/>
  <c r="L391" i="5"/>
  <c r="L387" i="5"/>
  <c r="L377" i="5"/>
  <c r="L369" i="5"/>
  <c r="L361" i="5"/>
  <c r="L353" i="5"/>
  <c r="L386" i="5"/>
  <c r="L340" i="5"/>
  <c r="L332" i="5"/>
  <c r="L324" i="5"/>
  <c r="L316" i="5"/>
  <c r="L308" i="5"/>
  <c r="L300" i="5"/>
  <c r="L281" i="5"/>
  <c r="L273" i="5"/>
  <c r="L265" i="5"/>
  <c r="L257" i="5"/>
  <c r="L249" i="5"/>
  <c r="L290" i="5"/>
  <c r="L285" i="5"/>
  <c r="L227" i="5"/>
  <c r="L219" i="5"/>
  <c r="L211" i="5"/>
  <c r="L203" i="5"/>
  <c r="L195" i="5"/>
  <c r="L187" i="5"/>
  <c r="L242" i="5"/>
  <c r="L177" i="5"/>
  <c r="L166" i="5"/>
  <c r="L158" i="5"/>
  <c r="L150" i="5"/>
  <c r="L142" i="5"/>
  <c r="L134" i="5"/>
  <c r="L178" i="5"/>
  <c r="L126" i="5"/>
  <c r="L111" i="5"/>
  <c r="L103" i="5"/>
  <c r="L95" i="5"/>
  <c r="L87" i="5"/>
  <c r="L84" i="5"/>
  <c r="L746" i="5"/>
  <c r="L738" i="5"/>
  <c r="L730" i="5"/>
  <c r="L723" i="5"/>
  <c r="L715" i="5"/>
  <c r="L706" i="5"/>
  <c r="L697" i="5"/>
  <c r="L689" i="5"/>
  <c r="L682" i="5"/>
  <c r="L674" i="5"/>
  <c r="L665" i="5"/>
  <c r="L655" i="5"/>
  <c r="L652" i="5"/>
  <c r="L638" i="5"/>
  <c r="L651" i="5"/>
  <c r="L622" i="5"/>
  <c r="L614" i="5"/>
  <c r="L609" i="5"/>
  <c r="L601" i="5"/>
  <c r="L593" i="5"/>
  <c r="L584" i="5"/>
  <c r="L576" i="5"/>
  <c r="L571" i="5"/>
  <c r="L563" i="5"/>
  <c r="L555" i="5"/>
  <c r="L546" i="5"/>
  <c r="L532" i="5"/>
  <c r="L524" i="5"/>
  <c r="L545" i="5"/>
  <c r="L513" i="5"/>
  <c r="L503" i="5"/>
  <c r="L495" i="5"/>
  <c r="L487" i="5"/>
  <c r="L482" i="5"/>
  <c r="L470" i="5"/>
  <c r="L462" i="5"/>
  <c r="L454" i="5"/>
  <c r="L481" i="5"/>
  <c r="L441" i="5"/>
  <c r="L433" i="5"/>
  <c r="L425" i="5"/>
  <c r="L449" i="5"/>
  <c r="L406" i="5"/>
  <c r="L398" i="5"/>
  <c r="L390" i="5"/>
  <c r="L384" i="5"/>
  <c r="L376" i="5"/>
  <c r="L368" i="5"/>
  <c r="L360" i="5"/>
  <c r="L352" i="5"/>
  <c r="L347" i="5"/>
  <c r="L339" i="5"/>
  <c r="L331" i="5"/>
  <c r="L323" i="5"/>
  <c r="L315" i="5"/>
  <c r="L307" i="5"/>
  <c r="L299" i="5"/>
  <c r="L280" i="5"/>
  <c r="L272" i="5"/>
  <c r="L264" i="5"/>
  <c r="L256" i="5"/>
  <c r="L248" i="5"/>
  <c r="L282" i="5"/>
  <c r="L234" i="5"/>
  <c r="L226" i="5"/>
  <c r="L218" i="5"/>
  <c r="L210" i="5"/>
  <c r="L202" i="5"/>
  <c r="L194" i="5"/>
  <c r="L243" i="5"/>
  <c r="L238" i="5"/>
  <c r="L180" i="5"/>
  <c r="L165" i="5"/>
  <c r="L157" i="5"/>
  <c r="L149" i="5"/>
  <c r="L141" i="5"/>
  <c r="L133" i="5"/>
  <c r="L181" i="5"/>
  <c r="L122" i="5"/>
  <c r="L110" i="5"/>
  <c r="L102" i="5"/>
  <c r="L94" i="5"/>
  <c r="L86" i="5"/>
  <c r="L747" i="5"/>
  <c r="L737" i="5"/>
  <c r="L739" i="5"/>
  <c r="L722" i="5"/>
  <c r="L716" i="5"/>
  <c r="L705" i="5"/>
  <c r="L696" i="5"/>
  <c r="L704" i="5"/>
  <c r="L681" i="5"/>
  <c r="L671" i="5"/>
  <c r="L664" i="5"/>
  <c r="L654" i="5"/>
  <c r="L649" i="5"/>
  <c r="L637" i="5"/>
  <c r="L646" i="5"/>
  <c r="L621" i="5"/>
  <c r="L630" i="5"/>
  <c r="L608" i="5"/>
  <c r="L600" i="5"/>
  <c r="L592" i="5"/>
  <c r="L583" i="5"/>
  <c r="L575" i="5"/>
  <c r="L570" i="5"/>
  <c r="L562" i="5"/>
  <c r="L554" i="5"/>
  <c r="L543" i="5"/>
  <c r="L531" i="5"/>
  <c r="L523" i="5"/>
  <c r="L541" i="5"/>
  <c r="L510" i="5"/>
  <c r="L502" i="5"/>
  <c r="L494" i="5"/>
  <c r="L486" i="5"/>
  <c r="L478" i="5"/>
  <c r="L469" i="5"/>
  <c r="L461" i="5"/>
  <c r="L453" i="5"/>
  <c r="L476" i="5"/>
  <c r="L440" i="5"/>
  <c r="L432" i="5"/>
  <c r="L424" i="5"/>
  <c r="L417" i="5"/>
  <c r="L405" i="5"/>
  <c r="L397" i="5"/>
  <c r="L389" i="5"/>
  <c r="L383" i="5"/>
  <c r="L375" i="5"/>
  <c r="L367" i="5"/>
  <c r="L359" i="5"/>
  <c r="L351" i="5"/>
  <c r="L346" i="5"/>
  <c r="L338" i="5"/>
  <c r="L330" i="5"/>
  <c r="L322" i="5"/>
  <c r="L314" i="5"/>
  <c r="L306" i="5"/>
  <c r="L298" i="5"/>
  <c r="L279" i="5"/>
  <c r="L271" i="5"/>
  <c r="L263" i="5"/>
  <c r="L255" i="5"/>
  <c r="L247" i="5"/>
  <c r="L294" i="5"/>
  <c r="L233" i="5"/>
  <c r="L225" i="5"/>
  <c r="L217" i="5"/>
  <c r="L209" i="5"/>
  <c r="L201" i="5"/>
  <c r="L193" i="5"/>
  <c r="L239" i="5"/>
  <c r="L184" i="5"/>
  <c r="L172" i="5"/>
  <c r="L164" i="5"/>
  <c r="L156" i="5"/>
  <c r="L148" i="5"/>
  <c r="L140" i="5"/>
  <c r="L132" i="5"/>
  <c r="L175" i="5"/>
  <c r="L118" i="5"/>
  <c r="L109" i="5"/>
  <c r="L101" i="5"/>
  <c r="L93" i="5"/>
  <c r="L85" i="5"/>
  <c r="L745" i="5"/>
  <c r="L736" i="5"/>
  <c r="L727" i="5"/>
  <c r="L721" i="5"/>
  <c r="L710" i="5"/>
  <c r="L709" i="5"/>
  <c r="L695" i="5"/>
  <c r="L702" i="5"/>
  <c r="L680" i="5"/>
  <c r="L672" i="5"/>
  <c r="L663" i="5"/>
  <c r="L653" i="5"/>
  <c r="L644" i="5"/>
  <c r="L636" i="5"/>
  <c r="L645" i="5"/>
  <c r="L620" i="5"/>
  <c r="L626" i="5"/>
  <c r="L607" i="5"/>
  <c r="L599" i="5"/>
  <c r="L612" i="5"/>
  <c r="L582" i="5"/>
  <c r="L591" i="5"/>
  <c r="L569" i="5"/>
  <c r="L561" i="5"/>
  <c r="L553" i="5"/>
  <c r="L539" i="5"/>
  <c r="L530" i="5"/>
  <c r="L522" i="5"/>
  <c r="L538" i="5"/>
  <c r="L509" i="5"/>
  <c r="L501" i="5"/>
  <c r="L493" i="5"/>
  <c r="L485" i="5"/>
  <c r="L483" i="5"/>
  <c r="L468" i="5"/>
  <c r="L460" i="5"/>
  <c r="L452" i="5"/>
  <c r="L446" i="5"/>
  <c r="L439" i="5"/>
  <c r="L431" i="5"/>
  <c r="L423" i="5"/>
  <c r="L413" i="5"/>
  <c r="L404" i="5"/>
  <c r="L396" i="5"/>
  <c r="L415" i="5"/>
  <c r="L382" i="5"/>
  <c r="L374" i="5"/>
  <c r="L366" i="5"/>
  <c r="L358" i="5"/>
  <c r="L350" i="5"/>
  <c r="L345" i="5"/>
  <c r="L337" i="5"/>
  <c r="L329" i="5"/>
  <c r="L321" i="5"/>
  <c r="L313" i="5"/>
  <c r="L305" i="5"/>
  <c r="L297" i="5"/>
  <c r="L278" i="5"/>
  <c r="L270" i="5"/>
  <c r="L262" i="5"/>
  <c r="L254" i="5"/>
  <c r="L246" i="5"/>
  <c r="L291" i="5"/>
  <c r="L232" i="5"/>
  <c r="L224" i="5"/>
  <c r="L216" i="5"/>
  <c r="L208" i="5"/>
  <c r="L200" i="5"/>
  <c r="L192" i="5"/>
  <c r="L235" i="5"/>
  <c r="L179" i="5"/>
  <c r="L171" i="5"/>
  <c r="L163" i="5"/>
  <c r="L155" i="5"/>
  <c r="L147" i="5"/>
  <c r="L139" i="5"/>
  <c r="L131" i="5"/>
  <c r="L129" i="5"/>
  <c r="L127" i="5"/>
  <c r="L108" i="5"/>
  <c r="L100" i="5"/>
  <c r="L92" i="5"/>
  <c r="L128" i="5"/>
  <c r="L752" i="5"/>
  <c r="L743" i="5"/>
  <c r="L735" i="5"/>
  <c r="L729" i="5"/>
  <c r="L720" i="5"/>
  <c r="L713" i="5"/>
  <c r="L703" i="5"/>
  <c r="L694" i="5"/>
  <c r="L686" i="5"/>
  <c r="L679" i="5"/>
  <c r="L673" i="5"/>
  <c r="L677" i="5"/>
  <c r="L661" i="5"/>
  <c r="L643" i="5"/>
  <c r="L635" i="5"/>
  <c r="L650" i="5"/>
  <c r="L619" i="5"/>
  <c r="L627" i="5"/>
  <c r="L606" i="5"/>
  <c r="L598" i="5"/>
  <c r="L613" i="5"/>
  <c r="L581" i="5"/>
  <c r="L588" i="5"/>
  <c r="L568" i="5"/>
  <c r="L560" i="5"/>
  <c r="L552" i="5"/>
  <c r="L549" i="5"/>
  <c r="L529" i="5"/>
  <c r="L521" i="5"/>
  <c r="L517" i="5"/>
  <c r="L508" i="5"/>
  <c r="L500" i="5"/>
  <c r="L492" i="5"/>
  <c r="L514" i="5"/>
  <c r="L479" i="5"/>
  <c r="L467" i="5"/>
  <c r="L459" i="5"/>
  <c r="L451" i="5"/>
  <c r="L447" i="5"/>
  <c r="L438" i="5"/>
  <c r="L430" i="5"/>
  <c r="L422" i="5"/>
  <c r="L418" i="5"/>
  <c r="L403" i="5"/>
  <c r="L395" i="5"/>
  <c r="L410" i="5"/>
  <c r="L381" i="5"/>
  <c r="L373" i="5"/>
  <c r="L365" i="5"/>
  <c r="L357" i="5"/>
  <c r="L349" i="5"/>
  <c r="L344" i="5"/>
  <c r="L336" i="5"/>
  <c r="L328" i="5"/>
  <c r="L320" i="5"/>
  <c r="L312" i="5"/>
  <c r="L304" i="5"/>
  <c r="L296" i="5"/>
  <c r="L277" i="5"/>
  <c r="L269" i="5"/>
  <c r="L261" i="5"/>
  <c r="L253" i="5"/>
  <c r="L245" i="5"/>
  <c r="L283" i="5"/>
  <c r="L231" i="5"/>
  <c r="L223" i="5"/>
  <c r="L215" i="5"/>
  <c r="L207" i="5"/>
  <c r="L199" i="5"/>
  <c r="L191" i="5"/>
  <c r="L240" i="5"/>
  <c r="L176" i="5"/>
  <c r="L170" i="5"/>
  <c r="L162" i="5"/>
  <c r="L154" i="5"/>
  <c r="L146" i="5"/>
  <c r="L138" i="5"/>
  <c r="L130" i="5"/>
  <c r="L125" i="5"/>
  <c r="L123" i="5"/>
  <c r="L107" i="5"/>
  <c r="L99" i="5"/>
  <c r="L91" i="5"/>
  <c r="L124" i="5"/>
  <c r="K3" i="5"/>
  <c r="M8" i="5"/>
  <c r="Z61" i="5"/>
  <c r="X62" i="5"/>
  <c r="BO61" i="5"/>
  <c r="BM62" i="5"/>
  <c r="BK748" i="5"/>
  <c r="BK745" i="5"/>
  <c r="BK731" i="5"/>
  <c r="BK722" i="5"/>
  <c r="BK713" i="5"/>
  <c r="BK710" i="5"/>
  <c r="BK698" i="5"/>
  <c r="BK690" i="5"/>
  <c r="BK682" i="5"/>
  <c r="BK673" i="5"/>
  <c r="BK663" i="5"/>
  <c r="BK656" i="5"/>
  <c r="BK658" i="5"/>
  <c r="BK640" i="5"/>
  <c r="BK632" i="5"/>
  <c r="BK622" i="5"/>
  <c r="BK614" i="5"/>
  <c r="BK611" i="5"/>
  <c r="BK603" i="5"/>
  <c r="BK595" i="5"/>
  <c r="BK584" i="5"/>
  <c r="BK576" i="5"/>
  <c r="BK572" i="5"/>
  <c r="BK564" i="5"/>
  <c r="BK556" i="5"/>
  <c r="BK550" i="5"/>
  <c r="BK532" i="5"/>
  <c r="BK524" i="5"/>
  <c r="BK545" i="5"/>
  <c r="BK515" i="5"/>
  <c r="BK503" i="5"/>
  <c r="BK495" i="5"/>
  <c r="BK487" i="5"/>
  <c r="BK481" i="5"/>
  <c r="BK471" i="5"/>
  <c r="BK463" i="5"/>
  <c r="BK455" i="5"/>
  <c r="BK483" i="5"/>
  <c r="BK443" i="5"/>
  <c r="BK435" i="5"/>
  <c r="BK427" i="5"/>
  <c r="BK419" i="5"/>
  <c r="BK409" i="5"/>
  <c r="BK401" i="5"/>
  <c r="BK393" i="5"/>
  <c r="BK386" i="5"/>
  <c r="BK377" i="5"/>
  <c r="BK369" i="5"/>
  <c r="BK361" i="5"/>
  <c r="BK353" i="5"/>
  <c r="BK388" i="5"/>
  <c r="BK340" i="5"/>
  <c r="BK332" i="5"/>
  <c r="BK324" i="5"/>
  <c r="BK316" i="5"/>
  <c r="BK308" i="5"/>
  <c r="BK300" i="5"/>
  <c r="BK282" i="5"/>
  <c r="BK274" i="5"/>
  <c r="BK266" i="5"/>
  <c r="BK258" i="5"/>
  <c r="BK250" i="5"/>
  <c r="BK291" i="5"/>
  <c r="BK294" i="5"/>
  <c r="BK227" i="5"/>
  <c r="BK219" i="5"/>
  <c r="BK211" i="5"/>
  <c r="BK203" i="5"/>
  <c r="BK195" i="5"/>
  <c r="BK187" i="5"/>
  <c r="BK236" i="5"/>
  <c r="BK176" i="5"/>
  <c r="BK165" i="5"/>
  <c r="BK157" i="5"/>
  <c r="BK149" i="5"/>
  <c r="BK141" i="5"/>
  <c r="BK133" i="5"/>
  <c r="BK172" i="5"/>
  <c r="BK121" i="5"/>
  <c r="BK112" i="5"/>
  <c r="BK104" i="5"/>
  <c r="BK96" i="5"/>
  <c r="BK88" i="5"/>
  <c r="BK117" i="5"/>
  <c r="BK747" i="5"/>
  <c r="BK739" i="5"/>
  <c r="BK730" i="5"/>
  <c r="BK721" i="5"/>
  <c r="BK715" i="5"/>
  <c r="BK707" i="5"/>
  <c r="BK697" i="5"/>
  <c r="BK689" i="5"/>
  <c r="BK681" i="5"/>
  <c r="BK677" i="5"/>
  <c r="BK662" i="5"/>
  <c r="BK655" i="5"/>
  <c r="BK651" i="5"/>
  <c r="BK639" i="5"/>
  <c r="BK631" i="5"/>
  <c r="BK621" i="5"/>
  <c r="BK613" i="5"/>
  <c r="BK610" i="5"/>
  <c r="BK602" i="5"/>
  <c r="BK594" i="5"/>
  <c r="BK583" i="5"/>
  <c r="BK575" i="5"/>
  <c r="BK573" i="5"/>
  <c r="BK563" i="5"/>
  <c r="BK555" i="5"/>
  <c r="BK542" i="5"/>
  <c r="BK531" i="5"/>
  <c r="BK523" i="5"/>
  <c r="BK544" i="5"/>
  <c r="BK516" i="5"/>
  <c r="BK502" i="5"/>
  <c r="BK494" i="5"/>
  <c r="BK486" i="5"/>
  <c r="BK477" i="5"/>
  <c r="BK470" i="5"/>
  <c r="BK462" i="5"/>
  <c r="BK454" i="5"/>
  <c r="BK479" i="5"/>
  <c r="BK442" i="5"/>
  <c r="BK434" i="5"/>
  <c r="BK426" i="5"/>
  <c r="BK418" i="5"/>
  <c r="BK408" i="5"/>
  <c r="BK400" i="5"/>
  <c r="BK392" i="5"/>
  <c r="BK384" i="5"/>
  <c r="BK376" i="5"/>
  <c r="BK368" i="5"/>
  <c r="BK360" i="5"/>
  <c r="BK352" i="5"/>
  <c r="BK385" i="5"/>
  <c r="BK339" i="5"/>
  <c r="BK331" i="5"/>
  <c r="BK323" i="5"/>
  <c r="BK315" i="5"/>
  <c r="BK307" i="5"/>
  <c r="BK299" i="5"/>
  <c r="BK281" i="5"/>
  <c r="BK273" i="5"/>
  <c r="BK265" i="5"/>
  <c r="BK257" i="5"/>
  <c r="BK249" i="5"/>
  <c r="BK283" i="5"/>
  <c r="BK288" i="5"/>
  <c r="BK226" i="5"/>
  <c r="BK218" i="5"/>
  <c r="BK210" i="5"/>
  <c r="BK202" i="5"/>
  <c r="BK194" i="5"/>
  <c r="BK186" i="5"/>
  <c r="BK241" i="5"/>
  <c r="BK183" i="5"/>
  <c r="BK164" i="5"/>
  <c r="BK156" i="5"/>
  <c r="BK148" i="5"/>
  <c r="BK140" i="5"/>
  <c r="BK132" i="5"/>
  <c r="BK184" i="5"/>
  <c r="BK114" i="5"/>
  <c r="BK111" i="5"/>
  <c r="BK103" i="5"/>
  <c r="BK95" i="5"/>
  <c r="BK87" i="5"/>
  <c r="BK746" i="5"/>
  <c r="BK737" i="5"/>
  <c r="BK729" i="5"/>
  <c r="BK720" i="5"/>
  <c r="BK716" i="5"/>
  <c r="BK706" i="5"/>
  <c r="BK696" i="5"/>
  <c r="BK688" i="5"/>
  <c r="BK680" i="5"/>
  <c r="BK669" i="5"/>
  <c r="BK676" i="5"/>
  <c r="BK654" i="5"/>
  <c r="BK645" i="5"/>
  <c r="BK638" i="5"/>
  <c r="BK650" i="5"/>
  <c r="BK620" i="5"/>
  <c r="BK629" i="5"/>
  <c r="BK609" i="5"/>
  <c r="BK601" i="5"/>
  <c r="BK593" i="5"/>
  <c r="BK582" i="5"/>
  <c r="BK589" i="5"/>
  <c r="BK570" i="5"/>
  <c r="BK562" i="5"/>
  <c r="BK554" i="5"/>
  <c r="BK537" i="5"/>
  <c r="BK530" i="5"/>
  <c r="BK522" i="5"/>
  <c r="BK540" i="5"/>
  <c r="BK509" i="5"/>
  <c r="BK501" i="5"/>
  <c r="BK493" i="5"/>
  <c r="BK485" i="5"/>
  <c r="BK482" i="5"/>
  <c r="BK469" i="5"/>
  <c r="BK461" i="5"/>
  <c r="BK453" i="5"/>
  <c r="BK480" i="5"/>
  <c r="BK441" i="5"/>
  <c r="BK433" i="5"/>
  <c r="BK425" i="5"/>
  <c r="BK445" i="5"/>
  <c r="BK407" i="5"/>
  <c r="BK399" i="5"/>
  <c r="BK391" i="5"/>
  <c r="BK383" i="5"/>
  <c r="BK375" i="5"/>
  <c r="BK367" i="5"/>
  <c r="BK359" i="5"/>
  <c r="BK351" i="5"/>
  <c r="BK346" i="5"/>
  <c r="BK338" i="5"/>
  <c r="BK330" i="5"/>
  <c r="BK322" i="5"/>
  <c r="BK314" i="5"/>
  <c r="BK306" i="5"/>
  <c r="BK298" i="5"/>
  <c r="BK280" i="5"/>
  <c r="BK272" i="5"/>
  <c r="BK264" i="5"/>
  <c r="BK256" i="5"/>
  <c r="BK248" i="5"/>
  <c r="BK292" i="5"/>
  <c r="BK233" i="5"/>
  <c r="BK225" i="5"/>
  <c r="BK217" i="5"/>
  <c r="BK209" i="5"/>
  <c r="BK201" i="5"/>
  <c r="BK193" i="5"/>
  <c r="BK242" i="5"/>
  <c r="BK237" i="5"/>
  <c r="BK171" i="5"/>
  <c r="BK163" i="5"/>
  <c r="BK155" i="5"/>
  <c r="BK147" i="5"/>
  <c r="BK139" i="5"/>
  <c r="BK131" i="5"/>
  <c r="BK174" i="5"/>
  <c r="BK126" i="5"/>
  <c r="BK110" i="5"/>
  <c r="BK102" i="5"/>
  <c r="BK94" i="5"/>
  <c r="BK86" i="5"/>
  <c r="BK744" i="5"/>
  <c r="BK736" i="5"/>
  <c r="BK738" i="5"/>
  <c r="BK719" i="5"/>
  <c r="BK717" i="5"/>
  <c r="BK705" i="5"/>
  <c r="BK695" i="5"/>
  <c r="BK703" i="5"/>
  <c r="BK679" i="5"/>
  <c r="BK668" i="5"/>
  <c r="BK674" i="5"/>
  <c r="BK653" i="5"/>
  <c r="BK646" i="5"/>
  <c r="BK637" i="5"/>
  <c r="BK647" i="5"/>
  <c r="BK619" i="5"/>
  <c r="BK627" i="5"/>
  <c r="BK608" i="5"/>
  <c r="BK600" i="5"/>
  <c r="BK592" i="5"/>
  <c r="BK581" i="5"/>
  <c r="BK587" i="5"/>
  <c r="BK569" i="5"/>
  <c r="BK561" i="5"/>
  <c r="BK553" i="5"/>
  <c r="BK538" i="5"/>
  <c r="BK529" i="5"/>
  <c r="BK521" i="5"/>
  <c r="BK548" i="5"/>
  <c r="BK508" i="5"/>
  <c r="BK500" i="5"/>
  <c r="BK492" i="5"/>
  <c r="BK517" i="5"/>
  <c r="BK478" i="5"/>
  <c r="BK468" i="5"/>
  <c r="BK460" i="5"/>
  <c r="BK452" i="5"/>
  <c r="BK446" i="5"/>
  <c r="BK440" i="5"/>
  <c r="BK432" i="5"/>
  <c r="BK424" i="5"/>
  <c r="BK416" i="5"/>
  <c r="BK406" i="5"/>
  <c r="BK398" i="5"/>
  <c r="BK390" i="5"/>
  <c r="BK382" i="5"/>
  <c r="BK374" i="5"/>
  <c r="BK366" i="5"/>
  <c r="BK358" i="5"/>
  <c r="BK350" i="5"/>
  <c r="BK345" i="5"/>
  <c r="BK337" i="5"/>
  <c r="BK329" i="5"/>
  <c r="BK321" i="5"/>
  <c r="BK313" i="5"/>
  <c r="BK305" i="5"/>
  <c r="BK297" i="5"/>
  <c r="BK279" i="5"/>
  <c r="BK271" i="5"/>
  <c r="BK263" i="5"/>
  <c r="BK255" i="5"/>
  <c r="BK247" i="5"/>
  <c r="BK284" i="5"/>
  <c r="BK232" i="5"/>
  <c r="BK224" i="5"/>
  <c r="BK216" i="5"/>
  <c r="BK208" i="5"/>
  <c r="BK200" i="5"/>
  <c r="BK192" i="5"/>
  <c r="BK238" i="5"/>
  <c r="BK179" i="5"/>
  <c r="BK170" i="5"/>
  <c r="BK162" i="5"/>
  <c r="BK154" i="5"/>
  <c r="BK146" i="5"/>
  <c r="BK138" i="5"/>
  <c r="BK130" i="5"/>
  <c r="BK173" i="5"/>
  <c r="BK122" i="5"/>
  <c r="BK109" i="5"/>
  <c r="BK101" i="5"/>
  <c r="BK93" i="5"/>
  <c r="BK85" i="5"/>
  <c r="BK752" i="5"/>
  <c r="BK742" i="5"/>
  <c r="BK735" i="5"/>
  <c r="BK726" i="5"/>
  <c r="BK718" i="5"/>
  <c r="BK712" i="5"/>
  <c r="BK704" i="5"/>
  <c r="BK694" i="5"/>
  <c r="BK701" i="5"/>
  <c r="BK685" i="5"/>
  <c r="BK667" i="5"/>
  <c r="BK670" i="5"/>
  <c r="BK652" i="5"/>
  <c r="BK644" i="5"/>
  <c r="BK636" i="5"/>
  <c r="BK649" i="5"/>
  <c r="BK618" i="5"/>
  <c r="BK630" i="5"/>
  <c r="BK607" i="5"/>
  <c r="BK599" i="5"/>
  <c r="BK591" i="5"/>
  <c r="BK580" i="5"/>
  <c r="BK588" i="5"/>
  <c r="BK568" i="5"/>
  <c r="BK560" i="5"/>
  <c r="BK552" i="5"/>
  <c r="BK536" i="5"/>
  <c r="BK528" i="5"/>
  <c r="BK549" i="5"/>
  <c r="BK512" i="5"/>
  <c r="BK507" i="5"/>
  <c r="BK499" i="5"/>
  <c r="BK491" i="5"/>
  <c r="BK520" i="5"/>
  <c r="BK475" i="5"/>
  <c r="BK467" i="5"/>
  <c r="BK459" i="5"/>
  <c r="BK451" i="5"/>
  <c r="BK447" i="5"/>
  <c r="BK439" i="5"/>
  <c r="BK431" i="5"/>
  <c r="BK423" i="5"/>
  <c r="BK412" i="5"/>
  <c r="BK405" i="5"/>
  <c r="BK397" i="5"/>
  <c r="BK389" i="5"/>
  <c r="BK381" i="5"/>
  <c r="BK373" i="5"/>
  <c r="BK365" i="5"/>
  <c r="BK357" i="5"/>
  <c r="BK349" i="5"/>
  <c r="BK344" i="5"/>
  <c r="BK336" i="5"/>
  <c r="BK328" i="5"/>
  <c r="BK320" i="5"/>
  <c r="BK312" i="5"/>
  <c r="BK304" i="5"/>
  <c r="BK296" i="5"/>
  <c r="BK278" i="5"/>
  <c r="BK270" i="5"/>
  <c r="BK262" i="5"/>
  <c r="BK254" i="5"/>
  <c r="BK246" i="5"/>
  <c r="BK285" i="5"/>
  <c r="BK231" i="5"/>
  <c r="BK223" i="5"/>
  <c r="BK215" i="5"/>
  <c r="BK207" i="5"/>
  <c r="BK199" i="5"/>
  <c r="BK191" i="5"/>
  <c r="BK239" i="5"/>
  <c r="BK182" i="5"/>
  <c r="BK169" i="5"/>
  <c r="BK161" i="5"/>
  <c r="BK153" i="5"/>
  <c r="BK145" i="5"/>
  <c r="BK137" i="5"/>
  <c r="BK129" i="5"/>
  <c r="BK128" i="5"/>
  <c r="BK118" i="5"/>
  <c r="BK108" i="5"/>
  <c r="BK100" i="5"/>
  <c r="BK92" i="5"/>
  <c r="BK84" i="5"/>
  <c r="BK751" i="5"/>
  <c r="BK741" i="5"/>
  <c r="BK734" i="5"/>
  <c r="BK725" i="5"/>
  <c r="BK728" i="5"/>
  <c r="BK708" i="5"/>
  <c r="BK702" i="5"/>
  <c r="BK693" i="5"/>
  <c r="BK687" i="5"/>
  <c r="BK686" i="5"/>
  <c r="BK666" i="5"/>
  <c r="BK671" i="5"/>
  <c r="BK660" i="5"/>
  <c r="BK643" i="5"/>
  <c r="BK635" i="5"/>
  <c r="BK648" i="5"/>
  <c r="BK617" i="5"/>
  <c r="BK628" i="5"/>
  <c r="BK606" i="5"/>
  <c r="BK598" i="5"/>
  <c r="BK612" i="5"/>
  <c r="BK579" i="5"/>
  <c r="BK590" i="5"/>
  <c r="BK567" i="5"/>
  <c r="BK559" i="5"/>
  <c r="BK551" i="5"/>
  <c r="BK535" i="5"/>
  <c r="BK527" i="5"/>
  <c r="BK546" i="5"/>
  <c r="BK519" i="5"/>
  <c r="BK506" i="5"/>
  <c r="BK498" i="5"/>
  <c r="BK490" i="5"/>
  <c r="BK510" i="5"/>
  <c r="BK474" i="5"/>
  <c r="BK466" i="5"/>
  <c r="BK458" i="5"/>
  <c r="BK450" i="5"/>
  <c r="BK448" i="5"/>
  <c r="BK438" i="5"/>
  <c r="BK430" i="5"/>
  <c r="BK422" i="5"/>
  <c r="BK417" i="5"/>
  <c r="BK404" i="5"/>
  <c r="BK396" i="5"/>
  <c r="BK411" i="5"/>
  <c r="BK380" i="5"/>
  <c r="BK372" i="5"/>
  <c r="BK364" i="5"/>
  <c r="BK356" i="5"/>
  <c r="BK348" i="5"/>
  <c r="BK343" i="5"/>
  <c r="BK335" i="5"/>
  <c r="BK327" i="5"/>
  <c r="BK319" i="5"/>
  <c r="BK311" i="5"/>
  <c r="BK303" i="5"/>
  <c r="BK295" i="5"/>
  <c r="BK277" i="5"/>
  <c r="BK269" i="5"/>
  <c r="BK261" i="5"/>
  <c r="BK253" i="5"/>
  <c r="BK245" i="5"/>
  <c r="BK293" i="5"/>
  <c r="BK230" i="5"/>
  <c r="BK222" i="5"/>
  <c r="BK214" i="5"/>
  <c r="BK206" i="5"/>
  <c r="BK198" i="5"/>
  <c r="BK190" i="5"/>
  <c r="BK235" i="5"/>
  <c r="BK175" i="5"/>
  <c r="BK168" i="5"/>
  <c r="BK160" i="5"/>
  <c r="BK152" i="5"/>
  <c r="BK144" i="5"/>
  <c r="BK136" i="5"/>
  <c r="BK178" i="5"/>
  <c r="BK124" i="5"/>
  <c r="BK115" i="5"/>
  <c r="BK107" i="5"/>
  <c r="BK99" i="5"/>
  <c r="BK91" i="5"/>
  <c r="BK127" i="5"/>
  <c r="BK750" i="5"/>
  <c r="BK740" i="5"/>
  <c r="BK733" i="5"/>
  <c r="BK724" i="5"/>
  <c r="BK727" i="5"/>
  <c r="BK709" i="5"/>
  <c r="BK700" i="5"/>
  <c r="BK692" i="5"/>
  <c r="BK684" i="5"/>
  <c r="BK678" i="5"/>
  <c r="BK665" i="5"/>
  <c r="BK672" i="5"/>
  <c r="BK661" i="5"/>
  <c r="BK642" i="5"/>
  <c r="BK634" i="5"/>
  <c r="BK624" i="5"/>
  <c r="BK616" i="5"/>
  <c r="BK625" i="5"/>
  <c r="BK605" i="5"/>
  <c r="BK597" i="5"/>
  <c r="BK586" i="5"/>
  <c r="BK578" i="5"/>
  <c r="BK571" i="5"/>
  <c r="BK566" i="5"/>
  <c r="BK558" i="5"/>
  <c r="BK547" i="5"/>
  <c r="BK534" i="5"/>
  <c r="BK526" i="5"/>
  <c r="BK543" i="5"/>
  <c r="BK513" i="5"/>
  <c r="BK505" i="5"/>
  <c r="BK497" i="5"/>
  <c r="BK489" i="5"/>
  <c r="BK518" i="5"/>
  <c r="BK473" i="5"/>
  <c r="BK465" i="5"/>
  <c r="BK457" i="5"/>
  <c r="BK476" i="5"/>
  <c r="BK449" i="5"/>
  <c r="BK437" i="5"/>
  <c r="BK429" i="5"/>
  <c r="BK421" i="5"/>
  <c r="BK413" i="5"/>
  <c r="BK403" i="5"/>
  <c r="BK395" i="5"/>
  <c r="BK414" i="5"/>
  <c r="BK379" i="5"/>
  <c r="BK371" i="5"/>
  <c r="BK363" i="5"/>
  <c r="BK355" i="5"/>
  <c r="BK347" i="5"/>
  <c r="BK342" i="5"/>
  <c r="BK334" i="5"/>
  <c r="BK326" i="5"/>
  <c r="BK318" i="5"/>
  <c r="BK310" i="5"/>
  <c r="BK302" i="5"/>
  <c r="BK289" i="5"/>
  <c r="BK276" i="5"/>
  <c r="BK268" i="5"/>
  <c r="BK260" i="5"/>
  <c r="BK252" i="5"/>
  <c r="BK244" i="5"/>
  <c r="BK286" i="5"/>
  <c r="BK229" i="5"/>
  <c r="BK221" i="5"/>
  <c r="BK213" i="5"/>
  <c r="BK205" i="5"/>
  <c r="BK197" i="5"/>
  <c r="BK189" i="5"/>
  <c r="BK234" i="5"/>
  <c r="BK185" i="5"/>
  <c r="BK167" i="5"/>
  <c r="BK159" i="5"/>
  <c r="BK151" i="5"/>
  <c r="BK143" i="5"/>
  <c r="BK135" i="5"/>
  <c r="BK177" i="5"/>
  <c r="BK120" i="5"/>
  <c r="BK116" i="5"/>
  <c r="BK106" i="5"/>
  <c r="BK98" i="5"/>
  <c r="BK90" i="5"/>
  <c r="BK123" i="5"/>
  <c r="BK749" i="5"/>
  <c r="BK743" i="5"/>
  <c r="BK732" i="5"/>
  <c r="BK723" i="5"/>
  <c r="BK714" i="5"/>
  <c r="BK711" i="5"/>
  <c r="BK699" i="5"/>
  <c r="BK691" i="5"/>
  <c r="BK683" i="5"/>
  <c r="BK675" i="5"/>
  <c r="BK664" i="5"/>
  <c r="BK659" i="5"/>
  <c r="BK657" i="5"/>
  <c r="BK641" i="5"/>
  <c r="BK633" i="5"/>
  <c r="BK623" i="5"/>
  <c r="BK615" i="5"/>
  <c r="BK626" i="5"/>
  <c r="BK604" i="5"/>
  <c r="BK596" i="5"/>
  <c r="BK585" i="5"/>
  <c r="BK577" i="5"/>
  <c r="BK574" i="5"/>
  <c r="BK565" i="5"/>
  <c r="BK557" i="5"/>
  <c r="BK541" i="5"/>
  <c r="BK533" i="5"/>
  <c r="BK525" i="5"/>
  <c r="BK539" i="5"/>
  <c r="BK514" i="5"/>
  <c r="BK504" i="5"/>
  <c r="BK496" i="5"/>
  <c r="BK488" i="5"/>
  <c r="BK511" i="5"/>
  <c r="BK472" i="5"/>
  <c r="BK464" i="5"/>
  <c r="BK456" i="5"/>
  <c r="BK484" i="5"/>
  <c r="BK444" i="5"/>
  <c r="BK436" i="5"/>
  <c r="BK428" i="5"/>
  <c r="BK420" i="5"/>
  <c r="BK410" i="5"/>
  <c r="BK402" i="5"/>
  <c r="BK394" i="5"/>
  <c r="BK415" i="5"/>
  <c r="BK378" i="5"/>
  <c r="BK370" i="5"/>
  <c r="BK362" i="5"/>
  <c r="BK354" i="5"/>
  <c r="BK387" i="5"/>
  <c r="BK341" i="5"/>
  <c r="BK333" i="5"/>
  <c r="BK325" i="5"/>
  <c r="BK317" i="5"/>
  <c r="BK309" i="5"/>
  <c r="BK301" i="5"/>
  <c r="BK290" i="5"/>
  <c r="BK275" i="5"/>
  <c r="BK267" i="5"/>
  <c r="BK259" i="5"/>
  <c r="BK251" i="5"/>
  <c r="BK243" i="5"/>
  <c r="BK287" i="5"/>
  <c r="BK228" i="5"/>
  <c r="BK220" i="5"/>
  <c r="BK212" i="5"/>
  <c r="BK204" i="5"/>
  <c r="BK196" i="5"/>
  <c r="BK188" i="5"/>
  <c r="BK240" i="5"/>
  <c r="BK180" i="5"/>
  <c r="BK166" i="5"/>
  <c r="BK158" i="5"/>
  <c r="BK150" i="5"/>
  <c r="BK142" i="5"/>
  <c r="BK134" i="5"/>
  <c r="BK181" i="5"/>
  <c r="BK125" i="5"/>
  <c r="BK113" i="5"/>
  <c r="BK105" i="5"/>
  <c r="BK97" i="5"/>
  <c r="BK89" i="5"/>
  <c r="BK119" i="5"/>
  <c r="V750" i="5"/>
  <c r="V741" i="5"/>
  <c r="V732" i="5"/>
  <c r="V726" i="5"/>
  <c r="V716" i="5"/>
  <c r="V710" i="5"/>
  <c r="V699" i="5"/>
  <c r="V691" i="5"/>
  <c r="V684" i="5"/>
  <c r="V677" i="5"/>
  <c r="V667" i="5"/>
  <c r="V657" i="5"/>
  <c r="V660" i="5"/>
  <c r="V640" i="5"/>
  <c r="V632" i="5"/>
  <c r="V629" i="5"/>
  <c r="V617" i="5"/>
  <c r="V628" i="5"/>
  <c r="V605" i="5"/>
  <c r="V597" i="5"/>
  <c r="V586" i="5"/>
  <c r="V578" i="5"/>
  <c r="V572" i="5"/>
  <c r="V566" i="5"/>
  <c r="V558" i="5"/>
  <c r="V549" i="5"/>
  <c r="V533" i="5"/>
  <c r="V525" i="5"/>
  <c r="V539" i="5"/>
  <c r="V517" i="5"/>
  <c r="V507" i="5"/>
  <c r="V499" i="5"/>
  <c r="V491" i="5"/>
  <c r="V514" i="5"/>
  <c r="V474" i="5"/>
  <c r="V466" i="5"/>
  <c r="V458" i="5"/>
  <c r="V450" i="5"/>
  <c r="V443" i="5"/>
  <c r="V435" i="5"/>
  <c r="V427" i="5"/>
  <c r="V419" i="5"/>
  <c r="V409" i="5"/>
  <c r="V401" i="5"/>
  <c r="V393" i="5"/>
  <c r="V410" i="5"/>
  <c r="V378" i="5"/>
  <c r="V370" i="5"/>
  <c r="V362" i="5"/>
  <c r="V354" i="5"/>
  <c r="V385" i="5"/>
  <c r="V342" i="5"/>
  <c r="V334" i="5"/>
  <c r="V326" i="5"/>
  <c r="V318" i="5"/>
  <c r="V310" i="5"/>
  <c r="V302" i="5"/>
  <c r="V293" i="5"/>
  <c r="V276" i="5"/>
  <c r="V268" i="5"/>
  <c r="V260" i="5"/>
  <c r="V252" i="5"/>
  <c r="V244" i="5"/>
  <c r="V294" i="5"/>
  <c r="V229" i="5"/>
  <c r="V221" i="5"/>
  <c r="V213" i="5"/>
  <c r="V205" i="5"/>
  <c r="V197" i="5"/>
  <c r="V189" i="5"/>
  <c r="V240" i="5"/>
  <c r="V181" i="5"/>
  <c r="V169" i="5"/>
  <c r="V161" i="5"/>
  <c r="V153" i="5"/>
  <c r="V145" i="5"/>
  <c r="V137" i="5"/>
  <c r="V182" i="5"/>
  <c r="V115" i="5"/>
  <c r="V118" i="5"/>
  <c r="V106" i="5"/>
  <c r="V98" i="5"/>
  <c r="V90" i="5"/>
  <c r="V119" i="5"/>
  <c r="V749" i="5"/>
  <c r="V745" i="5"/>
  <c r="V731" i="5"/>
  <c r="V725" i="5"/>
  <c r="V717" i="5"/>
  <c r="V707" i="5"/>
  <c r="V698" i="5"/>
  <c r="V690" i="5"/>
  <c r="V683" i="5"/>
  <c r="V675" i="5"/>
  <c r="V666" i="5"/>
  <c r="V656" i="5"/>
  <c r="V662" i="5"/>
  <c r="V639" i="5"/>
  <c r="V631" i="5"/>
  <c r="V624" i="5"/>
  <c r="V616" i="5"/>
  <c r="V613" i="5"/>
  <c r="V604" i="5"/>
  <c r="V596" i="5"/>
  <c r="V585" i="5"/>
  <c r="V577" i="5"/>
  <c r="V574" i="5"/>
  <c r="V565" i="5"/>
  <c r="V557" i="5"/>
  <c r="V547" i="5"/>
  <c r="V532" i="5"/>
  <c r="V524" i="5"/>
  <c r="V550" i="5"/>
  <c r="V518" i="5"/>
  <c r="V506" i="5"/>
  <c r="V498" i="5"/>
  <c r="V490" i="5"/>
  <c r="V515" i="5"/>
  <c r="V473" i="5"/>
  <c r="V465" i="5"/>
  <c r="V457" i="5"/>
  <c r="V483" i="5"/>
  <c r="V442" i="5"/>
  <c r="V434" i="5"/>
  <c r="V426" i="5"/>
  <c r="V447" i="5"/>
  <c r="V408" i="5"/>
  <c r="V400" i="5"/>
  <c r="V392" i="5"/>
  <c r="V411" i="5"/>
  <c r="V377" i="5"/>
  <c r="V369" i="5"/>
  <c r="V361" i="5"/>
  <c r="V353" i="5"/>
  <c r="V386" i="5"/>
  <c r="V341" i="5"/>
  <c r="V333" i="5"/>
  <c r="V325" i="5"/>
  <c r="V317" i="5"/>
  <c r="V309" i="5"/>
  <c r="V301" i="5"/>
  <c r="V285" i="5"/>
  <c r="V275" i="5"/>
  <c r="V267" i="5"/>
  <c r="V259" i="5"/>
  <c r="V251" i="5"/>
  <c r="V287" i="5"/>
  <c r="V292" i="5"/>
  <c r="V228" i="5"/>
  <c r="V220" i="5"/>
  <c r="V212" i="5"/>
  <c r="V204" i="5"/>
  <c r="V196" i="5"/>
  <c r="V188" i="5"/>
  <c r="V236" i="5"/>
  <c r="V184" i="5"/>
  <c r="V168" i="5"/>
  <c r="V160" i="5"/>
  <c r="V152" i="5"/>
  <c r="V144" i="5"/>
  <c r="V136" i="5"/>
  <c r="V177" i="5"/>
  <c r="V116" i="5"/>
  <c r="V113" i="5"/>
  <c r="V105" i="5"/>
  <c r="V97" i="5"/>
  <c r="V89" i="5"/>
  <c r="V114" i="5"/>
  <c r="V748" i="5"/>
  <c r="V740" i="5"/>
  <c r="V730" i="5"/>
  <c r="V724" i="5"/>
  <c r="V718" i="5"/>
  <c r="V706" i="5"/>
  <c r="V697" i="5"/>
  <c r="V689" i="5"/>
  <c r="V682" i="5"/>
  <c r="V670" i="5"/>
  <c r="V665" i="5"/>
  <c r="V655" i="5"/>
  <c r="V651" i="5"/>
  <c r="V638" i="5"/>
  <c r="V650" i="5"/>
  <c r="V623" i="5"/>
  <c r="V615" i="5"/>
  <c r="V611" i="5"/>
  <c r="V603" i="5"/>
  <c r="V595" i="5"/>
  <c r="V584" i="5"/>
  <c r="V576" i="5"/>
  <c r="V573" i="5"/>
  <c r="V564" i="5"/>
  <c r="V556" i="5"/>
  <c r="V541" i="5"/>
  <c r="V531" i="5"/>
  <c r="V523" i="5"/>
  <c r="V544" i="5"/>
  <c r="V520" i="5"/>
  <c r="V505" i="5"/>
  <c r="V497" i="5"/>
  <c r="V489" i="5"/>
  <c r="V476" i="5"/>
  <c r="V472" i="5"/>
  <c r="V464" i="5"/>
  <c r="V456" i="5"/>
  <c r="V479" i="5"/>
  <c r="V441" i="5"/>
  <c r="V433" i="5"/>
  <c r="V425" i="5"/>
  <c r="V448" i="5"/>
  <c r="V407" i="5"/>
  <c r="V399" i="5"/>
  <c r="V391" i="5"/>
  <c r="V384" i="5"/>
  <c r="V376" i="5"/>
  <c r="V368" i="5"/>
  <c r="V360" i="5"/>
  <c r="V352" i="5"/>
  <c r="V388" i="5"/>
  <c r="V340" i="5"/>
  <c r="V332" i="5"/>
  <c r="V324" i="5"/>
  <c r="V316" i="5"/>
  <c r="V308" i="5"/>
  <c r="V300" i="5"/>
  <c r="V286" i="5"/>
  <c r="V274" i="5"/>
  <c r="V266" i="5"/>
  <c r="V258" i="5"/>
  <c r="V250" i="5"/>
  <c r="V288" i="5"/>
  <c r="V284" i="5"/>
  <c r="V227" i="5"/>
  <c r="V219" i="5"/>
  <c r="V211" i="5"/>
  <c r="V203" i="5"/>
  <c r="V195" i="5"/>
  <c r="V187" i="5"/>
  <c r="V241" i="5"/>
  <c r="V176" i="5"/>
  <c r="V167" i="5"/>
  <c r="V159" i="5"/>
  <c r="V151" i="5"/>
  <c r="V143" i="5"/>
  <c r="V135" i="5"/>
  <c r="V185" i="5"/>
  <c r="V129" i="5"/>
  <c r="V112" i="5"/>
  <c r="V104" i="5"/>
  <c r="V96" i="5"/>
  <c r="V88" i="5"/>
  <c r="V747" i="5"/>
  <c r="V737" i="5"/>
  <c r="V738" i="5"/>
  <c r="V723" i="5"/>
  <c r="V714" i="5"/>
  <c r="V705" i="5"/>
  <c r="V696" i="5"/>
  <c r="V703" i="5"/>
  <c r="V681" i="5"/>
  <c r="V671" i="5"/>
  <c r="V664" i="5"/>
  <c r="V654" i="5"/>
  <c r="V648" i="5"/>
  <c r="V637" i="5"/>
  <c r="V647" i="5"/>
  <c r="V622" i="5"/>
  <c r="V614" i="5"/>
  <c r="V610" i="5"/>
  <c r="V602" i="5"/>
  <c r="V594" i="5"/>
  <c r="V583" i="5"/>
  <c r="V575" i="5"/>
  <c r="V571" i="5"/>
  <c r="V563" i="5"/>
  <c r="V555" i="5"/>
  <c r="V545" i="5"/>
  <c r="V530" i="5"/>
  <c r="V522" i="5"/>
  <c r="V540" i="5"/>
  <c r="V511" i="5"/>
  <c r="V504" i="5"/>
  <c r="V496" i="5"/>
  <c r="V488" i="5"/>
  <c r="V484" i="5"/>
  <c r="V471" i="5"/>
  <c r="V463" i="5"/>
  <c r="V455" i="5"/>
  <c r="V480" i="5"/>
  <c r="V440" i="5"/>
  <c r="V432" i="5"/>
  <c r="V424" i="5"/>
  <c r="V449" i="5"/>
  <c r="V406" i="5"/>
  <c r="V398" i="5"/>
  <c r="V390" i="5"/>
  <c r="V383" i="5"/>
  <c r="V375" i="5"/>
  <c r="V367" i="5"/>
  <c r="V359" i="5"/>
  <c r="V351" i="5"/>
  <c r="V347" i="5"/>
  <c r="V339" i="5"/>
  <c r="V331" i="5"/>
  <c r="V323" i="5"/>
  <c r="V315" i="5"/>
  <c r="V307" i="5"/>
  <c r="V299" i="5"/>
  <c r="V281" i="5"/>
  <c r="V273" i="5"/>
  <c r="V265" i="5"/>
  <c r="V257" i="5"/>
  <c r="V249" i="5"/>
  <c r="V289" i="5"/>
  <c r="V234" i="5"/>
  <c r="V226" i="5"/>
  <c r="V218" i="5"/>
  <c r="V210" i="5"/>
  <c r="V202" i="5"/>
  <c r="V194" i="5"/>
  <c r="V242" i="5"/>
  <c r="V237" i="5"/>
  <c r="V173" i="5"/>
  <c r="V166" i="5"/>
  <c r="V158" i="5"/>
  <c r="V150" i="5"/>
  <c r="V142" i="5"/>
  <c r="V134" i="5"/>
  <c r="V180" i="5"/>
  <c r="V125" i="5"/>
  <c r="V111" i="5"/>
  <c r="V103" i="5"/>
  <c r="V95" i="5"/>
  <c r="V87" i="5"/>
  <c r="V84" i="5"/>
  <c r="V746" i="5"/>
  <c r="V736" i="5"/>
  <c r="V739" i="5"/>
  <c r="V722" i="5"/>
  <c r="V715" i="5"/>
  <c r="V708" i="5"/>
  <c r="V695" i="5"/>
  <c r="V701" i="5"/>
  <c r="V680" i="5"/>
  <c r="V672" i="5"/>
  <c r="V663" i="5"/>
  <c r="V653" i="5"/>
  <c r="V644" i="5"/>
  <c r="V636" i="5"/>
  <c r="V645" i="5"/>
  <c r="V621" i="5"/>
  <c r="V625" i="5"/>
  <c r="V609" i="5"/>
  <c r="V601" i="5"/>
  <c r="V593" i="5"/>
  <c r="V582" i="5"/>
  <c r="V590" i="5"/>
  <c r="V570" i="5"/>
  <c r="V562" i="5"/>
  <c r="V554" i="5"/>
  <c r="V542" i="5"/>
  <c r="V529" i="5"/>
  <c r="V521" i="5"/>
  <c r="V537" i="5"/>
  <c r="V512" i="5"/>
  <c r="V503" i="5"/>
  <c r="V495" i="5"/>
  <c r="V487" i="5"/>
  <c r="V481" i="5"/>
  <c r="V470" i="5"/>
  <c r="V462" i="5"/>
  <c r="V454" i="5"/>
  <c r="V475" i="5"/>
  <c r="V439" i="5"/>
  <c r="V431" i="5"/>
  <c r="V423" i="5"/>
  <c r="V416" i="5"/>
  <c r="V405" i="5"/>
  <c r="V397" i="5"/>
  <c r="V389" i="5"/>
  <c r="V382" i="5"/>
  <c r="V374" i="5"/>
  <c r="V366" i="5"/>
  <c r="V358" i="5"/>
  <c r="V350" i="5"/>
  <c r="V346" i="5"/>
  <c r="V338" i="5"/>
  <c r="V330" i="5"/>
  <c r="V322" i="5"/>
  <c r="V314" i="5"/>
  <c r="V306" i="5"/>
  <c r="V298" i="5"/>
  <c r="V280" i="5"/>
  <c r="V272" i="5"/>
  <c r="V264" i="5"/>
  <c r="V256" i="5"/>
  <c r="V248" i="5"/>
  <c r="V290" i="5"/>
  <c r="V233" i="5"/>
  <c r="V225" i="5"/>
  <c r="V217" i="5"/>
  <c r="V209" i="5"/>
  <c r="V201" i="5"/>
  <c r="V193" i="5"/>
  <c r="V238" i="5"/>
  <c r="V183" i="5"/>
  <c r="V179" i="5"/>
  <c r="V165" i="5"/>
  <c r="V157" i="5"/>
  <c r="V149" i="5"/>
  <c r="V141" i="5"/>
  <c r="V133" i="5"/>
  <c r="V174" i="5"/>
  <c r="V121" i="5"/>
  <c r="V110" i="5"/>
  <c r="V102" i="5"/>
  <c r="V94" i="5"/>
  <c r="V86" i="5"/>
  <c r="V744" i="5"/>
  <c r="V735" i="5"/>
  <c r="V727" i="5"/>
  <c r="V721" i="5"/>
  <c r="V713" i="5"/>
  <c r="V709" i="5"/>
  <c r="V694" i="5"/>
  <c r="V704" i="5"/>
  <c r="V679" i="5"/>
  <c r="V673" i="5"/>
  <c r="V678" i="5"/>
  <c r="V658" i="5"/>
  <c r="V643" i="5"/>
  <c r="V635" i="5"/>
  <c r="V646" i="5"/>
  <c r="V620" i="5"/>
  <c r="V626" i="5"/>
  <c r="V608" i="5"/>
  <c r="V600" i="5"/>
  <c r="V592" i="5"/>
  <c r="V581" i="5"/>
  <c r="V587" i="5"/>
  <c r="V569" i="5"/>
  <c r="V561" i="5"/>
  <c r="V553" i="5"/>
  <c r="V536" i="5"/>
  <c r="V528" i="5"/>
  <c r="V548" i="5"/>
  <c r="V538" i="5"/>
  <c r="V510" i="5"/>
  <c r="V502" i="5"/>
  <c r="V494" i="5"/>
  <c r="V486" i="5"/>
  <c r="V477" i="5"/>
  <c r="V469" i="5"/>
  <c r="V461" i="5"/>
  <c r="V453" i="5"/>
  <c r="V446" i="5"/>
  <c r="V438" i="5"/>
  <c r="V430" i="5"/>
  <c r="V422" i="5"/>
  <c r="V412" i="5"/>
  <c r="V404" i="5"/>
  <c r="V396" i="5"/>
  <c r="V418" i="5"/>
  <c r="V381" i="5"/>
  <c r="V373" i="5"/>
  <c r="V365" i="5"/>
  <c r="V357" i="5"/>
  <c r="V349" i="5"/>
  <c r="V345" i="5"/>
  <c r="V337" i="5"/>
  <c r="V329" i="5"/>
  <c r="V321" i="5"/>
  <c r="V313" i="5"/>
  <c r="V305" i="5"/>
  <c r="V297" i="5"/>
  <c r="V279" i="5"/>
  <c r="V271" i="5"/>
  <c r="V263" i="5"/>
  <c r="V255" i="5"/>
  <c r="V247" i="5"/>
  <c r="V282" i="5"/>
  <c r="V232" i="5"/>
  <c r="V224" i="5"/>
  <c r="V216" i="5"/>
  <c r="V208" i="5"/>
  <c r="V200" i="5"/>
  <c r="V192" i="5"/>
  <c r="V243" i="5"/>
  <c r="V186" i="5"/>
  <c r="V172" i="5"/>
  <c r="V164" i="5"/>
  <c r="V156" i="5"/>
  <c r="V148" i="5"/>
  <c r="V140" i="5"/>
  <c r="V132" i="5"/>
  <c r="V128" i="5"/>
  <c r="V117" i="5"/>
  <c r="V109" i="5"/>
  <c r="V101" i="5"/>
  <c r="V93" i="5"/>
  <c r="V85" i="5"/>
  <c r="V752" i="5"/>
  <c r="V743" i="5"/>
  <c r="V734" i="5"/>
  <c r="V728" i="5"/>
  <c r="V720" i="5"/>
  <c r="V711" i="5"/>
  <c r="V702" i="5"/>
  <c r="V693" i="5"/>
  <c r="V686" i="5"/>
  <c r="V687" i="5"/>
  <c r="V669" i="5"/>
  <c r="V676" i="5"/>
  <c r="V659" i="5"/>
  <c r="V642" i="5"/>
  <c r="V634" i="5"/>
  <c r="V652" i="5"/>
  <c r="V619" i="5"/>
  <c r="V627" i="5"/>
  <c r="V607" i="5"/>
  <c r="V599" i="5"/>
  <c r="V612" i="5"/>
  <c r="V580" i="5"/>
  <c r="V591" i="5"/>
  <c r="V568" i="5"/>
  <c r="V560" i="5"/>
  <c r="V552" i="5"/>
  <c r="V535" i="5"/>
  <c r="V527" i="5"/>
  <c r="V546" i="5"/>
  <c r="V516" i="5"/>
  <c r="V509" i="5"/>
  <c r="V501" i="5"/>
  <c r="V493" i="5"/>
  <c r="V485" i="5"/>
  <c r="V482" i="5"/>
  <c r="V468" i="5"/>
  <c r="V460" i="5"/>
  <c r="V452" i="5"/>
  <c r="V445" i="5"/>
  <c r="V437" i="5"/>
  <c r="V429" i="5"/>
  <c r="V421" i="5"/>
  <c r="V417" i="5"/>
  <c r="V403" i="5"/>
  <c r="V395" i="5"/>
  <c r="V414" i="5"/>
  <c r="V380" i="5"/>
  <c r="V372" i="5"/>
  <c r="V364" i="5"/>
  <c r="V356" i="5"/>
  <c r="V348" i="5"/>
  <c r="V344" i="5"/>
  <c r="V336" i="5"/>
  <c r="V328" i="5"/>
  <c r="V320" i="5"/>
  <c r="V312" i="5"/>
  <c r="V304" i="5"/>
  <c r="V296" i="5"/>
  <c r="V278" i="5"/>
  <c r="V270" i="5"/>
  <c r="V262" i="5"/>
  <c r="V254" i="5"/>
  <c r="V246" i="5"/>
  <c r="V291" i="5"/>
  <c r="V231" i="5"/>
  <c r="V223" i="5"/>
  <c r="V215" i="5"/>
  <c r="V207" i="5"/>
  <c r="V199" i="5"/>
  <c r="V191" i="5"/>
  <c r="V239" i="5"/>
  <c r="V178" i="5"/>
  <c r="V171" i="5"/>
  <c r="V163" i="5"/>
  <c r="V155" i="5"/>
  <c r="V147" i="5"/>
  <c r="V139" i="5"/>
  <c r="V131" i="5"/>
  <c r="V124" i="5"/>
  <c r="V126" i="5"/>
  <c r="V108" i="5"/>
  <c r="V100" i="5"/>
  <c r="V92" i="5"/>
  <c r="V127" i="5"/>
  <c r="V751" i="5"/>
  <c r="V742" i="5"/>
  <c r="V733" i="5"/>
  <c r="V729" i="5"/>
  <c r="V719" i="5"/>
  <c r="V712" i="5"/>
  <c r="V700" i="5"/>
  <c r="V692" i="5"/>
  <c r="V685" i="5"/>
  <c r="V688" i="5"/>
  <c r="V668" i="5"/>
  <c r="V674" i="5"/>
  <c r="V661" i="5"/>
  <c r="V641" i="5"/>
  <c r="V633" i="5"/>
  <c r="V649" i="5"/>
  <c r="V618" i="5"/>
  <c r="V630" i="5"/>
  <c r="V606" i="5"/>
  <c r="V598" i="5"/>
  <c r="V589" i="5"/>
  <c r="V579" i="5"/>
  <c r="V588" i="5"/>
  <c r="V567" i="5"/>
  <c r="V559" i="5"/>
  <c r="V551" i="5"/>
  <c r="V534" i="5"/>
  <c r="V526" i="5"/>
  <c r="V543" i="5"/>
  <c r="V519" i="5"/>
  <c r="V508" i="5"/>
  <c r="V500" i="5"/>
  <c r="V492" i="5"/>
  <c r="V513" i="5"/>
  <c r="V478" i="5"/>
  <c r="V467" i="5"/>
  <c r="V459" i="5"/>
  <c r="V451" i="5"/>
  <c r="V444" i="5"/>
  <c r="V436" i="5"/>
  <c r="V428" i="5"/>
  <c r="V420" i="5"/>
  <c r="V413" i="5"/>
  <c r="V402" i="5"/>
  <c r="V394" i="5"/>
  <c r="V415" i="5"/>
  <c r="V379" i="5"/>
  <c r="V371" i="5"/>
  <c r="V363" i="5"/>
  <c r="V355" i="5"/>
  <c r="V387" i="5"/>
  <c r="V343" i="5"/>
  <c r="V335" i="5"/>
  <c r="V327" i="5"/>
  <c r="V319" i="5"/>
  <c r="V311" i="5"/>
  <c r="V303" i="5"/>
  <c r="V295" i="5"/>
  <c r="V277" i="5"/>
  <c r="V269" i="5"/>
  <c r="V261" i="5"/>
  <c r="V253" i="5"/>
  <c r="V245" i="5"/>
  <c r="V283" i="5"/>
  <c r="V230" i="5"/>
  <c r="V222" i="5"/>
  <c r="V214" i="5"/>
  <c r="V206" i="5"/>
  <c r="V198" i="5"/>
  <c r="V190" i="5"/>
  <c r="V235" i="5"/>
  <c r="V175" i="5"/>
  <c r="V170" i="5"/>
  <c r="V162" i="5"/>
  <c r="V154" i="5"/>
  <c r="V146" i="5"/>
  <c r="V138" i="5"/>
  <c r="V130" i="5"/>
  <c r="V120" i="5"/>
  <c r="V122" i="5"/>
  <c r="V107" i="5"/>
  <c r="V99" i="5"/>
  <c r="V91" i="5"/>
  <c r="V123" i="5"/>
  <c r="I62" i="5"/>
  <c r="E62" i="5"/>
  <c r="P61" i="5"/>
  <c r="N62" i="5"/>
  <c r="H61" i="5"/>
  <c r="AF747" i="5"/>
  <c r="AF736" i="5"/>
  <c r="AF739" i="5"/>
  <c r="AF722" i="5"/>
  <c r="AF714" i="5"/>
  <c r="AF704" i="5"/>
  <c r="AF695" i="5"/>
  <c r="AF701" i="5"/>
  <c r="AF679" i="5"/>
  <c r="AF671" i="5"/>
  <c r="AF663" i="5"/>
  <c r="AF653" i="5"/>
  <c r="AF646" i="5"/>
  <c r="AF637" i="5"/>
  <c r="AF652" i="5"/>
  <c r="AF621" i="5"/>
  <c r="AF630" i="5"/>
  <c r="AF609" i="5"/>
  <c r="AF601" i="5"/>
  <c r="AF593" i="5"/>
  <c r="AF583" i="5"/>
  <c r="AF575" i="5"/>
  <c r="AF570" i="5"/>
  <c r="AF562" i="5"/>
  <c r="AF554" i="5"/>
  <c r="AF538" i="5"/>
  <c r="AF531" i="5"/>
  <c r="AF523" i="5"/>
  <c r="AF539" i="5"/>
  <c r="AF510" i="5"/>
  <c r="AF502" i="5"/>
  <c r="AF494" i="5"/>
  <c r="AF486" i="5"/>
  <c r="AF476" i="5"/>
  <c r="AF469" i="5"/>
  <c r="AF461" i="5"/>
  <c r="AF453" i="5"/>
  <c r="AF479" i="5"/>
  <c r="AF439" i="5"/>
  <c r="AF431" i="5"/>
  <c r="AF423" i="5"/>
  <c r="AF448" i="5"/>
  <c r="AF406" i="5"/>
  <c r="AF398" i="5"/>
  <c r="AF390" i="5"/>
  <c r="AF382" i="5"/>
  <c r="AF374" i="5"/>
  <c r="AF366" i="5"/>
  <c r="AF358" i="5"/>
  <c r="AF350" i="5"/>
  <c r="AF346" i="5"/>
  <c r="AF338" i="5"/>
  <c r="AF330" i="5"/>
  <c r="AF322" i="5"/>
  <c r="AF314" i="5"/>
  <c r="AF306" i="5"/>
  <c r="AF298" i="5"/>
  <c r="AF285" i="5"/>
  <c r="AF274" i="5"/>
  <c r="AF266" i="5"/>
  <c r="AF258" i="5"/>
  <c r="AF250" i="5"/>
  <c r="AF286" i="5"/>
  <c r="AF233" i="5"/>
  <c r="AF225" i="5"/>
  <c r="AF217" i="5"/>
  <c r="AF209" i="5"/>
  <c r="AF201" i="5"/>
  <c r="AF193" i="5"/>
  <c r="AF237" i="5"/>
  <c r="AF182" i="5"/>
  <c r="AF173" i="5"/>
  <c r="AF165" i="5"/>
  <c r="AF157" i="5"/>
  <c r="AF149" i="5"/>
  <c r="AF141" i="5"/>
  <c r="AF133" i="5"/>
  <c r="AF177" i="5"/>
  <c r="AF120" i="5"/>
  <c r="AF111" i="5"/>
  <c r="AF103" i="5"/>
  <c r="AF95" i="5"/>
  <c r="AF87" i="5"/>
  <c r="AF743" i="5"/>
  <c r="AF735" i="5"/>
  <c r="AF729" i="5"/>
  <c r="AF721" i="5"/>
  <c r="AF712" i="5"/>
  <c r="AF713" i="5"/>
  <c r="AF694" i="5"/>
  <c r="AF703" i="5"/>
  <c r="AF686" i="5"/>
  <c r="AF672" i="5"/>
  <c r="AF662" i="5"/>
  <c r="AF657" i="5"/>
  <c r="AF644" i="5"/>
  <c r="AF636" i="5"/>
  <c r="AF645" i="5"/>
  <c r="AF620" i="5"/>
  <c r="AF629" i="5"/>
  <c r="AF608" i="5"/>
  <c r="AF600" i="5"/>
  <c r="AF592" i="5"/>
  <c r="AF582" i="5"/>
  <c r="AF589" i="5"/>
  <c r="AF569" i="5"/>
  <c r="AF561" i="5"/>
  <c r="AF553" i="5"/>
  <c r="AF550" i="5"/>
  <c r="AF530" i="5"/>
  <c r="AF522" i="5"/>
  <c r="AF537" i="5"/>
  <c r="AF509" i="5"/>
  <c r="AF501" i="5"/>
  <c r="AF493" i="5"/>
  <c r="AF485" i="5"/>
  <c r="AF481" i="5"/>
  <c r="AF468" i="5"/>
  <c r="AF460" i="5"/>
  <c r="AF452" i="5"/>
  <c r="AF449" i="5"/>
  <c r="AF438" i="5"/>
  <c r="AF430" i="5"/>
  <c r="AF422" i="5"/>
  <c r="AF415" i="5"/>
  <c r="AF405" i="5"/>
  <c r="AF397" i="5"/>
  <c r="AF389" i="5"/>
  <c r="AF381" i="5"/>
  <c r="AF373" i="5"/>
  <c r="AF365" i="5"/>
  <c r="AF357" i="5"/>
  <c r="AF349" i="5"/>
  <c r="AF345" i="5"/>
  <c r="AF337" i="5"/>
  <c r="AF329" i="5"/>
  <c r="AF321" i="5"/>
  <c r="AF313" i="5"/>
  <c r="AF305" i="5"/>
  <c r="AF297" i="5"/>
  <c r="AF281" i="5"/>
  <c r="AF273" i="5"/>
  <c r="AF265" i="5"/>
  <c r="AF257" i="5"/>
  <c r="AF249" i="5"/>
  <c r="AF287" i="5"/>
  <c r="AF232" i="5"/>
  <c r="AF224" i="5"/>
  <c r="AF216" i="5"/>
  <c r="AF208" i="5"/>
  <c r="AF200" i="5"/>
  <c r="AF192" i="5"/>
  <c r="AF234" i="5"/>
  <c r="AF185" i="5"/>
  <c r="AF172" i="5"/>
  <c r="AF164" i="5"/>
  <c r="AF156" i="5"/>
  <c r="AF148" i="5"/>
  <c r="AF140" i="5"/>
  <c r="AF132" i="5"/>
  <c r="AF127" i="5"/>
  <c r="AF116" i="5"/>
  <c r="AF110" i="5"/>
  <c r="AF102" i="5"/>
  <c r="AF94" i="5"/>
  <c r="AF86" i="5"/>
  <c r="AF752" i="5"/>
  <c r="AF742" i="5"/>
  <c r="AF734" i="5"/>
  <c r="AF727" i="5"/>
  <c r="AF720" i="5"/>
  <c r="AF710" i="5"/>
  <c r="AF708" i="5"/>
  <c r="AF693" i="5"/>
  <c r="AF685" i="5"/>
  <c r="AF687" i="5"/>
  <c r="AF669" i="5"/>
  <c r="AF677" i="5"/>
  <c r="AF658" i="5"/>
  <c r="AF643" i="5"/>
  <c r="AF635" i="5"/>
  <c r="AF651" i="5"/>
  <c r="AF619" i="5"/>
  <c r="AF625" i="5"/>
  <c r="AF607" i="5"/>
  <c r="AF599" i="5"/>
  <c r="AF613" i="5"/>
  <c r="AF581" i="5"/>
  <c r="AF590" i="5"/>
  <c r="AF568" i="5"/>
  <c r="AF560" i="5"/>
  <c r="AF552" i="5"/>
  <c r="AF541" i="5"/>
  <c r="AF529" i="5"/>
  <c r="AF521" i="5"/>
  <c r="AF515" i="5"/>
  <c r="AF508" i="5"/>
  <c r="AF500" i="5"/>
  <c r="AF492" i="5"/>
  <c r="AF520" i="5"/>
  <c r="AF477" i="5"/>
  <c r="AF467" i="5"/>
  <c r="AF459" i="5"/>
  <c r="AF451" i="5"/>
  <c r="AF445" i="5"/>
  <c r="AF437" i="5"/>
  <c r="AF429" i="5"/>
  <c r="AF421" i="5"/>
  <c r="AF411" i="5"/>
  <c r="AF404" i="5"/>
  <c r="AF396" i="5"/>
  <c r="AF417" i="5"/>
  <c r="AF380" i="5"/>
  <c r="AF372" i="5"/>
  <c r="AF364" i="5"/>
  <c r="AF356" i="5"/>
  <c r="AF348" i="5"/>
  <c r="AF344" i="5"/>
  <c r="AF336" i="5"/>
  <c r="AF328" i="5"/>
  <c r="AF320" i="5"/>
  <c r="AF312" i="5"/>
  <c r="AF304" i="5"/>
  <c r="AF296" i="5"/>
  <c r="AF280" i="5"/>
  <c r="AF272" i="5"/>
  <c r="AF264" i="5"/>
  <c r="AF256" i="5"/>
  <c r="AF248" i="5"/>
  <c r="AF288" i="5"/>
  <c r="AF231" i="5"/>
  <c r="AF223" i="5"/>
  <c r="AF215" i="5"/>
  <c r="AF207" i="5"/>
  <c r="AF199" i="5"/>
  <c r="AF191" i="5"/>
  <c r="AF242" i="5"/>
  <c r="AF174" i="5"/>
  <c r="AF171" i="5"/>
  <c r="AF163" i="5"/>
  <c r="AF155" i="5"/>
  <c r="AF147" i="5"/>
  <c r="AF139" i="5"/>
  <c r="AF131" i="5"/>
  <c r="AF123" i="5"/>
  <c r="AF117" i="5"/>
  <c r="AF109" i="5"/>
  <c r="AF101" i="5"/>
  <c r="AF93" i="5"/>
  <c r="AF85" i="5"/>
  <c r="AF751" i="5"/>
  <c r="AF741" i="5"/>
  <c r="AF733" i="5"/>
  <c r="AF728" i="5"/>
  <c r="AF719" i="5"/>
  <c r="AF709" i="5"/>
  <c r="AF700" i="5"/>
  <c r="AF692" i="5"/>
  <c r="AF684" i="5"/>
  <c r="AF688" i="5"/>
  <c r="AF668" i="5"/>
  <c r="AF675" i="5"/>
  <c r="AF659" i="5"/>
  <c r="AF642" i="5"/>
  <c r="AF634" i="5"/>
  <c r="AF648" i="5"/>
  <c r="AF618" i="5"/>
  <c r="AF626" i="5"/>
  <c r="AF606" i="5"/>
  <c r="AF598" i="5"/>
  <c r="AF588" i="5"/>
  <c r="AF580" i="5"/>
  <c r="AF587" i="5"/>
  <c r="AF567" i="5"/>
  <c r="AF559" i="5"/>
  <c r="AF551" i="5"/>
  <c r="AF536" i="5"/>
  <c r="AF528" i="5"/>
  <c r="AF547" i="5"/>
  <c r="AF516" i="5"/>
  <c r="AF507" i="5"/>
  <c r="AF499" i="5"/>
  <c r="AF491" i="5"/>
  <c r="AF512" i="5"/>
  <c r="AF474" i="5"/>
  <c r="AF466" i="5"/>
  <c r="AF458" i="5"/>
  <c r="AF450" i="5"/>
  <c r="AF444" i="5"/>
  <c r="AF436" i="5"/>
  <c r="AF428" i="5"/>
  <c r="AF420" i="5"/>
  <c r="AF416" i="5"/>
  <c r="AF403" i="5"/>
  <c r="AF395" i="5"/>
  <c r="AF413" i="5"/>
  <c r="AF379" i="5"/>
  <c r="AF371" i="5"/>
  <c r="AF363" i="5"/>
  <c r="AF355" i="5"/>
  <c r="AF347" i="5"/>
  <c r="AF343" i="5"/>
  <c r="AF335" i="5"/>
  <c r="AF327" i="5"/>
  <c r="AF319" i="5"/>
  <c r="AF311" i="5"/>
  <c r="AF303" i="5"/>
  <c r="AF295" i="5"/>
  <c r="AF279" i="5"/>
  <c r="AF271" i="5"/>
  <c r="AF263" i="5"/>
  <c r="AF255" i="5"/>
  <c r="AF247" i="5"/>
  <c r="AF289" i="5"/>
  <c r="AF230" i="5"/>
  <c r="AF222" i="5"/>
  <c r="AF214" i="5"/>
  <c r="AF206" i="5"/>
  <c r="AF198" i="5"/>
  <c r="AF190" i="5"/>
  <c r="AF238" i="5"/>
  <c r="AF180" i="5"/>
  <c r="AF170" i="5"/>
  <c r="AF162" i="5"/>
  <c r="AF154" i="5"/>
  <c r="AF146" i="5"/>
  <c r="AF138" i="5"/>
  <c r="AF130" i="5"/>
  <c r="AF119" i="5"/>
  <c r="AF129" i="5"/>
  <c r="AF108" i="5"/>
  <c r="AF100" i="5"/>
  <c r="AF92" i="5"/>
  <c r="AF126" i="5"/>
  <c r="AF84" i="5"/>
  <c r="AF750" i="5"/>
  <c r="AF746" i="5"/>
  <c r="AF738" i="5"/>
  <c r="AF726" i="5"/>
  <c r="AF718" i="5"/>
  <c r="AF711" i="5"/>
  <c r="AF699" i="5"/>
  <c r="AF691" i="5"/>
  <c r="AF683" i="5"/>
  <c r="AF676" i="5"/>
  <c r="AF667" i="5"/>
  <c r="AF673" i="5"/>
  <c r="AF660" i="5"/>
  <c r="AF641" i="5"/>
  <c r="AF633" i="5"/>
  <c r="AF628" i="5"/>
  <c r="AF617" i="5"/>
  <c r="AF627" i="5"/>
  <c r="AF605" i="5"/>
  <c r="AF597" i="5"/>
  <c r="AF591" i="5"/>
  <c r="AF579" i="5"/>
  <c r="AF573" i="5"/>
  <c r="AF566" i="5"/>
  <c r="AF558" i="5"/>
  <c r="AF548" i="5"/>
  <c r="AF535" i="5"/>
  <c r="AF527" i="5"/>
  <c r="AF545" i="5"/>
  <c r="AF517" i="5"/>
  <c r="AF506" i="5"/>
  <c r="AF498" i="5"/>
  <c r="AF490" i="5"/>
  <c r="AF513" i="5"/>
  <c r="AF473" i="5"/>
  <c r="AF465" i="5"/>
  <c r="AF457" i="5"/>
  <c r="AF484" i="5"/>
  <c r="AF443" i="5"/>
  <c r="AF435" i="5"/>
  <c r="AF427" i="5"/>
  <c r="AF419" i="5"/>
  <c r="AF412" i="5"/>
  <c r="AF402" i="5"/>
  <c r="AF394" i="5"/>
  <c r="AF414" i="5"/>
  <c r="AF378" i="5"/>
  <c r="AF370" i="5"/>
  <c r="AF362" i="5"/>
  <c r="AF354" i="5"/>
  <c r="AF385" i="5"/>
  <c r="AF342" i="5"/>
  <c r="AF334" i="5"/>
  <c r="AF326" i="5"/>
  <c r="AF318" i="5"/>
  <c r="AF310" i="5"/>
  <c r="AF302" i="5"/>
  <c r="AF292" i="5"/>
  <c r="AF278" i="5"/>
  <c r="AF270" i="5"/>
  <c r="AF262" i="5"/>
  <c r="AF254" i="5"/>
  <c r="AF246" i="5"/>
  <c r="AF290" i="5"/>
  <c r="AF229" i="5"/>
  <c r="AF221" i="5"/>
  <c r="AF213" i="5"/>
  <c r="AF205" i="5"/>
  <c r="AF197" i="5"/>
  <c r="AF189" i="5"/>
  <c r="AF239" i="5"/>
  <c r="AF183" i="5"/>
  <c r="AF169" i="5"/>
  <c r="AF161" i="5"/>
  <c r="AF153" i="5"/>
  <c r="AF145" i="5"/>
  <c r="AF137" i="5"/>
  <c r="AF181" i="5"/>
  <c r="AF114" i="5"/>
  <c r="AF125" i="5"/>
  <c r="AF107" i="5"/>
  <c r="AF99" i="5"/>
  <c r="AF91" i="5"/>
  <c r="AF122" i="5"/>
  <c r="AF749" i="5"/>
  <c r="AF744" i="5"/>
  <c r="AF732" i="5"/>
  <c r="AF725" i="5"/>
  <c r="AF715" i="5"/>
  <c r="AF707" i="5"/>
  <c r="AF698" i="5"/>
  <c r="AF690" i="5"/>
  <c r="AF682" i="5"/>
  <c r="AF674" i="5"/>
  <c r="AF666" i="5"/>
  <c r="AF656" i="5"/>
  <c r="AF661" i="5"/>
  <c r="AF640" i="5"/>
  <c r="AF632" i="5"/>
  <c r="AF624" i="5"/>
  <c r="AF616" i="5"/>
  <c r="AF612" i="5"/>
  <c r="AF604" i="5"/>
  <c r="AF596" i="5"/>
  <c r="AF586" i="5"/>
  <c r="AF578" i="5"/>
  <c r="AF574" i="5"/>
  <c r="AF565" i="5"/>
  <c r="AF557" i="5"/>
  <c r="AF546" i="5"/>
  <c r="AF534" i="5"/>
  <c r="AF526" i="5"/>
  <c r="AF542" i="5"/>
  <c r="AF519" i="5"/>
  <c r="AF505" i="5"/>
  <c r="AF497" i="5"/>
  <c r="AF489" i="5"/>
  <c r="AF514" i="5"/>
  <c r="AF472" i="5"/>
  <c r="AF464" i="5"/>
  <c r="AF456" i="5"/>
  <c r="AF482" i="5"/>
  <c r="AF442" i="5"/>
  <c r="AF434" i="5"/>
  <c r="AF426" i="5"/>
  <c r="AF418" i="5"/>
  <c r="AF409" i="5"/>
  <c r="AF401" i="5"/>
  <c r="AF393" i="5"/>
  <c r="AF410" i="5"/>
  <c r="AF377" i="5"/>
  <c r="AF369" i="5"/>
  <c r="AF361" i="5"/>
  <c r="AF353" i="5"/>
  <c r="AF387" i="5"/>
  <c r="AF341" i="5"/>
  <c r="AF333" i="5"/>
  <c r="AF325" i="5"/>
  <c r="AF317" i="5"/>
  <c r="AF309" i="5"/>
  <c r="AF301" i="5"/>
  <c r="AF284" i="5"/>
  <c r="AF277" i="5"/>
  <c r="AF269" i="5"/>
  <c r="AF261" i="5"/>
  <c r="AF253" i="5"/>
  <c r="AF245" i="5"/>
  <c r="AF282" i="5"/>
  <c r="AF228" i="5"/>
  <c r="AF220" i="5"/>
  <c r="AF212" i="5"/>
  <c r="AF204" i="5"/>
  <c r="AF196" i="5"/>
  <c r="AF188" i="5"/>
  <c r="AF235" i="5"/>
  <c r="AF175" i="5"/>
  <c r="AF168" i="5"/>
  <c r="AF160" i="5"/>
  <c r="AF152" i="5"/>
  <c r="AF144" i="5"/>
  <c r="AF136" i="5"/>
  <c r="AF176" i="5"/>
  <c r="AF115" i="5"/>
  <c r="AF121" i="5"/>
  <c r="AF106" i="5"/>
  <c r="AF98" i="5"/>
  <c r="AF90" i="5"/>
  <c r="AF118" i="5"/>
  <c r="AF748" i="5"/>
  <c r="AF740" i="5"/>
  <c r="AF731" i="5"/>
  <c r="AF724" i="5"/>
  <c r="AF716" i="5"/>
  <c r="AF706" i="5"/>
  <c r="AF697" i="5"/>
  <c r="AF689" i="5"/>
  <c r="AF681" i="5"/>
  <c r="AF678" i="5"/>
  <c r="AF665" i="5"/>
  <c r="AF655" i="5"/>
  <c r="AF647" i="5"/>
  <c r="AF639" i="5"/>
  <c r="AF631" i="5"/>
  <c r="AF623" i="5"/>
  <c r="AF615" i="5"/>
  <c r="AF611" i="5"/>
  <c r="AF603" i="5"/>
  <c r="AF595" i="5"/>
  <c r="AF585" i="5"/>
  <c r="AF577" i="5"/>
  <c r="AF572" i="5"/>
  <c r="AF564" i="5"/>
  <c r="AF556" i="5"/>
  <c r="AF544" i="5"/>
  <c r="AF533" i="5"/>
  <c r="AF525" i="5"/>
  <c r="AF549" i="5"/>
  <c r="AF518" i="5"/>
  <c r="AF504" i="5"/>
  <c r="AF496" i="5"/>
  <c r="AF488" i="5"/>
  <c r="AF475" i="5"/>
  <c r="AF471" i="5"/>
  <c r="AF463" i="5"/>
  <c r="AF455" i="5"/>
  <c r="AF478" i="5"/>
  <c r="AF441" i="5"/>
  <c r="AF433" i="5"/>
  <c r="AF425" i="5"/>
  <c r="AF446" i="5"/>
  <c r="AF408" i="5"/>
  <c r="AF400" i="5"/>
  <c r="AF392" i="5"/>
  <c r="AF384" i="5"/>
  <c r="AF376" i="5"/>
  <c r="AF368" i="5"/>
  <c r="AF360" i="5"/>
  <c r="AF352" i="5"/>
  <c r="AF386" i="5"/>
  <c r="AF340" i="5"/>
  <c r="AF332" i="5"/>
  <c r="AF324" i="5"/>
  <c r="AF316" i="5"/>
  <c r="AF308" i="5"/>
  <c r="AF300" i="5"/>
  <c r="AF294" i="5"/>
  <c r="AF276" i="5"/>
  <c r="AF268" i="5"/>
  <c r="AF260" i="5"/>
  <c r="AF252" i="5"/>
  <c r="AF244" i="5"/>
  <c r="AF291" i="5"/>
  <c r="AF227" i="5"/>
  <c r="AF219" i="5"/>
  <c r="AF211" i="5"/>
  <c r="AF203" i="5"/>
  <c r="AF195" i="5"/>
  <c r="AF187" i="5"/>
  <c r="AF240" i="5"/>
  <c r="AF186" i="5"/>
  <c r="AF167" i="5"/>
  <c r="AF159" i="5"/>
  <c r="AF151" i="5"/>
  <c r="AF143" i="5"/>
  <c r="AF135" i="5"/>
  <c r="AF184" i="5"/>
  <c r="AF128" i="5"/>
  <c r="AF113" i="5"/>
  <c r="AF105" i="5"/>
  <c r="AF97" i="5"/>
  <c r="AF89" i="5"/>
  <c r="AF745" i="5"/>
  <c r="AF737" i="5"/>
  <c r="AF730" i="5"/>
  <c r="AF723" i="5"/>
  <c r="AF717" i="5"/>
  <c r="AF705" i="5"/>
  <c r="AF696" i="5"/>
  <c r="AF702" i="5"/>
  <c r="AF680" i="5"/>
  <c r="AF670" i="5"/>
  <c r="AF664" i="5"/>
  <c r="AF654" i="5"/>
  <c r="AF650" i="5"/>
  <c r="AF638" i="5"/>
  <c r="AF649" i="5"/>
  <c r="AF622" i="5"/>
  <c r="AF614" i="5"/>
  <c r="AF610" i="5"/>
  <c r="AF602" i="5"/>
  <c r="AF594" i="5"/>
  <c r="AF584" i="5"/>
  <c r="AF576" i="5"/>
  <c r="AF571" i="5"/>
  <c r="AF563" i="5"/>
  <c r="AF555" i="5"/>
  <c r="AF540" i="5"/>
  <c r="AF532" i="5"/>
  <c r="AF524" i="5"/>
  <c r="AF543" i="5"/>
  <c r="AF511" i="5"/>
  <c r="AF503" i="5"/>
  <c r="AF495" i="5"/>
  <c r="AF487" i="5"/>
  <c r="AF480" i="5"/>
  <c r="AF470" i="5"/>
  <c r="AF462" i="5"/>
  <c r="AF454" i="5"/>
  <c r="AF483" i="5"/>
  <c r="AF440" i="5"/>
  <c r="AF432" i="5"/>
  <c r="AF424" i="5"/>
  <c r="AF447" i="5"/>
  <c r="AF407" i="5"/>
  <c r="AF399" i="5"/>
  <c r="AF391" i="5"/>
  <c r="AF383" i="5"/>
  <c r="AF375" i="5"/>
  <c r="AF367" i="5"/>
  <c r="AF359" i="5"/>
  <c r="AF351" i="5"/>
  <c r="AF388" i="5"/>
  <c r="AF339" i="5"/>
  <c r="AF331" i="5"/>
  <c r="AF323" i="5"/>
  <c r="AF315" i="5"/>
  <c r="AF307" i="5"/>
  <c r="AF299" i="5"/>
  <c r="AF293" i="5"/>
  <c r="AF275" i="5"/>
  <c r="AF267" i="5"/>
  <c r="AF259" i="5"/>
  <c r="AF251" i="5"/>
  <c r="AF243" i="5"/>
  <c r="AF283" i="5"/>
  <c r="AF226" i="5"/>
  <c r="AF218" i="5"/>
  <c r="AF210" i="5"/>
  <c r="AF202" i="5"/>
  <c r="AF194" i="5"/>
  <c r="AF241" i="5"/>
  <c r="AF236" i="5"/>
  <c r="AF178" i="5"/>
  <c r="AF166" i="5"/>
  <c r="AF158" i="5"/>
  <c r="AF150" i="5"/>
  <c r="AF142" i="5"/>
  <c r="AF134" i="5"/>
  <c r="AF179" i="5"/>
  <c r="AF124" i="5"/>
  <c r="AF112" i="5"/>
  <c r="AF104" i="5"/>
  <c r="AF96" i="5"/>
  <c r="AF88" i="5"/>
  <c r="BU745" i="5"/>
  <c r="BU738" i="5"/>
  <c r="BU731" i="5"/>
  <c r="BU721" i="5"/>
  <c r="BU715" i="5"/>
  <c r="BU707" i="5"/>
  <c r="BU698" i="5"/>
  <c r="BU690" i="5"/>
  <c r="BU682" i="5"/>
  <c r="BU676" i="5"/>
  <c r="BU662" i="5"/>
  <c r="BU656" i="5"/>
  <c r="BU647" i="5"/>
  <c r="BU638" i="5"/>
  <c r="BU649" i="5"/>
  <c r="BU623" i="5"/>
  <c r="BU615" i="5"/>
  <c r="BU610" i="5"/>
  <c r="BU602" i="5"/>
  <c r="BU594" i="5"/>
  <c r="BU585" i="5"/>
  <c r="BU577" i="5"/>
  <c r="BU572" i="5"/>
  <c r="BU563" i="5"/>
  <c r="BU555" i="5"/>
  <c r="BU540" i="5"/>
  <c r="BU532" i="5"/>
  <c r="BU524" i="5"/>
  <c r="BU550" i="5"/>
  <c r="BU519" i="5"/>
  <c r="BU504" i="5"/>
  <c r="BU496" i="5"/>
  <c r="BU488" i="5"/>
  <c r="BU480" i="5"/>
  <c r="BU469" i="5"/>
  <c r="BU461" i="5"/>
  <c r="BU453" i="5"/>
  <c r="BU483" i="5"/>
  <c r="BU443" i="5"/>
  <c r="BU435" i="5"/>
  <c r="BU427" i="5"/>
  <c r="BU419" i="5"/>
  <c r="BU406" i="5"/>
  <c r="BU398" i="5"/>
  <c r="BU390" i="5"/>
  <c r="BU384" i="5"/>
  <c r="BU376" i="5"/>
  <c r="BU368" i="5"/>
  <c r="BU360" i="5"/>
  <c r="BU352" i="5"/>
  <c r="BU388" i="5"/>
  <c r="BU339" i="5"/>
  <c r="BU331" i="5"/>
  <c r="BU323" i="5"/>
  <c r="BU315" i="5"/>
  <c r="BU307" i="5"/>
  <c r="BU299" i="5"/>
  <c r="BU281" i="5"/>
  <c r="BU273" i="5"/>
  <c r="BU265" i="5"/>
  <c r="BU257" i="5"/>
  <c r="BU249" i="5"/>
  <c r="BU282" i="5"/>
  <c r="BU287" i="5"/>
  <c r="BU226" i="5"/>
  <c r="BU218" i="5"/>
  <c r="BU210" i="5"/>
  <c r="BU202" i="5"/>
  <c r="BU194" i="5"/>
  <c r="BU186" i="5"/>
  <c r="BU240" i="5"/>
  <c r="BU175" i="5"/>
  <c r="BU165" i="5"/>
  <c r="BU157" i="5"/>
  <c r="BU149" i="5"/>
  <c r="BU141" i="5"/>
  <c r="BU133" i="5"/>
  <c r="BU183" i="5"/>
  <c r="BU120" i="5"/>
  <c r="BU110" i="5"/>
  <c r="BU102" i="5"/>
  <c r="BU94" i="5"/>
  <c r="BU86" i="5"/>
  <c r="BU746" i="5"/>
  <c r="BU739" i="5"/>
  <c r="BU730" i="5"/>
  <c r="BU720" i="5"/>
  <c r="BU716" i="5"/>
  <c r="BU706" i="5"/>
  <c r="BU697" i="5"/>
  <c r="BU689" i="5"/>
  <c r="BU681" i="5"/>
  <c r="BU674" i="5"/>
  <c r="BU675" i="5"/>
  <c r="BU655" i="5"/>
  <c r="BU650" i="5"/>
  <c r="BU637" i="5"/>
  <c r="BU648" i="5"/>
  <c r="BU622" i="5"/>
  <c r="BU614" i="5"/>
  <c r="BU609" i="5"/>
  <c r="BU601" i="5"/>
  <c r="BU593" i="5"/>
  <c r="BU584" i="5"/>
  <c r="BU576" i="5"/>
  <c r="BU570" i="5"/>
  <c r="BU562" i="5"/>
  <c r="BU554" i="5"/>
  <c r="BU549" i="5"/>
  <c r="BU531" i="5"/>
  <c r="BU523" i="5"/>
  <c r="BU543" i="5"/>
  <c r="BU514" i="5"/>
  <c r="BU503" i="5"/>
  <c r="BU495" i="5"/>
  <c r="BU487" i="5"/>
  <c r="BU481" i="5"/>
  <c r="BU468" i="5"/>
  <c r="BU460" i="5"/>
  <c r="BU452" i="5"/>
  <c r="BU479" i="5"/>
  <c r="BU442" i="5"/>
  <c r="BU434" i="5"/>
  <c r="BU426" i="5"/>
  <c r="BU418" i="5"/>
  <c r="BU405" i="5"/>
  <c r="BU397" i="5"/>
  <c r="BU389" i="5"/>
  <c r="BU383" i="5"/>
  <c r="BU375" i="5"/>
  <c r="BU367" i="5"/>
  <c r="BU359" i="5"/>
  <c r="BU351" i="5"/>
  <c r="BU346" i="5"/>
  <c r="BU338" i="5"/>
  <c r="BU330" i="5"/>
  <c r="BU322" i="5"/>
  <c r="BU314" i="5"/>
  <c r="BU306" i="5"/>
  <c r="BU298" i="5"/>
  <c r="BU280" i="5"/>
  <c r="BU272" i="5"/>
  <c r="BU264" i="5"/>
  <c r="BU256" i="5"/>
  <c r="BU248" i="5"/>
  <c r="BU291" i="5"/>
  <c r="BU233" i="5"/>
  <c r="BU225" i="5"/>
  <c r="BU217" i="5"/>
  <c r="BU209" i="5"/>
  <c r="BU201" i="5"/>
  <c r="BU193" i="5"/>
  <c r="BU241" i="5"/>
  <c r="BU236" i="5"/>
  <c r="BU182" i="5"/>
  <c r="BU164" i="5"/>
  <c r="BU156" i="5"/>
  <c r="BU148" i="5"/>
  <c r="BU140" i="5"/>
  <c r="BU132" i="5"/>
  <c r="BU177" i="5"/>
  <c r="BU125" i="5"/>
  <c r="BU109" i="5"/>
  <c r="BU101" i="5"/>
  <c r="BU93" i="5"/>
  <c r="BU85" i="5"/>
  <c r="BU747" i="5"/>
  <c r="BU737" i="5"/>
  <c r="BU729" i="5"/>
  <c r="BU719" i="5"/>
  <c r="BU717" i="5"/>
  <c r="BU705" i="5"/>
  <c r="BU696" i="5"/>
  <c r="BU688" i="5"/>
  <c r="BU680" i="5"/>
  <c r="BU668" i="5"/>
  <c r="BU673" i="5"/>
  <c r="BU654" i="5"/>
  <c r="BU644" i="5"/>
  <c r="BU636" i="5"/>
  <c r="BU645" i="5"/>
  <c r="BU621" i="5"/>
  <c r="BU613" i="5"/>
  <c r="BU608" i="5"/>
  <c r="BU600" i="5"/>
  <c r="BU592" i="5"/>
  <c r="BU583" i="5"/>
  <c r="BU575" i="5"/>
  <c r="BU569" i="5"/>
  <c r="BU561" i="5"/>
  <c r="BU553" i="5"/>
  <c r="BU541" i="5"/>
  <c r="BU530" i="5"/>
  <c r="BU522" i="5"/>
  <c r="BU539" i="5"/>
  <c r="BU515" i="5"/>
  <c r="BU502" i="5"/>
  <c r="BU494" i="5"/>
  <c r="BU486" i="5"/>
  <c r="BU477" i="5"/>
  <c r="BU467" i="5"/>
  <c r="BU459" i="5"/>
  <c r="BU451" i="5"/>
  <c r="BU445" i="5"/>
  <c r="BU441" i="5"/>
  <c r="BU433" i="5"/>
  <c r="BU425" i="5"/>
  <c r="BU415" i="5"/>
  <c r="BU404" i="5"/>
  <c r="BU396" i="5"/>
  <c r="BU410" i="5"/>
  <c r="BU382" i="5"/>
  <c r="BU374" i="5"/>
  <c r="BU366" i="5"/>
  <c r="BU358" i="5"/>
  <c r="BU350" i="5"/>
  <c r="BU345" i="5"/>
  <c r="BU337" i="5"/>
  <c r="BU329" i="5"/>
  <c r="BU321" i="5"/>
  <c r="BU313" i="5"/>
  <c r="BU305" i="5"/>
  <c r="BU297" i="5"/>
  <c r="BU279" i="5"/>
  <c r="BU271" i="5"/>
  <c r="BU263" i="5"/>
  <c r="BU255" i="5"/>
  <c r="BU247" i="5"/>
  <c r="BU283" i="5"/>
  <c r="BU232" i="5"/>
  <c r="BU224" i="5"/>
  <c r="BU216" i="5"/>
  <c r="BU208" i="5"/>
  <c r="BU200" i="5"/>
  <c r="BU192" i="5"/>
  <c r="BU237" i="5"/>
  <c r="BU178" i="5"/>
  <c r="BU171" i="5"/>
  <c r="BU163" i="5"/>
  <c r="BU155" i="5"/>
  <c r="BU147" i="5"/>
  <c r="BU139" i="5"/>
  <c r="BU131" i="5"/>
  <c r="BU172" i="5"/>
  <c r="BU121" i="5"/>
  <c r="BU108" i="5"/>
  <c r="BU100" i="5"/>
  <c r="BU92" i="5"/>
  <c r="BU84" i="5"/>
  <c r="BU752" i="5"/>
  <c r="BU742" i="5"/>
  <c r="BU736" i="5"/>
  <c r="BU728" i="5"/>
  <c r="BU718" i="5"/>
  <c r="BU712" i="5"/>
  <c r="BU704" i="5"/>
  <c r="BU695" i="5"/>
  <c r="BU702" i="5"/>
  <c r="BU679" i="5"/>
  <c r="BU667" i="5"/>
  <c r="BU669" i="5"/>
  <c r="BU653" i="5"/>
  <c r="BU643" i="5"/>
  <c r="BU635" i="5"/>
  <c r="BU646" i="5"/>
  <c r="BU620" i="5"/>
  <c r="BU630" i="5"/>
  <c r="BU607" i="5"/>
  <c r="BU599" i="5"/>
  <c r="BU591" i="5"/>
  <c r="BU582" i="5"/>
  <c r="BU574" i="5"/>
  <c r="BU568" i="5"/>
  <c r="BU560" i="5"/>
  <c r="BU552" i="5"/>
  <c r="BU537" i="5"/>
  <c r="BU529" i="5"/>
  <c r="BU521" i="5"/>
  <c r="BU511" i="5"/>
  <c r="BU509" i="5"/>
  <c r="BU501" i="5"/>
  <c r="BU493" i="5"/>
  <c r="BU485" i="5"/>
  <c r="BU474" i="5"/>
  <c r="BU466" i="5"/>
  <c r="BU458" i="5"/>
  <c r="BU450" i="5"/>
  <c r="BU446" i="5"/>
  <c r="BU440" i="5"/>
  <c r="BU432" i="5"/>
  <c r="BU424" i="5"/>
  <c r="BU416" i="5"/>
  <c r="BU403" i="5"/>
  <c r="BU395" i="5"/>
  <c r="BU417" i="5"/>
  <c r="BU381" i="5"/>
  <c r="BU373" i="5"/>
  <c r="BU365" i="5"/>
  <c r="BU357" i="5"/>
  <c r="BU349" i="5"/>
  <c r="BU344" i="5"/>
  <c r="BU336" i="5"/>
  <c r="BU328" i="5"/>
  <c r="BU320" i="5"/>
  <c r="BU312" i="5"/>
  <c r="BU304" i="5"/>
  <c r="BU296" i="5"/>
  <c r="BU278" i="5"/>
  <c r="BU270" i="5"/>
  <c r="BU262" i="5"/>
  <c r="BU254" i="5"/>
  <c r="BU246" i="5"/>
  <c r="BU292" i="5"/>
  <c r="BU231" i="5"/>
  <c r="BU223" i="5"/>
  <c r="BU215" i="5"/>
  <c r="BU207" i="5"/>
  <c r="BU199" i="5"/>
  <c r="BU191" i="5"/>
  <c r="BU242" i="5"/>
  <c r="BU173" i="5"/>
  <c r="BU170" i="5"/>
  <c r="BU162" i="5"/>
  <c r="BU154" i="5"/>
  <c r="BU146" i="5"/>
  <c r="BU138" i="5"/>
  <c r="BU130" i="5"/>
  <c r="BU127" i="5"/>
  <c r="BU114" i="5"/>
  <c r="BU107" i="5"/>
  <c r="BU99" i="5"/>
  <c r="BU91" i="5"/>
  <c r="BU126" i="5"/>
  <c r="BU751" i="5"/>
  <c r="BU741" i="5"/>
  <c r="BU735" i="5"/>
  <c r="BU725" i="5"/>
  <c r="BU726" i="5"/>
  <c r="BU710" i="5"/>
  <c r="BU701" i="5"/>
  <c r="BU694" i="5"/>
  <c r="BU686" i="5"/>
  <c r="BU678" i="5"/>
  <c r="BU666" i="5"/>
  <c r="BU670" i="5"/>
  <c r="BU652" i="5"/>
  <c r="BU642" i="5"/>
  <c r="BU634" i="5"/>
  <c r="BU651" i="5"/>
  <c r="BU619" i="5"/>
  <c r="BU629" i="5"/>
  <c r="BU606" i="5"/>
  <c r="BU598" i="5"/>
  <c r="BU611" i="5"/>
  <c r="BU581" i="5"/>
  <c r="BU587" i="5"/>
  <c r="BU567" i="5"/>
  <c r="BU559" i="5"/>
  <c r="BU551" i="5"/>
  <c r="BU536" i="5"/>
  <c r="BU528" i="5"/>
  <c r="BU548" i="5"/>
  <c r="BU520" i="5"/>
  <c r="BU508" i="5"/>
  <c r="BU500" i="5"/>
  <c r="BU492" i="5"/>
  <c r="BU516" i="5"/>
  <c r="BU473" i="5"/>
  <c r="BU465" i="5"/>
  <c r="BU457" i="5"/>
  <c r="BU475" i="5"/>
  <c r="BU447" i="5"/>
  <c r="BU439" i="5"/>
  <c r="BU431" i="5"/>
  <c r="BU423" i="5"/>
  <c r="BU412" i="5"/>
  <c r="BU402" i="5"/>
  <c r="BU394" i="5"/>
  <c r="BU413" i="5"/>
  <c r="BU380" i="5"/>
  <c r="BU372" i="5"/>
  <c r="BU364" i="5"/>
  <c r="BU356" i="5"/>
  <c r="BU348" i="5"/>
  <c r="BU343" i="5"/>
  <c r="BU335" i="5"/>
  <c r="BU327" i="5"/>
  <c r="BU319" i="5"/>
  <c r="BU311" i="5"/>
  <c r="BU303" i="5"/>
  <c r="BU295" i="5"/>
  <c r="BU277" i="5"/>
  <c r="BU269" i="5"/>
  <c r="BU261" i="5"/>
  <c r="BU253" i="5"/>
  <c r="BU245" i="5"/>
  <c r="BU284" i="5"/>
  <c r="BU230" i="5"/>
  <c r="BU222" i="5"/>
  <c r="BU214" i="5"/>
  <c r="BU206" i="5"/>
  <c r="BU198" i="5"/>
  <c r="BU190" i="5"/>
  <c r="BU238" i="5"/>
  <c r="BU181" i="5"/>
  <c r="BU169" i="5"/>
  <c r="BU161" i="5"/>
  <c r="BU153" i="5"/>
  <c r="BU145" i="5"/>
  <c r="BU137" i="5"/>
  <c r="BU129" i="5"/>
  <c r="BU123" i="5"/>
  <c r="BU115" i="5"/>
  <c r="BU106" i="5"/>
  <c r="BU98" i="5"/>
  <c r="BU90" i="5"/>
  <c r="BU122" i="5"/>
  <c r="BU750" i="5"/>
  <c r="BU740" i="5"/>
  <c r="BU734" i="5"/>
  <c r="BU724" i="5"/>
  <c r="BU727" i="5"/>
  <c r="BU711" i="5"/>
  <c r="BU703" i="5"/>
  <c r="BU693" i="5"/>
  <c r="BU687" i="5"/>
  <c r="BU685" i="5"/>
  <c r="BU665" i="5"/>
  <c r="BU671" i="5"/>
  <c r="BU660" i="5"/>
  <c r="BU641" i="5"/>
  <c r="BU633" i="5"/>
  <c r="BU628" i="5"/>
  <c r="BU618" i="5"/>
  <c r="BU627" i="5"/>
  <c r="BU605" i="5"/>
  <c r="BU597" i="5"/>
  <c r="BU588" i="5"/>
  <c r="BU580" i="5"/>
  <c r="BU589" i="5"/>
  <c r="BU566" i="5"/>
  <c r="BU558" i="5"/>
  <c r="BU546" i="5"/>
  <c r="BU535" i="5"/>
  <c r="BU527" i="5"/>
  <c r="BU547" i="5"/>
  <c r="BU518" i="5"/>
  <c r="BU507" i="5"/>
  <c r="BU499" i="5"/>
  <c r="BU491" i="5"/>
  <c r="BU517" i="5"/>
  <c r="BU472" i="5"/>
  <c r="BU464" i="5"/>
  <c r="BU456" i="5"/>
  <c r="BU482" i="5"/>
  <c r="BU448" i="5"/>
  <c r="BU438" i="5"/>
  <c r="BU430" i="5"/>
  <c r="BU422" i="5"/>
  <c r="BU409" i="5"/>
  <c r="BU401" i="5"/>
  <c r="BU393" i="5"/>
  <c r="BU411" i="5"/>
  <c r="BU379" i="5"/>
  <c r="BU371" i="5"/>
  <c r="BU363" i="5"/>
  <c r="BU355" i="5"/>
  <c r="BU347" i="5"/>
  <c r="BU342" i="5"/>
  <c r="BU334" i="5"/>
  <c r="BU326" i="5"/>
  <c r="BU318" i="5"/>
  <c r="BU310" i="5"/>
  <c r="BU302" i="5"/>
  <c r="BU288" i="5"/>
  <c r="BU276" i="5"/>
  <c r="BU268" i="5"/>
  <c r="BU260" i="5"/>
  <c r="BU252" i="5"/>
  <c r="BU244" i="5"/>
  <c r="BU285" i="5"/>
  <c r="BU229" i="5"/>
  <c r="BU221" i="5"/>
  <c r="BU213" i="5"/>
  <c r="BU205" i="5"/>
  <c r="BU197" i="5"/>
  <c r="BU189" i="5"/>
  <c r="BU239" i="5"/>
  <c r="BU174" i="5"/>
  <c r="BU168" i="5"/>
  <c r="BU160" i="5"/>
  <c r="BU152" i="5"/>
  <c r="BU144" i="5"/>
  <c r="BU136" i="5"/>
  <c r="BU185" i="5"/>
  <c r="BU119" i="5"/>
  <c r="BU113" i="5"/>
  <c r="BU105" i="5"/>
  <c r="BU97" i="5"/>
  <c r="BU89" i="5"/>
  <c r="BU118" i="5"/>
  <c r="BU749" i="5"/>
  <c r="BU744" i="5"/>
  <c r="BU733" i="5"/>
  <c r="BU723" i="5"/>
  <c r="BU713" i="5"/>
  <c r="BU708" i="5"/>
  <c r="BU700" i="5"/>
  <c r="BU692" i="5"/>
  <c r="BU684" i="5"/>
  <c r="BU672" i="5"/>
  <c r="BU664" i="5"/>
  <c r="BU658" i="5"/>
  <c r="BU661" i="5"/>
  <c r="BU640" i="5"/>
  <c r="BU632" i="5"/>
  <c r="BU626" i="5"/>
  <c r="BU617" i="5"/>
  <c r="BU625" i="5"/>
  <c r="BU604" i="5"/>
  <c r="BU596" i="5"/>
  <c r="BU590" i="5"/>
  <c r="BU579" i="5"/>
  <c r="BU571" i="5"/>
  <c r="BU565" i="5"/>
  <c r="BU557" i="5"/>
  <c r="BU545" i="5"/>
  <c r="BU534" i="5"/>
  <c r="BU526" i="5"/>
  <c r="BU542" i="5"/>
  <c r="BU512" i="5"/>
  <c r="BU506" i="5"/>
  <c r="BU498" i="5"/>
  <c r="BU490" i="5"/>
  <c r="BU510" i="5"/>
  <c r="BU471" i="5"/>
  <c r="BU463" i="5"/>
  <c r="BU455" i="5"/>
  <c r="BU478" i="5"/>
  <c r="BU449" i="5"/>
  <c r="BU437" i="5"/>
  <c r="BU429" i="5"/>
  <c r="BU421" i="5"/>
  <c r="BU408" i="5"/>
  <c r="BU400" i="5"/>
  <c r="BU392" i="5"/>
  <c r="BU414" i="5"/>
  <c r="BU378" i="5"/>
  <c r="BU370" i="5"/>
  <c r="BU362" i="5"/>
  <c r="BU354" i="5"/>
  <c r="BU386" i="5"/>
  <c r="BU341" i="5"/>
  <c r="BU333" i="5"/>
  <c r="BU325" i="5"/>
  <c r="BU317" i="5"/>
  <c r="BU309" i="5"/>
  <c r="BU301" i="5"/>
  <c r="BU294" i="5"/>
  <c r="BU275" i="5"/>
  <c r="BU267" i="5"/>
  <c r="BU259" i="5"/>
  <c r="BU251" i="5"/>
  <c r="BU243" i="5"/>
  <c r="BU286" i="5"/>
  <c r="BU228" i="5"/>
  <c r="BU220" i="5"/>
  <c r="BU212" i="5"/>
  <c r="BU204" i="5"/>
  <c r="BU196" i="5"/>
  <c r="BU188" i="5"/>
  <c r="BU235" i="5"/>
  <c r="BU184" i="5"/>
  <c r="BU167" i="5"/>
  <c r="BU159" i="5"/>
  <c r="BU151" i="5"/>
  <c r="BU143" i="5"/>
  <c r="BU135" i="5"/>
  <c r="BU176" i="5"/>
  <c r="BU128" i="5"/>
  <c r="BU112" i="5"/>
  <c r="BU104" i="5"/>
  <c r="BU96" i="5"/>
  <c r="BU88" i="5"/>
  <c r="BU116" i="5"/>
  <c r="BU748" i="5"/>
  <c r="BU743" i="5"/>
  <c r="BU732" i="5"/>
  <c r="BU722" i="5"/>
  <c r="BU714" i="5"/>
  <c r="BU709" i="5"/>
  <c r="BU699" i="5"/>
  <c r="BU691" i="5"/>
  <c r="BU683" i="5"/>
  <c r="BU677" i="5"/>
  <c r="BU663" i="5"/>
  <c r="BU659" i="5"/>
  <c r="BU657" i="5"/>
  <c r="BU639" i="5"/>
  <c r="BU631" i="5"/>
  <c r="BU624" i="5"/>
  <c r="BU616" i="5"/>
  <c r="BU612" i="5"/>
  <c r="BU603" i="5"/>
  <c r="BU595" i="5"/>
  <c r="BU586" i="5"/>
  <c r="BU578" i="5"/>
  <c r="BU573" i="5"/>
  <c r="BU564" i="5"/>
  <c r="BU556" i="5"/>
  <c r="BU544" i="5"/>
  <c r="BU533" i="5"/>
  <c r="BU525" i="5"/>
  <c r="BU538" i="5"/>
  <c r="BU513" i="5"/>
  <c r="BU505" i="5"/>
  <c r="BU497" i="5"/>
  <c r="BU489" i="5"/>
  <c r="BU484" i="5"/>
  <c r="BU470" i="5"/>
  <c r="BU462" i="5"/>
  <c r="BU454" i="5"/>
  <c r="BU476" i="5"/>
  <c r="BU444" i="5"/>
  <c r="BU436" i="5"/>
  <c r="BU428" i="5"/>
  <c r="BU420" i="5"/>
  <c r="BU407" i="5"/>
  <c r="BU399" i="5"/>
  <c r="BU391" i="5"/>
  <c r="BU385" i="5"/>
  <c r="BU377" i="5"/>
  <c r="BU369" i="5"/>
  <c r="BU361" i="5"/>
  <c r="BU353" i="5"/>
  <c r="BU387" i="5"/>
  <c r="BU340" i="5"/>
  <c r="BU332" i="5"/>
  <c r="BU324" i="5"/>
  <c r="BU316" i="5"/>
  <c r="BU308" i="5"/>
  <c r="BU300" i="5"/>
  <c r="BU289" i="5"/>
  <c r="BU274" i="5"/>
  <c r="BU266" i="5"/>
  <c r="BU258" i="5"/>
  <c r="BU250" i="5"/>
  <c r="BU290" i="5"/>
  <c r="BU293" i="5"/>
  <c r="BU227" i="5"/>
  <c r="BU219" i="5"/>
  <c r="BU211" i="5"/>
  <c r="BU203" i="5"/>
  <c r="BU195" i="5"/>
  <c r="BU187" i="5"/>
  <c r="BU234" i="5"/>
  <c r="BU179" i="5"/>
  <c r="BU166" i="5"/>
  <c r="BU158" i="5"/>
  <c r="BU150" i="5"/>
  <c r="BU142" i="5"/>
  <c r="BU134" i="5"/>
  <c r="BU180" i="5"/>
  <c r="BU124" i="5"/>
  <c r="BU111" i="5"/>
  <c r="BU103" i="5"/>
  <c r="BU95" i="5"/>
  <c r="BU87" i="5"/>
  <c r="BU117" i="5"/>
  <c r="BY61" i="5"/>
  <c r="BW62" i="5"/>
  <c r="CE752" i="5"/>
  <c r="CE745" i="5"/>
  <c r="CE735" i="5"/>
  <c r="CE727" i="5"/>
  <c r="CE719" i="5"/>
  <c r="CE711" i="5"/>
  <c r="CE712" i="5"/>
  <c r="CE693" i="5"/>
  <c r="CE702" i="5"/>
  <c r="CE680" i="5"/>
  <c r="CE667" i="5"/>
  <c r="CE677" i="5"/>
  <c r="CE655" i="5"/>
  <c r="CE644" i="5"/>
  <c r="CE636" i="5"/>
  <c r="CE645" i="5"/>
  <c r="CE621" i="5"/>
  <c r="CE613" i="5"/>
  <c r="CE606" i="5"/>
  <c r="CE598" i="5"/>
  <c r="CE612" i="5"/>
  <c r="CE583" i="5"/>
  <c r="CE575" i="5"/>
  <c r="CE567" i="5"/>
  <c r="CE559" i="5"/>
  <c r="CE551" i="5"/>
  <c r="CE540" i="5"/>
  <c r="CE530" i="5"/>
  <c r="CE522" i="5"/>
  <c r="CE510" i="5"/>
  <c r="CE508" i="5"/>
  <c r="CE500" i="5"/>
  <c r="CE492" i="5"/>
  <c r="CE519" i="5"/>
  <c r="CE473" i="5"/>
  <c r="CE465" i="5"/>
  <c r="CE457" i="5"/>
  <c r="CE474" i="5"/>
  <c r="CE446" i="5"/>
  <c r="CE439" i="5"/>
  <c r="CE431" i="5"/>
  <c r="CE423" i="5"/>
  <c r="CE415" i="5"/>
  <c r="CE401" i="5"/>
  <c r="CE393" i="5"/>
  <c r="CE410" i="5"/>
  <c r="CE382" i="5"/>
  <c r="CE374" i="5"/>
  <c r="CE366" i="5"/>
  <c r="CE358" i="5"/>
  <c r="CE350" i="5"/>
  <c r="CE344" i="5"/>
  <c r="CE336" i="5"/>
  <c r="CE328" i="5"/>
  <c r="CE320" i="5"/>
  <c r="CE312" i="5"/>
  <c r="CE304" i="5"/>
  <c r="CE296" i="5"/>
  <c r="CE278" i="5"/>
  <c r="CE270" i="5"/>
  <c r="CE262" i="5"/>
  <c r="CE254" i="5"/>
  <c r="CE246" i="5"/>
  <c r="CE291" i="5"/>
  <c r="CE231" i="5"/>
  <c r="CE223" i="5"/>
  <c r="CE215" i="5"/>
  <c r="CE207" i="5"/>
  <c r="CE199" i="5"/>
  <c r="CE191" i="5"/>
  <c r="CE241" i="5"/>
  <c r="CE172" i="5"/>
  <c r="CE171" i="5"/>
  <c r="CE163" i="5"/>
  <c r="CE155" i="5"/>
  <c r="CE147" i="5"/>
  <c r="CE139" i="5"/>
  <c r="CE131" i="5"/>
  <c r="CE126" i="5"/>
  <c r="CE124" i="5"/>
  <c r="CE108" i="5"/>
  <c r="CE100" i="5"/>
  <c r="CE92" i="5"/>
  <c r="CE84" i="5"/>
  <c r="CE751" i="5"/>
  <c r="CE742" i="5"/>
  <c r="CE734" i="5"/>
  <c r="CE728" i="5"/>
  <c r="CE718" i="5"/>
  <c r="CE710" i="5"/>
  <c r="CE700" i="5"/>
  <c r="CE692" i="5"/>
  <c r="CE685" i="5"/>
  <c r="CE679" i="5"/>
  <c r="CE666" i="5"/>
  <c r="CE669" i="5"/>
  <c r="CE654" i="5"/>
  <c r="CE643" i="5"/>
  <c r="CE635" i="5"/>
  <c r="CE650" i="5"/>
  <c r="CE620" i="5"/>
  <c r="CE629" i="5"/>
  <c r="CE605" i="5"/>
  <c r="CE597" i="5"/>
  <c r="CE611" i="5"/>
  <c r="CE582" i="5"/>
  <c r="CE574" i="5"/>
  <c r="CE566" i="5"/>
  <c r="CE558" i="5"/>
  <c r="CE550" i="5"/>
  <c r="CE545" i="5"/>
  <c r="CE529" i="5"/>
  <c r="CE521" i="5"/>
  <c r="CE511" i="5"/>
  <c r="CE507" i="5"/>
  <c r="CE499" i="5"/>
  <c r="CE491" i="5"/>
  <c r="CE515" i="5"/>
  <c r="CE472" i="5"/>
  <c r="CE464" i="5"/>
  <c r="CE456" i="5"/>
  <c r="CE481" i="5"/>
  <c r="CE447" i="5"/>
  <c r="CE438" i="5"/>
  <c r="CE430" i="5"/>
  <c r="CE422" i="5"/>
  <c r="CE408" i="5"/>
  <c r="CE400" i="5"/>
  <c r="CE392" i="5"/>
  <c r="CE411" i="5"/>
  <c r="CE381" i="5"/>
  <c r="CE373" i="5"/>
  <c r="CE365" i="5"/>
  <c r="CE357" i="5"/>
  <c r="CE349" i="5"/>
  <c r="CE343" i="5"/>
  <c r="CE335" i="5"/>
  <c r="CE327" i="5"/>
  <c r="CE319" i="5"/>
  <c r="CE311" i="5"/>
  <c r="CE303" i="5"/>
  <c r="CE295" i="5"/>
  <c r="CE277" i="5"/>
  <c r="CE269" i="5"/>
  <c r="CE261" i="5"/>
  <c r="CE253" i="5"/>
  <c r="CE245" i="5"/>
  <c r="CE283" i="5"/>
  <c r="CE230" i="5"/>
  <c r="CE222" i="5"/>
  <c r="CE214" i="5"/>
  <c r="CE206" i="5"/>
  <c r="CE198" i="5"/>
  <c r="CE190" i="5"/>
  <c r="CE237" i="5"/>
  <c r="CE180" i="5"/>
  <c r="CE170" i="5"/>
  <c r="CE162" i="5"/>
  <c r="CE154" i="5"/>
  <c r="CE146" i="5"/>
  <c r="CE138" i="5"/>
  <c r="CE130" i="5"/>
  <c r="CE122" i="5"/>
  <c r="CE120" i="5"/>
  <c r="CE107" i="5"/>
  <c r="CE99" i="5"/>
  <c r="CE91" i="5"/>
  <c r="CE125" i="5"/>
  <c r="CE750" i="5"/>
  <c r="CE741" i="5"/>
  <c r="CE733" i="5"/>
  <c r="CE725" i="5"/>
  <c r="CE726" i="5"/>
  <c r="CE708" i="5"/>
  <c r="CE699" i="5"/>
  <c r="CE691" i="5"/>
  <c r="CE686" i="5"/>
  <c r="CE678" i="5"/>
  <c r="CE665" i="5"/>
  <c r="CE670" i="5"/>
  <c r="CE653" i="5"/>
  <c r="CE642" i="5"/>
  <c r="CE634" i="5"/>
  <c r="CE627" i="5"/>
  <c r="CE619" i="5"/>
  <c r="CE628" i="5"/>
  <c r="CE604" i="5"/>
  <c r="CE596" i="5"/>
  <c r="CE587" i="5"/>
  <c r="CE581" i="5"/>
  <c r="CE590" i="5"/>
  <c r="CE565" i="5"/>
  <c r="CE557" i="5"/>
  <c r="CE573" i="5"/>
  <c r="CE536" i="5"/>
  <c r="CE528" i="5"/>
  <c r="CE546" i="5"/>
  <c r="CE512" i="5"/>
  <c r="CE506" i="5"/>
  <c r="CE498" i="5"/>
  <c r="CE490" i="5"/>
  <c r="CE516" i="5"/>
  <c r="CE471" i="5"/>
  <c r="CE463" i="5"/>
  <c r="CE455" i="5"/>
  <c r="CE477" i="5"/>
  <c r="CE448" i="5"/>
  <c r="CE437" i="5"/>
  <c r="CE429" i="5"/>
  <c r="CE421" i="5"/>
  <c r="CE407" i="5"/>
  <c r="CE399" i="5"/>
  <c r="CE391" i="5"/>
  <c r="CE417" i="5"/>
  <c r="CE380" i="5"/>
  <c r="CE372" i="5"/>
  <c r="CE364" i="5"/>
  <c r="CE356" i="5"/>
  <c r="CE348" i="5"/>
  <c r="CE342" i="5"/>
  <c r="CE334" i="5"/>
  <c r="CE326" i="5"/>
  <c r="CE318" i="5"/>
  <c r="CE310" i="5"/>
  <c r="CE302" i="5"/>
  <c r="CE294" i="5"/>
  <c r="CE276" i="5"/>
  <c r="CE268" i="5"/>
  <c r="CE260" i="5"/>
  <c r="CE252" i="5"/>
  <c r="CE244" i="5"/>
  <c r="CE292" i="5"/>
  <c r="CE229" i="5"/>
  <c r="CE221" i="5"/>
  <c r="CE213" i="5"/>
  <c r="CE205" i="5"/>
  <c r="CE197" i="5"/>
  <c r="CE189" i="5"/>
  <c r="CE242" i="5"/>
  <c r="CE177" i="5"/>
  <c r="CE169" i="5"/>
  <c r="CE161" i="5"/>
  <c r="CE153" i="5"/>
  <c r="CE145" i="5"/>
  <c r="CE137" i="5"/>
  <c r="CE129" i="5"/>
  <c r="CE118" i="5"/>
  <c r="CE114" i="5"/>
  <c r="CE106" i="5"/>
  <c r="CE98" i="5"/>
  <c r="CE90" i="5"/>
  <c r="CE121" i="5"/>
  <c r="CE749" i="5"/>
  <c r="CE740" i="5"/>
  <c r="CE732" i="5"/>
  <c r="CE724" i="5"/>
  <c r="CE713" i="5"/>
  <c r="CE709" i="5"/>
  <c r="CE698" i="5"/>
  <c r="CE690" i="5"/>
  <c r="CE687" i="5"/>
  <c r="CE671" i="5"/>
  <c r="CE664" i="5"/>
  <c r="CE657" i="5"/>
  <c r="CE652" i="5"/>
  <c r="CE641" i="5"/>
  <c r="CE633" i="5"/>
  <c r="CE625" i="5"/>
  <c r="CE618" i="5"/>
  <c r="CE630" i="5"/>
  <c r="CE603" i="5"/>
  <c r="CE595" i="5"/>
  <c r="CE589" i="5"/>
  <c r="CE580" i="5"/>
  <c r="CE572" i="5"/>
  <c r="CE564" i="5"/>
  <c r="CE556" i="5"/>
  <c r="CE547" i="5"/>
  <c r="CE535" i="5"/>
  <c r="CE527" i="5"/>
  <c r="CE541" i="5"/>
  <c r="CE518" i="5"/>
  <c r="CE505" i="5"/>
  <c r="CE497" i="5"/>
  <c r="CE489" i="5"/>
  <c r="CE517" i="5"/>
  <c r="CE470" i="5"/>
  <c r="CE462" i="5"/>
  <c r="CE454" i="5"/>
  <c r="CE475" i="5"/>
  <c r="CE444" i="5"/>
  <c r="CE436" i="5"/>
  <c r="CE428" i="5"/>
  <c r="CE420" i="5"/>
  <c r="CE406" i="5"/>
  <c r="CE398" i="5"/>
  <c r="CE390" i="5"/>
  <c r="CE413" i="5"/>
  <c r="CE379" i="5"/>
  <c r="CE371" i="5"/>
  <c r="CE363" i="5"/>
  <c r="CE355" i="5"/>
  <c r="CE347" i="5"/>
  <c r="CE341" i="5"/>
  <c r="CE333" i="5"/>
  <c r="CE325" i="5"/>
  <c r="CE317" i="5"/>
  <c r="CE309" i="5"/>
  <c r="CE301" i="5"/>
  <c r="CE287" i="5"/>
  <c r="CE275" i="5"/>
  <c r="CE267" i="5"/>
  <c r="CE259" i="5"/>
  <c r="CE251" i="5"/>
  <c r="CE243" i="5"/>
  <c r="CE284" i="5"/>
  <c r="CE228" i="5"/>
  <c r="CE220" i="5"/>
  <c r="CE212" i="5"/>
  <c r="CE204" i="5"/>
  <c r="CE196" i="5"/>
  <c r="CE188" i="5"/>
  <c r="CE238" i="5"/>
  <c r="CE173" i="5"/>
  <c r="CE168" i="5"/>
  <c r="CE160" i="5"/>
  <c r="CE152" i="5"/>
  <c r="CE144" i="5"/>
  <c r="CE136" i="5"/>
  <c r="CE184" i="5"/>
  <c r="CE117" i="5"/>
  <c r="CE113" i="5"/>
  <c r="CE105" i="5"/>
  <c r="CE97" i="5"/>
  <c r="CE89" i="5"/>
  <c r="CE115" i="5"/>
  <c r="CE748" i="5"/>
  <c r="CE746" i="5"/>
  <c r="CE731" i="5"/>
  <c r="CE723" i="5"/>
  <c r="CE714" i="5"/>
  <c r="CE707" i="5"/>
  <c r="CE697" i="5"/>
  <c r="CE689" i="5"/>
  <c r="CE684" i="5"/>
  <c r="CE675" i="5"/>
  <c r="CE663" i="5"/>
  <c r="CE661" i="5"/>
  <c r="CE660" i="5"/>
  <c r="CE640" i="5"/>
  <c r="CE632" i="5"/>
  <c r="CE626" i="5"/>
  <c r="CE617" i="5"/>
  <c r="CE610" i="5"/>
  <c r="CE602" i="5"/>
  <c r="CE594" i="5"/>
  <c r="CE588" i="5"/>
  <c r="CE579" i="5"/>
  <c r="CE571" i="5"/>
  <c r="CE563" i="5"/>
  <c r="CE555" i="5"/>
  <c r="CE543" i="5"/>
  <c r="CE534" i="5"/>
  <c r="CE526" i="5"/>
  <c r="CE537" i="5"/>
  <c r="CE513" i="5"/>
  <c r="CE504" i="5"/>
  <c r="CE496" i="5"/>
  <c r="CE488" i="5"/>
  <c r="CE483" i="5"/>
  <c r="CE469" i="5"/>
  <c r="CE461" i="5"/>
  <c r="CE453" i="5"/>
  <c r="CE476" i="5"/>
  <c r="CE443" i="5"/>
  <c r="CE435" i="5"/>
  <c r="CE427" i="5"/>
  <c r="CE419" i="5"/>
  <c r="CE405" i="5"/>
  <c r="CE397" i="5"/>
  <c r="CE389" i="5"/>
  <c r="CE388" i="5"/>
  <c r="CE378" i="5"/>
  <c r="CE370" i="5"/>
  <c r="CE362" i="5"/>
  <c r="CE354" i="5"/>
  <c r="CE386" i="5"/>
  <c r="CE340" i="5"/>
  <c r="CE332" i="5"/>
  <c r="CE324" i="5"/>
  <c r="CE316" i="5"/>
  <c r="CE308" i="5"/>
  <c r="CE300" i="5"/>
  <c r="CE293" i="5"/>
  <c r="CE274" i="5"/>
  <c r="CE266" i="5"/>
  <c r="CE258" i="5"/>
  <c r="CE250" i="5"/>
  <c r="CE289" i="5"/>
  <c r="CE285" i="5"/>
  <c r="CE227" i="5"/>
  <c r="CE219" i="5"/>
  <c r="CE211" i="5"/>
  <c r="CE203" i="5"/>
  <c r="CE195" i="5"/>
  <c r="CE187" i="5"/>
  <c r="CE234" i="5"/>
  <c r="CE183" i="5"/>
  <c r="CE167" i="5"/>
  <c r="CE159" i="5"/>
  <c r="CE151" i="5"/>
  <c r="CE143" i="5"/>
  <c r="CE135" i="5"/>
  <c r="CE175" i="5"/>
  <c r="CE127" i="5"/>
  <c r="CE112" i="5"/>
  <c r="CE104" i="5"/>
  <c r="CE96" i="5"/>
  <c r="CE88" i="5"/>
  <c r="CE116" i="5"/>
  <c r="CE747" i="5"/>
  <c r="CE739" i="5"/>
  <c r="CE730" i="5"/>
  <c r="CE722" i="5"/>
  <c r="CE715" i="5"/>
  <c r="CE706" i="5"/>
  <c r="CE696" i="5"/>
  <c r="CE688" i="5"/>
  <c r="CE683" i="5"/>
  <c r="CE673" i="5"/>
  <c r="CE662" i="5"/>
  <c r="CE658" i="5"/>
  <c r="CE648" i="5"/>
  <c r="CE639" i="5"/>
  <c r="CE631" i="5"/>
  <c r="CE624" i="5"/>
  <c r="CE616" i="5"/>
  <c r="CE609" i="5"/>
  <c r="CE601" i="5"/>
  <c r="CE593" i="5"/>
  <c r="CE586" i="5"/>
  <c r="CE578" i="5"/>
  <c r="CE570" i="5"/>
  <c r="CE562" i="5"/>
  <c r="CE554" i="5"/>
  <c r="CE539" i="5"/>
  <c r="CE533" i="5"/>
  <c r="CE525" i="5"/>
  <c r="CE549" i="5"/>
  <c r="CE520" i="5"/>
  <c r="CE503" i="5"/>
  <c r="CE495" i="5"/>
  <c r="CE487" i="5"/>
  <c r="CE479" i="5"/>
  <c r="CE468" i="5"/>
  <c r="CE460" i="5"/>
  <c r="CE452" i="5"/>
  <c r="CE482" i="5"/>
  <c r="CE442" i="5"/>
  <c r="CE434" i="5"/>
  <c r="CE426" i="5"/>
  <c r="CE418" i="5"/>
  <c r="CE404" i="5"/>
  <c r="CE396" i="5"/>
  <c r="CE409" i="5"/>
  <c r="CE385" i="5"/>
  <c r="CE377" i="5"/>
  <c r="CE369" i="5"/>
  <c r="CE361" i="5"/>
  <c r="CE353" i="5"/>
  <c r="CE387" i="5"/>
  <c r="CE339" i="5"/>
  <c r="CE331" i="5"/>
  <c r="CE323" i="5"/>
  <c r="CE315" i="5"/>
  <c r="CE307" i="5"/>
  <c r="CE299" i="5"/>
  <c r="CE288" i="5"/>
  <c r="CE273" i="5"/>
  <c r="CE265" i="5"/>
  <c r="CE257" i="5"/>
  <c r="CE249" i="5"/>
  <c r="CE281" i="5"/>
  <c r="CE286" i="5"/>
  <c r="CE226" i="5"/>
  <c r="CE218" i="5"/>
  <c r="CE210" i="5"/>
  <c r="CE202" i="5"/>
  <c r="CE194" i="5"/>
  <c r="CE186" i="5"/>
  <c r="CE239" i="5"/>
  <c r="CE178" i="5"/>
  <c r="CE166" i="5"/>
  <c r="CE158" i="5"/>
  <c r="CE150" i="5"/>
  <c r="CE142" i="5"/>
  <c r="CE134" i="5"/>
  <c r="CE179" i="5"/>
  <c r="CE123" i="5"/>
  <c r="CE111" i="5"/>
  <c r="CE103" i="5"/>
  <c r="CE95" i="5"/>
  <c r="CE87" i="5"/>
  <c r="CE743" i="5"/>
  <c r="CE737" i="5"/>
  <c r="CE729" i="5"/>
  <c r="CE721" i="5"/>
  <c r="CE716" i="5"/>
  <c r="CE705" i="5"/>
  <c r="CE695" i="5"/>
  <c r="CE701" i="5"/>
  <c r="CE682" i="5"/>
  <c r="CE672" i="5"/>
  <c r="CE676" i="5"/>
  <c r="CE659" i="5"/>
  <c r="CE646" i="5"/>
  <c r="CE638" i="5"/>
  <c r="CE647" i="5"/>
  <c r="CE623" i="5"/>
  <c r="CE615" i="5"/>
  <c r="CE608" i="5"/>
  <c r="CE600" i="5"/>
  <c r="CE592" i="5"/>
  <c r="CE585" i="5"/>
  <c r="CE577" i="5"/>
  <c r="CE569" i="5"/>
  <c r="CE561" i="5"/>
  <c r="CE553" i="5"/>
  <c r="CE548" i="5"/>
  <c r="CE532" i="5"/>
  <c r="CE524" i="5"/>
  <c r="CE542" i="5"/>
  <c r="CE514" i="5"/>
  <c r="CE502" i="5"/>
  <c r="CE494" i="5"/>
  <c r="CE486" i="5"/>
  <c r="CE484" i="5"/>
  <c r="CE467" i="5"/>
  <c r="CE459" i="5"/>
  <c r="CE451" i="5"/>
  <c r="CE478" i="5"/>
  <c r="CE441" i="5"/>
  <c r="CE433" i="5"/>
  <c r="CE425" i="5"/>
  <c r="CE449" i="5"/>
  <c r="CE403" i="5"/>
  <c r="CE395" i="5"/>
  <c r="CE416" i="5"/>
  <c r="CE384" i="5"/>
  <c r="CE376" i="5"/>
  <c r="CE368" i="5"/>
  <c r="CE360" i="5"/>
  <c r="CE352" i="5"/>
  <c r="CE346" i="5"/>
  <c r="CE338" i="5"/>
  <c r="CE330" i="5"/>
  <c r="CE322" i="5"/>
  <c r="CE314" i="5"/>
  <c r="CE306" i="5"/>
  <c r="CE298" i="5"/>
  <c r="CE280" i="5"/>
  <c r="CE272" i="5"/>
  <c r="CE264" i="5"/>
  <c r="CE256" i="5"/>
  <c r="CE248" i="5"/>
  <c r="CE290" i="5"/>
  <c r="CE233" i="5"/>
  <c r="CE225" i="5"/>
  <c r="CE217" i="5"/>
  <c r="CE209" i="5"/>
  <c r="CE201" i="5"/>
  <c r="CE193" i="5"/>
  <c r="CE240" i="5"/>
  <c r="CE235" i="5"/>
  <c r="CE174" i="5"/>
  <c r="CE165" i="5"/>
  <c r="CE157" i="5"/>
  <c r="CE149" i="5"/>
  <c r="CE141" i="5"/>
  <c r="CE133" i="5"/>
  <c r="CE182" i="5"/>
  <c r="CE119" i="5"/>
  <c r="CE110" i="5"/>
  <c r="CE102" i="5"/>
  <c r="CE94" i="5"/>
  <c r="CE86" i="5"/>
  <c r="CE744" i="5"/>
  <c r="CE736" i="5"/>
  <c r="CE738" i="5"/>
  <c r="CE720" i="5"/>
  <c r="CE717" i="5"/>
  <c r="CE704" i="5"/>
  <c r="CE694" i="5"/>
  <c r="CE703" i="5"/>
  <c r="CE681" i="5"/>
  <c r="CE668" i="5"/>
  <c r="CE674" i="5"/>
  <c r="CE656" i="5"/>
  <c r="CE649" i="5"/>
  <c r="CE637" i="5"/>
  <c r="CE651" i="5"/>
  <c r="CE622" i="5"/>
  <c r="CE614" i="5"/>
  <c r="CE607" i="5"/>
  <c r="CE599" i="5"/>
  <c r="CE591" i="5"/>
  <c r="CE584" i="5"/>
  <c r="CE576" i="5"/>
  <c r="CE568" i="5"/>
  <c r="CE560" i="5"/>
  <c r="CE552" i="5"/>
  <c r="CE544" i="5"/>
  <c r="CE531" i="5"/>
  <c r="CE523" i="5"/>
  <c r="CE538" i="5"/>
  <c r="CE509" i="5"/>
  <c r="CE501" i="5"/>
  <c r="CE493" i="5"/>
  <c r="CE485" i="5"/>
  <c r="CE480" i="5"/>
  <c r="CE466" i="5"/>
  <c r="CE458" i="5"/>
  <c r="CE450" i="5"/>
  <c r="CE445" i="5"/>
  <c r="CE440" i="5"/>
  <c r="CE432" i="5"/>
  <c r="CE424" i="5"/>
  <c r="CE414" i="5"/>
  <c r="CE402" i="5"/>
  <c r="CE394" i="5"/>
  <c r="CE412" i="5"/>
  <c r="CE383" i="5"/>
  <c r="CE375" i="5"/>
  <c r="CE367" i="5"/>
  <c r="CE359" i="5"/>
  <c r="CE351" i="5"/>
  <c r="CE345" i="5"/>
  <c r="CE337" i="5"/>
  <c r="CE329" i="5"/>
  <c r="CE321" i="5"/>
  <c r="CE313" i="5"/>
  <c r="CE305" i="5"/>
  <c r="CE297" i="5"/>
  <c r="CE279" i="5"/>
  <c r="CE271" i="5"/>
  <c r="CE263" i="5"/>
  <c r="CE255" i="5"/>
  <c r="CE247" i="5"/>
  <c r="CE282" i="5"/>
  <c r="CE232" i="5"/>
  <c r="CE224" i="5"/>
  <c r="CE216" i="5"/>
  <c r="CE208" i="5"/>
  <c r="CE200" i="5"/>
  <c r="CE192" i="5"/>
  <c r="CE236" i="5"/>
  <c r="CE185" i="5"/>
  <c r="CE181" i="5"/>
  <c r="CE164" i="5"/>
  <c r="CE156" i="5"/>
  <c r="CE148" i="5"/>
  <c r="CE140" i="5"/>
  <c r="CE132" i="5"/>
  <c r="CE176" i="5"/>
  <c r="CE128" i="5"/>
  <c r="CE109" i="5"/>
  <c r="CE101" i="5"/>
  <c r="CE93" i="5"/>
  <c r="CE85" i="5"/>
  <c r="BE61" i="5"/>
  <c r="BC62" i="5"/>
  <c r="CI61" i="5"/>
  <c r="CG62" i="5"/>
  <c r="AT61" i="5"/>
  <c r="AR62" i="5"/>
  <c r="AP748" i="5"/>
  <c r="AP739" i="5"/>
  <c r="AP731" i="5"/>
  <c r="AP724" i="5"/>
  <c r="AP715" i="5"/>
  <c r="AP707" i="5"/>
  <c r="AP698" i="5"/>
  <c r="AP690" i="5"/>
  <c r="AP681" i="5"/>
  <c r="AP677" i="5"/>
  <c r="AP664" i="5"/>
  <c r="AP656" i="5"/>
  <c r="AP660" i="5"/>
  <c r="AP638" i="5"/>
  <c r="AP648" i="5"/>
  <c r="AP623" i="5"/>
  <c r="AP615" i="5"/>
  <c r="AP611" i="5"/>
  <c r="AP603" i="5"/>
  <c r="AP595" i="5"/>
  <c r="AP586" i="5"/>
  <c r="AP578" i="5"/>
  <c r="AP573" i="5"/>
  <c r="AP564" i="5"/>
  <c r="AP556" i="5"/>
  <c r="AP539" i="5"/>
  <c r="AP534" i="5"/>
  <c r="AP526" i="5"/>
  <c r="AP548" i="5"/>
  <c r="AP517" i="5"/>
  <c r="AP504" i="5"/>
  <c r="AP496" i="5"/>
  <c r="AP488" i="5"/>
  <c r="AP483" i="5"/>
  <c r="AP471" i="5"/>
  <c r="AP463" i="5"/>
  <c r="AP455" i="5"/>
  <c r="AP484" i="5"/>
  <c r="AP441" i="5"/>
  <c r="AP433" i="5"/>
  <c r="AP425" i="5"/>
  <c r="AP445" i="5"/>
  <c r="AP408" i="5"/>
  <c r="AP400" i="5"/>
  <c r="AP392" i="5"/>
  <c r="AP388" i="5"/>
  <c r="AP377" i="5"/>
  <c r="AP369" i="5"/>
  <c r="AP361" i="5"/>
  <c r="AP353" i="5"/>
  <c r="AP386" i="5"/>
  <c r="AP340" i="5"/>
  <c r="AP332" i="5"/>
  <c r="AP324" i="5"/>
  <c r="AP316" i="5"/>
  <c r="AP308" i="5"/>
  <c r="AP300" i="5"/>
  <c r="AP292" i="5"/>
  <c r="AP275" i="5"/>
  <c r="AP267" i="5"/>
  <c r="AP259" i="5"/>
  <c r="AP251" i="5"/>
  <c r="AP243" i="5"/>
  <c r="AP290" i="5"/>
  <c r="AP227" i="5"/>
  <c r="AP219" i="5"/>
  <c r="AP211" i="5"/>
  <c r="AP203" i="5"/>
  <c r="AP195" i="5"/>
  <c r="AP187" i="5"/>
  <c r="AP239" i="5"/>
  <c r="AP185" i="5"/>
  <c r="AP165" i="5"/>
  <c r="AP157" i="5"/>
  <c r="AP149" i="5"/>
  <c r="AP141" i="5"/>
  <c r="AP133" i="5"/>
  <c r="AP186" i="5"/>
  <c r="AP123" i="5"/>
  <c r="AP113" i="5"/>
  <c r="AP105" i="5"/>
  <c r="AP97" i="5"/>
  <c r="AP89" i="5"/>
  <c r="AP747" i="5"/>
  <c r="AP745" i="5"/>
  <c r="AP730" i="5"/>
  <c r="AP723" i="5"/>
  <c r="AP716" i="5"/>
  <c r="AP706" i="5"/>
  <c r="AP697" i="5"/>
  <c r="AP689" i="5"/>
  <c r="AP680" i="5"/>
  <c r="AP670" i="5"/>
  <c r="AP663" i="5"/>
  <c r="AP655" i="5"/>
  <c r="AP649" i="5"/>
  <c r="AP637" i="5"/>
  <c r="AP647" i="5"/>
  <c r="AP622" i="5"/>
  <c r="AP614" i="5"/>
  <c r="AP610" i="5"/>
  <c r="AP602" i="5"/>
  <c r="AP594" i="5"/>
  <c r="AP585" i="5"/>
  <c r="AP577" i="5"/>
  <c r="AP571" i="5"/>
  <c r="AP563" i="5"/>
  <c r="AP555" i="5"/>
  <c r="AP537" i="5"/>
  <c r="AP533" i="5"/>
  <c r="AP525" i="5"/>
  <c r="AP542" i="5"/>
  <c r="AP518" i="5"/>
  <c r="AP503" i="5"/>
  <c r="AP495" i="5"/>
  <c r="AP487" i="5"/>
  <c r="AP479" i="5"/>
  <c r="AP470" i="5"/>
  <c r="AP462" i="5"/>
  <c r="AP454" i="5"/>
  <c r="AP482" i="5"/>
  <c r="AP440" i="5"/>
  <c r="AP432" i="5"/>
  <c r="AP424" i="5"/>
  <c r="AP446" i="5"/>
  <c r="AP407" i="5"/>
  <c r="AP399" i="5"/>
  <c r="AP391" i="5"/>
  <c r="AP384" i="5"/>
  <c r="AP376" i="5"/>
  <c r="AP368" i="5"/>
  <c r="AP360" i="5"/>
  <c r="AP352" i="5"/>
  <c r="AP387" i="5"/>
  <c r="AP339" i="5"/>
  <c r="AP331" i="5"/>
  <c r="AP323" i="5"/>
  <c r="AP315" i="5"/>
  <c r="AP307" i="5"/>
  <c r="AP299" i="5"/>
  <c r="AP284" i="5"/>
  <c r="AP274" i="5"/>
  <c r="AP266" i="5"/>
  <c r="AP258" i="5"/>
  <c r="AP250" i="5"/>
  <c r="AP293" i="5"/>
  <c r="AP282" i="5"/>
  <c r="AP226" i="5"/>
  <c r="AP218" i="5"/>
  <c r="AP210" i="5"/>
  <c r="AP202" i="5"/>
  <c r="AP194" i="5"/>
  <c r="AP240" i="5"/>
  <c r="AP235" i="5"/>
  <c r="AP172" i="5"/>
  <c r="AP164" i="5"/>
  <c r="AP156" i="5"/>
  <c r="AP148" i="5"/>
  <c r="AP140" i="5"/>
  <c r="AP132" i="5"/>
  <c r="AP178" i="5"/>
  <c r="AP119" i="5"/>
  <c r="AP112" i="5"/>
  <c r="AP104" i="5"/>
  <c r="AP96" i="5"/>
  <c r="AP88" i="5"/>
  <c r="AP744" i="5"/>
  <c r="AP737" i="5"/>
  <c r="AP729" i="5"/>
  <c r="AP722" i="5"/>
  <c r="AP717" i="5"/>
  <c r="AP705" i="5"/>
  <c r="AP696" i="5"/>
  <c r="AP688" i="5"/>
  <c r="AP679" i="5"/>
  <c r="AP671" i="5"/>
  <c r="AP662" i="5"/>
  <c r="AP654" i="5"/>
  <c r="AP644" i="5"/>
  <c r="AP636" i="5"/>
  <c r="AP646" i="5"/>
  <c r="AP621" i="5"/>
  <c r="AP613" i="5"/>
  <c r="AP609" i="5"/>
  <c r="AP601" i="5"/>
  <c r="AP593" i="5"/>
  <c r="AP584" i="5"/>
  <c r="AP576" i="5"/>
  <c r="AP570" i="5"/>
  <c r="AP562" i="5"/>
  <c r="AP554" i="5"/>
  <c r="AP538" i="5"/>
  <c r="AP532" i="5"/>
  <c r="AP524" i="5"/>
  <c r="AP550" i="5"/>
  <c r="AP510" i="5"/>
  <c r="AP502" i="5"/>
  <c r="AP494" i="5"/>
  <c r="AP486" i="5"/>
  <c r="AP475" i="5"/>
  <c r="AP469" i="5"/>
  <c r="AP461" i="5"/>
  <c r="AP453" i="5"/>
  <c r="AP478" i="5"/>
  <c r="AP439" i="5"/>
  <c r="AP431" i="5"/>
  <c r="AP423" i="5"/>
  <c r="AP447" i="5"/>
  <c r="AP406" i="5"/>
  <c r="AP398" i="5"/>
  <c r="AP390" i="5"/>
  <c r="AP383" i="5"/>
  <c r="AP375" i="5"/>
  <c r="AP367" i="5"/>
  <c r="AP359" i="5"/>
  <c r="AP351" i="5"/>
  <c r="AP346" i="5"/>
  <c r="AP338" i="5"/>
  <c r="AP330" i="5"/>
  <c r="AP322" i="5"/>
  <c r="AP314" i="5"/>
  <c r="AP306" i="5"/>
  <c r="AP298" i="5"/>
  <c r="AP281" i="5"/>
  <c r="AP273" i="5"/>
  <c r="AP265" i="5"/>
  <c r="AP257" i="5"/>
  <c r="AP249" i="5"/>
  <c r="AP285" i="5"/>
  <c r="AP233" i="5"/>
  <c r="AP225" i="5"/>
  <c r="AP217" i="5"/>
  <c r="AP209" i="5"/>
  <c r="AP201" i="5"/>
  <c r="AP193" i="5"/>
  <c r="AP236" i="5"/>
  <c r="AP181" i="5"/>
  <c r="AP171" i="5"/>
  <c r="AP163" i="5"/>
  <c r="AP155" i="5"/>
  <c r="AP147" i="5"/>
  <c r="AP139" i="5"/>
  <c r="AP131" i="5"/>
  <c r="AP176" i="5"/>
  <c r="AP115" i="5"/>
  <c r="AP111" i="5"/>
  <c r="AP103" i="5"/>
  <c r="AP95" i="5"/>
  <c r="AP87" i="5"/>
  <c r="AP746" i="5"/>
  <c r="AP736" i="5"/>
  <c r="AP738" i="5"/>
  <c r="AP721" i="5"/>
  <c r="AP708" i="5"/>
  <c r="AP704" i="5"/>
  <c r="AP695" i="5"/>
  <c r="AP702" i="5"/>
  <c r="AP685" i="5"/>
  <c r="AP669" i="5"/>
  <c r="AP676" i="5"/>
  <c r="AP653" i="5"/>
  <c r="AP643" i="5"/>
  <c r="AP635" i="5"/>
  <c r="AP651" i="5"/>
  <c r="AP620" i="5"/>
  <c r="AP628" i="5"/>
  <c r="AP608" i="5"/>
  <c r="AP600" i="5"/>
  <c r="AP592" i="5"/>
  <c r="AP583" i="5"/>
  <c r="AP575" i="5"/>
  <c r="AP569" i="5"/>
  <c r="AP561" i="5"/>
  <c r="AP553" i="5"/>
  <c r="AP549" i="5"/>
  <c r="AP531" i="5"/>
  <c r="AP523" i="5"/>
  <c r="AP545" i="5"/>
  <c r="AP509" i="5"/>
  <c r="AP501" i="5"/>
  <c r="AP493" i="5"/>
  <c r="AP485" i="5"/>
  <c r="AP476" i="5"/>
  <c r="AP468" i="5"/>
  <c r="AP460" i="5"/>
  <c r="AP452" i="5"/>
  <c r="AP448" i="5"/>
  <c r="AP438" i="5"/>
  <c r="AP430" i="5"/>
  <c r="AP422" i="5"/>
  <c r="AP414" i="5"/>
  <c r="AP405" i="5"/>
  <c r="AP397" i="5"/>
  <c r="AP389" i="5"/>
  <c r="AP382" i="5"/>
  <c r="AP374" i="5"/>
  <c r="AP366" i="5"/>
  <c r="AP358" i="5"/>
  <c r="AP350" i="5"/>
  <c r="AP345" i="5"/>
  <c r="AP337" i="5"/>
  <c r="AP329" i="5"/>
  <c r="AP321" i="5"/>
  <c r="AP313" i="5"/>
  <c r="AP305" i="5"/>
  <c r="AP297" i="5"/>
  <c r="AP280" i="5"/>
  <c r="AP272" i="5"/>
  <c r="AP264" i="5"/>
  <c r="AP256" i="5"/>
  <c r="AP248" i="5"/>
  <c r="AP294" i="5"/>
  <c r="AP232" i="5"/>
  <c r="AP224" i="5"/>
  <c r="AP216" i="5"/>
  <c r="AP208" i="5"/>
  <c r="AP200" i="5"/>
  <c r="AP192" i="5"/>
  <c r="AP234" i="5"/>
  <c r="AP184" i="5"/>
  <c r="AP170" i="5"/>
  <c r="AP162" i="5"/>
  <c r="AP154" i="5"/>
  <c r="AP146" i="5"/>
  <c r="AP138" i="5"/>
  <c r="AP130" i="5"/>
  <c r="AP126" i="5"/>
  <c r="AP116" i="5"/>
  <c r="AP110" i="5"/>
  <c r="AP102" i="5"/>
  <c r="AP94" i="5"/>
  <c r="AP86" i="5"/>
  <c r="AP752" i="5"/>
  <c r="AP743" i="5"/>
  <c r="AP735" i="5"/>
  <c r="AP728" i="5"/>
  <c r="AP720" i="5"/>
  <c r="AP711" i="5"/>
  <c r="AP712" i="5"/>
  <c r="AP694" i="5"/>
  <c r="AP701" i="5"/>
  <c r="AP686" i="5"/>
  <c r="AP668" i="5"/>
  <c r="AP674" i="5"/>
  <c r="AP652" i="5"/>
  <c r="AP642" i="5"/>
  <c r="AP634" i="5"/>
  <c r="AP645" i="5"/>
  <c r="AP619" i="5"/>
  <c r="AP629" i="5"/>
  <c r="AP607" i="5"/>
  <c r="AP599" i="5"/>
  <c r="AP612" i="5"/>
  <c r="AP582" i="5"/>
  <c r="AP591" i="5"/>
  <c r="AP568" i="5"/>
  <c r="AP560" i="5"/>
  <c r="AP552" i="5"/>
  <c r="AP544" i="5"/>
  <c r="AP530" i="5"/>
  <c r="AP522" i="5"/>
  <c r="AP520" i="5"/>
  <c r="AP508" i="5"/>
  <c r="AP500" i="5"/>
  <c r="AP492" i="5"/>
  <c r="AP519" i="5"/>
  <c r="AP480" i="5"/>
  <c r="AP467" i="5"/>
  <c r="AP459" i="5"/>
  <c r="AP451" i="5"/>
  <c r="AP449" i="5"/>
  <c r="AP437" i="5"/>
  <c r="AP429" i="5"/>
  <c r="AP421" i="5"/>
  <c r="AP410" i="5"/>
  <c r="AP404" i="5"/>
  <c r="AP396" i="5"/>
  <c r="AP416" i="5"/>
  <c r="AP381" i="5"/>
  <c r="AP373" i="5"/>
  <c r="AP365" i="5"/>
  <c r="AP357" i="5"/>
  <c r="AP349" i="5"/>
  <c r="AP344" i="5"/>
  <c r="AP336" i="5"/>
  <c r="AP328" i="5"/>
  <c r="AP320" i="5"/>
  <c r="AP312" i="5"/>
  <c r="AP304" i="5"/>
  <c r="AP296" i="5"/>
  <c r="AP279" i="5"/>
  <c r="AP271" i="5"/>
  <c r="AP263" i="5"/>
  <c r="AP255" i="5"/>
  <c r="AP247" i="5"/>
  <c r="AP286" i="5"/>
  <c r="AP231" i="5"/>
  <c r="AP223" i="5"/>
  <c r="AP215" i="5"/>
  <c r="AP207" i="5"/>
  <c r="AP199" i="5"/>
  <c r="AP191" i="5"/>
  <c r="AP241" i="5"/>
  <c r="AP177" i="5"/>
  <c r="AP169" i="5"/>
  <c r="AP161" i="5"/>
  <c r="AP153" i="5"/>
  <c r="AP145" i="5"/>
  <c r="AP137" i="5"/>
  <c r="AP180" i="5"/>
  <c r="AP122" i="5"/>
  <c r="AP128" i="5"/>
  <c r="AP109" i="5"/>
  <c r="AP101" i="5"/>
  <c r="AP93" i="5"/>
  <c r="AP85" i="5"/>
  <c r="AP84" i="5"/>
  <c r="AP751" i="5"/>
  <c r="AP742" i="5"/>
  <c r="AP734" i="5"/>
  <c r="AP727" i="5"/>
  <c r="AP719" i="5"/>
  <c r="AP709" i="5"/>
  <c r="AP703" i="5"/>
  <c r="AP693" i="5"/>
  <c r="AP684" i="5"/>
  <c r="AP687" i="5"/>
  <c r="AP667" i="5"/>
  <c r="AP672" i="5"/>
  <c r="AP657" i="5"/>
  <c r="AP641" i="5"/>
  <c r="AP633" i="5"/>
  <c r="AP650" i="5"/>
  <c r="AP618" i="5"/>
  <c r="AP625" i="5"/>
  <c r="AP606" i="5"/>
  <c r="AP598" i="5"/>
  <c r="AP587" i="5"/>
  <c r="AP581" i="5"/>
  <c r="AP589" i="5"/>
  <c r="AP567" i="5"/>
  <c r="AP559" i="5"/>
  <c r="AP551" i="5"/>
  <c r="AP540" i="5"/>
  <c r="AP529" i="5"/>
  <c r="AP521" i="5"/>
  <c r="AP514" i="5"/>
  <c r="AP507" i="5"/>
  <c r="AP499" i="5"/>
  <c r="AP491" i="5"/>
  <c r="AP511" i="5"/>
  <c r="AP474" i="5"/>
  <c r="AP466" i="5"/>
  <c r="AP458" i="5"/>
  <c r="AP450" i="5"/>
  <c r="AP444" i="5"/>
  <c r="AP436" i="5"/>
  <c r="AP428" i="5"/>
  <c r="AP420" i="5"/>
  <c r="AP411" i="5"/>
  <c r="AP403" i="5"/>
  <c r="AP395" i="5"/>
  <c r="AP412" i="5"/>
  <c r="AP380" i="5"/>
  <c r="AP372" i="5"/>
  <c r="AP364" i="5"/>
  <c r="AP356" i="5"/>
  <c r="AP348" i="5"/>
  <c r="AP343" i="5"/>
  <c r="AP335" i="5"/>
  <c r="AP327" i="5"/>
  <c r="AP319" i="5"/>
  <c r="AP311" i="5"/>
  <c r="AP303" i="5"/>
  <c r="AP295" i="5"/>
  <c r="AP278" i="5"/>
  <c r="AP270" i="5"/>
  <c r="AP262" i="5"/>
  <c r="AP254" i="5"/>
  <c r="AP246" i="5"/>
  <c r="AP287" i="5"/>
  <c r="AP230" i="5"/>
  <c r="AP222" i="5"/>
  <c r="AP214" i="5"/>
  <c r="AP206" i="5"/>
  <c r="AP198" i="5"/>
  <c r="AP190" i="5"/>
  <c r="AP237" i="5"/>
  <c r="AP179" i="5"/>
  <c r="AP168" i="5"/>
  <c r="AP160" i="5"/>
  <c r="AP152" i="5"/>
  <c r="AP144" i="5"/>
  <c r="AP136" i="5"/>
  <c r="AP175" i="5"/>
  <c r="AP118" i="5"/>
  <c r="AP124" i="5"/>
  <c r="AP108" i="5"/>
  <c r="AP100" i="5"/>
  <c r="AP92" i="5"/>
  <c r="AP125" i="5"/>
  <c r="AP750" i="5"/>
  <c r="AP741" i="5"/>
  <c r="AP733" i="5"/>
  <c r="AP726" i="5"/>
  <c r="AP718" i="5"/>
  <c r="AP713" i="5"/>
  <c r="AP700" i="5"/>
  <c r="AP692" i="5"/>
  <c r="AP683" i="5"/>
  <c r="AP675" i="5"/>
  <c r="AP666" i="5"/>
  <c r="AP678" i="5"/>
  <c r="AP658" i="5"/>
  <c r="AP640" i="5"/>
  <c r="AP632" i="5"/>
  <c r="AP627" i="5"/>
  <c r="AP617" i="5"/>
  <c r="AP626" i="5"/>
  <c r="AP605" i="5"/>
  <c r="AP597" i="5"/>
  <c r="AP590" i="5"/>
  <c r="AP580" i="5"/>
  <c r="AP574" i="5"/>
  <c r="AP566" i="5"/>
  <c r="AP558" i="5"/>
  <c r="AP547" i="5"/>
  <c r="AP536" i="5"/>
  <c r="AP528" i="5"/>
  <c r="AP546" i="5"/>
  <c r="AP515" i="5"/>
  <c r="AP506" i="5"/>
  <c r="AP498" i="5"/>
  <c r="AP490" i="5"/>
  <c r="AP512" i="5"/>
  <c r="AP473" i="5"/>
  <c r="AP465" i="5"/>
  <c r="AP457" i="5"/>
  <c r="AP481" i="5"/>
  <c r="AP443" i="5"/>
  <c r="AP435" i="5"/>
  <c r="AP427" i="5"/>
  <c r="AP419" i="5"/>
  <c r="AP415" i="5"/>
  <c r="AP402" i="5"/>
  <c r="AP394" i="5"/>
  <c r="AP417" i="5"/>
  <c r="AP379" i="5"/>
  <c r="AP371" i="5"/>
  <c r="AP363" i="5"/>
  <c r="AP355" i="5"/>
  <c r="AP347" i="5"/>
  <c r="AP342" i="5"/>
  <c r="AP334" i="5"/>
  <c r="AP326" i="5"/>
  <c r="AP318" i="5"/>
  <c r="AP310" i="5"/>
  <c r="AP302" i="5"/>
  <c r="AP291" i="5"/>
  <c r="AP277" i="5"/>
  <c r="AP269" i="5"/>
  <c r="AP261" i="5"/>
  <c r="AP253" i="5"/>
  <c r="AP245" i="5"/>
  <c r="AP288" i="5"/>
  <c r="AP229" i="5"/>
  <c r="AP221" i="5"/>
  <c r="AP213" i="5"/>
  <c r="AP205" i="5"/>
  <c r="AP197" i="5"/>
  <c r="AP189" i="5"/>
  <c r="AP242" i="5"/>
  <c r="AP182" i="5"/>
  <c r="AP167" i="5"/>
  <c r="AP159" i="5"/>
  <c r="AP151" i="5"/>
  <c r="AP143" i="5"/>
  <c r="AP135" i="5"/>
  <c r="AP173" i="5"/>
  <c r="AP114" i="5"/>
  <c r="AP120" i="5"/>
  <c r="AP107" i="5"/>
  <c r="AP99" i="5"/>
  <c r="AP91" i="5"/>
  <c r="AP121" i="5"/>
  <c r="AP749" i="5"/>
  <c r="AP740" i="5"/>
  <c r="AP732" i="5"/>
  <c r="AP725" i="5"/>
  <c r="AP714" i="5"/>
  <c r="AP710" i="5"/>
  <c r="AP699" i="5"/>
  <c r="AP691" i="5"/>
  <c r="AP682" i="5"/>
  <c r="AP673" i="5"/>
  <c r="AP665" i="5"/>
  <c r="AP661" i="5"/>
  <c r="AP659" i="5"/>
  <c r="AP639" i="5"/>
  <c r="AP631" i="5"/>
  <c r="AP624" i="5"/>
  <c r="AP616" i="5"/>
  <c r="AP630" i="5"/>
  <c r="AP604" i="5"/>
  <c r="AP596" i="5"/>
  <c r="AP588" i="5"/>
  <c r="AP579" i="5"/>
  <c r="AP572" i="5"/>
  <c r="AP565" i="5"/>
  <c r="AP557" i="5"/>
  <c r="AP543" i="5"/>
  <c r="AP535" i="5"/>
  <c r="AP527" i="5"/>
  <c r="AP541" i="5"/>
  <c r="AP516" i="5"/>
  <c r="AP505" i="5"/>
  <c r="AP497" i="5"/>
  <c r="AP489" i="5"/>
  <c r="AP513" i="5"/>
  <c r="AP472" i="5"/>
  <c r="AP464" i="5"/>
  <c r="AP456" i="5"/>
  <c r="AP477" i="5"/>
  <c r="AP442" i="5"/>
  <c r="AP434" i="5"/>
  <c r="AP426" i="5"/>
  <c r="AP418" i="5"/>
  <c r="AP409" i="5"/>
  <c r="AP401" i="5"/>
  <c r="AP393" i="5"/>
  <c r="AP413" i="5"/>
  <c r="AP378" i="5"/>
  <c r="AP370" i="5"/>
  <c r="AP362" i="5"/>
  <c r="AP354" i="5"/>
  <c r="AP385" i="5"/>
  <c r="AP341" i="5"/>
  <c r="AP333" i="5"/>
  <c r="AP325" i="5"/>
  <c r="AP317" i="5"/>
  <c r="AP309" i="5"/>
  <c r="AP301" i="5"/>
  <c r="AP283" i="5"/>
  <c r="AP276" i="5"/>
  <c r="AP268" i="5"/>
  <c r="AP260" i="5"/>
  <c r="AP252" i="5"/>
  <c r="AP244" i="5"/>
  <c r="AP289" i="5"/>
  <c r="AP228" i="5"/>
  <c r="AP220" i="5"/>
  <c r="AP212" i="5"/>
  <c r="AP204" i="5"/>
  <c r="AP196" i="5"/>
  <c r="AP188" i="5"/>
  <c r="AP238" i="5"/>
  <c r="AP174" i="5"/>
  <c r="AP166" i="5"/>
  <c r="AP158" i="5"/>
  <c r="AP150" i="5"/>
  <c r="AP142" i="5"/>
  <c r="AP134" i="5"/>
  <c r="AP183" i="5"/>
  <c r="AP127" i="5"/>
  <c r="AP117" i="5"/>
  <c r="AP106" i="5"/>
  <c r="AP98" i="5"/>
  <c r="AP90" i="5"/>
  <c r="AP129" i="5"/>
  <c r="AQ189" i="5" l="1"/>
  <c r="AQ194" i="5"/>
  <c r="AQ258" i="5"/>
  <c r="AQ331" i="5"/>
  <c r="AQ419" i="5"/>
  <c r="AQ483" i="5"/>
  <c r="AQ522" i="5"/>
  <c r="AQ585" i="5"/>
  <c r="AQ645" i="5"/>
  <c r="AQ716" i="5"/>
  <c r="AQ105" i="5"/>
  <c r="AQ165" i="5"/>
  <c r="AQ227" i="5"/>
  <c r="AQ297" i="5"/>
  <c r="AQ361" i="5"/>
  <c r="AQ425" i="5"/>
  <c r="AQ518" i="5"/>
  <c r="AQ553" i="5"/>
  <c r="AQ632" i="5"/>
  <c r="AQ681" i="5"/>
  <c r="AQ747" i="5"/>
  <c r="AQ181" i="5"/>
  <c r="AQ196" i="5"/>
  <c r="AQ260" i="5"/>
  <c r="AQ333" i="5"/>
  <c r="AQ418" i="5"/>
  <c r="AQ456" i="5"/>
  <c r="AQ520" i="5"/>
  <c r="AQ587" i="5"/>
  <c r="AQ647" i="5"/>
  <c r="AQ715" i="5"/>
  <c r="AQ99" i="5"/>
  <c r="AQ159" i="5"/>
  <c r="AQ221" i="5"/>
  <c r="AQ285" i="5"/>
  <c r="AQ355" i="5"/>
  <c r="AQ416" i="5"/>
  <c r="AQ486" i="5"/>
  <c r="AQ550" i="5"/>
  <c r="AQ613" i="5"/>
  <c r="AQ674" i="5"/>
  <c r="AQ741" i="5"/>
  <c r="AQ132" i="5"/>
  <c r="AQ240" i="5"/>
  <c r="AQ254" i="5"/>
  <c r="AQ327" i="5"/>
  <c r="AQ388" i="5"/>
  <c r="AQ454" i="5"/>
  <c r="AQ515" i="5"/>
  <c r="AQ581" i="5"/>
  <c r="AQ641" i="5"/>
  <c r="AQ710" i="5"/>
  <c r="AQ109" i="5"/>
  <c r="AQ169" i="5"/>
  <c r="AQ231" i="5"/>
  <c r="AQ304" i="5"/>
  <c r="AQ365" i="5"/>
  <c r="AQ429" i="5"/>
  <c r="AQ492" i="5"/>
  <c r="AQ560" i="5"/>
  <c r="AQ619" i="5"/>
  <c r="AQ685" i="5"/>
  <c r="AQ750" i="5"/>
  <c r="AQ146" i="5"/>
  <c r="AQ208" i="5"/>
  <c r="AQ272" i="5"/>
  <c r="AQ345" i="5"/>
  <c r="AQ405" i="5"/>
  <c r="AQ468" i="5"/>
  <c r="AQ531" i="5"/>
  <c r="AQ600" i="5"/>
  <c r="AQ661" i="5"/>
  <c r="AQ729" i="5"/>
  <c r="AQ129" i="5"/>
  <c r="AQ245" i="5"/>
  <c r="AQ249" i="5"/>
  <c r="AQ322" i="5"/>
  <c r="AQ383" i="5"/>
  <c r="AQ447" i="5"/>
  <c r="AQ510" i="5"/>
  <c r="AQ579" i="5"/>
  <c r="AQ654" i="5"/>
  <c r="AQ704" i="5"/>
  <c r="AV61" i="5"/>
  <c r="CF115" i="5"/>
  <c r="CF187" i="5"/>
  <c r="CF238" i="5"/>
  <c r="CF311" i="5"/>
  <c r="CF373" i="5"/>
  <c r="CF438" i="5"/>
  <c r="CF499" i="5"/>
  <c r="CF566" i="5"/>
  <c r="CF628" i="5"/>
  <c r="CF709" i="5"/>
  <c r="CF92" i="5"/>
  <c r="CF155" i="5"/>
  <c r="CF215" i="5"/>
  <c r="CF278" i="5"/>
  <c r="CF352" i="5"/>
  <c r="CF409" i="5"/>
  <c r="CF473" i="5"/>
  <c r="CF538" i="5"/>
  <c r="CF606" i="5"/>
  <c r="CF682" i="5"/>
  <c r="CF735" i="5"/>
  <c r="CF185" i="5"/>
  <c r="CF192" i="5"/>
  <c r="CF255" i="5"/>
  <c r="CF329" i="5"/>
  <c r="CF391" i="5"/>
  <c r="CF488" i="5"/>
  <c r="CF526" i="5"/>
  <c r="CF584" i="5"/>
  <c r="CF645" i="5"/>
  <c r="CF712" i="5"/>
  <c r="CF102" i="5"/>
  <c r="CF165" i="5"/>
  <c r="CF225" i="5"/>
  <c r="CF299" i="5"/>
  <c r="CF360" i="5"/>
  <c r="CF425" i="5"/>
  <c r="CF489" i="5"/>
  <c r="CF549" i="5"/>
  <c r="CF616" i="5"/>
  <c r="CF681" i="5"/>
  <c r="CF752" i="5"/>
  <c r="CF190" i="5"/>
  <c r="CF194" i="5"/>
  <c r="CF257" i="5"/>
  <c r="CF331" i="5"/>
  <c r="CF419" i="5"/>
  <c r="CF481" i="5"/>
  <c r="CF524" i="5"/>
  <c r="CF586" i="5"/>
  <c r="CF647" i="5"/>
  <c r="CF715" i="5"/>
  <c r="CF104" i="5"/>
  <c r="CF167" i="5"/>
  <c r="CF227" i="5"/>
  <c r="CF300" i="5"/>
  <c r="CF362" i="5"/>
  <c r="CF427" i="5"/>
  <c r="CF522" i="5"/>
  <c r="CF579" i="5"/>
  <c r="CF634" i="5"/>
  <c r="CF684" i="5"/>
  <c r="CF747" i="5"/>
  <c r="CF136" i="5"/>
  <c r="CF196" i="5"/>
  <c r="CF259" i="5"/>
  <c r="CF333" i="5"/>
  <c r="CF417" i="5"/>
  <c r="CF487" i="5"/>
  <c r="CF517" i="5"/>
  <c r="CF588" i="5"/>
  <c r="CF649" i="5"/>
  <c r="CF716" i="5"/>
  <c r="CF106" i="5"/>
  <c r="CF169" i="5"/>
  <c r="CF229" i="5"/>
  <c r="CF302" i="5"/>
  <c r="CF364" i="5"/>
  <c r="CF429" i="5"/>
  <c r="CF525" i="5"/>
  <c r="CF557" i="5"/>
  <c r="CF619" i="5"/>
  <c r="CF686" i="5"/>
  <c r="CF751" i="5"/>
  <c r="BV117" i="5"/>
  <c r="BV185" i="5"/>
  <c r="BV299" i="5"/>
  <c r="BV314" i="5"/>
  <c r="BV375" i="5"/>
  <c r="BV442" i="5"/>
  <c r="BV503" i="5"/>
  <c r="BV570" i="5"/>
  <c r="BV630" i="5"/>
  <c r="BV697" i="5"/>
  <c r="BV122" i="5"/>
  <c r="BV149" i="5"/>
  <c r="BV210" i="5"/>
  <c r="BV273" i="5"/>
  <c r="BV347" i="5"/>
  <c r="BV406" i="5"/>
  <c r="BV469" i="5"/>
  <c r="BV532" i="5"/>
  <c r="BV602" i="5"/>
  <c r="BV664" i="5"/>
  <c r="BV729" i="5"/>
  <c r="BV119" i="5"/>
  <c r="BV180" i="5"/>
  <c r="BV291" i="5"/>
  <c r="BV316" i="5"/>
  <c r="BV377" i="5"/>
  <c r="BV444" i="5"/>
  <c r="BV505" i="5"/>
  <c r="BV572" i="5"/>
  <c r="BV634" i="5"/>
  <c r="BV699" i="5"/>
  <c r="BV128" i="5"/>
  <c r="BV151" i="5"/>
  <c r="BV212" i="5"/>
  <c r="BV275" i="5"/>
  <c r="BV349" i="5"/>
  <c r="BV408" i="5"/>
  <c r="BV471" i="5"/>
  <c r="BV534" i="5"/>
  <c r="BV604" i="5"/>
  <c r="BV676" i="5"/>
  <c r="BV731" i="5"/>
  <c r="BV120" i="5"/>
  <c r="BV179" i="5"/>
  <c r="BV298" i="5"/>
  <c r="BV318" i="5"/>
  <c r="BV379" i="5"/>
  <c r="BV446" i="5"/>
  <c r="BV507" i="5"/>
  <c r="BV574" i="5"/>
  <c r="BV652" i="5"/>
  <c r="BV701" i="5"/>
  <c r="BZ84" i="5"/>
  <c r="BV90" i="5"/>
  <c r="BV84" i="5"/>
  <c r="BV89" i="5"/>
  <c r="BV86" i="5"/>
  <c r="BV87" i="5"/>
  <c r="BV85" i="5"/>
  <c r="BV88" i="5"/>
  <c r="BV153" i="5"/>
  <c r="BV214" i="5"/>
  <c r="BV277" i="5"/>
  <c r="BV351" i="5"/>
  <c r="BV410" i="5"/>
  <c r="BV473" i="5"/>
  <c r="BV536" i="5"/>
  <c r="BV606" i="5"/>
  <c r="BV679" i="5"/>
  <c r="BV735" i="5"/>
  <c r="BV183" i="5"/>
  <c r="BV247" i="5"/>
  <c r="BV254" i="5"/>
  <c r="BV328" i="5"/>
  <c r="BV389" i="5"/>
  <c r="BV485" i="5"/>
  <c r="BV520" i="5"/>
  <c r="BV582" i="5"/>
  <c r="BV643" i="5"/>
  <c r="BV712" i="5"/>
  <c r="BV108" i="5"/>
  <c r="BV171" i="5"/>
  <c r="BV232" i="5"/>
  <c r="BV305" i="5"/>
  <c r="BV366" i="5"/>
  <c r="BV433" i="5"/>
  <c r="BV494" i="5"/>
  <c r="BV561" i="5"/>
  <c r="BV621" i="5"/>
  <c r="BV688" i="5"/>
  <c r="BV751" i="5"/>
  <c r="AG148" i="5"/>
  <c r="AG208" i="5"/>
  <c r="AG273" i="5"/>
  <c r="AG345" i="5"/>
  <c r="AG405" i="5"/>
  <c r="AG468" i="5"/>
  <c r="AG530" i="5"/>
  <c r="AG600" i="5"/>
  <c r="AG660" i="5"/>
  <c r="AG729" i="5"/>
  <c r="AG134" i="5"/>
  <c r="AG246" i="5"/>
  <c r="AG250" i="5"/>
  <c r="AG322" i="5"/>
  <c r="AG382" i="5"/>
  <c r="AG447" i="5"/>
  <c r="AG510" i="5"/>
  <c r="AG578" i="5"/>
  <c r="AG637" i="5"/>
  <c r="AG703" i="5"/>
  <c r="AG96" i="5"/>
  <c r="AG158" i="5"/>
  <c r="AG218" i="5"/>
  <c r="AG283" i="5"/>
  <c r="AG393" i="5"/>
  <c r="AG415" i="5"/>
  <c r="AG478" i="5"/>
  <c r="AG540" i="5"/>
  <c r="AG610" i="5"/>
  <c r="AG672" i="5"/>
  <c r="AG738" i="5"/>
  <c r="AG120" i="5"/>
  <c r="AG245" i="5"/>
  <c r="AG252" i="5"/>
  <c r="AG324" i="5"/>
  <c r="AG384" i="5"/>
  <c r="AG449" i="5"/>
  <c r="AG512" i="5"/>
  <c r="AG579" i="5"/>
  <c r="AG639" i="5"/>
  <c r="AG705" i="5"/>
  <c r="AG132" i="5"/>
  <c r="AG152" i="5"/>
  <c r="AG212" i="5"/>
  <c r="AG277" i="5"/>
  <c r="AG349" i="5"/>
  <c r="AG409" i="5"/>
  <c r="AG472" i="5"/>
  <c r="AG534" i="5"/>
  <c r="AG604" i="5"/>
  <c r="AG681" i="5"/>
  <c r="AG734" i="5"/>
  <c r="AG123" i="5"/>
  <c r="AG180" i="5"/>
  <c r="AG294" i="5"/>
  <c r="AG318" i="5"/>
  <c r="AG378" i="5"/>
  <c r="AG443" i="5"/>
  <c r="AG506" i="5"/>
  <c r="AG574" i="5"/>
  <c r="AG657" i="5"/>
  <c r="AG699" i="5"/>
  <c r="AG92" i="5"/>
  <c r="AG154" i="5"/>
  <c r="AG214" i="5"/>
  <c r="AG279" i="5"/>
  <c r="AG351" i="5"/>
  <c r="AG411" i="5"/>
  <c r="AG474" i="5"/>
  <c r="AG536" i="5"/>
  <c r="AG606" i="5"/>
  <c r="AG668" i="5"/>
  <c r="AG735" i="5"/>
  <c r="AG183" i="5"/>
  <c r="AG243" i="5"/>
  <c r="AG256" i="5"/>
  <c r="AG328" i="5"/>
  <c r="AG388" i="5"/>
  <c r="AG485" i="5"/>
  <c r="AG516" i="5"/>
  <c r="AG581" i="5"/>
  <c r="AG643" i="5"/>
  <c r="AG710" i="5"/>
  <c r="S62" i="5"/>
  <c r="O62" i="5"/>
  <c r="W128" i="5"/>
  <c r="W181" i="5"/>
  <c r="W289" i="5"/>
  <c r="W317" i="5"/>
  <c r="W377" i="5"/>
  <c r="W442" i="5"/>
  <c r="W506" i="5"/>
  <c r="W573" i="5"/>
  <c r="W655" i="5"/>
  <c r="W698" i="5"/>
  <c r="W133" i="5"/>
  <c r="W153" i="5"/>
  <c r="W213" i="5"/>
  <c r="W276" i="5"/>
  <c r="W350" i="5"/>
  <c r="W409" i="5"/>
  <c r="W474" i="5"/>
  <c r="W533" i="5"/>
  <c r="W605" i="5"/>
  <c r="W682" i="5"/>
  <c r="W734" i="5"/>
  <c r="W123" i="5"/>
  <c r="W192" i="5"/>
  <c r="W288" i="5"/>
  <c r="W319" i="5"/>
  <c r="W379" i="5"/>
  <c r="W444" i="5"/>
  <c r="W508" i="5"/>
  <c r="W575" i="5"/>
  <c r="W652" i="5"/>
  <c r="W700" i="5"/>
  <c r="W100" i="5"/>
  <c r="W163" i="5"/>
  <c r="W223" i="5"/>
  <c r="W286" i="5"/>
  <c r="W356" i="5"/>
  <c r="W422" i="5"/>
  <c r="W487" i="5"/>
  <c r="W548" i="5"/>
  <c r="W615" i="5"/>
  <c r="W678" i="5"/>
  <c r="W742" i="5"/>
  <c r="W186" i="5"/>
  <c r="W248" i="5"/>
  <c r="W255" i="5"/>
  <c r="W329" i="5"/>
  <c r="W389" i="5"/>
  <c r="W486" i="5"/>
  <c r="W517" i="5"/>
  <c r="W581" i="5"/>
  <c r="W643" i="5"/>
  <c r="W711" i="5"/>
  <c r="W110" i="5"/>
  <c r="W173" i="5"/>
  <c r="W233" i="5"/>
  <c r="W306" i="5"/>
  <c r="W366" i="5"/>
  <c r="W431" i="5"/>
  <c r="W495" i="5"/>
  <c r="W562" i="5"/>
  <c r="W621" i="5"/>
  <c r="W688" i="5"/>
  <c r="W142" i="5"/>
  <c r="W202" i="5"/>
  <c r="W265" i="5"/>
  <c r="W339" i="5"/>
  <c r="W398" i="5"/>
  <c r="W463" i="5"/>
  <c r="W556" i="5"/>
  <c r="W591" i="5"/>
  <c r="W668" i="5"/>
  <c r="W723" i="5"/>
  <c r="W112" i="5"/>
  <c r="W175" i="5"/>
  <c r="W235" i="5"/>
  <c r="W308" i="5"/>
  <c r="W368" i="5"/>
  <c r="W433" i="5"/>
  <c r="W497" i="5"/>
  <c r="W564" i="5"/>
  <c r="W623" i="5"/>
  <c r="W690" i="5"/>
  <c r="BL140" i="5"/>
  <c r="BL202" i="5"/>
  <c r="BL265" i="5"/>
  <c r="BL339" i="5"/>
  <c r="BL400" i="5"/>
  <c r="BL462" i="5"/>
  <c r="BL545" i="5"/>
  <c r="BL591" i="5"/>
  <c r="BL663" i="5"/>
  <c r="BL720" i="5"/>
  <c r="BL112" i="5"/>
  <c r="BL173" i="5"/>
  <c r="BL235" i="5"/>
  <c r="BL308" i="5"/>
  <c r="BL369" i="5"/>
  <c r="BL435" i="5"/>
  <c r="BL495" i="5"/>
  <c r="BL564" i="5"/>
  <c r="BL622" i="5"/>
  <c r="BL690" i="5"/>
  <c r="BL142" i="5"/>
  <c r="BL204" i="5"/>
  <c r="BL267" i="5"/>
  <c r="BL341" i="5"/>
  <c r="BL402" i="5"/>
  <c r="BL464" i="5"/>
  <c r="BL552" i="5"/>
  <c r="BL618" i="5"/>
  <c r="BL666" i="5"/>
  <c r="BL734" i="5"/>
  <c r="BL114" i="5"/>
  <c r="BL175" i="5"/>
  <c r="BL237" i="5"/>
  <c r="BL310" i="5"/>
  <c r="BL371" i="5"/>
  <c r="BL437" i="5"/>
  <c r="BL497" i="5"/>
  <c r="BL566" i="5"/>
  <c r="BL624" i="5"/>
  <c r="BL707" i="5"/>
  <c r="BL144" i="5"/>
  <c r="BL206" i="5"/>
  <c r="BL269" i="5"/>
  <c r="BL343" i="5"/>
  <c r="BL404" i="5"/>
  <c r="BL466" i="5"/>
  <c r="BL527" i="5"/>
  <c r="BL598" i="5"/>
  <c r="BL659" i="5"/>
  <c r="BL725" i="5"/>
  <c r="BL132" i="5"/>
  <c r="BL243" i="5"/>
  <c r="BL298" i="5"/>
  <c r="BL320" i="5"/>
  <c r="BL381" i="5"/>
  <c r="BL447" i="5"/>
  <c r="BL507" i="5"/>
  <c r="BL576" i="5"/>
  <c r="BL656" i="5"/>
  <c r="BL702" i="5"/>
  <c r="BL101" i="5"/>
  <c r="BL162" i="5"/>
  <c r="BL224" i="5"/>
  <c r="BL287" i="5"/>
  <c r="BL358" i="5"/>
  <c r="BL424" i="5"/>
  <c r="BL483" i="5"/>
  <c r="BL548" i="5"/>
  <c r="BL616" i="5"/>
  <c r="BL683" i="5"/>
  <c r="BL745" i="5"/>
  <c r="BL178" i="5"/>
  <c r="BL193" i="5"/>
  <c r="BL256" i="5"/>
  <c r="BL330" i="5"/>
  <c r="BL392" i="5"/>
  <c r="BL489" i="5"/>
  <c r="BL521" i="5"/>
  <c r="BL582" i="5"/>
  <c r="BL646" i="5"/>
  <c r="BL716" i="5"/>
  <c r="AC62" i="5"/>
  <c r="Y62" i="5"/>
  <c r="M129" i="5"/>
  <c r="M182" i="5"/>
  <c r="M289" i="5"/>
  <c r="M318" i="5"/>
  <c r="M379" i="5"/>
  <c r="M444" i="5"/>
  <c r="M506" i="5"/>
  <c r="M574" i="5"/>
  <c r="M656" i="5"/>
  <c r="M700" i="5"/>
  <c r="M134" i="5"/>
  <c r="M153" i="5"/>
  <c r="M214" i="5"/>
  <c r="M276" i="5"/>
  <c r="M351" i="5"/>
  <c r="M410" i="5"/>
  <c r="M474" i="5"/>
  <c r="M536" i="5"/>
  <c r="M605" i="5"/>
  <c r="M669" i="5"/>
  <c r="M733" i="5"/>
  <c r="M181" i="5"/>
  <c r="M245" i="5"/>
  <c r="M253" i="5"/>
  <c r="M328" i="5"/>
  <c r="M389" i="5"/>
  <c r="M482" i="5"/>
  <c r="M516" i="5"/>
  <c r="M581" i="5"/>
  <c r="M643" i="5"/>
  <c r="M711" i="5"/>
  <c r="M108" i="5"/>
  <c r="M171" i="5"/>
  <c r="M232" i="5"/>
  <c r="M305" i="5"/>
  <c r="M366" i="5"/>
  <c r="M431" i="5"/>
  <c r="M493" i="5"/>
  <c r="M561" i="5"/>
  <c r="M620" i="5"/>
  <c r="M688" i="5"/>
  <c r="M752" i="5"/>
  <c r="M140" i="5"/>
  <c r="M201" i="5"/>
  <c r="M263" i="5"/>
  <c r="M338" i="5"/>
  <c r="M397" i="5"/>
  <c r="M461" i="5"/>
  <c r="M543" i="5"/>
  <c r="M591" i="5"/>
  <c r="M653" i="5"/>
  <c r="M720" i="5"/>
  <c r="M110" i="5"/>
  <c r="M173" i="5"/>
  <c r="M234" i="5"/>
  <c r="M307" i="5"/>
  <c r="M368" i="5"/>
  <c r="M433" i="5"/>
  <c r="M495" i="5"/>
  <c r="M563" i="5"/>
  <c r="M622" i="5"/>
  <c r="M690" i="5"/>
  <c r="M142" i="5"/>
  <c r="M203" i="5"/>
  <c r="M265" i="5"/>
  <c r="M340" i="5"/>
  <c r="M399" i="5"/>
  <c r="M463" i="5"/>
  <c r="M550" i="5"/>
  <c r="M593" i="5"/>
  <c r="M666" i="5"/>
  <c r="M723" i="5"/>
  <c r="M112" i="5"/>
  <c r="M175" i="5"/>
  <c r="M236" i="5"/>
  <c r="M309" i="5"/>
  <c r="M370" i="5"/>
  <c r="M435" i="5"/>
  <c r="M497" i="5"/>
  <c r="M565" i="5"/>
  <c r="M624" i="5"/>
  <c r="M693" i="5"/>
  <c r="BB131" i="5"/>
  <c r="BB241" i="5"/>
  <c r="BB254" i="5"/>
  <c r="BB327" i="5"/>
  <c r="BB388" i="5"/>
  <c r="BB453" i="5"/>
  <c r="BB514" i="5"/>
  <c r="BB581" i="5"/>
  <c r="BB642" i="5"/>
  <c r="BB710" i="5"/>
  <c r="BB109" i="5"/>
  <c r="BB169" i="5"/>
  <c r="BB231" i="5"/>
  <c r="BB304" i="5"/>
  <c r="BB365" i="5"/>
  <c r="BB430" i="5"/>
  <c r="BB491" i="5"/>
  <c r="BB559" i="5"/>
  <c r="BB636" i="5"/>
  <c r="BB685" i="5"/>
  <c r="BB752" i="5"/>
  <c r="BB146" i="5"/>
  <c r="BB208" i="5"/>
  <c r="BB272" i="5"/>
  <c r="BB345" i="5"/>
  <c r="BB406" i="5"/>
  <c r="BB470" i="5"/>
  <c r="BB531" i="5"/>
  <c r="BB600" i="5"/>
  <c r="BB661" i="5"/>
  <c r="BB729" i="5"/>
  <c r="BB119" i="5"/>
  <c r="BB183" i="5"/>
  <c r="BB294" i="5"/>
  <c r="BB314" i="5"/>
  <c r="BB375" i="5"/>
  <c r="BB440" i="5"/>
  <c r="BB501" i="5"/>
  <c r="BB569" i="5"/>
  <c r="BB628" i="5"/>
  <c r="BB695" i="5"/>
  <c r="BB130" i="5"/>
  <c r="BB148" i="5"/>
  <c r="BB210" i="5"/>
  <c r="BB274" i="5"/>
  <c r="BB347" i="5"/>
  <c r="BB408" i="5"/>
  <c r="BB472" i="5"/>
  <c r="BB533" i="5"/>
  <c r="BB602" i="5"/>
  <c r="BB666" i="5"/>
  <c r="BB731" i="5"/>
  <c r="BB122" i="5"/>
  <c r="BB184" i="5"/>
  <c r="BB300" i="5"/>
  <c r="BB316" i="5"/>
  <c r="BB377" i="5"/>
  <c r="BB442" i="5"/>
  <c r="BB503" i="5"/>
  <c r="BB571" i="5"/>
  <c r="BB630" i="5"/>
  <c r="BB697" i="5"/>
  <c r="BF84" i="5"/>
  <c r="BB90" i="5"/>
  <c r="BB89" i="5"/>
  <c r="BB88" i="5"/>
  <c r="BB86" i="5"/>
  <c r="BB87" i="5"/>
  <c r="BB85" i="5"/>
  <c r="BB84" i="5"/>
  <c r="BB150" i="5"/>
  <c r="BB212" i="5"/>
  <c r="BB276" i="5"/>
  <c r="BB349" i="5"/>
  <c r="BB410" i="5"/>
  <c r="BB474" i="5"/>
  <c r="BB535" i="5"/>
  <c r="BB604" i="5"/>
  <c r="BB678" i="5"/>
  <c r="BB733" i="5"/>
  <c r="BB129" i="5"/>
  <c r="BB189" i="5"/>
  <c r="BB291" i="5"/>
  <c r="BB318" i="5"/>
  <c r="BB379" i="5"/>
  <c r="BB444" i="5"/>
  <c r="BB505" i="5"/>
  <c r="BB573" i="5"/>
  <c r="BB652" i="5"/>
  <c r="BB699" i="5"/>
  <c r="AQ140" i="5"/>
  <c r="AQ202" i="5"/>
  <c r="AQ266" i="5"/>
  <c r="AQ339" i="5"/>
  <c r="AQ399" i="5"/>
  <c r="AQ462" i="5"/>
  <c r="AQ547" i="5"/>
  <c r="AQ594" i="5"/>
  <c r="AQ665" i="5"/>
  <c r="AQ720" i="5"/>
  <c r="AQ113" i="5"/>
  <c r="AQ173" i="5"/>
  <c r="AQ235" i="5"/>
  <c r="AQ308" i="5"/>
  <c r="AQ369" i="5"/>
  <c r="AQ433" i="5"/>
  <c r="AQ496" i="5"/>
  <c r="AQ564" i="5"/>
  <c r="AQ623" i="5"/>
  <c r="AQ689" i="5"/>
  <c r="AQ142" i="5"/>
  <c r="AQ204" i="5"/>
  <c r="AQ268" i="5"/>
  <c r="AQ341" i="5"/>
  <c r="AQ401" i="5"/>
  <c r="AQ464" i="5"/>
  <c r="AQ527" i="5"/>
  <c r="AQ593" i="5"/>
  <c r="AQ663" i="5"/>
  <c r="AQ725" i="5"/>
  <c r="AQ107" i="5"/>
  <c r="AQ167" i="5"/>
  <c r="AQ229" i="5"/>
  <c r="AQ302" i="5"/>
  <c r="AQ363" i="5"/>
  <c r="AQ427" i="5"/>
  <c r="AQ525" i="5"/>
  <c r="AQ558" i="5"/>
  <c r="AQ635" i="5"/>
  <c r="AQ692" i="5"/>
  <c r="AQ749" i="5"/>
  <c r="AQ136" i="5"/>
  <c r="AQ198" i="5"/>
  <c r="AQ262" i="5"/>
  <c r="AQ335" i="5"/>
  <c r="AQ395" i="5"/>
  <c r="AQ458" i="5"/>
  <c r="AQ551" i="5"/>
  <c r="AQ589" i="5"/>
  <c r="AQ649" i="5"/>
  <c r="AQ714" i="5"/>
  <c r="AQ117" i="5"/>
  <c r="AQ177" i="5"/>
  <c r="AQ239" i="5"/>
  <c r="AQ312" i="5"/>
  <c r="AQ373" i="5"/>
  <c r="AQ437" i="5"/>
  <c r="AQ500" i="5"/>
  <c r="AQ568" i="5"/>
  <c r="AQ627" i="5"/>
  <c r="AQ694" i="5"/>
  <c r="AQ94" i="5"/>
  <c r="AQ154" i="5"/>
  <c r="AQ216" i="5"/>
  <c r="AQ280" i="5"/>
  <c r="AQ393" i="5"/>
  <c r="AQ413" i="5"/>
  <c r="AQ476" i="5"/>
  <c r="AQ539" i="5"/>
  <c r="AQ608" i="5"/>
  <c r="AQ669" i="5"/>
  <c r="AQ736" i="5"/>
  <c r="AQ192" i="5"/>
  <c r="AQ193" i="5"/>
  <c r="AQ257" i="5"/>
  <c r="AQ330" i="5"/>
  <c r="AQ394" i="5"/>
  <c r="AQ490" i="5"/>
  <c r="AQ523" i="5"/>
  <c r="AQ584" i="5"/>
  <c r="AQ644" i="5"/>
  <c r="AQ713" i="5"/>
  <c r="CL62" i="5"/>
  <c r="CH62" i="5"/>
  <c r="CF134" i="5"/>
  <c r="CF191" i="5"/>
  <c r="CF288" i="5"/>
  <c r="CF319" i="5"/>
  <c r="CF381" i="5"/>
  <c r="CF446" i="5"/>
  <c r="CF507" i="5"/>
  <c r="CF574" i="5"/>
  <c r="CF657" i="5"/>
  <c r="CF700" i="5"/>
  <c r="CF100" i="5"/>
  <c r="CF163" i="5"/>
  <c r="CF223" i="5"/>
  <c r="CF286" i="5"/>
  <c r="CF358" i="5"/>
  <c r="CF455" i="5"/>
  <c r="CF490" i="5"/>
  <c r="CF554" i="5"/>
  <c r="CF614" i="5"/>
  <c r="CF678" i="5"/>
  <c r="CF743" i="5"/>
  <c r="CF140" i="5"/>
  <c r="CF200" i="5"/>
  <c r="CF263" i="5"/>
  <c r="CF337" i="5"/>
  <c r="CF415" i="5"/>
  <c r="CF458" i="5"/>
  <c r="CF555" i="5"/>
  <c r="CF592" i="5"/>
  <c r="CF654" i="5"/>
  <c r="CF721" i="5"/>
  <c r="CF110" i="5"/>
  <c r="CF173" i="5"/>
  <c r="CF233" i="5"/>
  <c r="CF306" i="5"/>
  <c r="CF368" i="5"/>
  <c r="CF433" i="5"/>
  <c r="CF494" i="5"/>
  <c r="CF561" i="5"/>
  <c r="CF623" i="5"/>
  <c r="CF690" i="5"/>
  <c r="CF142" i="5"/>
  <c r="CF202" i="5"/>
  <c r="CF265" i="5"/>
  <c r="CF339" i="5"/>
  <c r="CF396" i="5"/>
  <c r="CF460" i="5"/>
  <c r="CF547" i="5"/>
  <c r="CF595" i="5"/>
  <c r="CF658" i="5"/>
  <c r="CF719" i="5"/>
  <c r="CF112" i="5"/>
  <c r="CF175" i="5"/>
  <c r="CF235" i="5"/>
  <c r="CF308" i="5"/>
  <c r="CF370" i="5"/>
  <c r="CF435" i="5"/>
  <c r="CF496" i="5"/>
  <c r="CF563" i="5"/>
  <c r="CF625" i="5"/>
  <c r="CF692" i="5"/>
  <c r="CF144" i="5"/>
  <c r="CF204" i="5"/>
  <c r="CF267" i="5"/>
  <c r="CF341" i="5"/>
  <c r="CF398" i="5"/>
  <c r="CF462" i="5"/>
  <c r="CF527" i="5"/>
  <c r="CF617" i="5"/>
  <c r="CF660" i="5"/>
  <c r="CF724" i="5"/>
  <c r="CF114" i="5"/>
  <c r="CF177" i="5"/>
  <c r="CF237" i="5"/>
  <c r="CF310" i="5"/>
  <c r="CF372" i="5"/>
  <c r="CF437" i="5"/>
  <c r="CF498" i="5"/>
  <c r="CF565" i="5"/>
  <c r="CF627" i="5"/>
  <c r="CF708" i="5"/>
  <c r="BV130" i="5"/>
  <c r="BV240" i="5"/>
  <c r="BV296" i="5"/>
  <c r="BV322" i="5"/>
  <c r="BV383" i="5"/>
  <c r="BV450" i="5"/>
  <c r="BV511" i="5"/>
  <c r="BV579" i="5"/>
  <c r="BV637" i="5"/>
  <c r="BV705" i="5"/>
  <c r="BV94" i="5"/>
  <c r="BV157" i="5"/>
  <c r="BV218" i="5"/>
  <c r="BV281" i="5"/>
  <c r="BV392" i="5"/>
  <c r="BV414" i="5"/>
  <c r="BV477" i="5"/>
  <c r="BV540" i="5"/>
  <c r="BV610" i="5"/>
  <c r="BV670" i="5"/>
  <c r="BV739" i="5"/>
  <c r="BV125" i="5"/>
  <c r="BV245" i="5"/>
  <c r="BV250" i="5"/>
  <c r="BV324" i="5"/>
  <c r="BV385" i="5"/>
  <c r="BV454" i="5"/>
  <c r="BV513" i="5"/>
  <c r="BV595" i="5"/>
  <c r="BV639" i="5"/>
  <c r="BV709" i="5"/>
  <c r="BV96" i="5"/>
  <c r="BV159" i="5"/>
  <c r="BV220" i="5"/>
  <c r="BV283" i="5"/>
  <c r="BV354" i="5"/>
  <c r="BV418" i="5"/>
  <c r="BV479" i="5"/>
  <c r="BV542" i="5"/>
  <c r="BV612" i="5"/>
  <c r="BV672" i="5"/>
  <c r="BV741" i="5"/>
  <c r="BV133" i="5"/>
  <c r="BV248" i="5"/>
  <c r="BV252" i="5"/>
  <c r="BV326" i="5"/>
  <c r="BV387" i="5"/>
  <c r="BV452" i="5"/>
  <c r="BV515" i="5"/>
  <c r="BV580" i="5"/>
  <c r="BV641" i="5"/>
  <c r="BV710" i="5"/>
  <c r="BV98" i="5"/>
  <c r="BV161" i="5"/>
  <c r="BV222" i="5"/>
  <c r="BV285" i="5"/>
  <c r="BV356" i="5"/>
  <c r="BV421" i="5"/>
  <c r="BV483" i="5"/>
  <c r="BV547" i="5"/>
  <c r="BV614" i="5"/>
  <c r="BV674" i="5"/>
  <c r="BV743" i="5"/>
  <c r="BV138" i="5"/>
  <c r="BV199" i="5"/>
  <c r="BV262" i="5"/>
  <c r="BV336" i="5"/>
  <c r="BV395" i="5"/>
  <c r="BV458" i="5"/>
  <c r="BV549" i="5"/>
  <c r="BV590" i="5"/>
  <c r="BV656" i="5"/>
  <c r="BV722" i="5"/>
  <c r="BV116" i="5"/>
  <c r="BV181" i="5"/>
  <c r="BV293" i="5"/>
  <c r="BV313" i="5"/>
  <c r="BV374" i="5"/>
  <c r="BV441" i="5"/>
  <c r="BV502" i="5"/>
  <c r="BV569" i="5"/>
  <c r="BV629" i="5"/>
  <c r="BV696" i="5"/>
  <c r="AG94" i="5"/>
  <c r="AG156" i="5"/>
  <c r="AG216" i="5"/>
  <c r="AG281" i="5"/>
  <c r="AG394" i="5"/>
  <c r="AG413" i="5"/>
  <c r="AG476" i="5"/>
  <c r="AG538" i="5"/>
  <c r="AG608" i="5"/>
  <c r="AG670" i="5"/>
  <c r="AG736" i="5"/>
  <c r="AG190" i="5"/>
  <c r="AG193" i="5"/>
  <c r="AG258" i="5"/>
  <c r="AG330" i="5"/>
  <c r="AG390" i="5"/>
  <c r="AG484" i="5"/>
  <c r="AG524" i="5"/>
  <c r="AG583" i="5"/>
  <c r="AG645" i="5"/>
  <c r="AG712" i="5"/>
  <c r="AG104" i="5"/>
  <c r="AG166" i="5"/>
  <c r="AG226" i="5"/>
  <c r="AG290" i="5"/>
  <c r="AG359" i="5"/>
  <c r="AG424" i="5"/>
  <c r="AG520" i="5"/>
  <c r="AG552" i="5"/>
  <c r="AG618" i="5"/>
  <c r="AG680" i="5"/>
  <c r="AG750" i="5"/>
  <c r="AG187" i="5"/>
  <c r="AG195" i="5"/>
  <c r="AG260" i="5"/>
  <c r="AG332" i="5"/>
  <c r="AG420" i="5"/>
  <c r="AG490" i="5"/>
  <c r="AG523" i="5"/>
  <c r="AG585" i="5"/>
  <c r="AG647" i="5"/>
  <c r="AG717" i="5"/>
  <c r="AG98" i="5"/>
  <c r="AG160" i="5"/>
  <c r="AG220" i="5"/>
  <c r="AG285" i="5"/>
  <c r="AG353" i="5"/>
  <c r="AG422" i="5"/>
  <c r="AG480" i="5"/>
  <c r="AG542" i="5"/>
  <c r="AG612" i="5"/>
  <c r="AG674" i="5"/>
  <c r="AG739" i="5"/>
  <c r="AG129" i="5"/>
  <c r="AG248" i="5"/>
  <c r="AG254" i="5"/>
  <c r="AG326" i="5"/>
  <c r="AG386" i="5"/>
  <c r="AG451" i="5"/>
  <c r="AG514" i="5"/>
  <c r="AG596" i="5"/>
  <c r="AG641" i="5"/>
  <c r="AG714" i="5"/>
  <c r="AG100" i="5"/>
  <c r="AG162" i="5"/>
  <c r="AG222" i="5"/>
  <c r="AG287" i="5"/>
  <c r="AG355" i="5"/>
  <c r="AG421" i="5"/>
  <c r="AG487" i="5"/>
  <c r="AG556" i="5"/>
  <c r="AG614" i="5"/>
  <c r="AG678" i="5"/>
  <c r="AG741" i="5"/>
  <c r="AG139" i="5"/>
  <c r="AG199" i="5"/>
  <c r="AG264" i="5"/>
  <c r="AG336" i="5"/>
  <c r="AG396" i="5"/>
  <c r="AG459" i="5"/>
  <c r="AG545" i="5"/>
  <c r="AG589" i="5"/>
  <c r="AG652" i="5"/>
  <c r="AG720" i="5"/>
  <c r="R61" i="5"/>
  <c r="W126" i="5"/>
  <c r="W241" i="5"/>
  <c r="W251" i="5"/>
  <c r="W325" i="5"/>
  <c r="W385" i="5"/>
  <c r="W450" i="5"/>
  <c r="W514" i="5"/>
  <c r="W594" i="5"/>
  <c r="W639" i="5"/>
  <c r="W706" i="5"/>
  <c r="W98" i="5"/>
  <c r="W161" i="5"/>
  <c r="W221" i="5"/>
  <c r="W284" i="5"/>
  <c r="W354" i="5"/>
  <c r="W423" i="5"/>
  <c r="W488" i="5"/>
  <c r="W541" i="5"/>
  <c r="W613" i="5"/>
  <c r="W675" i="5"/>
  <c r="W740" i="5"/>
  <c r="W134" i="5"/>
  <c r="W249" i="5"/>
  <c r="W253" i="5"/>
  <c r="W327" i="5"/>
  <c r="W387" i="5"/>
  <c r="W452" i="5"/>
  <c r="W516" i="5"/>
  <c r="W593" i="5"/>
  <c r="W641" i="5"/>
  <c r="W715" i="5"/>
  <c r="W108" i="5"/>
  <c r="W171" i="5"/>
  <c r="W231" i="5"/>
  <c r="W304" i="5"/>
  <c r="W364" i="5"/>
  <c r="W429" i="5"/>
  <c r="W493" i="5"/>
  <c r="W560" i="5"/>
  <c r="W631" i="5"/>
  <c r="W686" i="5"/>
  <c r="W752" i="5"/>
  <c r="W140" i="5"/>
  <c r="W200" i="5"/>
  <c r="W263" i="5"/>
  <c r="W337" i="5"/>
  <c r="W396" i="5"/>
  <c r="W461" i="5"/>
  <c r="W546" i="5"/>
  <c r="W589" i="5"/>
  <c r="W654" i="5"/>
  <c r="W720" i="5"/>
  <c r="W118" i="5"/>
  <c r="W182" i="5"/>
  <c r="W290" i="5"/>
  <c r="W314" i="5"/>
  <c r="W374" i="5"/>
  <c r="W439" i="5"/>
  <c r="W503" i="5"/>
  <c r="W570" i="5"/>
  <c r="W629" i="5"/>
  <c r="W695" i="5"/>
  <c r="W120" i="5"/>
  <c r="W150" i="5"/>
  <c r="W210" i="5"/>
  <c r="W273" i="5"/>
  <c r="W347" i="5"/>
  <c r="W406" i="5"/>
  <c r="W471" i="5"/>
  <c r="W530" i="5"/>
  <c r="W602" i="5"/>
  <c r="W662" i="5"/>
  <c r="W731" i="5"/>
  <c r="W124" i="5"/>
  <c r="W187" i="5"/>
  <c r="W300" i="5"/>
  <c r="W316" i="5"/>
  <c r="W376" i="5"/>
  <c r="W441" i="5"/>
  <c r="W505" i="5"/>
  <c r="W572" i="5"/>
  <c r="W635" i="5"/>
  <c r="W697" i="5"/>
  <c r="BL125" i="5"/>
  <c r="BL148" i="5"/>
  <c r="BL210" i="5"/>
  <c r="BL273" i="5"/>
  <c r="BL347" i="5"/>
  <c r="BL408" i="5"/>
  <c r="BL470" i="5"/>
  <c r="BL531" i="5"/>
  <c r="BL602" i="5"/>
  <c r="BL665" i="5"/>
  <c r="BL729" i="5"/>
  <c r="BL122" i="5"/>
  <c r="BL191" i="5"/>
  <c r="BL292" i="5"/>
  <c r="BL316" i="5"/>
  <c r="BL377" i="5"/>
  <c r="BL443" i="5"/>
  <c r="BL503" i="5"/>
  <c r="BL572" i="5"/>
  <c r="BL630" i="5"/>
  <c r="BL698" i="5"/>
  <c r="BL133" i="5"/>
  <c r="BL150" i="5"/>
  <c r="BL212" i="5"/>
  <c r="BL275" i="5"/>
  <c r="BL349" i="5"/>
  <c r="BL410" i="5"/>
  <c r="BL472" i="5"/>
  <c r="BL533" i="5"/>
  <c r="BL604" i="5"/>
  <c r="BL677" i="5"/>
  <c r="BL731" i="5"/>
  <c r="BL124" i="5"/>
  <c r="BL188" i="5"/>
  <c r="BL291" i="5"/>
  <c r="BL318" i="5"/>
  <c r="BL379" i="5"/>
  <c r="BL445" i="5"/>
  <c r="BL505" i="5"/>
  <c r="BL574" i="5"/>
  <c r="BL655" i="5"/>
  <c r="BL700" i="5"/>
  <c r="BL91" i="5"/>
  <c r="BL152" i="5"/>
  <c r="BL214" i="5"/>
  <c r="BL277" i="5"/>
  <c r="BL351" i="5"/>
  <c r="BL412" i="5"/>
  <c r="BL474" i="5"/>
  <c r="BL535" i="5"/>
  <c r="BL606" i="5"/>
  <c r="BL680" i="5"/>
  <c r="BL744" i="5"/>
  <c r="BL180" i="5"/>
  <c r="BL248" i="5"/>
  <c r="BL254" i="5"/>
  <c r="BL328" i="5"/>
  <c r="BL389" i="5"/>
  <c r="BL486" i="5"/>
  <c r="BL515" i="5"/>
  <c r="BL595" i="5"/>
  <c r="BL644" i="5"/>
  <c r="BL712" i="5"/>
  <c r="BL109" i="5"/>
  <c r="BL170" i="5"/>
  <c r="BL232" i="5"/>
  <c r="BL305" i="5"/>
  <c r="BL366" i="5"/>
  <c r="BL432" i="5"/>
  <c r="BL492" i="5"/>
  <c r="BL561" i="5"/>
  <c r="BL619" i="5"/>
  <c r="BL687" i="5"/>
  <c r="BL139" i="5"/>
  <c r="BL201" i="5"/>
  <c r="BL264" i="5"/>
  <c r="BL338" i="5"/>
  <c r="BL399" i="5"/>
  <c r="BL461" i="5"/>
  <c r="BL551" i="5"/>
  <c r="BL590" i="5"/>
  <c r="BL664" i="5"/>
  <c r="BL719" i="5"/>
  <c r="AB61" i="5"/>
  <c r="M131" i="5"/>
  <c r="M246" i="5"/>
  <c r="M251" i="5"/>
  <c r="M326" i="5"/>
  <c r="M387" i="5"/>
  <c r="M453" i="5"/>
  <c r="M514" i="5"/>
  <c r="M594" i="5"/>
  <c r="M641" i="5"/>
  <c r="M709" i="5"/>
  <c r="M98" i="5"/>
  <c r="M161" i="5"/>
  <c r="M222" i="5"/>
  <c r="M284" i="5"/>
  <c r="M356" i="5"/>
  <c r="M419" i="5"/>
  <c r="M489" i="5"/>
  <c r="M545" i="5"/>
  <c r="M613" i="5"/>
  <c r="M678" i="5"/>
  <c r="M742" i="5"/>
  <c r="M138" i="5"/>
  <c r="M199" i="5"/>
  <c r="M261" i="5"/>
  <c r="M336" i="5"/>
  <c r="M395" i="5"/>
  <c r="M459" i="5"/>
  <c r="M547" i="5"/>
  <c r="M589" i="5"/>
  <c r="M655" i="5"/>
  <c r="M722" i="5"/>
  <c r="M116" i="5"/>
  <c r="M186" i="5"/>
  <c r="M240" i="5"/>
  <c r="M313" i="5"/>
  <c r="M374" i="5"/>
  <c r="M439" i="5"/>
  <c r="M501" i="5"/>
  <c r="M569" i="5"/>
  <c r="M628" i="5"/>
  <c r="M695" i="5"/>
  <c r="Q84" i="5"/>
  <c r="M90" i="5"/>
  <c r="M86" i="5"/>
  <c r="M88" i="5"/>
  <c r="M85" i="5"/>
  <c r="M87" i="5"/>
  <c r="M89" i="5"/>
  <c r="M84" i="5"/>
  <c r="M148" i="5"/>
  <c r="M209" i="5"/>
  <c r="M271" i="5"/>
  <c r="M346" i="5"/>
  <c r="M405" i="5"/>
  <c r="M469" i="5"/>
  <c r="M531" i="5"/>
  <c r="M600" i="5"/>
  <c r="M662" i="5"/>
  <c r="M730" i="5"/>
  <c r="M118" i="5"/>
  <c r="M191" i="5"/>
  <c r="M299" i="5"/>
  <c r="M315" i="5"/>
  <c r="M376" i="5"/>
  <c r="M441" i="5"/>
  <c r="M503" i="5"/>
  <c r="M571" i="5"/>
  <c r="M630" i="5"/>
  <c r="M697" i="5"/>
  <c r="M120" i="5"/>
  <c r="M150" i="5"/>
  <c r="M211" i="5"/>
  <c r="M273" i="5"/>
  <c r="M348" i="5"/>
  <c r="M407" i="5"/>
  <c r="M471" i="5"/>
  <c r="M533" i="5"/>
  <c r="M602" i="5"/>
  <c r="M664" i="5"/>
  <c r="M732" i="5"/>
  <c r="M125" i="5"/>
  <c r="M188" i="5"/>
  <c r="M298" i="5"/>
  <c r="M317" i="5"/>
  <c r="M378" i="5"/>
  <c r="M443" i="5"/>
  <c r="M505" i="5"/>
  <c r="M573" i="5"/>
  <c r="M654" i="5"/>
  <c r="M699" i="5"/>
  <c r="AM62" i="5"/>
  <c r="AI62" i="5"/>
  <c r="BB136" i="5"/>
  <c r="BB198" i="5"/>
  <c r="BB262" i="5"/>
  <c r="BB335" i="5"/>
  <c r="BB396" i="5"/>
  <c r="BB460" i="5"/>
  <c r="BB555" i="5"/>
  <c r="BB589" i="5"/>
  <c r="BB650" i="5"/>
  <c r="BB716" i="5"/>
  <c r="BB117" i="5"/>
  <c r="BB177" i="5"/>
  <c r="BB239" i="5"/>
  <c r="BB312" i="5"/>
  <c r="BB373" i="5"/>
  <c r="BB438" i="5"/>
  <c r="BB499" i="5"/>
  <c r="BB567" i="5"/>
  <c r="BB626" i="5"/>
  <c r="BB709" i="5"/>
  <c r="BB94" i="5"/>
  <c r="BB154" i="5"/>
  <c r="BB216" i="5"/>
  <c r="BB280" i="5"/>
  <c r="BB392" i="5"/>
  <c r="BB414" i="5"/>
  <c r="BB478" i="5"/>
  <c r="BB539" i="5"/>
  <c r="BB608" i="5"/>
  <c r="BB668" i="5"/>
  <c r="BB736" i="5"/>
  <c r="BB124" i="5"/>
  <c r="BB243" i="5"/>
  <c r="BB249" i="5"/>
  <c r="BB322" i="5"/>
  <c r="BB383" i="5"/>
  <c r="BB448" i="5"/>
  <c r="BB509" i="5"/>
  <c r="BB580" i="5"/>
  <c r="BB637" i="5"/>
  <c r="BB703" i="5"/>
  <c r="BB96" i="5"/>
  <c r="BB156" i="5"/>
  <c r="BB218" i="5"/>
  <c r="BB282" i="5"/>
  <c r="BB394" i="5"/>
  <c r="BB417" i="5"/>
  <c r="BB480" i="5"/>
  <c r="BB541" i="5"/>
  <c r="BB610" i="5"/>
  <c r="BB670" i="5"/>
  <c r="BB738" i="5"/>
  <c r="BB132" i="5"/>
  <c r="BB240" i="5"/>
  <c r="BB251" i="5"/>
  <c r="BB324" i="5"/>
  <c r="BB385" i="5"/>
  <c r="BB450" i="5"/>
  <c r="BB511" i="5"/>
  <c r="BB579" i="5"/>
  <c r="BB639" i="5"/>
  <c r="BB705" i="5"/>
  <c r="BB98" i="5"/>
  <c r="BB158" i="5"/>
  <c r="BB220" i="5"/>
  <c r="BB284" i="5"/>
  <c r="BB354" i="5"/>
  <c r="BB416" i="5"/>
  <c r="BB485" i="5"/>
  <c r="BB544" i="5"/>
  <c r="BB612" i="5"/>
  <c r="BB672" i="5"/>
  <c r="BB740" i="5"/>
  <c r="BB127" i="5"/>
  <c r="BB246" i="5"/>
  <c r="BB253" i="5"/>
  <c r="BB326" i="5"/>
  <c r="BB387" i="5"/>
  <c r="BB454" i="5"/>
  <c r="BB513" i="5"/>
  <c r="BB596" i="5"/>
  <c r="BB641" i="5"/>
  <c r="BB717" i="5"/>
  <c r="AQ135" i="5"/>
  <c r="AQ148" i="5"/>
  <c r="AQ210" i="5"/>
  <c r="AQ274" i="5"/>
  <c r="AQ347" i="5"/>
  <c r="AQ407" i="5"/>
  <c r="AQ470" i="5"/>
  <c r="AQ533" i="5"/>
  <c r="AQ602" i="5"/>
  <c r="AQ667" i="5"/>
  <c r="AQ731" i="5"/>
  <c r="AQ126" i="5"/>
  <c r="AQ188" i="5"/>
  <c r="AQ294" i="5"/>
  <c r="AQ316" i="5"/>
  <c r="AQ377" i="5"/>
  <c r="AQ441" i="5"/>
  <c r="AQ504" i="5"/>
  <c r="AQ572" i="5"/>
  <c r="AQ633" i="5"/>
  <c r="AQ698" i="5"/>
  <c r="AQ131" i="5"/>
  <c r="AQ150" i="5"/>
  <c r="AQ212" i="5"/>
  <c r="AQ276" i="5"/>
  <c r="AQ349" i="5"/>
  <c r="AQ409" i="5"/>
  <c r="AQ472" i="5"/>
  <c r="AQ535" i="5"/>
  <c r="AQ604" i="5"/>
  <c r="AQ678" i="5"/>
  <c r="AQ733" i="5"/>
  <c r="AQ115" i="5"/>
  <c r="AQ175" i="5"/>
  <c r="AQ237" i="5"/>
  <c r="AQ310" i="5"/>
  <c r="AQ371" i="5"/>
  <c r="AQ435" i="5"/>
  <c r="AQ498" i="5"/>
  <c r="AQ566" i="5"/>
  <c r="AQ625" i="5"/>
  <c r="AQ707" i="5"/>
  <c r="AQ144" i="5"/>
  <c r="AQ206" i="5"/>
  <c r="AQ270" i="5"/>
  <c r="AQ343" i="5"/>
  <c r="AQ403" i="5"/>
  <c r="AQ466" i="5"/>
  <c r="AQ529" i="5"/>
  <c r="AQ598" i="5"/>
  <c r="AQ659" i="5"/>
  <c r="AQ727" i="5"/>
  <c r="AQ121" i="5"/>
  <c r="AQ187" i="5"/>
  <c r="AQ291" i="5"/>
  <c r="AQ320" i="5"/>
  <c r="AQ381" i="5"/>
  <c r="AQ445" i="5"/>
  <c r="AQ508" i="5"/>
  <c r="AQ576" i="5"/>
  <c r="AQ652" i="5"/>
  <c r="AQ702" i="5"/>
  <c r="AQ102" i="5"/>
  <c r="AQ162" i="5"/>
  <c r="AQ224" i="5"/>
  <c r="AQ290" i="5"/>
  <c r="AQ358" i="5"/>
  <c r="AQ452" i="5"/>
  <c r="AQ485" i="5"/>
  <c r="AQ543" i="5"/>
  <c r="AQ616" i="5"/>
  <c r="AQ676" i="5"/>
  <c r="AQ751" i="5"/>
  <c r="AQ139" i="5"/>
  <c r="AQ201" i="5"/>
  <c r="AQ265" i="5"/>
  <c r="AQ338" i="5"/>
  <c r="AQ398" i="5"/>
  <c r="AQ461" i="5"/>
  <c r="AQ554" i="5"/>
  <c r="AQ592" i="5"/>
  <c r="AQ666" i="5"/>
  <c r="AQ721" i="5"/>
  <c r="CK61" i="5"/>
  <c r="CF182" i="5"/>
  <c r="CF242" i="5"/>
  <c r="CF253" i="5"/>
  <c r="CF327" i="5"/>
  <c r="CF389" i="5"/>
  <c r="CF451" i="5"/>
  <c r="CF515" i="5"/>
  <c r="CF582" i="5"/>
  <c r="CF643" i="5"/>
  <c r="CF710" i="5"/>
  <c r="CF108" i="5"/>
  <c r="CF171" i="5"/>
  <c r="CF231" i="5"/>
  <c r="CF304" i="5"/>
  <c r="CF366" i="5"/>
  <c r="CF431" i="5"/>
  <c r="CF492" i="5"/>
  <c r="CF559" i="5"/>
  <c r="CF621" i="5"/>
  <c r="CF688" i="5"/>
  <c r="CF749" i="5"/>
  <c r="CF148" i="5"/>
  <c r="CF208" i="5"/>
  <c r="CF271" i="5"/>
  <c r="CF345" i="5"/>
  <c r="CF402" i="5"/>
  <c r="CF466" i="5"/>
  <c r="CF531" i="5"/>
  <c r="CF599" i="5"/>
  <c r="CF664" i="5"/>
  <c r="CF728" i="5"/>
  <c r="CF118" i="5"/>
  <c r="CF189" i="5"/>
  <c r="CF291" i="5"/>
  <c r="CF314" i="5"/>
  <c r="CF376" i="5"/>
  <c r="CF441" i="5"/>
  <c r="CF502" i="5"/>
  <c r="CF569" i="5"/>
  <c r="CF632" i="5"/>
  <c r="CF695" i="5"/>
  <c r="CF121" i="5"/>
  <c r="CF150" i="5"/>
  <c r="CF210" i="5"/>
  <c r="CF273" i="5"/>
  <c r="CF347" i="5"/>
  <c r="CF404" i="5"/>
  <c r="CF468" i="5"/>
  <c r="CF533" i="5"/>
  <c r="CF601" i="5"/>
  <c r="CF663" i="5"/>
  <c r="CF730" i="5"/>
  <c r="CF120" i="5"/>
  <c r="CF183" i="5"/>
  <c r="CF298" i="5"/>
  <c r="CF316" i="5"/>
  <c r="CF378" i="5"/>
  <c r="CF443" i="5"/>
  <c r="CF504" i="5"/>
  <c r="CF571" i="5"/>
  <c r="CF633" i="5"/>
  <c r="CF697" i="5"/>
  <c r="CF131" i="5"/>
  <c r="CF152" i="5"/>
  <c r="CF212" i="5"/>
  <c r="CF275" i="5"/>
  <c r="CF349" i="5"/>
  <c r="CF406" i="5"/>
  <c r="CF470" i="5"/>
  <c r="CF535" i="5"/>
  <c r="CF603" i="5"/>
  <c r="CF675" i="5"/>
  <c r="CF734" i="5"/>
  <c r="CF130" i="5"/>
  <c r="CF178" i="5"/>
  <c r="CF297" i="5"/>
  <c r="CF318" i="5"/>
  <c r="CF380" i="5"/>
  <c r="CF445" i="5"/>
  <c r="CF506" i="5"/>
  <c r="CF573" i="5"/>
  <c r="CF651" i="5"/>
  <c r="CF699" i="5"/>
  <c r="CB62" i="5"/>
  <c r="BX62" i="5"/>
  <c r="BV186" i="5"/>
  <c r="BV193" i="5"/>
  <c r="BV256" i="5"/>
  <c r="BV330" i="5"/>
  <c r="BV391" i="5"/>
  <c r="BV482" i="5"/>
  <c r="BV519" i="5"/>
  <c r="BV584" i="5"/>
  <c r="BV645" i="5"/>
  <c r="BV715" i="5"/>
  <c r="BV102" i="5"/>
  <c r="BV165" i="5"/>
  <c r="BV226" i="5"/>
  <c r="BV300" i="5"/>
  <c r="BV360" i="5"/>
  <c r="BV427" i="5"/>
  <c r="BV516" i="5"/>
  <c r="BV551" i="5"/>
  <c r="BV631" i="5"/>
  <c r="BV678" i="5"/>
  <c r="BV750" i="5"/>
  <c r="BV191" i="5"/>
  <c r="BV195" i="5"/>
  <c r="BV258" i="5"/>
  <c r="BV332" i="5"/>
  <c r="BV417" i="5"/>
  <c r="BV488" i="5"/>
  <c r="BV524" i="5"/>
  <c r="BV586" i="5"/>
  <c r="BV647" i="5"/>
  <c r="BV717" i="5"/>
  <c r="BV104" i="5"/>
  <c r="BV167" i="5"/>
  <c r="BV228" i="5"/>
  <c r="BV301" i="5"/>
  <c r="BV362" i="5"/>
  <c r="BV429" i="5"/>
  <c r="BV522" i="5"/>
  <c r="BV557" i="5"/>
  <c r="BV635" i="5"/>
  <c r="BV684" i="5"/>
  <c r="BV747" i="5"/>
  <c r="BV136" i="5"/>
  <c r="BV197" i="5"/>
  <c r="BV260" i="5"/>
  <c r="BV334" i="5"/>
  <c r="BV423" i="5"/>
  <c r="BV456" i="5"/>
  <c r="BV517" i="5"/>
  <c r="BV588" i="5"/>
  <c r="BV649" i="5"/>
  <c r="BV718" i="5"/>
  <c r="BV106" i="5"/>
  <c r="BV169" i="5"/>
  <c r="BV230" i="5"/>
  <c r="BV303" i="5"/>
  <c r="BV364" i="5"/>
  <c r="BV431" i="5"/>
  <c r="BV492" i="5"/>
  <c r="BV559" i="5"/>
  <c r="BV619" i="5"/>
  <c r="BV686" i="5"/>
  <c r="BV146" i="5"/>
  <c r="BV207" i="5"/>
  <c r="BV270" i="5"/>
  <c r="BV344" i="5"/>
  <c r="BV403" i="5"/>
  <c r="BV466" i="5"/>
  <c r="BV529" i="5"/>
  <c r="BV599" i="5"/>
  <c r="BV661" i="5"/>
  <c r="BV726" i="5"/>
  <c r="BV126" i="5"/>
  <c r="BV246" i="5"/>
  <c r="BV288" i="5"/>
  <c r="BV321" i="5"/>
  <c r="BV382" i="5"/>
  <c r="BV449" i="5"/>
  <c r="BV510" i="5"/>
  <c r="BV578" i="5"/>
  <c r="BV655" i="5"/>
  <c r="BV704" i="5"/>
  <c r="AG102" i="5"/>
  <c r="AG164" i="5"/>
  <c r="AG224" i="5"/>
  <c r="AG299" i="5"/>
  <c r="AG357" i="5"/>
  <c r="AG453" i="5"/>
  <c r="AG486" i="5"/>
  <c r="AG546" i="5"/>
  <c r="AG616" i="5"/>
  <c r="AG676" i="5"/>
  <c r="AG743" i="5"/>
  <c r="AG141" i="5"/>
  <c r="AG201" i="5"/>
  <c r="AG266" i="5"/>
  <c r="AG338" i="5"/>
  <c r="AG398" i="5"/>
  <c r="AG461" i="5"/>
  <c r="AG555" i="5"/>
  <c r="AG591" i="5"/>
  <c r="AG653" i="5"/>
  <c r="AG722" i="5"/>
  <c r="AG112" i="5"/>
  <c r="AG174" i="5"/>
  <c r="AG234" i="5"/>
  <c r="AG307" i="5"/>
  <c r="AG367" i="5"/>
  <c r="AG432" i="5"/>
  <c r="AG495" i="5"/>
  <c r="AG563" i="5"/>
  <c r="AG622" i="5"/>
  <c r="AG688" i="5"/>
  <c r="AG143" i="5"/>
  <c r="AG203" i="5"/>
  <c r="AG268" i="5"/>
  <c r="AG340" i="5"/>
  <c r="AG400" i="5"/>
  <c r="AG463" i="5"/>
  <c r="AG551" i="5"/>
  <c r="AG597" i="5"/>
  <c r="AG666" i="5"/>
  <c r="AG724" i="5"/>
  <c r="AG106" i="5"/>
  <c r="AG168" i="5"/>
  <c r="AG228" i="5"/>
  <c r="AG301" i="5"/>
  <c r="AG361" i="5"/>
  <c r="AG426" i="5"/>
  <c r="AG518" i="5"/>
  <c r="AG557" i="5"/>
  <c r="AG632" i="5"/>
  <c r="AG694" i="5"/>
  <c r="AG747" i="5"/>
  <c r="AG137" i="5"/>
  <c r="AG197" i="5"/>
  <c r="AG262" i="5"/>
  <c r="AG334" i="5"/>
  <c r="AG423" i="5"/>
  <c r="AG457" i="5"/>
  <c r="AG521" i="5"/>
  <c r="AG587" i="5"/>
  <c r="AG649" i="5"/>
  <c r="AG716" i="5"/>
  <c r="AG108" i="5"/>
  <c r="AG170" i="5"/>
  <c r="AG230" i="5"/>
  <c r="AG303" i="5"/>
  <c r="AG363" i="5"/>
  <c r="AG428" i="5"/>
  <c r="AG491" i="5"/>
  <c r="AG559" i="5"/>
  <c r="AG635" i="5"/>
  <c r="AG692" i="5"/>
  <c r="AG749" i="5"/>
  <c r="AG147" i="5"/>
  <c r="AG207" i="5"/>
  <c r="AG272" i="5"/>
  <c r="AG344" i="5"/>
  <c r="AG404" i="5"/>
  <c r="AG467" i="5"/>
  <c r="AG529" i="5"/>
  <c r="AG599" i="5"/>
  <c r="AG659" i="5"/>
  <c r="AG728" i="5"/>
  <c r="F62" i="5"/>
  <c r="D63" i="5"/>
  <c r="W136" i="5"/>
  <c r="W196" i="5"/>
  <c r="W259" i="5"/>
  <c r="W333" i="5"/>
  <c r="W421" i="5"/>
  <c r="W457" i="5"/>
  <c r="W525" i="5"/>
  <c r="W585" i="5"/>
  <c r="W647" i="5"/>
  <c r="W718" i="5"/>
  <c r="W106" i="5"/>
  <c r="W169" i="5"/>
  <c r="W229" i="5"/>
  <c r="W302" i="5"/>
  <c r="W362" i="5"/>
  <c r="W427" i="5"/>
  <c r="W491" i="5"/>
  <c r="W558" i="5"/>
  <c r="W633" i="5"/>
  <c r="W693" i="5"/>
  <c r="W749" i="5"/>
  <c r="W138" i="5"/>
  <c r="W198" i="5"/>
  <c r="W261" i="5"/>
  <c r="W335" i="5"/>
  <c r="W424" i="5"/>
  <c r="W459" i="5"/>
  <c r="W544" i="5"/>
  <c r="W587" i="5"/>
  <c r="W649" i="5"/>
  <c r="W719" i="5"/>
  <c r="W116" i="5"/>
  <c r="W185" i="5"/>
  <c r="W239" i="5"/>
  <c r="W312" i="5"/>
  <c r="W372" i="5"/>
  <c r="W437" i="5"/>
  <c r="W501" i="5"/>
  <c r="W568" i="5"/>
  <c r="W627" i="5"/>
  <c r="W707" i="5"/>
  <c r="AA84" i="5"/>
  <c r="W90" i="5"/>
  <c r="W87" i="5"/>
  <c r="W88" i="5"/>
  <c r="W85" i="5"/>
  <c r="W84" i="5"/>
  <c r="W86" i="5"/>
  <c r="W89" i="5"/>
  <c r="W148" i="5"/>
  <c r="W208" i="5"/>
  <c r="W271" i="5"/>
  <c r="W345" i="5"/>
  <c r="W404" i="5"/>
  <c r="W469" i="5"/>
  <c r="W528" i="5"/>
  <c r="W600" i="5"/>
  <c r="W660" i="5"/>
  <c r="W729" i="5"/>
  <c r="W135" i="5"/>
  <c r="W247" i="5"/>
  <c r="W294" i="5"/>
  <c r="W322" i="5"/>
  <c r="W382" i="5"/>
  <c r="W447" i="5"/>
  <c r="W511" i="5"/>
  <c r="W579" i="5"/>
  <c r="W656" i="5"/>
  <c r="W703" i="5"/>
  <c r="W95" i="5"/>
  <c r="W158" i="5"/>
  <c r="W218" i="5"/>
  <c r="W281" i="5"/>
  <c r="W392" i="5"/>
  <c r="W414" i="5"/>
  <c r="W479" i="5"/>
  <c r="W538" i="5"/>
  <c r="W610" i="5"/>
  <c r="W672" i="5"/>
  <c r="W737" i="5"/>
  <c r="W121" i="5"/>
  <c r="W246" i="5"/>
  <c r="W250" i="5"/>
  <c r="W324" i="5"/>
  <c r="W384" i="5"/>
  <c r="W449" i="5"/>
  <c r="W513" i="5"/>
  <c r="W578" i="5"/>
  <c r="W638" i="5"/>
  <c r="W705" i="5"/>
  <c r="BL95" i="5"/>
  <c r="BL156" i="5"/>
  <c r="BL218" i="5"/>
  <c r="BL281" i="5"/>
  <c r="BL393" i="5"/>
  <c r="BL416" i="5"/>
  <c r="BL478" i="5"/>
  <c r="BL539" i="5"/>
  <c r="BL610" i="5"/>
  <c r="BL670" i="5"/>
  <c r="BL738" i="5"/>
  <c r="BL126" i="5"/>
  <c r="BL240" i="5"/>
  <c r="BL250" i="5"/>
  <c r="BL324" i="5"/>
  <c r="BL385" i="5"/>
  <c r="BL455" i="5"/>
  <c r="BL511" i="5"/>
  <c r="BL577" i="5"/>
  <c r="BL640" i="5"/>
  <c r="BL706" i="5"/>
  <c r="BL97" i="5"/>
  <c r="BL158" i="5"/>
  <c r="BL220" i="5"/>
  <c r="BL283" i="5"/>
  <c r="BL354" i="5"/>
  <c r="BL423" i="5"/>
  <c r="BL480" i="5"/>
  <c r="BL541" i="5"/>
  <c r="BL612" i="5"/>
  <c r="BL672" i="5"/>
  <c r="BL740" i="5"/>
  <c r="BL134" i="5"/>
  <c r="BL245" i="5"/>
  <c r="BL252" i="5"/>
  <c r="BL326" i="5"/>
  <c r="BL387" i="5"/>
  <c r="BL453" i="5"/>
  <c r="BL513" i="5"/>
  <c r="BL594" i="5"/>
  <c r="BL642" i="5"/>
  <c r="BL710" i="5"/>
  <c r="BL99" i="5"/>
  <c r="BL160" i="5"/>
  <c r="BL222" i="5"/>
  <c r="BL285" i="5"/>
  <c r="BL356" i="5"/>
  <c r="BL422" i="5"/>
  <c r="BL484" i="5"/>
  <c r="BL544" i="5"/>
  <c r="BL614" i="5"/>
  <c r="BL674" i="5"/>
  <c r="BL742" i="5"/>
  <c r="BL137" i="5"/>
  <c r="BL199" i="5"/>
  <c r="BL262" i="5"/>
  <c r="BL336" i="5"/>
  <c r="BL397" i="5"/>
  <c r="BL459" i="5"/>
  <c r="BL546" i="5"/>
  <c r="BL588" i="5"/>
  <c r="BL651" i="5"/>
  <c r="BL722" i="5"/>
  <c r="BL117" i="5"/>
  <c r="BL189" i="5"/>
  <c r="BL294" i="5"/>
  <c r="BL313" i="5"/>
  <c r="BL374" i="5"/>
  <c r="BL440" i="5"/>
  <c r="BL500" i="5"/>
  <c r="BL569" i="5"/>
  <c r="BL627" i="5"/>
  <c r="BL695" i="5"/>
  <c r="BL123" i="5"/>
  <c r="BL147" i="5"/>
  <c r="BL209" i="5"/>
  <c r="BL272" i="5"/>
  <c r="BL346" i="5"/>
  <c r="BL407" i="5"/>
  <c r="BL469" i="5"/>
  <c r="BL530" i="5"/>
  <c r="BL601" i="5"/>
  <c r="BL662" i="5"/>
  <c r="BL728" i="5"/>
  <c r="M136" i="5"/>
  <c r="M197" i="5"/>
  <c r="M259" i="5"/>
  <c r="M334" i="5"/>
  <c r="M416" i="5"/>
  <c r="M457" i="5"/>
  <c r="M523" i="5"/>
  <c r="M587" i="5"/>
  <c r="M649" i="5"/>
  <c r="M719" i="5"/>
  <c r="M106" i="5"/>
  <c r="M169" i="5"/>
  <c r="M230" i="5"/>
  <c r="M303" i="5"/>
  <c r="M364" i="5"/>
  <c r="M429" i="5"/>
  <c r="M491" i="5"/>
  <c r="M559" i="5"/>
  <c r="M632" i="5"/>
  <c r="M686" i="5"/>
  <c r="M751" i="5"/>
  <c r="M146" i="5"/>
  <c r="M207" i="5"/>
  <c r="M269" i="5"/>
  <c r="M344" i="5"/>
  <c r="M403" i="5"/>
  <c r="M467" i="5"/>
  <c r="M529" i="5"/>
  <c r="M598" i="5"/>
  <c r="M660" i="5"/>
  <c r="M728" i="5"/>
  <c r="M128" i="5"/>
  <c r="M244" i="5"/>
  <c r="M288" i="5"/>
  <c r="M321" i="5"/>
  <c r="M382" i="5"/>
  <c r="M447" i="5"/>
  <c r="M509" i="5"/>
  <c r="M577" i="5"/>
  <c r="M657" i="5"/>
  <c r="M703" i="5"/>
  <c r="M93" i="5"/>
  <c r="M156" i="5"/>
  <c r="M217" i="5"/>
  <c r="M279" i="5"/>
  <c r="M392" i="5"/>
  <c r="M413" i="5"/>
  <c r="M477" i="5"/>
  <c r="M539" i="5"/>
  <c r="M608" i="5"/>
  <c r="M672" i="5"/>
  <c r="M737" i="5"/>
  <c r="M123" i="5"/>
  <c r="M243" i="5"/>
  <c r="M295" i="5"/>
  <c r="M323" i="5"/>
  <c r="M384" i="5"/>
  <c r="M449" i="5"/>
  <c r="M511" i="5"/>
  <c r="M579" i="5"/>
  <c r="M638" i="5"/>
  <c r="M705" i="5"/>
  <c r="M95" i="5"/>
  <c r="M158" i="5"/>
  <c r="M219" i="5"/>
  <c r="M281" i="5"/>
  <c r="M391" i="5"/>
  <c r="M415" i="5"/>
  <c r="M479" i="5"/>
  <c r="M541" i="5"/>
  <c r="M610" i="5"/>
  <c r="M674" i="5"/>
  <c r="M739" i="5"/>
  <c r="M127" i="5"/>
  <c r="M242" i="5"/>
  <c r="M250" i="5"/>
  <c r="M325" i="5"/>
  <c r="M386" i="5"/>
  <c r="M451" i="5"/>
  <c r="M513" i="5"/>
  <c r="M595" i="5"/>
  <c r="M640" i="5"/>
  <c r="M707" i="5"/>
  <c r="AL61" i="5"/>
  <c r="BB144" i="5"/>
  <c r="BB206" i="5"/>
  <c r="BB270" i="5"/>
  <c r="BB343" i="5"/>
  <c r="BB404" i="5"/>
  <c r="BB468" i="5"/>
  <c r="BB529" i="5"/>
  <c r="BB598" i="5"/>
  <c r="BB659" i="5"/>
  <c r="BB727" i="5"/>
  <c r="BB121" i="5"/>
  <c r="BB244" i="5"/>
  <c r="BB290" i="5"/>
  <c r="BB320" i="5"/>
  <c r="BB381" i="5"/>
  <c r="BB446" i="5"/>
  <c r="BB507" i="5"/>
  <c r="BB575" i="5"/>
  <c r="BB656" i="5"/>
  <c r="BB701" i="5"/>
  <c r="BB102" i="5"/>
  <c r="BB162" i="5"/>
  <c r="BB224" i="5"/>
  <c r="BB289" i="5"/>
  <c r="BB358" i="5"/>
  <c r="BB451" i="5"/>
  <c r="BB484" i="5"/>
  <c r="BB554" i="5"/>
  <c r="BB616" i="5"/>
  <c r="BB676" i="5"/>
  <c r="BB745" i="5"/>
  <c r="BB179" i="5"/>
  <c r="BB193" i="5"/>
  <c r="BB257" i="5"/>
  <c r="BB330" i="5"/>
  <c r="BB393" i="5"/>
  <c r="BB486" i="5"/>
  <c r="BB522" i="5"/>
  <c r="BB584" i="5"/>
  <c r="BB645" i="5"/>
  <c r="BB713" i="5"/>
  <c r="BB104" i="5"/>
  <c r="BB164" i="5"/>
  <c r="BB226" i="5"/>
  <c r="BB288" i="5"/>
  <c r="BB360" i="5"/>
  <c r="BB425" i="5"/>
  <c r="BB518" i="5"/>
  <c r="BB548" i="5"/>
  <c r="BB632" i="5"/>
  <c r="BB680" i="5"/>
  <c r="BB746" i="5"/>
  <c r="BB178" i="5"/>
  <c r="BB195" i="5"/>
  <c r="BB259" i="5"/>
  <c r="BB332" i="5"/>
  <c r="BB422" i="5"/>
  <c r="BB457" i="5"/>
  <c r="BB521" i="5"/>
  <c r="BB586" i="5"/>
  <c r="BB647" i="5"/>
  <c r="BB715" i="5"/>
  <c r="BB106" i="5"/>
  <c r="BB166" i="5"/>
  <c r="BB228" i="5"/>
  <c r="BB301" i="5"/>
  <c r="BB362" i="5"/>
  <c r="BB427" i="5"/>
  <c r="BB517" i="5"/>
  <c r="BB577" i="5"/>
  <c r="BB631" i="5"/>
  <c r="BB693" i="5"/>
  <c r="BB748" i="5"/>
  <c r="BB185" i="5"/>
  <c r="BB197" i="5"/>
  <c r="BB261" i="5"/>
  <c r="BB334" i="5"/>
  <c r="BB395" i="5"/>
  <c r="BB459" i="5"/>
  <c r="BB519" i="5"/>
  <c r="BB588" i="5"/>
  <c r="BB649" i="5"/>
  <c r="BB714" i="5"/>
  <c r="AQ96" i="5"/>
  <c r="AQ282" i="5"/>
  <c r="AQ415" i="5"/>
  <c r="AQ478" i="5"/>
  <c r="AQ541" i="5"/>
  <c r="AQ610" i="5"/>
  <c r="AQ671" i="5"/>
  <c r="AQ738" i="5"/>
  <c r="AQ120" i="5"/>
  <c r="AQ248" i="5"/>
  <c r="AQ251" i="5"/>
  <c r="AQ324" i="5"/>
  <c r="AQ385" i="5"/>
  <c r="AQ449" i="5"/>
  <c r="AQ512" i="5"/>
  <c r="AQ580" i="5"/>
  <c r="AQ638" i="5"/>
  <c r="AQ706" i="5"/>
  <c r="AQ98" i="5"/>
  <c r="AQ158" i="5"/>
  <c r="AQ220" i="5"/>
  <c r="AQ284" i="5"/>
  <c r="AQ354" i="5"/>
  <c r="AQ417" i="5"/>
  <c r="AQ480" i="5"/>
  <c r="AQ546" i="5"/>
  <c r="AQ612" i="5"/>
  <c r="AQ673" i="5"/>
  <c r="AQ740" i="5"/>
  <c r="AQ134" i="5"/>
  <c r="AQ183" i="5"/>
  <c r="AQ292" i="5"/>
  <c r="AQ318" i="5"/>
  <c r="AQ379" i="5"/>
  <c r="AQ443" i="5"/>
  <c r="AQ506" i="5"/>
  <c r="AQ574" i="5"/>
  <c r="AQ651" i="5"/>
  <c r="AQ700" i="5"/>
  <c r="AQ92" i="5"/>
  <c r="AQ152" i="5"/>
  <c r="AQ214" i="5"/>
  <c r="AQ278" i="5"/>
  <c r="AQ351" i="5"/>
  <c r="AQ411" i="5"/>
  <c r="AQ474" i="5"/>
  <c r="AQ537" i="5"/>
  <c r="AQ606" i="5"/>
  <c r="AQ682" i="5"/>
  <c r="AQ744" i="5"/>
  <c r="AQ182" i="5"/>
  <c r="AQ242" i="5"/>
  <c r="AQ255" i="5"/>
  <c r="AQ328" i="5"/>
  <c r="AQ389" i="5"/>
  <c r="AQ484" i="5"/>
  <c r="AQ516" i="5"/>
  <c r="AQ582" i="5"/>
  <c r="AQ642" i="5"/>
  <c r="AQ711" i="5"/>
  <c r="AQ110" i="5"/>
  <c r="AQ170" i="5"/>
  <c r="AQ232" i="5"/>
  <c r="AQ305" i="5"/>
  <c r="AQ366" i="5"/>
  <c r="AQ430" i="5"/>
  <c r="AQ493" i="5"/>
  <c r="AQ561" i="5"/>
  <c r="AQ620" i="5"/>
  <c r="AQ686" i="5"/>
  <c r="AQ147" i="5"/>
  <c r="AQ209" i="5"/>
  <c r="AQ273" i="5"/>
  <c r="AQ346" i="5"/>
  <c r="AQ406" i="5"/>
  <c r="AQ469" i="5"/>
  <c r="AQ532" i="5"/>
  <c r="AQ601" i="5"/>
  <c r="AQ662" i="5"/>
  <c r="AQ730" i="5"/>
  <c r="BH62" i="5"/>
  <c r="BD62" i="5"/>
  <c r="CF138" i="5"/>
  <c r="CF198" i="5"/>
  <c r="CF261" i="5"/>
  <c r="CF335" i="5"/>
  <c r="CF418" i="5"/>
  <c r="CF456" i="5"/>
  <c r="CF544" i="5"/>
  <c r="CF590" i="5"/>
  <c r="CF655" i="5"/>
  <c r="CF723" i="5"/>
  <c r="CF116" i="5"/>
  <c r="CF180" i="5"/>
  <c r="CF239" i="5"/>
  <c r="CF312" i="5"/>
  <c r="CF374" i="5"/>
  <c r="CF439" i="5"/>
  <c r="CF500" i="5"/>
  <c r="CF567" i="5"/>
  <c r="CF629" i="5"/>
  <c r="CF707" i="5"/>
  <c r="CF93" i="5"/>
  <c r="CF156" i="5"/>
  <c r="CF216" i="5"/>
  <c r="CF279" i="5"/>
  <c r="CF393" i="5"/>
  <c r="CF410" i="5"/>
  <c r="CF474" i="5"/>
  <c r="CF539" i="5"/>
  <c r="CF607" i="5"/>
  <c r="CF668" i="5"/>
  <c r="CF736" i="5"/>
  <c r="CF133" i="5"/>
  <c r="CF240" i="5"/>
  <c r="CF295" i="5"/>
  <c r="CF322" i="5"/>
  <c r="CF384" i="5"/>
  <c r="CF449" i="5"/>
  <c r="CF510" i="5"/>
  <c r="CF577" i="5"/>
  <c r="CF638" i="5"/>
  <c r="CF703" i="5"/>
  <c r="CF95" i="5"/>
  <c r="CF158" i="5"/>
  <c r="CF218" i="5"/>
  <c r="CF281" i="5"/>
  <c r="CF353" i="5"/>
  <c r="CF412" i="5"/>
  <c r="CF476" i="5"/>
  <c r="CF541" i="5"/>
  <c r="CF609" i="5"/>
  <c r="CF670" i="5"/>
  <c r="CF738" i="5"/>
  <c r="CF124" i="5"/>
  <c r="CF248" i="5"/>
  <c r="CF250" i="5"/>
  <c r="CF324" i="5"/>
  <c r="CF386" i="5"/>
  <c r="CF454" i="5"/>
  <c r="CF512" i="5"/>
  <c r="CF596" i="5"/>
  <c r="CF640" i="5"/>
  <c r="CF705" i="5"/>
  <c r="CF97" i="5"/>
  <c r="CF160" i="5"/>
  <c r="CF220" i="5"/>
  <c r="CF283" i="5"/>
  <c r="CF355" i="5"/>
  <c r="CF414" i="5"/>
  <c r="CF478" i="5"/>
  <c r="CF551" i="5"/>
  <c r="CF611" i="5"/>
  <c r="CF672" i="5"/>
  <c r="CF740" i="5"/>
  <c r="CF132" i="5"/>
  <c r="CF247" i="5"/>
  <c r="CF252" i="5"/>
  <c r="CF326" i="5"/>
  <c r="CF388" i="5"/>
  <c r="CF452" i="5"/>
  <c r="CF514" i="5"/>
  <c r="CF581" i="5"/>
  <c r="CF642" i="5"/>
  <c r="CF718" i="5"/>
  <c r="CA61" i="5"/>
  <c r="BV140" i="5"/>
  <c r="BV201" i="5"/>
  <c r="BV264" i="5"/>
  <c r="BV338" i="5"/>
  <c r="BV397" i="5"/>
  <c r="BV460" i="5"/>
  <c r="BV544" i="5"/>
  <c r="BV592" i="5"/>
  <c r="BV663" i="5"/>
  <c r="BV720" i="5"/>
  <c r="BV110" i="5"/>
  <c r="BV173" i="5"/>
  <c r="BV234" i="5"/>
  <c r="BV307" i="5"/>
  <c r="BV368" i="5"/>
  <c r="BV435" i="5"/>
  <c r="BV496" i="5"/>
  <c r="BV563" i="5"/>
  <c r="BV623" i="5"/>
  <c r="BV690" i="5"/>
  <c r="BV142" i="5"/>
  <c r="BV203" i="5"/>
  <c r="BV266" i="5"/>
  <c r="BV340" i="5"/>
  <c r="BV399" i="5"/>
  <c r="BV462" i="5"/>
  <c r="BV553" i="5"/>
  <c r="BV594" i="5"/>
  <c r="BV666" i="5"/>
  <c r="BV733" i="5"/>
  <c r="BV112" i="5"/>
  <c r="BV175" i="5"/>
  <c r="BV236" i="5"/>
  <c r="BV309" i="5"/>
  <c r="BV370" i="5"/>
  <c r="BV437" i="5"/>
  <c r="BV498" i="5"/>
  <c r="BV565" i="5"/>
  <c r="BV625" i="5"/>
  <c r="BV692" i="5"/>
  <c r="BV144" i="5"/>
  <c r="BV205" i="5"/>
  <c r="BV268" i="5"/>
  <c r="BV342" i="5"/>
  <c r="BV401" i="5"/>
  <c r="BV464" i="5"/>
  <c r="BV527" i="5"/>
  <c r="BV597" i="5"/>
  <c r="BV659" i="5"/>
  <c r="BV724" i="5"/>
  <c r="BV114" i="5"/>
  <c r="BV177" i="5"/>
  <c r="BV238" i="5"/>
  <c r="BV311" i="5"/>
  <c r="BV372" i="5"/>
  <c r="BV439" i="5"/>
  <c r="BV500" i="5"/>
  <c r="BV567" i="5"/>
  <c r="BV627" i="5"/>
  <c r="BV694" i="5"/>
  <c r="BZ85" i="5"/>
  <c r="BV91" i="5"/>
  <c r="BV154" i="5"/>
  <c r="BV215" i="5"/>
  <c r="BV278" i="5"/>
  <c r="BV352" i="5"/>
  <c r="BV411" i="5"/>
  <c r="BV474" i="5"/>
  <c r="BV537" i="5"/>
  <c r="BV607" i="5"/>
  <c r="BV681" i="5"/>
  <c r="BV736" i="5"/>
  <c r="BV189" i="5"/>
  <c r="BV192" i="5"/>
  <c r="BV255" i="5"/>
  <c r="BV329" i="5"/>
  <c r="BV390" i="5"/>
  <c r="BV489" i="5"/>
  <c r="BV525" i="5"/>
  <c r="BV583" i="5"/>
  <c r="BV644" i="5"/>
  <c r="BV713" i="5"/>
  <c r="AG110" i="5"/>
  <c r="AG172" i="5"/>
  <c r="AG232" i="5"/>
  <c r="AG305" i="5"/>
  <c r="AG365" i="5"/>
  <c r="AG430" i="5"/>
  <c r="AG493" i="5"/>
  <c r="AG561" i="5"/>
  <c r="AG620" i="5"/>
  <c r="AG686" i="5"/>
  <c r="AG751" i="5"/>
  <c r="AG149" i="5"/>
  <c r="AG209" i="5"/>
  <c r="AG274" i="5"/>
  <c r="AG346" i="5"/>
  <c r="AG406" i="5"/>
  <c r="AG469" i="5"/>
  <c r="AG531" i="5"/>
  <c r="AG601" i="5"/>
  <c r="AG661" i="5"/>
  <c r="AG730" i="5"/>
  <c r="AG127" i="5"/>
  <c r="AG181" i="5"/>
  <c r="AG288" i="5"/>
  <c r="AG315" i="5"/>
  <c r="AG375" i="5"/>
  <c r="AG440" i="5"/>
  <c r="AG503" i="5"/>
  <c r="AG571" i="5"/>
  <c r="AG630" i="5"/>
  <c r="AG696" i="5"/>
  <c r="AG128" i="5"/>
  <c r="AG151" i="5"/>
  <c r="AG211" i="5"/>
  <c r="AG276" i="5"/>
  <c r="AG348" i="5"/>
  <c r="AG408" i="5"/>
  <c r="AG471" i="5"/>
  <c r="AG533" i="5"/>
  <c r="AG603" i="5"/>
  <c r="AG679" i="5"/>
  <c r="AG732" i="5"/>
  <c r="AG114" i="5"/>
  <c r="AG176" i="5"/>
  <c r="AG236" i="5"/>
  <c r="AG309" i="5"/>
  <c r="AG369" i="5"/>
  <c r="AG434" i="5"/>
  <c r="AG497" i="5"/>
  <c r="AG565" i="5"/>
  <c r="AG624" i="5"/>
  <c r="AG690" i="5"/>
  <c r="AG145" i="5"/>
  <c r="AG205" i="5"/>
  <c r="AG270" i="5"/>
  <c r="AG342" i="5"/>
  <c r="AG402" i="5"/>
  <c r="AG465" i="5"/>
  <c r="AG527" i="5"/>
  <c r="AG619" i="5"/>
  <c r="AG664" i="5"/>
  <c r="AG726" i="5"/>
  <c r="AG116" i="5"/>
  <c r="AG178" i="5"/>
  <c r="AG238" i="5"/>
  <c r="AG311" i="5"/>
  <c r="AG371" i="5"/>
  <c r="AG436" i="5"/>
  <c r="AG499" i="5"/>
  <c r="AG567" i="5"/>
  <c r="AG626" i="5"/>
  <c r="AG709" i="5"/>
  <c r="AG93" i="5"/>
  <c r="AG155" i="5"/>
  <c r="AG215" i="5"/>
  <c r="AG280" i="5"/>
  <c r="AG352" i="5"/>
  <c r="AG412" i="5"/>
  <c r="AG475" i="5"/>
  <c r="AG537" i="5"/>
  <c r="AG607" i="5"/>
  <c r="AG669" i="5"/>
  <c r="AG745" i="5"/>
  <c r="W144" i="5"/>
  <c r="W204" i="5"/>
  <c r="W267" i="5"/>
  <c r="W341" i="5"/>
  <c r="W400" i="5"/>
  <c r="W465" i="5"/>
  <c r="W549" i="5"/>
  <c r="W595" i="5"/>
  <c r="W667" i="5"/>
  <c r="W725" i="5"/>
  <c r="W114" i="5"/>
  <c r="W177" i="5"/>
  <c r="W237" i="5"/>
  <c r="W310" i="5"/>
  <c r="W370" i="5"/>
  <c r="W435" i="5"/>
  <c r="W499" i="5"/>
  <c r="W566" i="5"/>
  <c r="W625" i="5"/>
  <c r="W692" i="5"/>
  <c r="W146" i="5"/>
  <c r="W206" i="5"/>
  <c r="W269" i="5"/>
  <c r="W343" i="5"/>
  <c r="W402" i="5"/>
  <c r="W467" i="5"/>
  <c r="W554" i="5"/>
  <c r="W598" i="5"/>
  <c r="W664" i="5"/>
  <c r="W727" i="5"/>
  <c r="W127" i="5"/>
  <c r="W189" i="5"/>
  <c r="W296" i="5"/>
  <c r="W320" i="5"/>
  <c r="W380" i="5"/>
  <c r="W445" i="5"/>
  <c r="W509" i="5"/>
  <c r="W576" i="5"/>
  <c r="W651" i="5"/>
  <c r="W701" i="5"/>
  <c r="W93" i="5"/>
  <c r="W156" i="5"/>
  <c r="W216" i="5"/>
  <c r="W279" i="5"/>
  <c r="W353" i="5"/>
  <c r="W412" i="5"/>
  <c r="W477" i="5"/>
  <c r="W536" i="5"/>
  <c r="W608" i="5"/>
  <c r="W670" i="5"/>
  <c r="W744" i="5"/>
  <c r="W191" i="5"/>
  <c r="W193" i="5"/>
  <c r="W256" i="5"/>
  <c r="W330" i="5"/>
  <c r="W390" i="5"/>
  <c r="W485" i="5"/>
  <c r="W526" i="5"/>
  <c r="W582" i="5"/>
  <c r="W644" i="5"/>
  <c r="W712" i="5"/>
  <c r="W103" i="5"/>
  <c r="W166" i="5"/>
  <c r="W226" i="5"/>
  <c r="W291" i="5"/>
  <c r="W359" i="5"/>
  <c r="W453" i="5"/>
  <c r="W521" i="5"/>
  <c r="W553" i="5"/>
  <c r="W619" i="5"/>
  <c r="W681" i="5"/>
  <c r="W751" i="5"/>
  <c r="W188" i="5"/>
  <c r="W195" i="5"/>
  <c r="W258" i="5"/>
  <c r="W332" i="5"/>
  <c r="W416" i="5"/>
  <c r="W456" i="5"/>
  <c r="W523" i="5"/>
  <c r="W584" i="5"/>
  <c r="W646" i="5"/>
  <c r="W716" i="5"/>
  <c r="BL103" i="5"/>
  <c r="BL164" i="5"/>
  <c r="BL226" i="5"/>
  <c r="BL296" i="5"/>
  <c r="BL360" i="5"/>
  <c r="BL426" i="5"/>
  <c r="BL517" i="5"/>
  <c r="BL547" i="5"/>
  <c r="BL632" i="5"/>
  <c r="BL681" i="5"/>
  <c r="BL749" i="5"/>
  <c r="BL183" i="5"/>
  <c r="BL195" i="5"/>
  <c r="BL258" i="5"/>
  <c r="BL332" i="5"/>
  <c r="BL420" i="5"/>
  <c r="BL482" i="5"/>
  <c r="BL519" i="5"/>
  <c r="BL584" i="5"/>
  <c r="BL648" i="5"/>
  <c r="BL715" i="5"/>
  <c r="BL105" i="5"/>
  <c r="BL166" i="5"/>
  <c r="BL228" i="5"/>
  <c r="BL301" i="5"/>
  <c r="BL362" i="5"/>
  <c r="BL428" i="5"/>
  <c r="BL516" i="5"/>
  <c r="BL557" i="5"/>
  <c r="BL634" i="5"/>
  <c r="BL692" i="5"/>
  <c r="BL747" i="5"/>
  <c r="BL135" i="5"/>
  <c r="BL197" i="5"/>
  <c r="BL260" i="5"/>
  <c r="BL334" i="5"/>
  <c r="BL395" i="5"/>
  <c r="BL457" i="5"/>
  <c r="BL518" i="5"/>
  <c r="BL586" i="5"/>
  <c r="BL650" i="5"/>
  <c r="BL718" i="5"/>
  <c r="BL107" i="5"/>
  <c r="BL168" i="5"/>
  <c r="BL230" i="5"/>
  <c r="BL303" i="5"/>
  <c r="BL364" i="5"/>
  <c r="BL430" i="5"/>
  <c r="BL523" i="5"/>
  <c r="BL559" i="5"/>
  <c r="BL633" i="5"/>
  <c r="BL685" i="5"/>
  <c r="BL750" i="5"/>
  <c r="BL145" i="5"/>
  <c r="BL207" i="5"/>
  <c r="BL270" i="5"/>
  <c r="BL344" i="5"/>
  <c r="BL405" i="5"/>
  <c r="BL467" i="5"/>
  <c r="BL528" i="5"/>
  <c r="BL599" i="5"/>
  <c r="BL660" i="5"/>
  <c r="BL726" i="5"/>
  <c r="BL120" i="5"/>
  <c r="BL247" i="5"/>
  <c r="BL289" i="5"/>
  <c r="BL321" i="5"/>
  <c r="BL382" i="5"/>
  <c r="BL448" i="5"/>
  <c r="BL508" i="5"/>
  <c r="BL579" i="5"/>
  <c r="BL637" i="5"/>
  <c r="BL703" i="5"/>
  <c r="BL94" i="5"/>
  <c r="BL155" i="5"/>
  <c r="BL217" i="5"/>
  <c r="BL280" i="5"/>
  <c r="BL394" i="5"/>
  <c r="BL415" i="5"/>
  <c r="BL477" i="5"/>
  <c r="BL538" i="5"/>
  <c r="BL609" i="5"/>
  <c r="BL669" i="5"/>
  <c r="BL737" i="5"/>
  <c r="M144" i="5"/>
  <c r="M205" i="5"/>
  <c r="M267" i="5"/>
  <c r="M342" i="5"/>
  <c r="M401" i="5"/>
  <c r="M465" i="5"/>
  <c r="M527" i="5"/>
  <c r="M619" i="5"/>
  <c r="M667" i="5"/>
  <c r="M726" i="5"/>
  <c r="M114" i="5"/>
  <c r="M177" i="5"/>
  <c r="M238" i="5"/>
  <c r="M311" i="5"/>
  <c r="M372" i="5"/>
  <c r="M437" i="5"/>
  <c r="M499" i="5"/>
  <c r="M567" i="5"/>
  <c r="M626" i="5"/>
  <c r="M708" i="5"/>
  <c r="Q85" i="5"/>
  <c r="M91" i="5"/>
  <c r="M154" i="5"/>
  <c r="M215" i="5"/>
  <c r="M277" i="5"/>
  <c r="M352" i="5"/>
  <c r="M411" i="5"/>
  <c r="M475" i="5"/>
  <c r="M537" i="5"/>
  <c r="M606" i="5"/>
  <c r="M670" i="5"/>
  <c r="M745" i="5"/>
  <c r="M187" i="5"/>
  <c r="M249" i="5"/>
  <c r="M254" i="5"/>
  <c r="M329" i="5"/>
  <c r="M390" i="5"/>
  <c r="M487" i="5"/>
  <c r="M519" i="5"/>
  <c r="M582" i="5"/>
  <c r="M644" i="5"/>
  <c r="M712" i="5"/>
  <c r="M101" i="5"/>
  <c r="M164" i="5"/>
  <c r="M225" i="5"/>
  <c r="M287" i="5"/>
  <c r="M359" i="5"/>
  <c r="M454" i="5"/>
  <c r="M483" i="5"/>
  <c r="M548" i="5"/>
  <c r="M616" i="5"/>
  <c r="M682" i="5"/>
  <c r="M750" i="5"/>
  <c r="M192" i="5"/>
  <c r="M194" i="5"/>
  <c r="M256" i="5"/>
  <c r="M331" i="5"/>
  <c r="M418" i="5"/>
  <c r="M490" i="5"/>
  <c r="M517" i="5"/>
  <c r="M584" i="5"/>
  <c r="M646" i="5"/>
  <c r="M714" i="5"/>
  <c r="M103" i="5"/>
  <c r="M166" i="5"/>
  <c r="M227" i="5"/>
  <c r="M292" i="5"/>
  <c r="M361" i="5"/>
  <c r="M426" i="5"/>
  <c r="M525" i="5"/>
  <c r="M556" i="5"/>
  <c r="M635" i="5"/>
  <c r="M684" i="5"/>
  <c r="M747" i="5"/>
  <c r="M189" i="5"/>
  <c r="M196" i="5"/>
  <c r="M258" i="5"/>
  <c r="M333" i="5"/>
  <c r="M422" i="5"/>
  <c r="M456" i="5"/>
  <c r="M526" i="5"/>
  <c r="M586" i="5"/>
  <c r="M648" i="5"/>
  <c r="M718" i="5"/>
  <c r="BB92" i="5"/>
  <c r="BB152" i="5"/>
  <c r="BB214" i="5"/>
  <c r="BB278" i="5"/>
  <c r="BB351" i="5"/>
  <c r="BB412" i="5"/>
  <c r="BB476" i="5"/>
  <c r="BB537" i="5"/>
  <c r="BB606" i="5"/>
  <c r="BB679" i="5"/>
  <c r="BB744" i="5"/>
  <c r="BB181" i="5"/>
  <c r="BB245" i="5"/>
  <c r="BB255" i="5"/>
  <c r="BB328" i="5"/>
  <c r="BB389" i="5"/>
  <c r="BB483" i="5"/>
  <c r="BB515" i="5"/>
  <c r="BB582" i="5"/>
  <c r="BB643" i="5"/>
  <c r="BB711" i="5"/>
  <c r="BB110" i="5"/>
  <c r="BB170" i="5"/>
  <c r="BB232" i="5"/>
  <c r="BB305" i="5"/>
  <c r="BB366" i="5"/>
  <c r="BB431" i="5"/>
  <c r="BB492" i="5"/>
  <c r="BB560" i="5"/>
  <c r="BB619" i="5"/>
  <c r="BB686" i="5"/>
  <c r="BB139" i="5"/>
  <c r="BB201" i="5"/>
  <c r="BB265" i="5"/>
  <c r="BB338" i="5"/>
  <c r="BB399" i="5"/>
  <c r="BB463" i="5"/>
  <c r="BB550" i="5"/>
  <c r="BB592" i="5"/>
  <c r="BB665" i="5"/>
  <c r="BB721" i="5"/>
  <c r="BB112" i="5"/>
  <c r="BB172" i="5"/>
  <c r="BB234" i="5"/>
  <c r="BB307" i="5"/>
  <c r="BB368" i="5"/>
  <c r="BB433" i="5"/>
  <c r="BB494" i="5"/>
  <c r="BB562" i="5"/>
  <c r="BB621" i="5"/>
  <c r="BB688" i="5"/>
  <c r="BB141" i="5"/>
  <c r="BB203" i="5"/>
  <c r="BB267" i="5"/>
  <c r="BB340" i="5"/>
  <c r="BB401" i="5"/>
  <c r="BB465" i="5"/>
  <c r="BB556" i="5"/>
  <c r="BB595" i="5"/>
  <c r="BB663" i="5"/>
  <c r="BB724" i="5"/>
  <c r="BB114" i="5"/>
  <c r="BB174" i="5"/>
  <c r="BB236" i="5"/>
  <c r="BB309" i="5"/>
  <c r="BB370" i="5"/>
  <c r="BB435" i="5"/>
  <c r="BB496" i="5"/>
  <c r="BB564" i="5"/>
  <c r="BB623" i="5"/>
  <c r="BB690" i="5"/>
  <c r="BB143" i="5"/>
  <c r="BB205" i="5"/>
  <c r="BB269" i="5"/>
  <c r="BB342" i="5"/>
  <c r="BB403" i="5"/>
  <c r="BB467" i="5"/>
  <c r="BB528" i="5"/>
  <c r="BB597" i="5"/>
  <c r="BB658" i="5"/>
  <c r="BB726" i="5"/>
  <c r="AQ164" i="5"/>
  <c r="AQ226" i="5"/>
  <c r="AQ289" i="5"/>
  <c r="AQ360" i="5"/>
  <c r="AQ424" i="5"/>
  <c r="AQ519" i="5"/>
  <c r="AQ549" i="5"/>
  <c r="AQ636" i="5"/>
  <c r="AQ679" i="5"/>
  <c r="AQ746" i="5"/>
  <c r="AQ179" i="5"/>
  <c r="AQ195" i="5"/>
  <c r="AQ259" i="5"/>
  <c r="AQ332" i="5"/>
  <c r="AQ423" i="5"/>
  <c r="AQ487" i="5"/>
  <c r="AQ521" i="5"/>
  <c r="AQ586" i="5"/>
  <c r="AQ646" i="5"/>
  <c r="AQ719" i="5"/>
  <c r="AQ106" i="5"/>
  <c r="AQ166" i="5"/>
  <c r="AQ228" i="5"/>
  <c r="AQ301" i="5"/>
  <c r="AQ362" i="5"/>
  <c r="AQ426" i="5"/>
  <c r="AQ517" i="5"/>
  <c r="AQ557" i="5"/>
  <c r="AQ631" i="5"/>
  <c r="AQ693" i="5"/>
  <c r="AQ748" i="5"/>
  <c r="AQ128" i="5"/>
  <c r="AQ247" i="5"/>
  <c r="AQ253" i="5"/>
  <c r="AQ326" i="5"/>
  <c r="AQ387" i="5"/>
  <c r="AQ455" i="5"/>
  <c r="AQ514" i="5"/>
  <c r="AQ597" i="5"/>
  <c r="AQ640" i="5"/>
  <c r="AQ718" i="5"/>
  <c r="AQ100" i="5"/>
  <c r="AQ160" i="5"/>
  <c r="AQ222" i="5"/>
  <c r="AQ286" i="5"/>
  <c r="AQ356" i="5"/>
  <c r="AQ420" i="5"/>
  <c r="AQ482" i="5"/>
  <c r="AQ555" i="5"/>
  <c r="AQ614" i="5"/>
  <c r="AQ675" i="5"/>
  <c r="AQ742" i="5"/>
  <c r="AQ137" i="5"/>
  <c r="AQ199" i="5"/>
  <c r="AQ263" i="5"/>
  <c r="AQ336" i="5"/>
  <c r="AQ396" i="5"/>
  <c r="AQ459" i="5"/>
  <c r="AQ556" i="5"/>
  <c r="AQ590" i="5"/>
  <c r="AQ650" i="5"/>
  <c r="AQ723" i="5"/>
  <c r="AQ118" i="5"/>
  <c r="AQ178" i="5"/>
  <c r="AQ288" i="5"/>
  <c r="AQ313" i="5"/>
  <c r="AQ374" i="5"/>
  <c r="AQ438" i="5"/>
  <c r="AQ501" i="5"/>
  <c r="AQ569" i="5"/>
  <c r="AQ628" i="5"/>
  <c r="AQ695" i="5"/>
  <c r="AQ95" i="5"/>
  <c r="AQ155" i="5"/>
  <c r="AQ217" i="5"/>
  <c r="AQ281" i="5"/>
  <c r="AQ392" i="5"/>
  <c r="AQ414" i="5"/>
  <c r="AQ477" i="5"/>
  <c r="AQ540" i="5"/>
  <c r="AQ609" i="5"/>
  <c r="AQ670" i="5"/>
  <c r="AQ737" i="5"/>
  <c r="BG61" i="5"/>
  <c r="CF146" i="5"/>
  <c r="CF206" i="5"/>
  <c r="CF269" i="5"/>
  <c r="CF343" i="5"/>
  <c r="CF400" i="5"/>
  <c r="CF464" i="5"/>
  <c r="CF529" i="5"/>
  <c r="CF597" i="5"/>
  <c r="CF662" i="5"/>
  <c r="CF726" i="5"/>
  <c r="CF125" i="5"/>
  <c r="CF241" i="5"/>
  <c r="CF296" i="5"/>
  <c r="CF320" i="5"/>
  <c r="CF382" i="5"/>
  <c r="CF447" i="5"/>
  <c r="CF508" i="5"/>
  <c r="CF575" i="5"/>
  <c r="CF653" i="5"/>
  <c r="CF701" i="5"/>
  <c r="CF101" i="5"/>
  <c r="CF164" i="5"/>
  <c r="CF224" i="5"/>
  <c r="CF294" i="5"/>
  <c r="CF359" i="5"/>
  <c r="CF424" i="5"/>
  <c r="CF485" i="5"/>
  <c r="CF545" i="5"/>
  <c r="CF615" i="5"/>
  <c r="CF679" i="5"/>
  <c r="CF745" i="5"/>
  <c r="CF181" i="5"/>
  <c r="CF193" i="5"/>
  <c r="CF256" i="5"/>
  <c r="CF330" i="5"/>
  <c r="CF394" i="5"/>
  <c r="CF482" i="5"/>
  <c r="CF519" i="5"/>
  <c r="CF585" i="5"/>
  <c r="CF646" i="5"/>
  <c r="CF713" i="5"/>
  <c r="CF103" i="5"/>
  <c r="CF166" i="5"/>
  <c r="CF226" i="5"/>
  <c r="CF293" i="5"/>
  <c r="CF361" i="5"/>
  <c r="CF426" i="5"/>
  <c r="CF523" i="5"/>
  <c r="CF553" i="5"/>
  <c r="CF636" i="5"/>
  <c r="CF677" i="5"/>
  <c r="CF746" i="5"/>
  <c r="CF135" i="5"/>
  <c r="CF195" i="5"/>
  <c r="CF258" i="5"/>
  <c r="CF332" i="5"/>
  <c r="CF423" i="5"/>
  <c r="CF483" i="5"/>
  <c r="CF518" i="5"/>
  <c r="CF587" i="5"/>
  <c r="CF648" i="5"/>
  <c r="CF714" i="5"/>
  <c r="CF105" i="5"/>
  <c r="CF168" i="5"/>
  <c r="CF228" i="5"/>
  <c r="CF301" i="5"/>
  <c r="CF363" i="5"/>
  <c r="CF428" i="5"/>
  <c r="CF521" i="5"/>
  <c r="CF556" i="5"/>
  <c r="CF635" i="5"/>
  <c r="CF685" i="5"/>
  <c r="CF748" i="5"/>
  <c r="CF137" i="5"/>
  <c r="CF197" i="5"/>
  <c r="CF260" i="5"/>
  <c r="CF334" i="5"/>
  <c r="CF416" i="5"/>
  <c r="CF480" i="5"/>
  <c r="CF516" i="5"/>
  <c r="CF589" i="5"/>
  <c r="CF650" i="5"/>
  <c r="CF717" i="5"/>
  <c r="BV123" i="5"/>
  <c r="BV148" i="5"/>
  <c r="BV209" i="5"/>
  <c r="BV272" i="5"/>
  <c r="BV346" i="5"/>
  <c r="BV405" i="5"/>
  <c r="BV468" i="5"/>
  <c r="BV531" i="5"/>
  <c r="BV601" i="5"/>
  <c r="BV665" i="5"/>
  <c r="BV728" i="5"/>
  <c r="BV118" i="5"/>
  <c r="BV190" i="5"/>
  <c r="BV292" i="5"/>
  <c r="BV315" i="5"/>
  <c r="BV376" i="5"/>
  <c r="BV443" i="5"/>
  <c r="BV504" i="5"/>
  <c r="BV571" i="5"/>
  <c r="BV632" i="5"/>
  <c r="BV698" i="5"/>
  <c r="BV124" i="5"/>
  <c r="BV150" i="5"/>
  <c r="BV211" i="5"/>
  <c r="BV274" i="5"/>
  <c r="BV348" i="5"/>
  <c r="BV407" i="5"/>
  <c r="BV470" i="5"/>
  <c r="BV533" i="5"/>
  <c r="BV603" i="5"/>
  <c r="BV677" i="5"/>
  <c r="BV730" i="5"/>
  <c r="BV121" i="5"/>
  <c r="BV187" i="5"/>
  <c r="BV290" i="5"/>
  <c r="BV317" i="5"/>
  <c r="BV378" i="5"/>
  <c r="BV445" i="5"/>
  <c r="BV506" i="5"/>
  <c r="BV573" i="5"/>
  <c r="BV657" i="5"/>
  <c r="BV700" i="5"/>
  <c r="BV132" i="5"/>
  <c r="BV152" i="5"/>
  <c r="BV213" i="5"/>
  <c r="BV276" i="5"/>
  <c r="BV350" i="5"/>
  <c r="BV409" i="5"/>
  <c r="BV472" i="5"/>
  <c r="BV535" i="5"/>
  <c r="BV605" i="5"/>
  <c r="BV675" i="5"/>
  <c r="BV734" i="5"/>
  <c r="BV127" i="5"/>
  <c r="BV184" i="5"/>
  <c r="BV289" i="5"/>
  <c r="BV319" i="5"/>
  <c r="BV380" i="5"/>
  <c r="BV447" i="5"/>
  <c r="BV508" i="5"/>
  <c r="BV575" i="5"/>
  <c r="BV651" i="5"/>
  <c r="BV702" i="5"/>
  <c r="BV99" i="5"/>
  <c r="BV162" i="5"/>
  <c r="BV223" i="5"/>
  <c r="BV286" i="5"/>
  <c r="BV357" i="5"/>
  <c r="BV424" i="5"/>
  <c r="BV487" i="5"/>
  <c r="BV555" i="5"/>
  <c r="BV615" i="5"/>
  <c r="BV680" i="5"/>
  <c r="BV745" i="5"/>
  <c r="BV139" i="5"/>
  <c r="BV200" i="5"/>
  <c r="BV263" i="5"/>
  <c r="BV337" i="5"/>
  <c r="BV396" i="5"/>
  <c r="BV459" i="5"/>
  <c r="BV556" i="5"/>
  <c r="BV591" i="5"/>
  <c r="BV653" i="5"/>
  <c r="BV721" i="5"/>
  <c r="AG118" i="5"/>
  <c r="AG184" i="5"/>
  <c r="AG289" i="5"/>
  <c r="AG313" i="5"/>
  <c r="AG373" i="5"/>
  <c r="AG438" i="5"/>
  <c r="AG501" i="5"/>
  <c r="AG569" i="5"/>
  <c r="AG628" i="5"/>
  <c r="AG708" i="5"/>
  <c r="AG95" i="5"/>
  <c r="AG157" i="5"/>
  <c r="AG217" i="5"/>
  <c r="AG282" i="5"/>
  <c r="AG392" i="5"/>
  <c r="AG414" i="5"/>
  <c r="AG477" i="5"/>
  <c r="AG539" i="5"/>
  <c r="AG609" i="5"/>
  <c r="AG671" i="5"/>
  <c r="AG737" i="5"/>
  <c r="AG121" i="5"/>
  <c r="AG241" i="5"/>
  <c r="AG251" i="5"/>
  <c r="AG323" i="5"/>
  <c r="AG383" i="5"/>
  <c r="AG448" i="5"/>
  <c r="AG511" i="5"/>
  <c r="AG580" i="5"/>
  <c r="AG638" i="5"/>
  <c r="AG704" i="5"/>
  <c r="AG97" i="5"/>
  <c r="AG159" i="5"/>
  <c r="AG219" i="5"/>
  <c r="AG284" i="5"/>
  <c r="AG391" i="5"/>
  <c r="AG418" i="5"/>
  <c r="AG479" i="5"/>
  <c r="AG541" i="5"/>
  <c r="AG611" i="5"/>
  <c r="AG673" i="5"/>
  <c r="AG744" i="5"/>
  <c r="AG135" i="5"/>
  <c r="AG186" i="5"/>
  <c r="AG295" i="5"/>
  <c r="AG317" i="5"/>
  <c r="AG377" i="5"/>
  <c r="AG442" i="5"/>
  <c r="AG505" i="5"/>
  <c r="AG573" i="5"/>
  <c r="AG654" i="5"/>
  <c r="AG698" i="5"/>
  <c r="AG91" i="5"/>
  <c r="AG153" i="5"/>
  <c r="AG213" i="5"/>
  <c r="AG278" i="5"/>
  <c r="AG350" i="5"/>
  <c r="AG410" i="5"/>
  <c r="AG473" i="5"/>
  <c r="AG535" i="5"/>
  <c r="AG605" i="5"/>
  <c r="AG683" i="5"/>
  <c r="AG733" i="5"/>
  <c r="AG122" i="5"/>
  <c r="AG191" i="5"/>
  <c r="AG293" i="5"/>
  <c r="AG319" i="5"/>
  <c r="AG379" i="5"/>
  <c r="AG444" i="5"/>
  <c r="AG507" i="5"/>
  <c r="AG575" i="5"/>
  <c r="AG651" i="5"/>
  <c r="AG700" i="5"/>
  <c r="AG101" i="5"/>
  <c r="AG163" i="5"/>
  <c r="AG223" i="5"/>
  <c r="AG291" i="5"/>
  <c r="AG356" i="5"/>
  <c r="AG454" i="5"/>
  <c r="AG482" i="5"/>
  <c r="AG544" i="5"/>
  <c r="AG615" i="5"/>
  <c r="AG677" i="5"/>
  <c r="AG742" i="5"/>
  <c r="W129" i="5"/>
  <c r="W152" i="5"/>
  <c r="W212" i="5"/>
  <c r="W275" i="5"/>
  <c r="W349" i="5"/>
  <c r="W408" i="5"/>
  <c r="W473" i="5"/>
  <c r="W532" i="5"/>
  <c r="W604" i="5"/>
  <c r="W680" i="5"/>
  <c r="W735" i="5"/>
  <c r="W132" i="5"/>
  <c r="W184" i="5"/>
  <c r="W297" i="5"/>
  <c r="W318" i="5"/>
  <c r="W378" i="5"/>
  <c r="W443" i="5"/>
  <c r="W507" i="5"/>
  <c r="W574" i="5"/>
  <c r="W658" i="5"/>
  <c r="W699" i="5"/>
  <c r="AA85" i="5"/>
  <c r="W91" i="5"/>
  <c r="W154" i="5"/>
  <c r="W214" i="5"/>
  <c r="W277" i="5"/>
  <c r="W351" i="5"/>
  <c r="W410" i="5"/>
  <c r="W475" i="5"/>
  <c r="W534" i="5"/>
  <c r="W606" i="5"/>
  <c r="W684" i="5"/>
  <c r="W733" i="5"/>
  <c r="W180" i="5"/>
  <c r="W244" i="5"/>
  <c r="W254" i="5"/>
  <c r="W328" i="5"/>
  <c r="W388" i="5"/>
  <c r="W481" i="5"/>
  <c r="W518" i="5"/>
  <c r="W596" i="5"/>
  <c r="W642" i="5"/>
  <c r="W714" i="5"/>
  <c r="W101" i="5"/>
  <c r="W164" i="5"/>
  <c r="W224" i="5"/>
  <c r="W287" i="5"/>
  <c r="W357" i="5"/>
  <c r="W455" i="5"/>
  <c r="W490" i="5"/>
  <c r="W551" i="5"/>
  <c r="W616" i="5"/>
  <c r="W677" i="5"/>
  <c r="W743" i="5"/>
  <c r="W141" i="5"/>
  <c r="W201" i="5"/>
  <c r="W264" i="5"/>
  <c r="W338" i="5"/>
  <c r="W397" i="5"/>
  <c r="W462" i="5"/>
  <c r="W550" i="5"/>
  <c r="W590" i="5"/>
  <c r="W657" i="5"/>
  <c r="W724" i="5"/>
  <c r="W111" i="5"/>
  <c r="W174" i="5"/>
  <c r="W234" i="5"/>
  <c r="W307" i="5"/>
  <c r="W367" i="5"/>
  <c r="W432" i="5"/>
  <c r="W496" i="5"/>
  <c r="W563" i="5"/>
  <c r="W622" i="5"/>
  <c r="W689" i="5"/>
  <c r="W143" i="5"/>
  <c r="W203" i="5"/>
  <c r="W266" i="5"/>
  <c r="W340" i="5"/>
  <c r="W399" i="5"/>
  <c r="W464" i="5"/>
  <c r="W545" i="5"/>
  <c r="W592" i="5"/>
  <c r="W666" i="5"/>
  <c r="W722" i="5"/>
  <c r="BL111" i="5"/>
  <c r="BL172" i="5"/>
  <c r="BL234" i="5"/>
  <c r="BL307" i="5"/>
  <c r="BL368" i="5"/>
  <c r="BL434" i="5"/>
  <c r="BL494" i="5"/>
  <c r="BL563" i="5"/>
  <c r="BL621" i="5"/>
  <c r="BL689" i="5"/>
  <c r="BL141" i="5"/>
  <c r="BL203" i="5"/>
  <c r="BL266" i="5"/>
  <c r="BL340" i="5"/>
  <c r="BL401" i="5"/>
  <c r="BL463" i="5"/>
  <c r="BL549" i="5"/>
  <c r="BL592" i="5"/>
  <c r="BL667" i="5"/>
  <c r="BL733" i="5"/>
  <c r="BL113" i="5"/>
  <c r="BL174" i="5"/>
  <c r="BL236" i="5"/>
  <c r="BL309" i="5"/>
  <c r="BL370" i="5"/>
  <c r="BL436" i="5"/>
  <c r="BL496" i="5"/>
  <c r="BL565" i="5"/>
  <c r="BL623" i="5"/>
  <c r="BL693" i="5"/>
  <c r="BL143" i="5"/>
  <c r="BL205" i="5"/>
  <c r="BL268" i="5"/>
  <c r="BL342" i="5"/>
  <c r="BL403" i="5"/>
  <c r="BL465" i="5"/>
  <c r="BL555" i="5"/>
  <c r="BL597" i="5"/>
  <c r="BL658" i="5"/>
  <c r="BL724" i="5"/>
  <c r="BL115" i="5"/>
  <c r="BL176" i="5"/>
  <c r="BL238" i="5"/>
  <c r="BL311" i="5"/>
  <c r="BL372" i="5"/>
  <c r="BL438" i="5"/>
  <c r="BL498" i="5"/>
  <c r="BL567" i="5"/>
  <c r="BL625" i="5"/>
  <c r="BL709" i="5"/>
  <c r="BL92" i="5"/>
  <c r="BL153" i="5"/>
  <c r="BL215" i="5"/>
  <c r="BL278" i="5"/>
  <c r="BL352" i="5"/>
  <c r="BL413" i="5"/>
  <c r="BL475" i="5"/>
  <c r="BL536" i="5"/>
  <c r="BL607" i="5"/>
  <c r="BL682" i="5"/>
  <c r="BL735" i="5"/>
  <c r="BL190" i="5"/>
  <c r="BL192" i="5"/>
  <c r="BL255" i="5"/>
  <c r="BL329" i="5"/>
  <c r="BL390" i="5"/>
  <c r="BL485" i="5"/>
  <c r="BL522" i="5"/>
  <c r="BL581" i="5"/>
  <c r="BL645" i="5"/>
  <c r="BL713" i="5"/>
  <c r="BL102" i="5"/>
  <c r="BL163" i="5"/>
  <c r="BL225" i="5"/>
  <c r="BL288" i="5"/>
  <c r="BL359" i="5"/>
  <c r="BL425" i="5"/>
  <c r="BL487" i="5"/>
  <c r="BL556" i="5"/>
  <c r="BL617" i="5"/>
  <c r="BL679" i="5"/>
  <c r="BL751" i="5"/>
  <c r="M130" i="5"/>
  <c r="M152" i="5"/>
  <c r="M213" i="5"/>
  <c r="M275" i="5"/>
  <c r="M350" i="5"/>
  <c r="M409" i="5"/>
  <c r="M473" i="5"/>
  <c r="M535" i="5"/>
  <c r="M604" i="5"/>
  <c r="M683" i="5"/>
  <c r="M735" i="5"/>
  <c r="M133" i="5"/>
  <c r="M185" i="5"/>
  <c r="M297" i="5"/>
  <c r="M319" i="5"/>
  <c r="M380" i="5"/>
  <c r="M445" i="5"/>
  <c r="M507" i="5"/>
  <c r="M575" i="5"/>
  <c r="M651" i="5"/>
  <c r="M701" i="5"/>
  <c r="M99" i="5"/>
  <c r="M162" i="5"/>
  <c r="M223" i="5"/>
  <c r="M285" i="5"/>
  <c r="M357" i="5"/>
  <c r="M423" i="5"/>
  <c r="M484" i="5"/>
  <c r="M549" i="5"/>
  <c r="M614" i="5"/>
  <c r="M677" i="5"/>
  <c r="M743" i="5"/>
  <c r="M139" i="5"/>
  <c r="M200" i="5"/>
  <c r="M262" i="5"/>
  <c r="M337" i="5"/>
  <c r="M396" i="5"/>
  <c r="M460" i="5"/>
  <c r="M551" i="5"/>
  <c r="M590" i="5"/>
  <c r="M658" i="5"/>
  <c r="M721" i="5"/>
  <c r="M109" i="5"/>
  <c r="M172" i="5"/>
  <c r="M233" i="5"/>
  <c r="M306" i="5"/>
  <c r="M367" i="5"/>
  <c r="M432" i="5"/>
  <c r="M494" i="5"/>
  <c r="M562" i="5"/>
  <c r="M621" i="5"/>
  <c r="M689" i="5"/>
  <c r="M141" i="5"/>
  <c r="M202" i="5"/>
  <c r="M264" i="5"/>
  <c r="M339" i="5"/>
  <c r="M398" i="5"/>
  <c r="M462" i="5"/>
  <c r="M546" i="5"/>
  <c r="M592" i="5"/>
  <c r="M668" i="5"/>
  <c r="M724" i="5"/>
  <c r="M111" i="5"/>
  <c r="M174" i="5"/>
  <c r="M235" i="5"/>
  <c r="M308" i="5"/>
  <c r="M369" i="5"/>
  <c r="M434" i="5"/>
  <c r="M496" i="5"/>
  <c r="M564" i="5"/>
  <c r="M623" i="5"/>
  <c r="M691" i="5"/>
  <c r="M143" i="5"/>
  <c r="M204" i="5"/>
  <c r="M266" i="5"/>
  <c r="M341" i="5"/>
  <c r="M400" i="5"/>
  <c r="M464" i="5"/>
  <c r="M553" i="5"/>
  <c r="M596" i="5"/>
  <c r="M665" i="5"/>
  <c r="M725" i="5"/>
  <c r="BB100" i="5"/>
  <c r="BB160" i="5"/>
  <c r="BB222" i="5"/>
  <c r="BB286" i="5"/>
  <c r="BB356" i="5"/>
  <c r="BB423" i="5"/>
  <c r="BB481" i="5"/>
  <c r="BB549" i="5"/>
  <c r="BB614" i="5"/>
  <c r="BB674" i="5"/>
  <c r="BB742" i="5"/>
  <c r="BB137" i="5"/>
  <c r="BB199" i="5"/>
  <c r="BB263" i="5"/>
  <c r="BB336" i="5"/>
  <c r="BB397" i="5"/>
  <c r="BB461" i="5"/>
  <c r="BB547" i="5"/>
  <c r="BB590" i="5"/>
  <c r="BB654" i="5"/>
  <c r="BB723" i="5"/>
  <c r="BB118" i="5"/>
  <c r="BB190" i="5"/>
  <c r="BB295" i="5"/>
  <c r="BB313" i="5"/>
  <c r="BB374" i="5"/>
  <c r="BB439" i="5"/>
  <c r="BB500" i="5"/>
  <c r="BB568" i="5"/>
  <c r="BB627" i="5"/>
  <c r="BB694" i="5"/>
  <c r="BB126" i="5"/>
  <c r="BB147" i="5"/>
  <c r="BB209" i="5"/>
  <c r="BB273" i="5"/>
  <c r="BB346" i="5"/>
  <c r="BB407" i="5"/>
  <c r="BB471" i="5"/>
  <c r="BB532" i="5"/>
  <c r="BB601" i="5"/>
  <c r="BB662" i="5"/>
  <c r="BB730" i="5"/>
  <c r="BB123" i="5"/>
  <c r="BB187" i="5"/>
  <c r="BB293" i="5"/>
  <c r="BB315" i="5"/>
  <c r="BB376" i="5"/>
  <c r="BB441" i="5"/>
  <c r="BB502" i="5"/>
  <c r="BB570" i="5"/>
  <c r="BB629" i="5"/>
  <c r="BB696" i="5"/>
  <c r="BB134" i="5"/>
  <c r="BB149" i="5"/>
  <c r="BB211" i="5"/>
  <c r="BB275" i="5"/>
  <c r="BB348" i="5"/>
  <c r="BB409" i="5"/>
  <c r="BB473" i="5"/>
  <c r="BB534" i="5"/>
  <c r="BB603" i="5"/>
  <c r="BB683" i="5"/>
  <c r="BB732" i="5"/>
  <c r="BB125" i="5"/>
  <c r="BB182" i="5"/>
  <c r="BB292" i="5"/>
  <c r="BB317" i="5"/>
  <c r="BB378" i="5"/>
  <c r="BB443" i="5"/>
  <c r="BB504" i="5"/>
  <c r="BB572" i="5"/>
  <c r="BB651" i="5"/>
  <c r="BB698" i="5"/>
  <c r="BF85" i="5"/>
  <c r="BF86" i="5" s="1"/>
  <c r="BF87" i="5" s="1"/>
  <c r="BF88" i="5" s="1"/>
  <c r="BF89" i="5" s="1"/>
  <c r="BF90" i="5" s="1"/>
  <c r="BF91" i="5" s="1"/>
  <c r="BF92" i="5" s="1"/>
  <c r="BF93" i="5" s="1"/>
  <c r="BF94" i="5" s="1"/>
  <c r="BF95" i="5" s="1"/>
  <c r="BF96" i="5" s="1"/>
  <c r="BF97" i="5" s="1"/>
  <c r="BF98" i="5" s="1"/>
  <c r="BF99" i="5" s="1"/>
  <c r="BF100" i="5" s="1"/>
  <c r="BF101" i="5" s="1"/>
  <c r="BF102" i="5" s="1"/>
  <c r="BF103" i="5" s="1"/>
  <c r="BF104" i="5" s="1"/>
  <c r="BF105" i="5" s="1"/>
  <c r="BF106" i="5" s="1"/>
  <c r="BF107" i="5" s="1"/>
  <c r="BF108" i="5" s="1"/>
  <c r="BF109" i="5" s="1"/>
  <c r="BF110" i="5" s="1"/>
  <c r="BF111" i="5" s="1"/>
  <c r="BF112" i="5" s="1"/>
  <c r="BF113" i="5" s="1"/>
  <c r="BF114" i="5" s="1"/>
  <c r="BF115" i="5" s="1"/>
  <c r="BF116" i="5" s="1"/>
  <c r="BF117" i="5" s="1"/>
  <c r="BF118" i="5" s="1"/>
  <c r="BF119" i="5" s="1"/>
  <c r="BF120" i="5" s="1"/>
  <c r="BF121" i="5" s="1"/>
  <c r="BF122" i="5" s="1"/>
  <c r="BF123" i="5" s="1"/>
  <c r="BF124" i="5" s="1"/>
  <c r="BF125" i="5" s="1"/>
  <c r="BF126" i="5" s="1"/>
  <c r="BF127" i="5" s="1"/>
  <c r="BF128" i="5" s="1"/>
  <c r="BF129" i="5" s="1"/>
  <c r="BF130" i="5" s="1"/>
  <c r="BF131" i="5" s="1"/>
  <c r="BF132" i="5" s="1"/>
  <c r="BF133" i="5" s="1"/>
  <c r="BF134" i="5" s="1"/>
  <c r="BF135" i="5" s="1"/>
  <c r="BF136" i="5" s="1"/>
  <c r="BF137" i="5" s="1"/>
  <c r="BF138" i="5" s="1"/>
  <c r="BF139" i="5" s="1"/>
  <c r="BF140" i="5" s="1"/>
  <c r="BF141" i="5" s="1"/>
  <c r="BF142" i="5" s="1"/>
  <c r="BF143" i="5" s="1"/>
  <c r="BF144" i="5" s="1"/>
  <c r="BF145" i="5" s="1"/>
  <c r="BF146" i="5" s="1"/>
  <c r="BF147" i="5" s="1"/>
  <c r="BF148" i="5" s="1"/>
  <c r="BF149" i="5" s="1"/>
  <c r="BF150" i="5" s="1"/>
  <c r="BF151" i="5" s="1"/>
  <c r="BF152" i="5" s="1"/>
  <c r="BF153" i="5" s="1"/>
  <c r="BF154" i="5" s="1"/>
  <c r="BF155" i="5" s="1"/>
  <c r="BF156" i="5" s="1"/>
  <c r="BF157" i="5" s="1"/>
  <c r="BF158" i="5" s="1"/>
  <c r="BF159" i="5" s="1"/>
  <c r="BF160" i="5" s="1"/>
  <c r="BF161" i="5" s="1"/>
  <c r="BF162" i="5" s="1"/>
  <c r="BF163" i="5" s="1"/>
  <c r="BF164" i="5" s="1"/>
  <c r="BF165" i="5" s="1"/>
  <c r="BF166" i="5" s="1"/>
  <c r="BF167" i="5" s="1"/>
  <c r="BF168" i="5" s="1"/>
  <c r="BF169" i="5" s="1"/>
  <c r="BF170" i="5" s="1"/>
  <c r="BF171" i="5" s="1"/>
  <c r="BF172" i="5" s="1"/>
  <c r="BF173" i="5" s="1"/>
  <c r="BF174" i="5" s="1"/>
  <c r="BF175" i="5" s="1"/>
  <c r="BF176" i="5" s="1"/>
  <c r="BF177" i="5" s="1"/>
  <c r="BF178" i="5" s="1"/>
  <c r="BF179" i="5" s="1"/>
  <c r="BF180" i="5" s="1"/>
  <c r="BF181" i="5" s="1"/>
  <c r="BF182" i="5" s="1"/>
  <c r="BF183" i="5" s="1"/>
  <c r="BF184" i="5" s="1"/>
  <c r="BF185" i="5" s="1"/>
  <c r="BF186" i="5" s="1"/>
  <c r="BF187" i="5" s="1"/>
  <c r="BF188" i="5" s="1"/>
  <c r="BF189" i="5" s="1"/>
  <c r="BF190" i="5" s="1"/>
  <c r="BF191" i="5" s="1"/>
  <c r="BF192" i="5" s="1"/>
  <c r="BF193" i="5" s="1"/>
  <c r="BF194" i="5" s="1"/>
  <c r="BF195" i="5" s="1"/>
  <c r="BF196" i="5" s="1"/>
  <c r="BF197" i="5" s="1"/>
  <c r="BF198" i="5" s="1"/>
  <c r="BF199" i="5" s="1"/>
  <c r="BF200" i="5" s="1"/>
  <c r="BF201" i="5" s="1"/>
  <c r="BF202" i="5" s="1"/>
  <c r="BF203" i="5" s="1"/>
  <c r="BF204" i="5" s="1"/>
  <c r="BF205" i="5" s="1"/>
  <c r="BF206" i="5" s="1"/>
  <c r="BF207" i="5" s="1"/>
  <c r="BF208" i="5" s="1"/>
  <c r="BF209" i="5" s="1"/>
  <c r="BF210" i="5" s="1"/>
  <c r="BF211" i="5" s="1"/>
  <c r="BF212" i="5" s="1"/>
  <c r="BF213" i="5" s="1"/>
  <c r="BF214" i="5" s="1"/>
  <c r="BF215" i="5" s="1"/>
  <c r="BF216" i="5" s="1"/>
  <c r="BF217" i="5" s="1"/>
  <c r="BF218" i="5" s="1"/>
  <c r="BF219" i="5" s="1"/>
  <c r="BF220" i="5" s="1"/>
  <c r="BF221" i="5" s="1"/>
  <c r="BF222" i="5" s="1"/>
  <c r="BF223" i="5" s="1"/>
  <c r="BF224" i="5" s="1"/>
  <c r="BF225" i="5" s="1"/>
  <c r="BF226" i="5" s="1"/>
  <c r="BF227" i="5" s="1"/>
  <c r="BF228" i="5" s="1"/>
  <c r="BF229" i="5" s="1"/>
  <c r="BF230" i="5" s="1"/>
  <c r="BF231" i="5" s="1"/>
  <c r="BF232" i="5" s="1"/>
  <c r="BF233" i="5" s="1"/>
  <c r="BF234" i="5" s="1"/>
  <c r="BF235" i="5" s="1"/>
  <c r="BF236" i="5" s="1"/>
  <c r="BF237" i="5" s="1"/>
  <c r="BF238" i="5" s="1"/>
  <c r="BF239" i="5" s="1"/>
  <c r="BF240" i="5" s="1"/>
  <c r="BF241" i="5" s="1"/>
  <c r="BF242" i="5" s="1"/>
  <c r="BF243" i="5" s="1"/>
  <c r="BF244" i="5" s="1"/>
  <c r="BF245" i="5" s="1"/>
  <c r="BF246" i="5" s="1"/>
  <c r="BF247" i="5" s="1"/>
  <c r="BF248" i="5" s="1"/>
  <c r="BF249" i="5" s="1"/>
  <c r="BF250" i="5" s="1"/>
  <c r="BF251" i="5" s="1"/>
  <c r="BF252" i="5" s="1"/>
  <c r="BF253" i="5" s="1"/>
  <c r="BF254" i="5" s="1"/>
  <c r="BF255" i="5" s="1"/>
  <c r="BF256" i="5" s="1"/>
  <c r="BF257" i="5" s="1"/>
  <c r="BF258" i="5" s="1"/>
  <c r="BF259" i="5" s="1"/>
  <c r="BF260" i="5" s="1"/>
  <c r="BF261" i="5" s="1"/>
  <c r="BF262" i="5" s="1"/>
  <c r="BF263" i="5" s="1"/>
  <c r="BF264" i="5" s="1"/>
  <c r="BF265" i="5" s="1"/>
  <c r="BF266" i="5" s="1"/>
  <c r="BF267" i="5" s="1"/>
  <c r="BF268" i="5" s="1"/>
  <c r="BF269" i="5" s="1"/>
  <c r="BF270" i="5" s="1"/>
  <c r="BF271" i="5" s="1"/>
  <c r="BF272" i="5" s="1"/>
  <c r="BF273" i="5" s="1"/>
  <c r="BF274" i="5" s="1"/>
  <c r="BF275" i="5" s="1"/>
  <c r="BF276" i="5" s="1"/>
  <c r="BF277" i="5" s="1"/>
  <c r="BF278" i="5" s="1"/>
  <c r="BF279" i="5" s="1"/>
  <c r="BF280" i="5" s="1"/>
  <c r="BF281" i="5" s="1"/>
  <c r="BF282" i="5" s="1"/>
  <c r="BF283" i="5" s="1"/>
  <c r="BF284" i="5" s="1"/>
  <c r="BF285" i="5" s="1"/>
  <c r="BF286" i="5" s="1"/>
  <c r="BF287" i="5" s="1"/>
  <c r="BF288" i="5" s="1"/>
  <c r="BF289" i="5" s="1"/>
  <c r="BF290" i="5" s="1"/>
  <c r="BF291" i="5" s="1"/>
  <c r="BF292" i="5" s="1"/>
  <c r="BF293" i="5" s="1"/>
  <c r="BF294" i="5" s="1"/>
  <c r="BF295" i="5" s="1"/>
  <c r="BF296" i="5" s="1"/>
  <c r="BF297" i="5" s="1"/>
  <c r="BF298" i="5" s="1"/>
  <c r="BF299" i="5" s="1"/>
  <c r="BF300" i="5" s="1"/>
  <c r="BF301" i="5" s="1"/>
  <c r="BF302" i="5" s="1"/>
  <c r="BF303" i="5" s="1"/>
  <c r="BF304" i="5" s="1"/>
  <c r="BF305" i="5" s="1"/>
  <c r="BF306" i="5" s="1"/>
  <c r="BF307" i="5" s="1"/>
  <c r="BF308" i="5" s="1"/>
  <c r="BF309" i="5" s="1"/>
  <c r="BF310" i="5" s="1"/>
  <c r="BF311" i="5" s="1"/>
  <c r="BF312" i="5" s="1"/>
  <c r="BF313" i="5" s="1"/>
  <c r="BF314" i="5" s="1"/>
  <c r="BF315" i="5" s="1"/>
  <c r="BF316" i="5" s="1"/>
  <c r="BF317" i="5" s="1"/>
  <c r="BF318" i="5" s="1"/>
  <c r="BF319" i="5" s="1"/>
  <c r="BF320" i="5" s="1"/>
  <c r="BF321" i="5" s="1"/>
  <c r="BF322" i="5" s="1"/>
  <c r="BF323" i="5" s="1"/>
  <c r="BF324" i="5" s="1"/>
  <c r="BF325" i="5" s="1"/>
  <c r="BF326" i="5" s="1"/>
  <c r="BF327" i="5" s="1"/>
  <c r="BF328" i="5" s="1"/>
  <c r="BF329" i="5" s="1"/>
  <c r="BF330" i="5" s="1"/>
  <c r="BF331" i="5" s="1"/>
  <c r="BF332" i="5" s="1"/>
  <c r="BF333" i="5" s="1"/>
  <c r="BF334" i="5" s="1"/>
  <c r="BF335" i="5" s="1"/>
  <c r="BF336" i="5" s="1"/>
  <c r="BF337" i="5" s="1"/>
  <c r="BF338" i="5" s="1"/>
  <c r="BF339" i="5" s="1"/>
  <c r="BF340" i="5" s="1"/>
  <c r="BF341" i="5" s="1"/>
  <c r="BF342" i="5" s="1"/>
  <c r="BF343" i="5" s="1"/>
  <c r="BF344" i="5" s="1"/>
  <c r="BF345" i="5" s="1"/>
  <c r="BF346" i="5" s="1"/>
  <c r="BF347" i="5" s="1"/>
  <c r="BF348" i="5" s="1"/>
  <c r="BF349" i="5" s="1"/>
  <c r="BF350" i="5" s="1"/>
  <c r="BF351" i="5" s="1"/>
  <c r="BF352" i="5" s="1"/>
  <c r="BF353" i="5" s="1"/>
  <c r="BF354" i="5" s="1"/>
  <c r="BF355" i="5" s="1"/>
  <c r="BF356" i="5" s="1"/>
  <c r="BF357" i="5" s="1"/>
  <c r="BF358" i="5" s="1"/>
  <c r="BF359" i="5" s="1"/>
  <c r="BF360" i="5" s="1"/>
  <c r="BF361" i="5" s="1"/>
  <c r="BF362" i="5" s="1"/>
  <c r="BF363" i="5" s="1"/>
  <c r="BF364" i="5" s="1"/>
  <c r="BF365" i="5" s="1"/>
  <c r="BF366" i="5" s="1"/>
  <c r="BF367" i="5" s="1"/>
  <c r="BF368" i="5" s="1"/>
  <c r="BF369" i="5" s="1"/>
  <c r="BF370" i="5" s="1"/>
  <c r="BF371" i="5" s="1"/>
  <c r="BF372" i="5" s="1"/>
  <c r="BF373" i="5" s="1"/>
  <c r="BF374" i="5" s="1"/>
  <c r="BF375" i="5" s="1"/>
  <c r="BF376" i="5" s="1"/>
  <c r="BF377" i="5" s="1"/>
  <c r="BF378" i="5" s="1"/>
  <c r="BF379" i="5" s="1"/>
  <c r="BF380" i="5" s="1"/>
  <c r="BF381" i="5" s="1"/>
  <c r="BF382" i="5" s="1"/>
  <c r="BB91" i="5"/>
  <c r="BB151" i="5"/>
  <c r="BB213" i="5"/>
  <c r="BB277" i="5"/>
  <c r="BB350" i="5"/>
  <c r="BB411" i="5"/>
  <c r="BB475" i="5"/>
  <c r="BB536" i="5"/>
  <c r="BB605" i="5"/>
  <c r="BB677" i="5"/>
  <c r="BB734" i="5"/>
  <c r="AQ156" i="5"/>
  <c r="AQ112" i="5"/>
  <c r="AQ234" i="5"/>
  <c r="AQ307" i="5"/>
  <c r="AQ368" i="5"/>
  <c r="AQ432" i="5"/>
  <c r="AQ495" i="5"/>
  <c r="AQ563" i="5"/>
  <c r="AQ622" i="5"/>
  <c r="AQ688" i="5"/>
  <c r="AQ141" i="5"/>
  <c r="AQ203" i="5"/>
  <c r="AQ267" i="5"/>
  <c r="AQ340" i="5"/>
  <c r="AQ400" i="5"/>
  <c r="AQ463" i="5"/>
  <c r="AQ552" i="5"/>
  <c r="AQ596" i="5"/>
  <c r="AQ664" i="5"/>
  <c r="AQ724" i="5"/>
  <c r="AQ114" i="5"/>
  <c r="AQ174" i="5"/>
  <c r="AQ236" i="5"/>
  <c r="AQ309" i="5"/>
  <c r="AQ370" i="5"/>
  <c r="AQ434" i="5"/>
  <c r="AQ497" i="5"/>
  <c r="AQ565" i="5"/>
  <c r="AQ624" i="5"/>
  <c r="AQ690" i="5"/>
  <c r="AQ186" i="5"/>
  <c r="AQ197" i="5"/>
  <c r="AQ261" i="5"/>
  <c r="AQ334" i="5"/>
  <c r="AQ422" i="5"/>
  <c r="AQ457" i="5"/>
  <c r="AQ526" i="5"/>
  <c r="AQ588" i="5"/>
  <c r="AQ648" i="5"/>
  <c r="AQ717" i="5"/>
  <c r="AQ108" i="5"/>
  <c r="AQ168" i="5"/>
  <c r="AQ230" i="5"/>
  <c r="AQ303" i="5"/>
  <c r="AQ364" i="5"/>
  <c r="AQ428" i="5"/>
  <c r="AQ491" i="5"/>
  <c r="AQ559" i="5"/>
  <c r="AQ634" i="5"/>
  <c r="AQ691" i="5"/>
  <c r="AQ752" i="5"/>
  <c r="AQ145" i="5"/>
  <c r="AQ207" i="5"/>
  <c r="AQ271" i="5"/>
  <c r="AQ344" i="5"/>
  <c r="AQ404" i="5"/>
  <c r="AQ467" i="5"/>
  <c r="AQ530" i="5"/>
  <c r="AQ599" i="5"/>
  <c r="AQ660" i="5"/>
  <c r="AQ728" i="5"/>
  <c r="AQ125" i="5"/>
  <c r="AQ241" i="5"/>
  <c r="AQ299" i="5"/>
  <c r="AQ321" i="5"/>
  <c r="AQ382" i="5"/>
  <c r="AQ446" i="5"/>
  <c r="AQ509" i="5"/>
  <c r="AQ577" i="5"/>
  <c r="AQ653" i="5"/>
  <c r="AQ703" i="5"/>
  <c r="AQ103" i="5"/>
  <c r="AQ163" i="5"/>
  <c r="AQ225" i="5"/>
  <c r="AQ298" i="5"/>
  <c r="AQ359" i="5"/>
  <c r="AQ451" i="5"/>
  <c r="AQ489" i="5"/>
  <c r="AQ545" i="5"/>
  <c r="AQ617" i="5"/>
  <c r="AQ683" i="5"/>
  <c r="AQ745" i="5"/>
  <c r="CF91" i="5"/>
  <c r="CF154" i="5"/>
  <c r="CF214" i="5"/>
  <c r="CF277" i="5"/>
  <c r="CF351" i="5"/>
  <c r="CF408" i="5"/>
  <c r="CF472" i="5"/>
  <c r="CF537" i="5"/>
  <c r="CF605" i="5"/>
  <c r="CF680" i="5"/>
  <c r="CF744" i="5"/>
  <c r="CF188" i="5"/>
  <c r="CF246" i="5"/>
  <c r="CF254" i="5"/>
  <c r="CF328" i="5"/>
  <c r="CF390" i="5"/>
  <c r="CF484" i="5"/>
  <c r="CF520" i="5"/>
  <c r="CF583" i="5"/>
  <c r="CF644" i="5"/>
  <c r="CF711" i="5"/>
  <c r="CF109" i="5"/>
  <c r="CF172" i="5"/>
  <c r="CF232" i="5"/>
  <c r="CF305" i="5"/>
  <c r="CF367" i="5"/>
  <c r="CF432" i="5"/>
  <c r="CF493" i="5"/>
  <c r="CF560" i="5"/>
  <c r="CF622" i="5"/>
  <c r="CF689" i="5"/>
  <c r="CF141" i="5"/>
  <c r="CF201" i="5"/>
  <c r="CF264" i="5"/>
  <c r="CF338" i="5"/>
  <c r="CF395" i="5"/>
  <c r="CF459" i="5"/>
  <c r="CF543" i="5"/>
  <c r="CF594" i="5"/>
  <c r="CF666" i="5"/>
  <c r="CF720" i="5"/>
  <c r="CF111" i="5"/>
  <c r="CF174" i="5"/>
  <c r="CF234" i="5"/>
  <c r="CF307" i="5"/>
  <c r="CF369" i="5"/>
  <c r="CF434" i="5"/>
  <c r="CF495" i="5"/>
  <c r="CF562" i="5"/>
  <c r="CF624" i="5"/>
  <c r="CF693" i="5"/>
  <c r="CF143" i="5"/>
  <c r="CF203" i="5"/>
  <c r="CF266" i="5"/>
  <c r="CF340" i="5"/>
  <c r="CF397" i="5"/>
  <c r="CF461" i="5"/>
  <c r="CF552" i="5"/>
  <c r="CF593" i="5"/>
  <c r="CF659" i="5"/>
  <c r="CF732" i="5"/>
  <c r="CF113" i="5"/>
  <c r="CF176" i="5"/>
  <c r="CF236" i="5"/>
  <c r="CF309" i="5"/>
  <c r="CF371" i="5"/>
  <c r="CF436" i="5"/>
  <c r="CF497" i="5"/>
  <c r="CF564" i="5"/>
  <c r="CF626" i="5"/>
  <c r="CF691" i="5"/>
  <c r="CF145" i="5"/>
  <c r="CF205" i="5"/>
  <c r="CF268" i="5"/>
  <c r="CF342" i="5"/>
  <c r="CF399" i="5"/>
  <c r="CF463" i="5"/>
  <c r="CF528" i="5"/>
  <c r="CF618" i="5"/>
  <c r="CF661" i="5"/>
  <c r="CF725" i="5"/>
  <c r="BV93" i="5"/>
  <c r="BV156" i="5"/>
  <c r="BV217" i="5"/>
  <c r="BV280" i="5"/>
  <c r="BV393" i="5"/>
  <c r="BV413" i="5"/>
  <c r="BV476" i="5"/>
  <c r="BV539" i="5"/>
  <c r="BV609" i="5"/>
  <c r="BV669" i="5"/>
  <c r="BV738" i="5"/>
  <c r="BV134" i="5"/>
  <c r="BV241" i="5"/>
  <c r="BV249" i="5"/>
  <c r="BV323" i="5"/>
  <c r="BV384" i="5"/>
  <c r="BV455" i="5"/>
  <c r="BV512" i="5"/>
  <c r="BV577" i="5"/>
  <c r="BV638" i="5"/>
  <c r="BV706" i="5"/>
  <c r="BV95" i="5"/>
  <c r="BV158" i="5"/>
  <c r="BV219" i="5"/>
  <c r="BV282" i="5"/>
  <c r="BV353" i="5"/>
  <c r="BV415" i="5"/>
  <c r="BV478" i="5"/>
  <c r="BV541" i="5"/>
  <c r="BV611" i="5"/>
  <c r="BV671" i="5"/>
  <c r="BV740" i="5"/>
  <c r="BV129" i="5"/>
  <c r="BV244" i="5"/>
  <c r="BV251" i="5"/>
  <c r="BV325" i="5"/>
  <c r="BV386" i="5"/>
  <c r="BV453" i="5"/>
  <c r="BV514" i="5"/>
  <c r="BV593" i="5"/>
  <c r="BV640" i="5"/>
  <c r="BV707" i="5"/>
  <c r="BV97" i="5"/>
  <c r="BV160" i="5"/>
  <c r="BV221" i="5"/>
  <c r="BV284" i="5"/>
  <c r="BV355" i="5"/>
  <c r="BV422" i="5"/>
  <c r="BV480" i="5"/>
  <c r="BV543" i="5"/>
  <c r="BV613" i="5"/>
  <c r="BV673" i="5"/>
  <c r="BV742" i="5"/>
  <c r="BV178" i="5"/>
  <c r="BV243" i="5"/>
  <c r="BV253" i="5"/>
  <c r="BV327" i="5"/>
  <c r="BV388" i="5"/>
  <c r="BV451" i="5"/>
  <c r="BV521" i="5"/>
  <c r="BV581" i="5"/>
  <c r="BV642" i="5"/>
  <c r="BV711" i="5"/>
  <c r="BV107" i="5"/>
  <c r="BV170" i="5"/>
  <c r="BV231" i="5"/>
  <c r="BV304" i="5"/>
  <c r="BV365" i="5"/>
  <c r="BV432" i="5"/>
  <c r="BV493" i="5"/>
  <c r="BV560" i="5"/>
  <c r="BV620" i="5"/>
  <c r="BV687" i="5"/>
  <c r="BV752" i="5"/>
  <c r="BV147" i="5"/>
  <c r="BV208" i="5"/>
  <c r="BV271" i="5"/>
  <c r="BV345" i="5"/>
  <c r="BV404" i="5"/>
  <c r="BV467" i="5"/>
  <c r="BV530" i="5"/>
  <c r="BV600" i="5"/>
  <c r="BV662" i="5"/>
  <c r="BV727" i="5"/>
  <c r="AG130" i="5"/>
  <c r="AG242" i="5"/>
  <c r="AG249" i="5"/>
  <c r="AG321" i="5"/>
  <c r="AG381" i="5"/>
  <c r="AG446" i="5"/>
  <c r="AG509" i="5"/>
  <c r="AG577" i="5"/>
  <c r="AG655" i="5"/>
  <c r="AG702" i="5"/>
  <c r="AG103" i="5"/>
  <c r="AG165" i="5"/>
  <c r="AG225" i="5"/>
  <c r="AG300" i="5"/>
  <c r="AG358" i="5"/>
  <c r="AG452" i="5"/>
  <c r="AG481" i="5"/>
  <c r="AG550" i="5"/>
  <c r="AG617" i="5"/>
  <c r="AG684" i="5"/>
  <c r="AG746" i="5"/>
  <c r="AG182" i="5"/>
  <c r="AG194" i="5"/>
  <c r="AG259" i="5"/>
  <c r="AG331" i="5"/>
  <c r="AG416" i="5"/>
  <c r="AG488" i="5"/>
  <c r="AG525" i="5"/>
  <c r="AG584" i="5"/>
  <c r="AG646" i="5"/>
  <c r="AG713" i="5"/>
  <c r="AG105" i="5"/>
  <c r="AG167" i="5"/>
  <c r="AG227" i="5"/>
  <c r="AG298" i="5"/>
  <c r="AG360" i="5"/>
  <c r="AG425" i="5"/>
  <c r="AG519" i="5"/>
  <c r="AG554" i="5"/>
  <c r="AG633" i="5"/>
  <c r="AG682" i="5"/>
  <c r="AG752" i="5"/>
  <c r="AG125" i="5"/>
  <c r="AG244" i="5"/>
  <c r="AG253" i="5"/>
  <c r="AG325" i="5"/>
  <c r="AG385" i="5"/>
  <c r="AG450" i="5"/>
  <c r="AG513" i="5"/>
  <c r="AG593" i="5"/>
  <c r="AG640" i="5"/>
  <c r="AG706" i="5"/>
  <c r="AG99" i="5"/>
  <c r="AG161" i="5"/>
  <c r="AG221" i="5"/>
  <c r="AG286" i="5"/>
  <c r="AG354" i="5"/>
  <c r="AG417" i="5"/>
  <c r="AG483" i="5"/>
  <c r="AG547" i="5"/>
  <c r="AG613" i="5"/>
  <c r="AG675" i="5"/>
  <c r="AG740" i="5"/>
  <c r="AG133" i="5"/>
  <c r="AG240" i="5"/>
  <c r="AG255" i="5"/>
  <c r="AG327" i="5"/>
  <c r="AG387" i="5"/>
  <c r="AG455" i="5"/>
  <c r="AG515" i="5"/>
  <c r="AG595" i="5"/>
  <c r="AG642" i="5"/>
  <c r="AG719" i="5"/>
  <c r="AG109" i="5"/>
  <c r="AG171" i="5"/>
  <c r="AG231" i="5"/>
  <c r="AG304" i="5"/>
  <c r="AG364" i="5"/>
  <c r="AG429" i="5"/>
  <c r="AG492" i="5"/>
  <c r="AG560" i="5"/>
  <c r="AG636" i="5"/>
  <c r="AG685" i="5"/>
  <c r="W97" i="5"/>
  <c r="W160" i="5"/>
  <c r="W220" i="5"/>
  <c r="W283" i="5"/>
  <c r="W393" i="5"/>
  <c r="W419" i="5"/>
  <c r="W484" i="5"/>
  <c r="W540" i="5"/>
  <c r="W612" i="5"/>
  <c r="W674" i="5"/>
  <c r="W739" i="5"/>
  <c r="W130" i="5"/>
  <c r="W245" i="5"/>
  <c r="W252" i="5"/>
  <c r="W326" i="5"/>
  <c r="W386" i="5"/>
  <c r="W451" i="5"/>
  <c r="W515" i="5"/>
  <c r="W597" i="5"/>
  <c r="W640" i="5"/>
  <c r="W708" i="5"/>
  <c r="W99" i="5"/>
  <c r="W162" i="5"/>
  <c r="W222" i="5"/>
  <c r="W285" i="5"/>
  <c r="W355" i="5"/>
  <c r="W418" i="5"/>
  <c r="W483" i="5"/>
  <c r="W542" i="5"/>
  <c r="W614" i="5"/>
  <c r="W679" i="5"/>
  <c r="W741" i="5"/>
  <c r="W139" i="5"/>
  <c r="W199" i="5"/>
  <c r="W262" i="5"/>
  <c r="W336" i="5"/>
  <c r="W395" i="5"/>
  <c r="W460" i="5"/>
  <c r="W543" i="5"/>
  <c r="W588" i="5"/>
  <c r="W650" i="5"/>
  <c r="W721" i="5"/>
  <c r="W109" i="5"/>
  <c r="W172" i="5"/>
  <c r="W232" i="5"/>
  <c r="W305" i="5"/>
  <c r="W365" i="5"/>
  <c r="W430" i="5"/>
  <c r="W494" i="5"/>
  <c r="W561" i="5"/>
  <c r="W620" i="5"/>
  <c r="W687" i="5"/>
  <c r="W149" i="5"/>
  <c r="W209" i="5"/>
  <c r="W272" i="5"/>
  <c r="W346" i="5"/>
  <c r="W405" i="5"/>
  <c r="W470" i="5"/>
  <c r="W529" i="5"/>
  <c r="W601" i="5"/>
  <c r="W661" i="5"/>
  <c r="W730" i="5"/>
  <c r="W119" i="5"/>
  <c r="W190" i="5"/>
  <c r="W298" i="5"/>
  <c r="W315" i="5"/>
  <c r="W375" i="5"/>
  <c r="W440" i="5"/>
  <c r="W504" i="5"/>
  <c r="W571" i="5"/>
  <c r="W630" i="5"/>
  <c r="W696" i="5"/>
  <c r="W125" i="5"/>
  <c r="W151" i="5"/>
  <c r="W211" i="5"/>
  <c r="W274" i="5"/>
  <c r="W348" i="5"/>
  <c r="W407" i="5"/>
  <c r="W472" i="5"/>
  <c r="W531" i="5"/>
  <c r="W603" i="5"/>
  <c r="W663" i="5"/>
  <c r="W732" i="5"/>
  <c r="BL119" i="5"/>
  <c r="BL186" i="5"/>
  <c r="BL293" i="5"/>
  <c r="BL315" i="5"/>
  <c r="BL376" i="5"/>
  <c r="BL442" i="5"/>
  <c r="BL502" i="5"/>
  <c r="BL571" i="5"/>
  <c r="BL629" i="5"/>
  <c r="BL697" i="5"/>
  <c r="BL129" i="5"/>
  <c r="BL149" i="5"/>
  <c r="BL211" i="5"/>
  <c r="BL274" i="5"/>
  <c r="BL348" i="5"/>
  <c r="BL409" i="5"/>
  <c r="BL471" i="5"/>
  <c r="BL532" i="5"/>
  <c r="BL603" i="5"/>
  <c r="BL678" i="5"/>
  <c r="BL730" i="5"/>
  <c r="BL121" i="5"/>
  <c r="BL181" i="5"/>
  <c r="BL299" i="5"/>
  <c r="BL317" i="5"/>
  <c r="BL378" i="5"/>
  <c r="BL444" i="5"/>
  <c r="BL504" i="5"/>
  <c r="BL573" i="5"/>
  <c r="BL654" i="5"/>
  <c r="BL699" i="5"/>
  <c r="BP84" i="5"/>
  <c r="BP85" i="5" s="1"/>
  <c r="BP86" i="5" s="1"/>
  <c r="BP87" i="5" s="1"/>
  <c r="BP88" i="5" s="1"/>
  <c r="BP89" i="5" s="1"/>
  <c r="BP90" i="5" s="1"/>
  <c r="BP91" i="5" s="1"/>
  <c r="BP92" i="5" s="1"/>
  <c r="BP93" i="5" s="1"/>
  <c r="BP94" i="5" s="1"/>
  <c r="BP95" i="5" s="1"/>
  <c r="BP96" i="5" s="1"/>
  <c r="BP97" i="5" s="1"/>
  <c r="BP98" i="5" s="1"/>
  <c r="BP99" i="5" s="1"/>
  <c r="BP100" i="5" s="1"/>
  <c r="BP101" i="5" s="1"/>
  <c r="BP102" i="5" s="1"/>
  <c r="BP103" i="5" s="1"/>
  <c r="BP104" i="5" s="1"/>
  <c r="BP105" i="5" s="1"/>
  <c r="BP106" i="5" s="1"/>
  <c r="BP107" i="5" s="1"/>
  <c r="BP108" i="5" s="1"/>
  <c r="BP109" i="5" s="1"/>
  <c r="BP110" i="5" s="1"/>
  <c r="BP111" i="5" s="1"/>
  <c r="BP112" i="5" s="1"/>
  <c r="BP113" i="5" s="1"/>
  <c r="BP114" i="5" s="1"/>
  <c r="BP115" i="5" s="1"/>
  <c r="BP116" i="5" s="1"/>
  <c r="BP117" i="5" s="1"/>
  <c r="BP118" i="5" s="1"/>
  <c r="BP119" i="5" s="1"/>
  <c r="BP120" i="5" s="1"/>
  <c r="BP121" i="5" s="1"/>
  <c r="BP122" i="5" s="1"/>
  <c r="BP123" i="5" s="1"/>
  <c r="BP124" i="5" s="1"/>
  <c r="BP125" i="5" s="1"/>
  <c r="BP126" i="5" s="1"/>
  <c r="BP127" i="5" s="1"/>
  <c r="BP128" i="5" s="1"/>
  <c r="BP129" i="5" s="1"/>
  <c r="BP130" i="5" s="1"/>
  <c r="BP131" i="5" s="1"/>
  <c r="BP132" i="5" s="1"/>
  <c r="BP133" i="5" s="1"/>
  <c r="BP134" i="5" s="1"/>
  <c r="BP135" i="5" s="1"/>
  <c r="BP136" i="5" s="1"/>
  <c r="BP137" i="5" s="1"/>
  <c r="BP138" i="5" s="1"/>
  <c r="BP139" i="5" s="1"/>
  <c r="BP140" i="5" s="1"/>
  <c r="BP141" i="5" s="1"/>
  <c r="BP142" i="5" s="1"/>
  <c r="BP143" i="5" s="1"/>
  <c r="BP144" i="5" s="1"/>
  <c r="BP145" i="5" s="1"/>
  <c r="BP146" i="5" s="1"/>
  <c r="BP147" i="5" s="1"/>
  <c r="BP148" i="5" s="1"/>
  <c r="BP149" i="5" s="1"/>
  <c r="BP150" i="5" s="1"/>
  <c r="BP151" i="5" s="1"/>
  <c r="BP152" i="5" s="1"/>
  <c r="BP153" i="5" s="1"/>
  <c r="BP154" i="5" s="1"/>
  <c r="BP155" i="5" s="1"/>
  <c r="BP156" i="5" s="1"/>
  <c r="BP157" i="5" s="1"/>
  <c r="BP158" i="5" s="1"/>
  <c r="BP159" i="5" s="1"/>
  <c r="BP160" i="5" s="1"/>
  <c r="BP161" i="5" s="1"/>
  <c r="BP162" i="5" s="1"/>
  <c r="BP163" i="5" s="1"/>
  <c r="BP164" i="5" s="1"/>
  <c r="BP165" i="5" s="1"/>
  <c r="BP166" i="5" s="1"/>
  <c r="BP167" i="5" s="1"/>
  <c r="BP168" i="5" s="1"/>
  <c r="BP169" i="5" s="1"/>
  <c r="BP170" i="5" s="1"/>
  <c r="BP171" i="5" s="1"/>
  <c r="BP172" i="5" s="1"/>
  <c r="BP173" i="5" s="1"/>
  <c r="BP174" i="5" s="1"/>
  <c r="BP175" i="5" s="1"/>
  <c r="BP176" i="5" s="1"/>
  <c r="BP177" i="5" s="1"/>
  <c r="BP178" i="5" s="1"/>
  <c r="BP179" i="5" s="1"/>
  <c r="BP180" i="5" s="1"/>
  <c r="BP181" i="5" s="1"/>
  <c r="BP182" i="5" s="1"/>
  <c r="BP183" i="5" s="1"/>
  <c r="BP184" i="5" s="1"/>
  <c r="BP185" i="5" s="1"/>
  <c r="BP186" i="5" s="1"/>
  <c r="BP187" i="5" s="1"/>
  <c r="BP188" i="5" s="1"/>
  <c r="BP189" i="5" s="1"/>
  <c r="BP190" i="5" s="1"/>
  <c r="BP191" i="5" s="1"/>
  <c r="BP192" i="5" s="1"/>
  <c r="BP193" i="5" s="1"/>
  <c r="BP194" i="5" s="1"/>
  <c r="BP195" i="5" s="1"/>
  <c r="BP196" i="5" s="1"/>
  <c r="BP197" i="5" s="1"/>
  <c r="BP198" i="5" s="1"/>
  <c r="BP199" i="5" s="1"/>
  <c r="BP200" i="5" s="1"/>
  <c r="BP201" i="5" s="1"/>
  <c r="BP202" i="5" s="1"/>
  <c r="BP203" i="5" s="1"/>
  <c r="BP204" i="5" s="1"/>
  <c r="BP205" i="5" s="1"/>
  <c r="BP206" i="5" s="1"/>
  <c r="BP207" i="5" s="1"/>
  <c r="BP208" i="5" s="1"/>
  <c r="BP209" i="5" s="1"/>
  <c r="BP210" i="5" s="1"/>
  <c r="BP211" i="5" s="1"/>
  <c r="BP212" i="5" s="1"/>
  <c r="BP213" i="5" s="1"/>
  <c r="BP214" i="5" s="1"/>
  <c r="BP215" i="5" s="1"/>
  <c r="BP216" i="5" s="1"/>
  <c r="BP217" i="5" s="1"/>
  <c r="BP218" i="5" s="1"/>
  <c r="BP219" i="5" s="1"/>
  <c r="BP220" i="5" s="1"/>
  <c r="BP221" i="5" s="1"/>
  <c r="BP222" i="5" s="1"/>
  <c r="BP223" i="5" s="1"/>
  <c r="BP224" i="5" s="1"/>
  <c r="BP225" i="5" s="1"/>
  <c r="BP226" i="5" s="1"/>
  <c r="BP227" i="5" s="1"/>
  <c r="BP228" i="5" s="1"/>
  <c r="BP229" i="5" s="1"/>
  <c r="BP230" i="5" s="1"/>
  <c r="BP231" i="5" s="1"/>
  <c r="BP232" i="5" s="1"/>
  <c r="BP233" i="5" s="1"/>
  <c r="BP234" i="5" s="1"/>
  <c r="BP235" i="5" s="1"/>
  <c r="BP236" i="5" s="1"/>
  <c r="BP237" i="5" s="1"/>
  <c r="BP238" i="5" s="1"/>
  <c r="BP239" i="5" s="1"/>
  <c r="BP240" i="5" s="1"/>
  <c r="BP241" i="5" s="1"/>
  <c r="BP242" i="5" s="1"/>
  <c r="BP243" i="5" s="1"/>
  <c r="BP244" i="5" s="1"/>
  <c r="BP245" i="5" s="1"/>
  <c r="BP246" i="5" s="1"/>
  <c r="BP247" i="5" s="1"/>
  <c r="BP248" i="5" s="1"/>
  <c r="BP249" i="5" s="1"/>
  <c r="BP250" i="5" s="1"/>
  <c r="BP251" i="5" s="1"/>
  <c r="BP252" i="5" s="1"/>
  <c r="BP253" i="5" s="1"/>
  <c r="BP254" i="5" s="1"/>
  <c r="BP255" i="5" s="1"/>
  <c r="BP256" i="5" s="1"/>
  <c r="BP257" i="5" s="1"/>
  <c r="BP258" i="5" s="1"/>
  <c r="BP259" i="5" s="1"/>
  <c r="BP260" i="5" s="1"/>
  <c r="BP261" i="5" s="1"/>
  <c r="BP262" i="5" s="1"/>
  <c r="BP263" i="5" s="1"/>
  <c r="BP264" i="5" s="1"/>
  <c r="BP265" i="5" s="1"/>
  <c r="BP266" i="5" s="1"/>
  <c r="BP267" i="5" s="1"/>
  <c r="BP268" i="5" s="1"/>
  <c r="BP269" i="5" s="1"/>
  <c r="BP270" i="5" s="1"/>
  <c r="BP271" i="5" s="1"/>
  <c r="BP272" i="5" s="1"/>
  <c r="BP273" i="5" s="1"/>
  <c r="BP274" i="5" s="1"/>
  <c r="BP275" i="5" s="1"/>
  <c r="BP276" i="5" s="1"/>
  <c r="BP277" i="5" s="1"/>
  <c r="BP278" i="5" s="1"/>
  <c r="BP279" i="5" s="1"/>
  <c r="BP280" i="5" s="1"/>
  <c r="BP281" i="5" s="1"/>
  <c r="BP282" i="5" s="1"/>
  <c r="BP283" i="5" s="1"/>
  <c r="BP284" i="5" s="1"/>
  <c r="BP285" i="5" s="1"/>
  <c r="BP286" i="5" s="1"/>
  <c r="BP287" i="5" s="1"/>
  <c r="BP288" i="5" s="1"/>
  <c r="BP289" i="5" s="1"/>
  <c r="BP290" i="5" s="1"/>
  <c r="BP291" i="5" s="1"/>
  <c r="BP292" i="5" s="1"/>
  <c r="BP293" i="5" s="1"/>
  <c r="BP294" i="5" s="1"/>
  <c r="BP295" i="5" s="1"/>
  <c r="BP296" i="5" s="1"/>
  <c r="BP297" i="5" s="1"/>
  <c r="BP298" i="5" s="1"/>
  <c r="BP299" i="5" s="1"/>
  <c r="BP300" i="5" s="1"/>
  <c r="BP301" i="5" s="1"/>
  <c r="BP302" i="5" s="1"/>
  <c r="BP303" i="5" s="1"/>
  <c r="BP304" i="5" s="1"/>
  <c r="BP305" i="5" s="1"/>
  <c r="BP306" i="5" s="1"/>
  <c r="BP307" i="5" s="1"/>
  <c r="BP308" i="5" s="1"/>
  <c r="BP309" i="5" s="1"/>
  <c r="BP310" i="5" s="1"/>
  <c r="BP311" i="5" s="1"/>
  <c r="BP312" i="5" s="1"/>
  <c r="BP313" i="5" s="1"/>
  <c r="BP314" i="5" s="1"/>
  <c r="BP315" i="5" s="1"/>
  <c r="BP316" i="5" s="1"/>
  <c r="BP317" i="5" s="1"/>
  <c r="BP318" i="5" s="1"/>
  <c r="BP319" i="5" s="1"/>
  <c r="BP320" i="5" s="1"/>
  <c r="BP321" i="5" s="1"/>
  <c r="BP322" i="5" s="1"/>
  <c r="BP323" i="5" s="1"/>
  <c r="BP324" i="5" s="1"/>
  <c r="BP325" i="5" s="1"/>
  <c r="BP326" i="5" s="1"/>
  <c r="BP327" i="5" s="1"/>
  <c r="BP328" i="5" s="1"/>
  <c r="BP329" i="5" s="1"/>
  <c r="BP330" i="5" s="1"/>
  <c r="BP331" i="5" s="1"/>
  <c r="BP332" i="5" s="1"/>
  <c r="BP333" i="5" s="1"/>
  <c r="BP334" i="5" s="1"/>
  <c r="BP335" i="5" s="1"/>
  <c r="BP336" i="5" s="1"/>
  <c r="BP337" i="5" s="1"/>
  <c r="BP338" i="5" s="1"/>
  <c r="BP339" i="5" s="1"/>
  <c r="BP340" i="5" s="1"/>
  <c r="BP341" i="5" s="1"/>
  <c r="BP342" i="5" s="1"/>
  <c r="BP343" i="5" s="1"/>
  <c r="BP344" i="5" s="1"/>
  <c r="BP345" i="5" s="1"/>
  <c r="BP346" i="5" s="1"/>
  <c r="BP347" i="5" s="1"/>
  <c r="BP348" i="5" s="1"/>
  <c r="BP349" i="5" s="1"/>
  <c r="BP350" i="5" s="1"/>
  <c r="BP351" i="5" s="1"/>
  <c r="BP352" i="5" s="1"/>
  <c r="BP353" i="5" s="1"/>
  <c r="BP354" i="5" s="1"/>
  <c r="BP355" i="5" s="1"/>
  <c r="BP356" i="5" s="1"/>
  <c r="BP357" i="5" s="1"/>
  <c r="BP358" i="5" s="1"/>
  <c r="BP359" i="5" s="1"/>
  <c r="BP360" i="5" s="1"/>
  <c r="BP361" i="5" s="1"/>
  <c r="BP362" i="5" s="1"/>
  <c r="BP363" i="5" s="1"/>
  <c r="BP364" i="5" s="1"/>
  <c r="BP365" i="5" s="1"/>
  <c r="BP366" i="5" s="1"/>
  <c r="BP367" i="5" s="1"/>
  <c r="BP368" i="5" s="1"/>
  <c r="BP369" i="5" s="1"/>
  <c r="BP370" i="5" s="1"/>
  <c r="BP371" i="5" s="1"/>
  <c r="BP372" i="5" s="1"/>
  <c r="BP373" i="5" s="1"/>
  <c r="BP374" i="5" s="1"/>
  <c r="BP375" i="5" s="1"/>
  <c r="BP376" i="5" s="1"/>
  <c r="BP377" i="5" s="1"/>
  <c r="BP378" i="5" s="1"/>
  <c r="BP379" i="5" s="1"/>
  <c r="BP380" i="5" s="1"/>
  <c r="BP381" i="5" s="1"/>
  <c r="BP382" i="5" s="1"/>
  <c r="BL90" i="5"/>
  <c r="BL85" i="5"/>
  <c r="BL89" i="5"/>
  <c r="BL88" i="5"/>
  <c r="BL86" i="5"/>
  <c r="BL87" i="5"/>
  <c r="BL84" i="5"/>
  <c r="BL151" i="5"/>
  <c r="BL213" i="5"/>
  <c r="BL276" i="5"/>
  <c r="BL350" i="5"/>
  <c r="BL411" i="5"/>
  <c r="BL473" i="5"/>
  <c r="BL534" i="5"/>
  <c r="BL605" i="5"/>
  <c r="BL676" i="5"/>
  <c r="BL732" i="5"/>
  <c r="BL128" i="5"/>
  <c r="BL185" i="5"/>
  <c r="BL290" i="5"/>
  <c r="BL319" i="5"/>
  <c r="BL380" i="5"/>
  <c r="BL446" i="5"/>
  <c r="BL506" i="5"/>
  <c r="BL575" i="5"/>
  <c r="BL653" i="5"/>
  <c r="BL701" i="5"/>
  <c r="BL100" i="5"/>
  <c r="BL161" i="5"/>
  <c r="BL223" i="5"/>
  <c r="BL286" i="5"/>
  <c r="BL357" i="5"/>
  <c r="BL451" i="5"/>
  <c r="BL488" i="5"/>
  <c r="BL543" i="5"/>
  <c r="BL615" i="5"/>
  <c r="BL675" i="5"/>
  <c r="BL743" i="5"/>
  <c r="BL138" i="5"/>
  <c r="BL200" i="5"/>
  <c r="BL263" i="5"/>
  <c r="BL337" i="5"/>
  <c r="BL398" i="5"/>
  <c r="BL460" i="5"/>
  <c r="BL550" i="5"/>
  <c r="BL589" i="5"/>
  <c r="BL657" i="5"/>
  <c r="BL721" i="5"/>
  <c r="BL110" i="5"/>
  <c r="BL171" i="5"/>
  <c r="BL233" i="5"/>
  <c r="BL306" i="5"/>
  <c r="BL367" i="5"/>
  <c r="BL433" i="5"/>
  <c r="BL493" i="5"/>
  <c r="BL562" i="5"/>
  <c r="BL620" i="5"/>
  <c r="BL688" i="5"/>
  <c r="M97" i="5"/>
  <c r="M160" i="5"/>
  <c r="M221" i="5"/>
  <c r="M283" i="5"/>
  <c r="M355" i="5"/>
  <c r="M424" i="5"/>
  <c r="M485" i="5"/>
  <c r="M555" i="5"/>
  <c r="M612" i="5"/>
  <c r="M679" i="5"/>
  <c r="M741" i="5"/>
  <c r="M135" i="5"/>
  <c r="M241" i="5"/>
  <c r="M252" i="5"/>
  <c r="M327" i="5"/>
  <c r="M388" i="5"/>
  <c r="M452" i="5"/>
  <c r="M515" i="5"/>
  <c r="M597" i="5"/>
  <c r="M642" i="5"/>
  <c r="M715" i="5"/>
  <c r="M107" i="5"/>
  <c r="M170" i="5"/>
  <c r="M231" i="5"/>
  <c r="M304" i="5"/>
  <c r="M365" i="5"/>
  <c r="M430" i="5"/>
  <c r="M492" i="5"/>
  <c r="M560" i="5"/>
  <c r="M636" i="5"/>
  <c r="M687" i="5"/>
  <c r="M147" i="5"/>
  <c r="M208" i="5"/>
  <c r="M270" i="5"/>
  <c r="M345" i="5"/>
  <c r="M404" i="5"/>
  <c r="M468" i="5"/>
  <c r="M530" i="5"/>
  <c r="M599" i="5"/>
  <c r="M661" i="5"/>
  <c r="M729" i="5"/>
  <c r="M117" i="5"/>
  <c r="M183" i="5"/>
  <c r="M291" i="5"/>
  <c r="M314" i="5"/>
  <c r="M375" i="5"/>
  <c r="M440" i="5"/>
  <c r="M502" i="5"/>
  <c r="M570" i="5"/>
  <c r="M629" i="5"/>
  <c r="M696" i="5"/>
  <c r="M121" i="5"/>
  <c r="M149" i="5"/>
  <c r="M210" i="5"/>
  <c r="M272" i="5"/>
  <c r="M347" i="5"/>
  <c r="M406" i="5"/>
  <c r="M470" i="5"/>
  <c r="M532" i="5"/>
  <c r="M601" i="5"/>
  <c r="M663" i="5"/>
  <c r="M731" i="5"/>
  <c r="M119" i="5"/>
  <c r="M179" i="5"/>
  <c r="M290" i="5"/>
  <c r="M316" i="5"/>
  <c r="M377" i="5"/>
  <c r="M442" i="5"/>
  <c r="M504" i="5"/>
  <c r="M572" i="5"/>
  <c r="M631" i="5"/>
  <c r="M698" i="5"/>
  <c r="M126" i="5"/>
  <c r="M151" i="5"/>
  <c r="M212" i="5"/>
  <c r="M274" i="5"/>
  <c r="M349" i="5"/>
  <c r="M408" i="5"/>
  <c r="M472" i="5"/>
  <c r="M534" i="5"/>
  <c r="M603" i="5"/>
  <c r="M681" i="5"/>
  <c r="M734" i="5"/>
  <c r="BB108" i="5"/>
  <c r="BB168" i="5"/>
  <c r="BB230" i="5"/>
  <c r="BB303" i="5"/>
  <c r="BB364" i="5"/>
  <c r="BB429" i="5"/>
  <c r="BB524" i="5"/>
  <c r="BB558" i="5"/>
  <c r="BB633" i="5"/>
  <c r="BB691" i="5"/>
  <c r="BB751" i="5"/>
  <c r="BB145" i="5"/>
  <c r="BB207" i="5"/>
  <c r="BB271" i="5"/>
  <c r="BB344" i="5"/>
  <c r="BB405" i="5"/>
  <c r="BB469" i="5"/>
  <c r="BB530" i="5"/>
  <c r="BB599" i="5"/>
  <c r="BB660" i="5"/>
  <c r="BB728" i="5"/>
  <c r="BB120" i="5"/>
  <c r="BB248" i="5"/>
  <c r="BB298" i="5"/>
  <c r="BB321" i="5"/>
  <c r="BB382" i="5"/>
  <c r="BB447" i="5"/>
  <c r="BB508" i="5"/>
  <c r="BB576" i="5"/>
  <c r="BB657" i="5"/>
  <c r="BB702" i="5"/>
  <c r="BB95" i="5"/>
  <c r="BB155" i="5"/>
  <c r="BB217" i="5"/>
  <c r="BB281" i="5"/>
  <c r="BB391" i="5"/>
  <c r="BB415" i="5"/>
  <c r="BB479" i="5"/>
  <c r="BB540" i="5"/>
  <c r="BB609" i="5"/>
  <c r="BB669" i="5"/>
  <c r="BB737" i="5"/>
  <c r="BB128" i="5"/>
  <c r="BB247" i="5"/>
  <c r="BB250" i="5"/>
  <c r="BB323" i="5"/>
  <c r="BB384" i="5"/>
  <c r="BB449" i="5"/>
  <c r="BB510" i="5"/>
  <c r="BB578" i="5"/>
  <c r="BB638" i="5"/>
  <c r="BB704" i="5"/>
  <c r="BB97" i="5"/>
  <c r="BB157" i="5"/>
  <c r="BB219" i="5"/>
  <c r="BB283" i="5"/>
  <c r="BB353" i="5"/>
  <c r="BB420" i="5"/>
  <c r="BB482" i="5"/>
  <c r="BB542" i="5"/>
  <c r="BB611" i="5"/>
  <c r="BB671" i="5"/>
  <c r="BB739" i="5"/>
  <c r="BB135" i="5"/>
  <c r="BB242" i="5"/>
  <c r="BB252" i="5"/>
  <c r="BB325" i="5"/>
  <c r="BB386" i="5"/>
  <c r="BB455" i="5"/>
  <c r="BB512" i="5"/>
  <c r="BB594" i="5"/>
  <c r="BB640" i="5"/>
  <c r="BB706" i="5"/>
  <c r="BB99" i="5"/>
  <c r="BB159" i="5"/>
  <c r="BB221" i="5"/>
  <c r="BB285" i="5"/>
  <c r="BB355" i="5"/>
  <c r="BB419" i="5"/>
  <c r="BB489" i="5"/>
  <c r="BB545" i="5"/>
  <c r="BB613" i="5"/>
  <c r="BB673" i="5"/>
  <c r="BB741" i="5"/>
  <c r="AQ218" i="5"/>
  <c r="AQ104" i="5"/>
  <c r="AQ180" i="5"/>
  <c r="AQ376" i="5"/>
  <c r="AQ503" i="5"/>
  <c r="AQ630" i="5"/>
  <c r="AQ127" i="5"/>
  <c r="AQ211" i="5"/>
  <c r="AQ275" i="5"/>
  <c r="AQ348" i="5"/>
  <c r="AQ408" i="5"/>
  <c r="AQ471" i="5"/>
  <c r="AQ534" i="5"/>
  <c r="AQ603" i="5"/>
  <c r="AQ684" i="5"/>
  <c r="AQ732" i="5"/>
  <c r="AQ130" i="5"/>
  <c r="AQ185" i="5"/>
  <c r="AQ293" i="5"/>
  <c r="AQ317" i="5"/>
  <c r="AQ378" i="5"/>
  <c r="AQ442" i="5"/>
  <c r="AQ505" i="5"/>
  <c r="AQ573" i="5"/>
  <c r="AQ656" i="5"/>
  <c r="AQ699" i="5"/>
  <c r="AU84" i="5"/>
  <c r="AQ90" i="5"/>
  <c r="AQ86" i="5"/>
  <c r="AQ85" i="5"/>
  <c r="AQ89" i="5"/>
  <c r="AQ87" i="5"/>
  <c r="AQ88" i="5"/>
  <c r="AQ84" i="5"/>
  <c r="AQ143" i="5"/>
  <c r="AQ205" i="5"/>
  <c r="AQ269" i="5"/>
  <c r="AQ342" i="5"/>
  <c r="AQ402" i="5"/>
  <c r="AQ465" i="5"/>
  <c r="AQ528" i="5"/>
  <c r="AQ618" i="5"/>
  <c r="AQ658" i="5"/>
  <c r="AQ726" i="5"/>
  <c r="AQ116" i="5"/>
  <c r="AQ176" i="5"/>
  <c r="AQ238" i="5"/>
  <c r="AQ311" i="5"/>
  <c r="AQ372" i="5"/>
  <c r="AQ436" i="5"/>
  <c r="AQ499" i="5"/>
  <c r="AQ567" i="5"/>
  <c r="AQ626" i="5"/>
  <c r="AQ708" i="5"/>
  <c r="AQ93" i="5"/>
  <c r="AQ153" i="5"/>
  <c r="AQ215" i="5"/>
  <c r="AQ279" i="5"/>
  <c r="AQ352" i="5"/>
  <c r="AQ412" i="5"/>
  <c r="AQ475" i="5"/>
  <c r="AQ538" i="5"/>
  <c r="AQ607" i="5"/>
  <c r="AQ668" i="5"/>
  <c r="AQ735" i="5"/>
  <c r="AQ184" i="5"/>
  <c r="AQ246" i="5"/>
  <c r="AQ256" i="5"/>
  <c r="AQ329" i="5"/>
  <c r="AQ390" i="5"/>
  <c r="AQ488" i="5"/>
  <c r="AQ524" i="5"/>
  <c r="AQ583" i="5"/>
  <c r="AQ643" i="5"/>
  <c r="AQ712" i="5"/>
  <c r="AQ111" i="5"/>
  <c r="AQ171" i="5"/>
  <c r="AQ233" i="5"/>
  <c r="AQ306" i="5"/>
  <c r="AQ367" i="5"/>
  <c r="AQ431" i="5"/>
  <c r="AQ494" i="5"/>
  <c r="AQ562" i="5"/>
  <c r="AQ621" i="5"/>
  <c r="AQ687" i="5"/>
  <c r="CF99" i="5"/>
  <c r="CF162" i="5"/>
  <c r="CF222" i="5"/>
  <c r="CF285" i="5"/>
  <c r="CF357" i="5"/>
  <c r="CF420" i="5"/>
  <c r="CF486" i="5"/>
  <c r="CF550" i="5"/>
  <c r="CF613" i="5"/>
  <c r="CF674" i="5"/>
  <c r="CF742" i="5"/>
  <c r="CF139" i="5"/>
  <c r="CF199" i="5"/>
  <c r="CF262" i="5"/>
  <c r="CF336" i="5"/>
  <c r="CF422" i="5"/>
  <c r="CF457" i="5"/>
  <c r="CF548" i="5"/>
  <c r="CF591" i="5"/>
  <c r="CF652" i="5"/>
  <c r="CF722" i="5"/>
  <c r="CF117" i="5"/>
  <c r="CF184" i="5"/>
  <c r="CF292" i="5"/>
  <c r="CF313" i="5"/>
  <c r="CF375" i="5"/>
  <c r="CF440" i="5"/>
  <c r="CF501" i="5"/>
  <c r="CF568" i="5"/>
  <c r="CF630" i="5"/>
  <c r="CF694" i="5"/>
  <c r="CF122" i="5"/>
  <c r="CF149" i="5"/>
  <c r="CF209" i="5"/>
  <c r="CF272" i="5"/>
  <c r="CF346" i="5"/>
  <c r="CF403" i="5"/>
  <c r="CF467" i="5"/>
  <c r="CF532" i="5"/>
  <c r="CF600" i="5"/>
  <c r="CF667" i="5"/>
  <c r="CF729" i="5"/>
  <c r="CF119" i="5"/>
  <c r="CF179" i="5"/>
  <c r="CF290" i="5"/>
  <c r="CF315" i="5"/>
  <c r="CF377" i="5"/>
  <c r="CF442" i="5"/>
  <c r="CF503" i="5"/>
  <c r="CF570" i="5"/>
  <c r="CF631" i="5"/>
  <c r="CF696" i="5"/>
  <c r="CF127" i="5"/>
  <c r="CF151" i="5"/>
  <c r="CF211" i="5"/>
  <c r="CF274" i="5"/>
  <c r="CF348" i="5"/>
  <c r="CF405" i="5"/>
  <c r="CF469" i="5"/>
  <c r="CF534" i="5"/>
  <c r="CF602" i="5"/>
  <c r="CF676" i="5"/>
  <c r="CF731" i="5"/>
  <c r="CF126" i="5"/>
  <c r="CF186" i="5"/>
  <c r="CF289" i="5"/>
  <c r="CF317" i="5"/>
  <c r="CF379" i="5"/>
  <c r="CF444" i="5"/>
  <c r="CF505" i="5"/>
  <c r="CF572" i="5"/>
  <c r="CF656" i="5"/>
  <c r="CF698" i="5"/>
  <c r="CJ84" i="5"/>
  <c r="CJ85" i="5" s="1"/>
  <c r="CJ86" i="5" s="1"/>
  <c r="CJ87" i="5" s="1"/>
  <c r="CJ88" i="5" s="1"/>
  <c r="CJ89" i="5" s="1"/>
  <c r="CJ90" i="5" s="1"/>
  <c r="CJ91" i="5" s="1"/>
  <c r="CJ92" i="5" s="1"/>
  <c r="CJ93" i="5" s="1"/>
  <c r="CJ94" i="5" s="1"/>
  <c r="CJ95" i="5" s="1"/>
  <c r="CJ96" i="5" s="1"/>
  <c r="CJ97" i="5" s="1"/>
  <c r="CJ98" i="5" s="1"/>
  <c r="CJ99" i="5" s="1"/>
  <c r="CJ100" i="5" s="1"/>
  <c r="CJ101" i="5" s="1"/>
  <c r="CJ102" i="5" s="1"/>
  <c r="CJ103" i="5" s="1"/>
  <c r="CJ104" i="5" s="1"/>
  <c r="CJ105" i="5" s="1"/>
  <c r="CJ106" i="5" s="1"/>
  <c r="CJ107" i="5" s="1"/>
  <c r="CJ108" i="5" s="1"/>
  <c r="CJ109" i="5" s="1"/>
  <c r="CJ110" i="5" s="1"/>
  <c r="CJ111" i="5" s="1"/>
  <c r="CJ112" i="5" s="1"/>
  <c r="CJ113" i="5" s="1"/>
  <c r="CJ114" i="5" s="1"/>
  <c r="CJ115" i="5" s="1"/>
  <c r="CJ116" i="5" s="1"/>
  <c r="CJ117" i="5" s="1"/>
  <c r="CJ118" i="5" s="1"/>
  <c r="CJ119" i="5" s="1"/>
  <c r="CJ120" i="5" s="1"/>
  <c r="CJ121" i="5" s="1"/>
  <c r="CJ122" i="5" s="1"/>
  <c r="CJ123" i="5" s="1"/>
  <c r="CJ124" i="5" s="1"/>
  <c r="CJ125" i="5" s="1"/>
  <c r="CJ126" i="5" s="1"/>
  <c r="CJ127" i="5" s="1"/>
  <c r="CJ128" i="5" s="1"/>
  <c r="CJ129" i="5" s="1"/>
  <c r="CJ130" i="5" s="1"/>
  <c r="CJ131" i="5" s="1"/>
  <c r="CJ132" i="5" s="1"/>
  <c r="CJ133" i="5" s="1"/>
  <c r="CJ134" i="5" s="1"/>
  <c r="CJ135" i="5" s="1"/>
  <c r="CJ136" i="5" s="1"/>
  <c r="CJ137" i="5" s="1"/>
  <c r="CJ138" i="5" s="1"/>
  <c r="CJ139" i="5" s="1"/>
  <c r="CJ140" i="5" s="1"/>
  <c r="CJ141" i="5" s="1"/>
  <c r="CJ142" i="5" s="1"/>
  <c r="CJ143" i="5" s="1"/>
  <c r="CJ144" i="5" s="1"/>
  <c r="CJ145" i="5" s="1"/>
  <c r="CJ146" i="5" s="1"/>
  <c r="CJ147" i="5" s="1"/>
  <c r="CJ148" i="5" s="1"/>
  <c r="CJ149" i="5" s="1"/>
  <c r="CJ150" i="5" s="1"/>
  <c r="CJ151" i="5" s="1"/>
  <c r="CJ152" i="5" s="1"/>
  <c r="CJ153" i="5" s="1"/>
  <c r="CJ154" i="5" s="1"/>
  <c r="CJ155" i="5" s="1"/>
  <c r="CJ156" i="5" s="1"/>
  <c r="CJ157" i="5" s="1"/>
  <c r="CJ158" i="5" s="1"/>
  <c r="CJ159" i="5" s="1"/>
  <c r="CJ160" i="5" s="1"/>
  <c r="CJ161" i="5" s="1"/>
  <c r="CJ162" i="5" s="1"/>
  <c r="CJ163" i="5" s="1"/>
  <c r="CJ164" i="5" s="1"/>
  <c r="CJ165" i="5" s="1"/>
  <c r="CJ166" i="5" s="1"/>
  <c r="CJ167" i="5" s="1"/>
  <c r="CJ168" i="5" s="1"/>
  <c r="CJ169" i="5" s="1"/>
  <c r="CJ170" i="5" s="1"/>
  <c r="CJ171" i="5" s="1"/>
  <c r="CJ172" i="5" s="1"/>
  <c r="CJ173" i="5" s="1"/>
  <c r="CJ174" i="5" s="1"/>
  <c r="CJ175" i="5" s="1"/>
  <c r="CJ176" i="5" s="1"/>
  <c r="CJ177" i="5" s="1"/>
  <c r="CJ178" i="5" s="1"/>
  <c r="CJ179" i="5" s="1"/>
  <c r="CJ180" i="5" s="1"/>
  <c r="CJ181" i="5" s="1"/>
  <c r="CJ182" i="5" s="1"/>
  <c r="CJ183" i="5" s="1"/>
  <c r="CJ184" i="5" s="1"/>
  <c r="CJ185" i="5" s="1"/>
  <c r="CJ186" i="5" s="1"/>
  <c r="CJ187" i="5" s="1"/>
  <c r="CJ188" i="5" s="1"/>
  <c r="CJ189" i="5" s="1"/>
  <c r="CJ190" i="5" s="1"/>
  <c r="CJ191" i="5" s="1"/>
  <c r="CJ192" i="5" s="1"/>
  <c r="CJ193" i="5" s="1"/>
  <c r="CJ194" i="5" s="1"/>
  <c r="CJ195" i="5" s="1"/>
  <c r="CJ196" i="5" s="1"/>
  <c r="CJ197" i="5" s="1"/>
  <c r="CJ198" i="5" s="1"/>
  <c r="CJ199" i="5" s="1"/>
  <c r="CJ200" i="5" s="1"/>
  <c r="CJ201" i="5" s="1"/>
  <c r="CJ202" i="5" s="1"/>
  <c r="CJ203" i="5" s="1"/>
  <c r="CJ204" i="5" s="1"/>
  <c r="CJ205" i="5" s="1"/>
  <c r="CJ206" i="5" s="1"/>
  <c r="CJ207" i="5" s="1"/>
  <c r="CJ208" i="5" s="1"/>
  <c r="CJ209" i="5" s="1"/>
  <c r="CJ210" i="5" s="1"/>
  <c r="CJ211" i="5" s="1"/>
  <c r="CJ212" i="5" s="1"/>
  <c r="CJ213" i="5" s="1"/>
  <c r="CJ214" i="5" s="1"/>
  <c r="CJ215" i="5" s="1"/>
  <c r="CJ216" i="5" s="1"/>
  <c r="CJ217" i="5" s="1"/>
  <c r="CJ218" i="5" s="1"/>
  <c r="CJ219" i="5" s="1"/>
  <c r="CJ220" i="5" s="1"/>
  <c r="CJ221" i="5" s="1"/>
  <c r="CJ222" i="5" s="1"/>
  <c r="CJ223" i="5" s="1"/>
  <c r="CJ224" i="5" s="1"/>
  <c r="CJ225" i="5" s="1"/>
  <c r="CJ226" i="5" s="1"/>
  <c r="CJ227" i="5" s="1"/>
  <c r="CJ228" i="5" s="1"/>
  <c r="CJ229" i="5" s="1"/>
  <c r="CJ230" i="5" s="1"/>
  <c r="CJ231" i="5" s="1"/>
  <c r="CJ232" i="5" s="1"/>
  <c r="CJ233" i="5" s="1"/>
  <c r="CJ234" i="5" s="1"/>
  <c r="CJ235" i="5" s="1"/>
  <c r="CJ236" i="5" s="1"/>
  <c r="CJ237" i="5" s="1"/>
  <c r="CJ238" i="5" s="1"/>
  <c r="CJ239" i="5" s="1"/>
  <c r="CJ240" i="5" s="1"/>
  <c r="CJ241" i="5" s="1"/>
  <c r="CJ242" i="5" s="1"/>
  <c r="CJ243" i="5" s="1"/>
  <c r="CJ244" i="5" s="1"/>
  <c r="CJ245" i="5" s="1"/>
  <c r="CJ246" i="5" s="1"/>
  <c r="CJ247" i="5" s="1"/>
  <c r="CJ248" i="5" s="1"/>
  <c r="CJ249" i="5" s="1"/>
  <c r="CJ250" i="5" s="1"/>
  <c r="CJ251" i="5" s="1"/>
  <c r="CJ252" i="5" s="1"/>
  <c r="CJ253" i="5" s="1"/>
  <c r="CJ254" i="5" s="1"/>
  <c r="CJ255" i="5" s="1"/>
  <c r="CJ256" i="5" s="1"/>
  <c r="CJ257" i="5" s="1"/>
  <c r="CJ258" i="5" s="1"/>
  <c r="CJ259" i="5" s="1"/>
  <c r="CJ260" i="5" s="1"/>
  <c r="CJ261" i="5" s="1"/>
  <c r="CJ262" i="5" s="1"/>
  <c r="CJ263" i="5" s="1"/>
  <c r="CJ264" i="5" s="1"/>
  <c r="CJ265" i="5" s="1"/>
  <c r="CJ266" i="5" s="1"/>
  <c r="CJ267" i="5" s="1"/>
  <c r="CJ268" i="5" s="1"/>
  <c r="CJ269" i="5" s="1"/>
  <c r="CJ270" i="5" s="1"/>
  <c r="CJ271" i="5" s="1"/>
  <c r="CJ272" i="5" s="1"/>
  <c r="CJ273" i="5" s="1"/>
  <c r="CJ274" i="5" s="1"/>
  <c r="CJ275" i="5" s="1"/>
  <c r="CJ276" i="5" s="1"/>
  <c r="CJ277" i="5" s="1"/>
  <c r="CJ278" i="5" s="1"/>
  <c r="CJ279" i="5" s="1"/>
  <c r="CJ280" i="5" s="1"/>
  <c r="CJ281" i="5" s="1"/>
  <c r="CJ282" i="5" s="1"/>
  <c r="CJ283" i="5" s="1"/>
  <c r="CJ284" i="5" s="1"/>
  <c r="CJ285" i="5" s="1"/>
  <c r="CJ286" i="5" s="1"/>
  <c r="CJ287" i="5" s="1"/>
  <c r="CJ288" i="5" s="1"/>
  <c r="CJ289" i="5" s="1"/>
  <c r="CJ290" i="5" s="1"/>
  <c r="CJ291" i="5" s="1"/>
  <c r="CJ292" i="5" s="1"/>
  <c r="CJ293" i="5" s="1"/>
  <c r="CJ294" i="5" s="1"/>
  <c r="CJ295" i="5" s="1"/>
  <c r="CJ296" i="5" s="1"/>
  <c r="CJ297" i="5" s="1"/>
  <c r="CJ298" i="5" s="1"/>
  <c r="CJ299" i="5" s="1"/>
  <c r="CJ300" i="5" s="1"/>
  <c r="CJ301" i="5" s="1"/>
  <c r="CJ302" i="5" s="1"/>
  <c r="CJ303" i="5" s="1"/>
  <c r="CJ304" i="5" s="1"/>
  <c r="CJ305" i="5" s="1"/>
  <c r="CJ306" i="5" s="1"/>
  <c r="CJ307" i="5" s="1"/>
  <c r="CJ308" i="5" s="1"/>
  <c r="CJ309" i="5" s="1"/>
  <c r="CJ310" i="5" s="1"/>
  <c r="CJ311" i="5" s="1"/>
  <c r="CJ312" i="5" s="1"/>
  <c r="CJ313" i="5" s="1"/>
  <c r="CJ314" i="5" s="1"/>
  <c r="CJ315" i="5" s="1"/>
  <c r="CJ316" i="5" s="1"/>
  <c r="CJ317" i="5" s="1"/>
  <c r="CJ318" i="5" s="1"/>
  <c r="CJ319" i="5" s="1"/>
  <c r="CJ320" i="5" s="1"/>
  <c r="CJ321" i="5" s="1"/>
  <c r="CJ322" i="5" s="1"/>
  <c r="CJ323" i="5" s="1"/>
  <c r="CJ324" i="5" s="1"/>
  <c r="CJ325" i="5" s="1"/>
  <c r="CJ326" i="5" s="1"/>
  <c r="CJ327" i="5" s="1"/>
  <c r="CJ328" i="5" s="1"/>
  <c r="CJ329" i="5" s="1"/>
  <c r="CJ330" i="5" s="1"/>
  <c r="CJ331" i="5" s="1"/>
  <c r="CJ332" i="5" s="1"/>
  <c r="CJ333" i="5" s="1"/>
  <c r="CJ334" i="5" s="1"/>
  <c r="CJ335" i="5" s="1"/>
  <c r="CJ336" i="5" s="1"/>
  <c r="CJ337" i="5" s="1"/>
  <c r="CJ338" i="5" s="1"/>
  <c r="CJ339" i="5" s="1"/>
  <c r="CJ340" i="5" s="1"/>
  <c r="CJ341" i="5" s="1"/>
  <c r="CJ342" i="5" s="1"/>
  <c r="CJ343" i="5" s="1"/>
  <c r="CJ344" i="5" s="1"/>
  <c r="CJ345" i="5" s="1"/>
  <c r="CJ346" i="5" s="1"/>
  <c r="CJ347" i="5" s="1"/>
  <c r="CJ348" i="5" s="1"/>
  <c r="CJ349" i="5" s="1"/>
  <c r="CJ350" i="5" s="1"/>
  <c r="CJ351" i="5" s="1"/>
  <c r="CJ352" i="5" s="1"/>
  <c r="CJ353" i="5" s="1"/>
  <c r="CJ354" i="5" s="1"/>
  <c r="CJ355" i="5" s="1"/>
  <c r="CJ356" i="5" s="1"/>
  <c r="CJ357" i="5" s="1"/>
  <c r="CJ358" i="5" s="1"/>
  <c r="CJ359" i="5" s="1"/>
  <c r="CJ360" i="5" s="1"/>
  <c r="CJ361" i="5" s="1"/>
  <c r="CJ362" i="5" s="1"/>
  <c r="CJ363" i="5" s="1"/>
  <c r="CJ364" i="5" s="1"/>
  <c r="CJ365" i="5" s="1"/>
  <c r="CJ366" i="5" s="1"/>
  <c r="CJ367" i="5" s="1"/>
  <c r="CJ368" i="5" s="1"/>
  <c r="CJ369" i="5" s="1"/>
  <c r="CJ370" i="5" s="1"/>
  <c r="CJ371" i="5" s="1"/>
  <c r="CJ372" i="5" s="1"/>
  <c r="CJ373" i="5" s="1"/>
  <c r="CJ374" i="5" s="1"/>
  <c r="CJ375" i="5" s="1"/>
  <c r="CJ376" i="5" s="1"/>
  <c r="CJ377" i="5" s="1"/>
  <c r="CJ378" i="5" s="1"/>
  <c r="CJ379" i="5" s="1"/>
  <c r="CJ380" i="5" s="1"/>
  <c r="CJ381" i="5" s="1"/>
  <c r="CJ382" i="5" s="1"/>
  <c r="CF90" i="5"/>
  <c r="CF88" i="5"/>
  <c r="CF89" i="5"/>
  <c r="CF87" i="5"/>
  <c r="CF86" i="5"/>
  <c r="CF84" i="5"/>
  <c r="CF85" i="5"/>
  <c r="CF153" i="5"/>
  <c r="CF213" i="5"/>
  <c r="CF276" i="5"/>
  <c r="CF350" i="5"/>
  <c r="CF407" i="5"/>
  <c r="CF471" i="5"/>
  <c r="CF536" i="5"/>
  <c r="CF604" i="5"/>
  <c r="CF683" i="5"/>
  <c r="CF733" i="5"/>
  <c r="BV101" i="5"/>
  <c r="BV164" i="5"/>
  <c r="BV225" i="5"/>
  <c r="BV295" i="5"/>
  <c r="BV359" i="5"/>
  <c r="BV426" i="5"/>
  <c r="BV490" i="5"/>
  <c r="BV550" i="5"/>
  <c r="BV618" i="5"/>
  <c r="BV683" i="5"/>
  <c r="BV749" i="5"/>
  <c r="BV182" i="5"/>
  <c r="BV194" i="5"/>
  <c r="BV257" i="5"/>
  <c r="BV331" i="5"/>
  <c r="BV420" i="5"/>
  <c r="BV484" i="5"/>
  <c r="BV518" i="5"/>
  <c r="BV585" i="5"/>
  <c r="BV646" i="5"/>
  <c r="BV714" i="5"/>
  <c r="BV103" i="5"/>
  <c r="BV166" i="5"/>
  <c r="BV227" i="5"/>
  <c r="BV294" i="5"/>
  <c r="BV361" i="5"/>
  <c r="BV428" i="5"/>
  <c r="BV523" i="5"/>
  <c r="BV552" i="5"/>
  <c r="BV633" i="5"/>
  <c r="BV691" i="5"/>
  <c r="BV746" i="5"/>
  <c r="BV135" i="5"/>
  <c r="BV196" i="5"/>
  <c r="BV259" i="5"/>
  <c r="BV333" i="5"/>
  <c r="BV419" i="5"/>
  <c r="BV481" i="5"/>
  <c r="BV526" i="5"/>
  <c r="BV587" i="5"/>
  <c r="BV648" i="5"/>
  <c r="BV716" i="5"/>
  <c r="BV105" i="5"/>
  <c r="BV168" i="5"/>
  <c r="BV229" i="5"/>
  <c r="BV302" i="5"/>
  <c r="BV363" i="5"/>
  <c r="BV430" i="5"/>
  <c r="BV491" i="5"/>
  <c r="BV558" i="5"/>
  <c r="BV636" i="5"/>
  <c r="BV685" i="5"/>
  <c r="BV748" i="5"/>
  <c r="BV137" i="5"/>
  <c r="BV198" i="5"/>
  <c r="BV261" i="5"/>
  <c r="BV335" i="5"/>
  <c r="BV416" i="5"/>
  <c r="BV457" i="5"/>
  <c r="BV545" i="5"/>
  <c r="BV589" i="5"/>
  <c r="BV650" i="5"/>
  <c r="BV723" i="5"/>
  <c r="BV115" i="5"/>
  <c r="BV188" i="5"/>
  <c r="BV239" i="5"/>
  <c r="BV312" i="5"/>
  <c r="BV373" i="5"/>
  <c r="BV440" i="5"/>
  <c r="BV501" i="5"/>
  <c r="BV568" i="5"/>
  <c r="BV628" i="5"/>
  <c r="BV695" i="5"/>
  <c r="BZ86" i="5"/>
  <c r="BZ87" i="5" s="1"/>
  <c r="BZ88" i="5" s="1"/>
  <c r="BZ89" i="5" s="1"/>
  <c r="BZ90" i="5" s="1"/>
  <c r="BZ91" i="5" s="1"/>
  <c r="BZ92" i="5" s="1"/>
  <c r="BZ93" i="5" s="1"/>
  <c r="BZ94" i="5" s="1"/>
  <c r="BZ95" i="5" s="1"/>
  <c r="BZ96" i="5" s="1"/>
  <c r="BZ97" i="5" s="1"/>
  <c r="BZ98" i="5" s="1"/>
  <c r="BZ99" i="5" s="1"/>
  <c r="BZ100" i="5" s="1"/>
  <c r="BZ101" i="5" s="1"/>
  <c r="BZ102" i="5" s="1"/>
  <c r="BZ103" i="5" s="1"/>
  <c r="BZ104" i="5" s="1"/>
  <c r="BZ105" i="5" s="1"/>
  <c r="BZ106" i="5" s="1"/>
  <c r="BZ107" i="5" s="1"/>
  <c r="BZ108" i="5" s="1"/>
  <c r="BZ109" i="5" s="1"/>
  <c r="BZ110" i="5" s="1"/>
  <c r="BZ111" i="5" s="1"/>
  <c r="BZ112" i="5" s="1"/>
  <c r="BZ113" i="5" s="1"/>
  <c r="BZ114" i="5" s="1"/>
  <c r="BZ115" i="5" s="1"/>
  <c r="BZ116" i="5" s="1"/>
  <c r="BZ117" i="5" s="1"/>
  <c r="BZ118" i="5" s="1"/>
  <c r="BZ119" i="5" s="1"/>
  <c r="BZ120" i="5" s="1"/>
  <c r="BZ121" i="5" s="1"/>
  <c r="BZ122" i="5" s="1"/>
  <c r="BZ123" i="5" s="1"/>
  <c r="BZ124" i="5" s="1"/>
  <c r="BZ125" i="5" s="1"/>
  <c r="BZ126" i="5" s="1"/>
  <c r="BZ127" i="5" s="1"/>
  <c r="BZ128" i="5" s="1"/>
  <c r="BZ129" i="5" s="1"/>
  <c r="BZ130" i="5" s="1"/>
  <c r="BZ131" i="5" s="1"/>
  <c r="BZ132" i="5" s="1"/>
  <c r="BZ133" i="5" s="1"/>
  <c r="BZ134" i="5" s="1"/>
  <c r="BZ135" i="5" s="1"/>
  <c r="BZ136" i="5" s="1"/>
  <c r="BZ137" i="5" s="1"/>
  <c r="BZ138" i="5" s="1"/>
  <c r="BZ139" i="5" s="1"/>
  <c r="BZ140" i="5" s="1"/>
  <c r="BZ141" i="5" s="1"/>
  <c r="BZ142" i="5" s="1"/>
  <c r="BZ143" i="5" s="1"/>
  <c r="BZ144" i="5" s="1"/>
  <c r="BZ145" i="5" s="1"/>
  <c r="BZ146" i="5" s="1"/>
  <c r="BZ147" i="5" s="1"/>
  <c r="BZ148" i="5" s="1"/>
  <c r="BZ149" i="5" s="1"/>
  <c r="BZ150" i="5" s="1"/>
  <c r="BZ151" i="5" s="1"/>
  <c r="BZ152" i="5" s="1"/>
  <c r="BZ153" i="5" s="1"/>
  <c r="BZ154" i="5" s="1"/>
  <c r="BZ155" i="5" s="1"/>
  <c r="BZ156" i="5" s="1"/>
  <c r="BZ157" i="5" s="1"/>
  <c r="BZ158" i="5" s="1"/>
  <c r="BZ159" i="5" s="1"/>
  <c r="BZ160" i="5" s="1"/>
  <c r="BZ161" i="5" s="1"/>
  <c r="BZ162" i="5" s="1"/>
  <c r="BZ163" i="5" s="1"/>
  <c r="BZ164" i="5" s="1"/>
  <c r="BZ165" i="5" s="1"/>
  <c r="BZ166" i="5" s="1"/>
  <c r="BZ167" i="5" s="1"/>
  <c r="BZ168" i="5" s="1"/>
  <c r="BZ169" i="5" s="1"/>
  <c r="BZ170" i="5" s="1"/>
  <c r="BZ171" i="5" s="1"/>
  <c r="BZ172" i="5" s="1"/>
  <c r="BZ173" i="5" s="1"/>
  <c r="BZ174" i="5" s="1"/>
  <c r="BZ175" i="5" s="1"/>
  <c r="BZ176" i="5" s="1"/>
  <c r="BZ177" i="5" s="1"/>
  <c r="BZ178" i="5" s="1"/>
  <c r="BZ179" i="5" s="1"/>
  <c r="BZ180" i="5" s="1"/>
  <c r="BZ181" i="5" s="1"/>
  <c r="BZ182" i="5" s="1"/>
  <c r="BZ183" i="5" s="1"/>
  <c r="BZ184" i="5" s="1"/>
  <c r="BZ185" i="5" s="1"/>
  <c r="BZ186" i="5" s="1"/>
  <c r="BZ187" i="5" s="1"/>
  <c r="BZ188" i="5" s="1"/>
  <c r="BZ189" i="5" s="1"/>
  <c r="BZ190" i="5" s="1"/>
  <c r="BZ191" i="5" s="1"/>
  <c r="BZ192" i="5" s="1"/>
  <c r="BZ193" i="5" s="1"/>
  <c r="BZ194" i="5" s="1"/>
  <c r="BZ195" i="5" s="1"/>
  <c r="BZ196" i="5" s="1"/>
  <c r="BZ197" i="5" s="1"/>
  <c r="BZ198" i="5" s="1"/>
  <c r="BZ199" i="5" s="1"/>
  <c r="BZ200" i="5" s="1"/>
  <c r="BZ201" i="5" s="1"/>
  <c r="BZ202" i="5" s="1"/>
  <c r="BZ203" i="5" s="1"/>
  <c r="BZ204" i="5" s="1"/>
  <c r="BZ205" i="5" s="1"/>
  <c r="BZ206" i="5" s="1"/>
  <c r="BZ207" i="5" s="1"/>
  <c r="BZ208" i="5" s="1"/>
  <c r="BZ209" i="5" s="1"/>
  <c r="BZ210" i="5" s="1"/>
  <c r="BZ211" i="5" s="1"/>
  <c r="BZ212" i="5" s="1"/>
  <c r="BZ213" i="5" s="1"/>
  <c r="BZ214" i="5" s="1"/>
  <c r="BZ215" i="5" s="1"/>
  <c r="BZ216" i="5" s="1"/>
  <c r="BZ217" i="5" s="1"/>
  <c r="BZ218" i="5" s="1"/>
  <c r="BZ219" i="5" s="1"/>
  <c r="BZ220" i="5" s="1"/>
  <c r="BZ221" i="5" s="1"/>
  <c r="BZ222" i="5" s="1"/>
  <c r="BZ223" i="5" s="1"/>
  <c r="BZ224" i="5" s="1"/>
  <c r="BZ225" i="5" s="1"/>
  <c r="BZ226" i="5" s="1"/>
  <c r="BZ227" i="5" s="1"/>
  <c r="BZ228" i="5" s="1"/>
  <c r="BZ229" i="5" s="1"/>
  <c r="BZ230" i="5" s="1"/>
  <c r="BZ231" i="5" s="1"/>
  <c r="BZ232" i="5" s="1"/>
  <c r="BZ233" i="5" s="1"/>
  <c r="BZ234" i="5" s="1"/>
  <c r="BZ235" i="5" s="1"/>
  <c r="BZ236" i="5" s="1"/>
  <c r="BZ237" i="5" s="1"/>
  <c r="BZ238" i="5" s="1"/>
  <c r="BZ239" i="5" s="1"/>
  <c r="BZ240" i="5" s="1"/>
  <c r="BZ241" i="5" s="1"/>
  <c r="BZ242" i="5" s="1"/>
  <c r="BZ243" i="5" s="1"/>
  <c r="BZ244" i="5" s="1"/>
  <c r="BZ245" i="5" s="1"/>
  <c r="BZ246" i="5" s="1"/>
  <c r="BZ247" i="5" s="1"/>
  <c r="BZ248" i="5" s="1"/>
  <c r="BZ249" i="5" s="1"/>
  <c r="BZ250" i="5" s="1"/>
  <c r="BZ251" i="5" s="1"/>
  <c r="BZ252" i="5" s="1"/>
  <c r="BZ253" i="5" s="1"/>
  <c r="BZ254" i="5" s="1"/>
  <c r="BZ255" i="5" s="1"/>
  <c r="BZ256" i="5" s="1"/>
  <c r="BZ257" i="5" s="1"/>
  <c r="BZ258" i="5" s="1"/>
  <c r="BZ259" i="5" s="1"/>
  <c r="BZ260" i="5" s="1"/>
  <c r="BZ261" i="5" s="1"/>
  <c r="BZ262" i="5" s="1"/>
  <c r="BZ263" i="5" s="1"/>
  <c r="BZ264" i="5" s="1"/>
  <c r="BZ265" i="5" s="1"/>
  <c r="BZ266" i="5" s="1"/>
  <c r="BZ267" i="5" s="1"/>
  <c r="BZ268" i="5" s="1"/>
  <c r="BZ269" i="5" s="1"/>
  <c r="BZ270" i="5" s="1"/>
  <c r="BZ271" i="5" s="1"/>
  <c r="BZ272" i="5" s="1"/>
  <c r="BZ273" i="5" s="1"/>
  <c r="BZ274" i="5" s="1"/>
  <c r="BZ275" i="5" s="1"/>
  <c r="BZ276" i="5" s="1"/>
  <c r="BZ277" i="5" s="1"/>
  <c r="BZ278" i="5" s="1"/>
  <c r="BZ279" i="5" s="1"/>
  <c r="BZ280" i="5" s="1"/>
  <c r="BZ281" i="5" s="1"/>
  <c r="BZ282" i="5" s="1"/>
  <c r="BZ283" i="5" s="1"/>
  <c r="BZ284" i="5" s="1"/>
  <c r="BZ285" i="5" s="1"/>
  <c r="BZ286" i="5" s="1"/>
  <c r="BZ287" i="5" s="1"/>
  <c r="BZ288" i="5" s="1"/>
  <c r="BZ289" i="5" s="1"/>
  <c r="BZ290" i="5" s="1"/>
  <c r="BZ291" i="5" s="1"/>
  <c r="BZ292" i="5" s="1"/>
  <c r="BZ293" i="5" s="1"/>
  <c r="BZ294" i="5" s="1"/>
  <c r="BZ295" i="5" s="1"/>
  <c r="BZ296" i="5" s="1"/>
  <c r="BZ297" i="5" s="1"/>
  <c r="BZ298" i="5" s="1"/>
  <c r="BZ299" i="5" s="1"/>
  <c r="BZ300" i="5" s="1"/>
  <c r="BZ301" i="5" s="1"/>
  <c r="BZ302" i="5" s="1"/>
  <c r="BZ303" i="5" s="1"/>
  <c r="BZ304" i="5" s="1"/>
  <c r="BZ305" i="5" s="1"/>
  <c r="BZ306" i="5" s="1"/>
  <c r="BZ307" i="5" s="1"/>
  <c r="BZ308" i="5" s="1"/>
  <c r="BZ309" i="5" s="1"/>
  <c r="BZ310" i="5" s="1"/>
  <c r="BZ311" i="5" s="1"/>
  <c r="BZ312" i="5" s="1"/>
  <c r="BZ313" i="5" s="1"/>
  <c r="BZ314" i="5" s="1"/>
  <c r="BZ315" i="5" s="1"/>
  <c r="BZ316" i="5" s="1"/>
  <c r="BZ317" i="5" s="1"/>
  <c r="BZ318" i="5" s="1"/>
  <c r="BZ319" i="5" s="1"/>
  <c r="BZ320" i="5" s="1"/>
  <c r="BZ321" i="5" s="1"/>
  <c r="BZ322" i="5" s="1"/>
  <c r="BZ323" i="5" s="1"/>
  <c r="BZ324" i="5" s="1"/>
  <c r="BZ325" i="5" s="1"/>
  <c r="BZ326" i="5" s="1"/>
  <c r="BZ327" i="5" s="1"/>
  <c r="BZ328" i="5" s="1"/>
  <c r="BZ329" i="5" s="1"/>
  <c r="BZ330" i="5" s="1"/>
  <c r="BZ331" i="5" s="1"/>
  <c r="BZ332" i="5" s="1"/>
  <c r="BZ333" i="5" s="1"/>
  <c r="BZ334" i="5" s="1"/>
  <c r="BZ335" i="5" s="1"/>
  <c r="BZ336" i="5" s="1"/>
  <c r="BZ337" i="5" s="1"/>
  <c r="BZ338" i="5" s="1"/>
  <c r="BZ339" i="5" s="1"/>
  <c r="BZ340" i="5" s="1"/>
  <c r="BZ341" i="5" s="1"/>
  <c r="BZ342" i="5" s="1"/>
  <c r="BZ343" i="5" s="1"/>
  <c r="BZ344" i="5" s="1"/>
  <c r="BZ345" i="5" s="1"/>
  <c r="BZ346" i="5" s="1"/>
  <c r="BZ347" i="5" s="1"/>
  <c r="BZ348" i="5" s="1"/>
  <c r="BZ349" i="5" s="1"/>
  <c r="BZ350" i="5" s="1"/>
  <c r="BZ351" i="5" s="1"/>
  <c r="BZ352" i="5" s="1"/>
  <c r="BZ353" i="5" s="1"/>
  <c r="BZ354" i="5" s="1"/>
  <c r="BZ355" i="5" s="1"/>
  <c r="BZ356" i="5" s="1"/>
  <c r="BZ357" i="5" s="1"/>
  <c r="BZ358" i="5" s="1"/>
  <c r="BZ359" i="5" s="1"/>
  <c r="BZ360" i="5" s="1"/>
  <c r="BZ361" i="5" s="1"/>
  <c r="BZ362" i="5" s="1"/>
  <c r="BZ363" i="5" s="1"/>
  <c r="BZ364" i="5" s="1"/>
  <c r="BZ365" i="5" s="1"/>
  <c r="BZ366" i="5" s="1"/>
  <c r="BZ367" i="5" s="1"/>
  <c r="BZ368" i="5" s="1"/>
  <c r="BZ369" i="5" s="1"/>
  <c r="BZ370" i="5" s="1"/>
  <c r="BZ371" i="5" s="1"/>
  <c r="BZ372" i="5" s="1"/>
  <c r="BZ373" i="5" s="1"/>
  <c r="BZ374" i="5" s="1"/>
  <c r="BZ375" i="5" s="1"/>
  <c r="BZ376" i="5" s="1"/>
  <c r="BZ377" i="5" s="1"/>
  <c r="BZ378" i="5" s="1"/>
  <c r="BZ379" i="5" s="1"/>
  <c r="BZ380" i="5" s="1"/>
  <c r="BZ381" i="5" s="1"/>
  <c r="BZ382" i="5" s="1"/>
  <c r="BV92" i="5"/>
  <c r="BV155" i="5"/>
  <c r="BV216" i="5"/>
  <c r="BV279" i="5"/>
  <c r="BV394" i="5"/>
  <c r="BV412" i="5"/>
  <c r="BV475" i="5"/>
  <c r="BV538" i="5"/>
  <c r="BV608" i="5"/>
  <c r="BV668" i="5"/>
  <c r="BV737" i="5"/>
  <c r="AG185" i="5"/>
  <c r="AG247" i="5"/>
  <c r="AG257" i="5"/>
  <c r="AG329" i="5"/>
  <c r="AG389" i="5"/>
  <c r="AG489" i="5"/>
  <c r="AG517" i="5"/>
  <c r="AG582" i="5"/>
  <c r="AG644" i="5"/>
  <c r="AG711" i="5"/>
  <c r="AG111" i="5"/>
  <c r="AG173" i="5"/>
  <c r="AG233" i="5"/>
  <c r="AG306" i="5"/>
  <c r="AG366" i="5"/>
  <c r="AG431" i="5"/>
  <c r="AG494" i="5"/>
  <c r="AG562" i="5"/>
  <c r="AG621" i="5"/>
  <c r="AG687" i="5"/>
  <c r="AG142" i="5"/>
  <c r="AG202" i="5"/>
  <c r="AG267" i="5"/>
  <c r="AG339" i="5"/>
  <c r="AG399" i="5"/>
  <c r="AG462" i="5"/>
  <c r="AG548" i="5"/>
  <c r="AG592" i="5"/>
  <c r="AG667" i="5"/>
  <c r="AG721" i="5"/>
  <c r="AG113" i="5"/>
  <c r="AG175" i="5"/>
  <c r="AG235" i="5"/>
  <c r="AG308" i="5"/>
  <c r="AG368" i="5"/>
  <c r="AG433" i="5"/>
  <c r="AG496" i="5"/>
  <c r="AG564" i="5"/>
  <c r="AG623" i="5"/>
  <c r="AG689" i="5"/>
  <c r="AG136" i="5"/>
  <c r="AG196" i="5"/>
  <c r="AG261" i="5"/>
  <c r="AG333" i="5"/>
  <c r="AG419" i="5"/>
  <c r="AG456" i="5"/>
  <c r="AG522" i="5"/>
  <c r="AG586" i="5"/>
  <c r="AG648" i="5"/>
  <c r="AG715" i="5"/>
  <c r="AG107" i="5"/>
  <c r="AG169" i="5"/>
  <c r="AG229" i="5"/>
  <c r="AG302" i="5"/>
  <c r="AG362" i="5"/>
  <c r="AG427" i="5"/>
  <c r="AG526" i="5"/>
  <c r="AG558" i="5"/>
  <c r="AG631" i="5"/>
  <c r="AG693" i="5"/>
  <c r="AG748" i="5"/>
  <c r="AG138" i="5"/>
  <c r="AG198" i="5"/>
  <c r="AG263" i="5"/>
  <c r="AG335" i="5"/>
  <c r="AG395" i="5"/>
  <c r="AG458" i="5"/>
  <c r="AG543" i="5"/>
  <c r="AG588" i="5"/>
  <c r="AG650" i="5"/>
  <c r="AG718" i="5"/>
  <c r="AG117" i="5"/>
  <c r="AG179" i="5"/>
  <c r="AG239" i="5"/>
  <c r="AG312" i="5"/>
  <c r="AG372" i="5"/>
  <c r="AG437" i="5"/>
  <c r="AG500" i="5"/>
  <c r="AG568" i="5"/>
  <c r="AG627" i="5"/>
  <c r="AG707" i="5"/>
  <c r="W105" i="5"/>
  <c r="W168" i="5"/>
  <c r="W228" i="5"/>
  <c r="W301" i="5"/>
  <c r="W361" i="5"/>
  <c r="W426" i="5"/>
  <c r="W519" i="5"/>
  <c r="W557" i="5"/>
  <c r="W636" i="5"/>
  <c r="W694" i="5"/>
  <c r="W748" i="5"/>
  <c r="W137" i="5"/>
  <c r="W197" i="5"/>
  <c r="W260" i="5"/>
  <c r="W334" i="5"/>
  <c r="W420" i="5"/>
  <c r="W458" i="5"/>
  <c r="W522" i="5"/>
  <c r="W586" i="5"/>
  <c r="W648" i="5"/>
  <c r="W717" i="5"/>
  <c r="W107" i="5"/>
  <c r="W170" i="5"/>
  <c r="W230" i="5"/>
  <c r="W303" i="5"/>
  <c r="W363" i="5"/>
  <c r="W428" i="5"/>
  <c r="W492" i="5"/>
  <c r="W559" i="5"/>
  <c r="W632" i="5"/>
  <c r="W685" i="5"/>
  <c r="W750" i="5"/>
  <c r="W147" i="5"/>
  <c r="W207" i="5"/>
  <c r="W270" i="5"/>
  <c r="W344" i="5"/>
  <c r="W403" i="5"/>
  <c r="W468" i="5"/>
  <c r="W527" i="5"/>
  <c r="W599" i="5"/>
  <c r="W659" i="5"/>
  <c r="W728" i="5"/>
  <c r="W117" i="5"/>
  <c r="W179" i="5"/>
  <c r="W240" i="5"/>
  <c r="W313" i="5"/>
  <c r="W373" i="5"/>
  <c r="W438" i="5"/>
  <c r="W502" i="5"/>
  <c r="W569" i="5"/>
  <c r="W628" i="5"/>
  <c r="W709" i="5"/>
  <c r="W94" i="5"/>
  <c r="W157" i="5"/>
  <c r="W217" i="5"/>
  <c r="W280" i="5"/>
  <c r="W394" i="5"/>
  <c r="W413" i="5"/>
  <c r="W478" i="5"/>
  <c r="W537" i="5"/>
  <c r="W609" i="5"/>
  <c r="W671" i="5"/>
  <c r="W736" i="5"/>
  <c r="W122" i="5"/>
  <c r="W242" i="5"/>
  <c r="W293" i="5"/>
  <c r="W323" i="5"/>
  <c r="W383" i="5"/>
  <c r="W448" i="5"/>
  <c r="W512" i="5"/>
  <c r="W580" i="5"/>
  <c r="W637" i="5"/>
  <c r="W704" i="5"/>
  <c r="W96" i="5"/>
  <c r="W159" i="5"/>
  <c r="W219" i="5"/>
  <c r="W282" i="5"/>
  <c r="W391" i="5"/>
  <c r="W415" i="5"/>
  <c r="W480" i="5"/>
  <c r="W539" i="5"/>
  <c r="W611" i="5"/>
  <c r="W673" i="5"/>
  <c r="W738" i="5"/>
  <c r="BL131" i="5"/>
  <c r="BL246" i="5"/>
  <c r="BL249" i="5"/>
  <c r="BL323" i="5"/>
  <c r="BL384" i="5"/>
  <c r="BL450" i="5"/>
  <c r="BL510" i="5"/>
  <c r="BL580" i="5"/>
  <c r="BL639" i="5"/>
  <c r="BL705" i="5"/>
  <c r="BL96" i="5"/>
  <c r="BL157" i="5"/>
  <c r="BL219" i="5"/>
  <c r="BL282" i="5"/>
  <c r="BL353" i="5"/>
  <c r="BL419" i="5"/>
  <c r="BL479" i="5"/>
  <c r="BL540" i="5"/>
  <c r="BL611" i="5"/>
  <c r="BL671" i="5"/>
  <c r="BL739" i="5"/>
  <c r="BL130" i="5"/>
  <c r="BL241" i="5"/>
  <c r="BL251" i="5"/>
  <c r="BL325" i="5"/>
  <c r="BL386" i="5"/>
  <c r="BL454" i="5"/>
  <c r="BL512" i="5"/>
  <c r="BL596" i="5"/>
  <c r="BL641" i="5"/>
  <c r="BL708" i="5"/>
  <c r="BL98" i="5"/>
  <c r="BL159" i="5"/>
  <c r="BL221" i="5"/>
  <c r="BL284" i="5"/>
  <c r="BL355" i="5"/>
  <c r="BL418" i="5"/>
  <c r="BL481" i="5"/>
  <c r="BL542" i="5"/>
  <c r="BL613" i="5"/>
  <c r="BL673" i="5"/>
  <c r="BL741" i="5"/>
  <c r="BL179" i="5"/>
  <c r="BL244" i="5"/>
  <c r="BL253" i="5"/>
  <c r="BL327" i="5"/>
  <c r="BL388" i="5"/>
  <c r="BL452" i="5"/>
  <c r="BL514" i="5"/>
  <c r="BL593" i="5"/>
  <c r="BL643" i="5"/>
  <c r="BL711" i="5"/>
  <c r="BL108" i="5"/>
  <c r="BL169" i="5"/>
  <c r="BL231" i="5"/>
  <c r="BL304" i="5"/>
  <c r="BL365" i="5"/>
  <c r="BL431" i="5"/>
  <c r="BL491" i="5"/>
  <c r="BL560" i="5"/>
  <c r="BL635" i="5"/>
  <c r="BL686" i="5"/>
  <c r="BL752" i="5"/>
  <c r="BL146" i="5"/>
  <c r="BL208" i="5"/>
  <c r="BL271" i="5"/>
  <c r="BL345" i="5"/>
  <c r="BL406" i="5"/>
  <c r="BL468" i="5"/>
  <c r="BL529" i="5"/>
  <c r="BL600" i="5"/>
  <c r="BL661" i="5"/>
  <c r="BL727" i="5"/>
  <c r="BL118" i="5"/>
  <c r="BL182" i="5"/>
  <c r="BL300" i="5"/>
  <c r="BL314" i="5"/>
  <c r="BL375" i="5"/>
  <c r="BL441" i="5"/>
  <c r="BL501" i="5"/>
  <c r="BL570" i="5"/>
  <c r="BL628" i="5"/>
  <c r="BL696" i="5"/>
  <c r="BR62" i="5"/>
  <c r="BN62" i="5"/>
  <c r="M105" i="5"/>
  <c r="M168" i="5"/>
  <c r="M229" i="5"/>
  <c r="M302" i="5"/>
  <c r="M363" i="5"/>
  <c r="M428" i="5"/>
  <c r="M520" i="5"/>
  <c r="M558" i="5"/>
  <c r="M633" i="5"/>
  <c r="M685" i="5"/>
  <c r="M749" i="5"/>
  <c r="M137" i="5"/>
  <c r="M198" i="5"/>
  <c r="M260" i="5"/>
  <c r="M335" i="5"/>
  <c r="M421" i="5"/>
  <c r="M458" i="5"/>
  <c r="M544" i="5"/>
  <c r="M588" i="5"/>
  <c r="M650" i="5"/>
  <c r="M716" i="5"/>
  <c r="M115" i="5"/>
  <c r="M178" i="5"/>
  <c r="M239" i="5"/>
  <c r="M312" i="5"/>
  <c r="M373" i="5"/>
  <c r="M438" i="5"/>
  <c r="M500" i="5"/>
  <c r="M568" i="5"/>
  <c r="M627" i="5"/>
  <c r="M710" i="5"/>
  <c r="Q86" i="5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M92" i="5"/>
  <c r="M155" i="5"/>
  <c r="M216" i="5"/>
  <c r="M278" i="5"/>
  <c r="M353" i="5"/>
  <c r="M412" i="5"/>
  <c r="M476" i="5"/>
  <c r="M538" i="5"/>
  <c r="M607" i="5"/>
  <c r="M671" i="5"/>
  <c r="M736" i="5"/>
  <c r="M132" i="5"/>
  <c r="M248" i="5"/>
  <c r="M296" i="5"/>
  <c r="M322" i="5"/>
  <c r="M383" i="5"/>
  <c r="M448" i="5"/>
  <c r="M510" i="5"/>
  <c r="M578" i="5"/>
  <c r="M637" i="5"/>
  <c r="M704" i="5"/>
  <c r="M94" i="5"/>
  <c r="M157" i="5"/>
  <c r="M218" i="5"/>
  <c r="M280" i="5"/>
  <c r="M394" i="5"/>
  <c r="M414" i="5"/>
  <c r="M478" i="5"/>
  <c r="M540" i="5"/>
  <c r="M609" i="5"/>
  <c r="M673" i="5"/>
  <c r="M738" i="5"/>
  <c r="M122" i="5"/>
  <c r="M247" i="5"/>
  <c r="M294" i="5"/>
  <c r="M324" i="5"/>
  <c r="M385" i="5"/>
  <c r="M450" i="5"/>
  <c r="M512" i="5"/>
  <c r="M580" i="5"/>
  <c r="M639" i="5"/>
  <c r="M706" i="5"/>
  <c r="M96" i="5"/>
  <c r="M159" i="5"/>
  <c r="M220" i="5"/>
  <c r="M282" i="5"/>
  <c r="M354" i="5"/>
  <c r="M420" i="5"/>
  <c r="M480" i="5"/>
  <c r="M542" i="5"/>
  <c r="M611" i="5"/>
  <c r="M675" i="5"/>
  <c r="M740" i="5"/>
  <c r="BB116" i="5"/>
  <c r="BB176" i="5"/>
  <c r="BB238" i="5"/>
  <c r="BB311" i="5"/>
  <c r="BB372" i="5"/>
  <c r="BB437" i="5"/>
  <c r="BB498" i="5"/>
  <c r="BB566" i="5"/>
  <c r="BB625" i="5"/>
  <c r="BB707" i="5"/>
  <c r="BB93" i="5"/>
  <c r="BB153" i="5"/>
  <c r="BB215" i="5"/>
  <c r="BB279" i="5"/>
  <c r="BB352" i="5"/>
  <c r="BB413" i="5"/>
  <c r="BB477" i="5"/>
  <c r="BB538" i="5"/>
  <c r="BB607" i="5"/>
  <c r="BB681" i="5"/>
  <c r="BB735" i="5"/>
  <c r="BB191" i="5"/>
  <c r="BB192" i="5"/>
  <c r="BB256" i="5"/>
  <c r="BB329" i="5"/>
  <c r="BB390" i="5"/>
  <c r="BB487" i="5"/>
  <c r="BB523" i="5"/>
  <c r="BB583" i="5"/>
  <c r="BB644" i="5"/>
  <c r="BB712" i="5"/>
  <c r="BB103" i="5"/>
  <c r="BB163" i="5"/>
  <c r="BB225" i="5"/>
  <c r="BB297" i="5"/>
  <c r="BB359" i="5"/>
  <c r="BB424" i="5"/>
  <c r="BB488" i="5"/>
  <c r="BB543" i="5"/>
  <c r="BB617" i="5"/>
  <c r="BB684" i="5"/>
  <c r="BB750" i="5"/>
  <c r="BB188" i="5"/>
  <c r="BB194" i="5"/>
  <c r="BB258" i="5"/>
  <c r="BB331" i="5"/>
  <c r="BB418" i="5"/>
  <c r="BB456" i="5"/>
  <c r="BB526" i="5"/>
  <c r="BB585" i="5"/>
  <c r="BB646" i="5"/>
  <c r="BB718" i="5"/>
  <c r="BB105" i="5"/>
  <c r="BB165" i="5"/>
  <c r="BB227" i="5"/>
  <c r="BB296" i="5"/>
  <c r="BB361" i="5"/>
  <c r="BB426" i="5"/>
  <c r="BB525" i="5"/>
  <c r="BB552" i="5"/>
  <c r="BB635" i="5"/>
  <c r="BB682" i="5"/>
  <c r="BB747" i="5"/>
  <c r="BB180" i="5"/>
  <c r="BB196" i="5"/>
  <c r="BB260" i="5"/>
  <c r="BB333" i="5"/>
  <c r="BB421" i="5"/>
  <c r="BB458" i="5"/>
  <c r="BB520" i="5"/>
  <c r="BB587" i="5"/>
  <c r="BB648" i="5"/>
  <c r="BB719" i="5"/>
  <c r="BB107" i="5"/>
  <c r="BB167" i="5"/>
  <c r="BB229" i="5"/>
  <c r="BB302" i="5"/>
  <c r="BB363" i="5"/>
  <c r="BB428" i="5"/>
  <c r="BB516" i="5"/>
  <c r="BB557" i="5"/>
  <c r="BB634" i="5"/>
  <c r="BB692" i="5"/>
  <c r="BB749" i="5"/>
  <c r="AQ391" i="5"/>
  <c r="AQ172" i="5"/>
  <c r="AQ123" i="5"/>
  <c r="AQ295" i="5"/>
  <c r="AQ315" i="5"/>
  <c r="AQ440" i="5"/>
  <c r="AQ571" i="5"/>
  <c r="AQ697" i="5"/>
  <c r="AQ149" i="5"/>
  <c r="AQ133" i="5"/>
  <c r="AQ244" i="5"/>
  <c r="AQ250" i="5"/>
  <c r="AQ323" i="5"/>
  <c r="AQ384" i="5"/>
  <c r="AQ448" i="5"/>
  <c r="AQ511" i="5"/>
  <c r="AQ578" i="5"/>
  <c r="AQ637" i="5"/>
  <c r="AQ705" i="5"/>
  <c r="AQ97" i="5"/>
  <c r="AQ157" i="5"/>
  <c r="AQ219" i="5"/>
  <c r="AQ283" i="5"/>
  <c r="AQ353" i="5"/>
  <c r="AQ421" i="5"/>
  <c r="AQ479" i="5"/>
  <c r="AQ542" i="5"/>
  <c r="AQ611" i="5"/>
  <c r="AQ672" i="5"/>
  <c r="AQ739" i="5"/>
  <c r="AQ124" i="5"/>
  <c r="AQ243" i="5"/>
  <c r="AQ252" i="5"/>
  <c r="AQ325" i="5"/>
  <c r="AQ386" i="5"/>
  <c r="AQ450" i="5"/>
  <c r="AQ513" i="5"/>
  <c r="AQ595" i="5"/>
  <c r="AQ639" i="5"/>
  <c r="AQ709" i="5"/>
  <c r="AU85" i="5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Q91" i="5"/>
  <c r="AQ151" i="5"/>
  <c r="AQ213" i="5"/>
  <c r="AQ277" i="5"/>
  <c r="AQ350" i="5"/>
  <c r="AQ410" i="5"/>
  <c r="AQ473" i="5"/>
  <c r="AQ536" i="5"/>
  <c r="AQ605" i="5"/>
  <c r="AQ680" i="5"/>
  <c r="AQ734" i="5"/>
  <c r="AQ122" i="5"/>
  <c r="AQ190" i="5"/>
  <c r="AQ300" i="5"/>
  <c r="AQ319" i="5"/>
  <c r="AQ380" i="5"/>
  <c r="AQ444" i="5"/>
  <c r="AQ507" i="5"/>
  <c r="AQ575" i="5"/>
  <c r="AQ657" i="5"/>
  <c r="AQ701" i="5"/>
  <c r="AQ101" i="5"/>
  <c r="AQ161" i="5"/>
  <c r="AQ223" i="5"/>
  <c r="AQ287" i="5"/>
  <c r="AQ357" i="5"/>
  <c r="AQ453" i="5"/>
  <c r="AQ481" i="5"/>
  <c r="AQ544" i="5"/>
  <c r="AQ615" i="5"/>
  <c r="AQ677" i="5"/>
  <c r="AQ743" i="5"/>
  <c r="AQ138" i="5"/>
  <c r="AQ200" i="5"/>
  <c r="AQ264" i="5"/>
  <c r="AQ337" i="5"/>
  <c r="AQ397" i="5"/>
  <c r="AQ460" i="5"/>
  <c r="AQ548" i="5"/>
  <c r="AQ591" i="5"/>
  <c r="AQ655" i="5"/>
  <c r="AQ722" i="5"/>
  <c r="AQ119" i="5"/>
  <c r="AQ191" i="5"/>
  <c r="AQ296" i="5"/>
  <c r="AQ314" i="5"/>
  <c r="AQ375" i="5"/>
  <c r="AQ439" i="5"/>
  <c r="AQ502" i="5"/>
  <c r="AQ570" i="5"/>
  <c r="AQ629" i="5"/>
  <c r="AQ696" i="5"/>
  <c r="AW62" i="5"/>
  <c r="AS62" i="5"/>
  <c r="CF107" i="5"/>
  <c r="CF170" i="5"/>
  <c r="CF230" i="5"/>
  <c r="CF303" i="5"/>
  <c r="CF365" i="5"/>
  <c r="CF430" i="5"/>
  <c r="CF491" i="5"/>
  <c r="CF558" i="5"/>
  <c r="CF620" i="5"/>
  <c r="CF687" i="5"/>
  <c r="CF750" i="5"/>
  <c r="CF147" i="5"/>
  <c r="CF207" i="5"/>
  <c r="CF270" i="5"/>
  <c r="CF344" i="5"/>
  <c r="CF401" i="5"/>
  <c r="CF465" i="5"/>
  <c r="CF530" i="5"/>
  <c r="CF598" i="5"/>
  <c r="CF665" i="5"/>
  <c r="CF727" i="5"/>
  <c r="CF129" i="5"/>
  <c r="CF245" i="5"/>
  <c r="CF287" i="5"/>
  <c r="CF321" i="5"/>
  <c r="CF383" i="5"/>
  <c r="CF448" i="5"/>
  <c r="CF509" i="5"/>
  <c r="CF576" i="5"/>
  <c r="CF637" i="5"/>
  <c r="CF702" i="5"/>
  <c r="CF94" i="5"/>
  <c r="CF157" i="5"/>
  <c r="CF217" i="5"/>
  <c r="CF280" i="5"/>
  <c r="CF392" i="5"/>
  <c r="CF411" i="5"/>
  <c r="CF475" i="5"/>
  <c r="CF540" i="5"/>
  <c r="CF608" i="5"/>
  <c r="CF669" i="5"/>
  <c r="CF737" i="5"/>
  <c r="CF123" i="5"/>
  <c r="CF244" i="5"/>
  <c r="CF249" i="5"/>
  <c r="CF323" i="5"/>
  <c r="CF385" i="5"/>
  <c r="CF450" i="5"/>
  <c r="CF511" i="5"/>
  <c r="CF578" i="5"/>
  <c r="CF639" i="5"/>
  <c r="CF704" i="5"/>
  <c r="CF96" i="5"/>
  <c r="CF159" i="5"/>
  <c r="CF219" i="5"/>
  <c r="CF282" i="5"/>
  <c r="CF354" i="5"/>
  <c r="CF413" i="5"/>
  <c r="CF477" i="5"/>
  <c r="CF542" i="5"/>
  <c r="CF610" i="5"/>
  <c r="CF671" i="5"/>
  <c r="CF739" i="5"/>
  <c r="CF128" i="5"/>
  <c r="CF243" i="5"/>
  <c r="CF251" i="5"/>
  <c r="CF325" i="5"/>
  <c r="CF387" i="5"/>
  <c r="CF453" i="5"/>
  <c r="CF513" i="5"/>
  <c r="CF580" i="5"/>
  <c r="CF641" i="5"/>
  <c r="CF706" i="5"/>
  <c r="CF98" i="5"/>
  <c r="CF161" i="5"/>
  <c r="CF221" i="5"/>
  <c r="CF284" i="5"/>
  <c r="CF356" i="5"/>
  <c r="CF421" i="5"/>
  <c r="CF479" i="5"/>
  <c r="CF546" i="5"/>
  <c r="CF612" i="5"/>
  <c r="CF673" i="5"/>
  <c r="CF741" i="5"/>
  <c r="BV109" i="5"/>
  <c r="BV172" i="5"/>
  <c r="BV233" i="5"/>
  <c r="BV306" i="5"/>
  <c r="BV367" i="5"/>
  <c r="BV434" i="5"/>
  <c r="BV495" i="5"/>
  <c r="BV562" i="5"/>
  <c r="BV622" i="5"/>
  <c r="BV689" i="5"/>
  <c r="BV141" i="5"/>
  <c r="BV202" i="5"/>
  <c r="BV265" i="5"/>
  <c r="BV339" i="5"/>
  <c r="BV398" i="5"/>
  <c r="BV461" i="5"/>
  <c r="BV548" i="5"/>
  <c r="BV596" i="5"/>
  <c r="BV667" i="5"/>
  <c r="BV719" i="5"/>
  <c r="BV111" i="5"/>
  <c r="BV174" i="5"/>
  <c r="BV235" i="5"/>
  <c r="BV308" i="5"/>
  <c r="BV369" i="5"/>
  <c r="BV436" i="5"/>
  <c r="BV497" i="5"/>
  <c r="BV564" i="5"/>
  <c r="BV624" i="5"/>
  <c r="BV693" i="5"/>
  <c r="BV143" i="5"/>
  <c r="BV204" i="5"/>
  <c r="BV267" i="5"/>
  <c r="BV341" i="5"/>
  <c r="BV400" i="5"/>
  <c r="BV463" i="5"/>
  <c r="BV554" i="5"/>
  <c r="BV617" i="5"/>
  <c r="BV658" i="5"/>
  <c r="BV732" i="5"/>
  <c r="BV113" i="5"/>
  <c r="BV176" i="5"/>
  <c r="BV237" i="5"/>
  <c r="BV310" i="5"/>
  <c r="BV371" i="5"/>
  <c r="BV438" i="5"/>
  <c r="BV499" i="5"/>
  <c r="BV566" i="5"/>
  <c r="BV626" i="5"/>
  <c r="BV708" i="5"/>
  <c r="BV145" i="5"/>
  <c r="BV206" i="5"/>
  <c r="BV269" i="5"/>
  <c r="BV343" i="5"/>
  <c r="BV402" i="5"/>
  <c r="BV465" i="5"/>
  <c r="BV528" i="5"/>
  <c r="BV598" i="5"/>
  <c r="BV660" i="5"/>
  <c r="BV725" i="5"/>
  <c r="BV131" i="5"/>
  <c r="BV242" i="5"/>
  <c r="BV297" i="5"/>
  <c r="BV320" i="5"/>
  <c r="BV381" i="5"/>
  <c r="BV448" i="5"/>
  <c r="BV509" i="5"/>
  <c r="BV576" i="5"/>
  <c r="BV654" i="5"/>
  <c r="BV703" i="5"/>
  <c r="BV100" i="5"/>
  <c r="BV163" i="5"/>
  <c r="BV224" i="5"/>
  <c r="BV287" i="5"/>
  <c r="BV358" i="5"/>
  <c r="BV425" i="5"/>
  <c r="BV486" i="5"/>
  <c r="BV546" i="5"/>
  <c r="BV616" i="5"/>
  <c r="BV682" i="5"/>
  <c r="BV744" i="5"/>
  <c r="AG140" i="5"/>
  <c r="AG200" i="5"/>
  <c r="AG265" i="5"/>
  <c r="AG337" i="5"/>
  <c r="AG397" i="5"/>
  <c r="AG460" i="5"/>
  <c r="AG549" i="5"/>
  <c r="AG590" i="5"/>
  <c r="AG656" i="5"/>
  <c r="AG723" i="5"/>
  <c r="AG119" i="5"/>
  <c r="AG192" i="5"/>
  <c r="AG297" i="5"/>
  <c r="AG314" i="5"/>
  <c r="AG374" i="5"/>
  <c r="AG439" i="5"/>
  <c r="AG502" i="5"/>
  <c r="AG570" i="5"/>
  <c r="AG629" i="5"/>
  <c r="AG695" i="5"/>
  <c r="AG124" i="5"/>
  <c r="AG150" i="5"/>
  <c r="AG210" i="5"/>
  <c r="AG275" i="5"/>
  <c r="AG347" i="5"/>
  <c r="AG407" i="5"/>
  <c r="AG470" i="5"/>
  <c r="AG532" i="5"/>
  <c r="AG602" i="5"/>
  <c r="AG662" i="5"/>
  <c r="AG731" i="5"/>
  <c r="AG131" i="5"/>
  <c r="AG189" i="5"/>
  <c r="AG296" i="5"/>
  <c r="AG316" i="5"/>
  <c r="AG376" i="5"/>
  <c r="AG441" i="5"/>
  <c r="AG504" i="5"/>
  <c r="AG572" i="5"/>
  <c r="AG634" i="5"/>
  <c r="AG697" i="5"/>
  <c r="AK84" i="5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G90" i="5"/>
  <c r="AG88" i="5"/>
  <c r="AG89" i="5"/>
  <c r="AG86" i="5"/>
  <c r="AG84" i="5"/>
  <c r="AG85" i="5"/>
  <c r="AG87" i="5"/>
  <c r="AG144" i="5"/>
  <c r="AG204" i="5"/>
  <c r="AG269" i="5"/>
  <c r="AG341" i="5"/>
  <c r="AG401" i="5"/>
  <c r="AG464" i="5"/>
  <c r="AG553" i="5"/>
  <c r="AG594" i="5"/>
  <c r="AG665" i="5"/>
  <c r="AG725" i="5"/>
  <c r="AG115" i="5"/>
  <c r="AG177" i="5"/>
  <c r="AG237" i="5"/>
  <c r="AG310" i="5"/>
  <c r="AG370" i="5"/>
  <c r="AG435" i="5"/>
  <c r="AG498" i="5"/>
  <c r="AG566" i="5"/>
  <c r="AG625" i="5"/>
  <c r="AG691" i="5"/>
  <c r="AG146" i="5"/>
  <c r="AG206" i="5"/>
  <c r="AG271" i="5"/>
  <c r="AG343" i="5"/>
  <c r="AG403" i="5"/>
  <c r="AG466" i="5"/>
  <c r="AG528" i="5"/>
  <c r="AG598" i="5"/>
  <c r="AG663" i="5"/>
  <c r="AG727" i="5"/>
  <c r="AG126" i="5"/>
  <c r="AG188" i="5"/>
  <c r="AG292" i="5"/>
  <c r="AG320" i="5"/>
  <c r="AG380" i="5"/>
  <c r="AG445" i="5"/>
  <c r="AG508" i="5"/>
  <c r="AG576" i="5"/>
  <c r="AG658" i="5"/>
  <c r="AG701" i="5"/>
  <c r="W113" i="5"/>
  <c r="W176" i="5"/>
  <c r="W236" i="5"/>
  <c r="W309" i="5"/>
  <c r="W369" i="5"/>
  <c r="W434" i="5"/>
  <c r="W498" i="5"/>
  <c r="W565" i="5"/>
  <c r="W624" i="5"/>
  <c r="W691" i="5"/>
  <c r="W145" i="5"/>
  <c r="W205" i="5"/>
  <c r="W268" i="5"/>
  <c r="W342" i="5"/>
  <c r="W401" i="5"/>
  <c r="W466" i="5"/>
  <c r="W552" i="5"/>
  <c r="W618" i="5"/>
  <c r="W665" i="5"/>
  <c r="W726" i="5"/>
  <c r="W115" i="5"/>
  <c r="W178" i="5"/>
  <c r="W238" i="5"/>
  <c r="W311" i="5"/>
  <c r="W371" i="5"/>
  <c r="W436" i="5"/>
  <c r="W500" i="5"/>
  <c r="W567" i="5"/>
  <c r="W626" i="5"/>
  <c r="W710" i="5"/>
  <c r="AA86" i="5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W92" i="5"/>
  <c r="W155" i="5"/>
  <c r="W215" i="5"/>
  <c r="W278" i="5"/>
  <c r="W352" i="5"/>
  <c r="W411" i="5"/>
  <c r="W476" i="5"/>
  <c r="W535" i="5"/>
  <c r="W607" i="5"/>
  <c r="W669" i="5"/>
  <c r="W745" i="5"/>
  <c r="W131" i="5"/>
  <c r="W243" i="5"/>
  <c r="W295" i="5"/>
  <c r="W321" i="5"/>
  <c r="W381" i="5"/>
  <c r="W446" i="5"/>
  <c r="W510" i="5"/>
  <c r="W577" i="5"/>
  <c r="W653" i="5"/>
  <c r="W702" i="5"/>
  <c r="W102" i="5"/>
  <c r="W165" i="5"/>
  <c r="W225" i="5"/>
  <c r="W292" i="5"/>
  <c r="W358" i="5"/>
  <c r="W454" i="5"/>
  <c r="W482" i="5"/>
  <c r="W547" i="5"/>
  <c r="W617" i="5"/>
  <c r="W676" i="5"/>
  <c r="W746" i="5"/>
  <c r="W183" i="5"/>
  <c r="W194" i="5"/>
  <c r="W257" i="5"/>
  <c r="W331" i="5"/>
  <c r="W417" i="5"/>
  <c r="W489" i="5"/>
  <c r="W524" i="5"/>
  <c r="W583" i="5"/>
  <c r="W645" i="5"/>
  <c r="W713" i="5"/>
  <c r="W104" i="5"/>
  <c r="W167" i="5"/>
  <c r="W227" i="5"/>
  <c r="W299" i="5"/>
  <c r="W360" i="5"/>
  <c r="W425" i="5"/>
  <c r="W520" i="5"/>
  <c r="W555" i="5"/>
  <c r="W634" i="5"/>
  <c r="W683" i="5"/>
  <c r="W747" i="5"/>
  <c r="BL187" i="5"/>
  <c r="BL194" i="5"/>
  <c r="BL257" i="5"/>
  <c r="BL331" i="5"/>
  <c r="BL421" i="5"/>
  <c r="BL490" i="5"/>
  <c r="BL520" i="5"/>
  <c r="BL583" i="5"/>
  <c r="BL647" i="5"/>
  <c r="BL717" i="5"/>
  <c r="BL104" i="5"/>
  <c r="BL165" i="5"/>
  <c r="BL227" i="5"/>
  <c r="BL295" i="5"/>
  <c r="BL361" i="5"/>
  <c r="BL427" i="5"/>
  <c r="BL524" i="5"/>
  <c r="BL553" i="5"/>
  <c r="BL631" i="5"/>
  <c r="BL684" i="5"/>
  <c r="BL746" i="5"/>
  <c r="BL184" i="5"/>
  <c r="BL196" i="5"/>
  <c r="BL259" i="5"/>
  <c r="BL333" i="5"/>
  <c r="BL417" i="5"/>
  <c r="BL456" i="5"/>
  <c r="BL525" i="5"/>
  <c r="BL585" i="5"/>
  <c r="BL649" i="5"/>
  <c r="BL714" i="5"/>
  <c r="BL106" i="5"/>
  <c r="BL167" i="5"/>
  <c r="BL229" i="5"/>
  <c r="BL302" i="5"/>
  <c r="BL363" i="5"/>
  <c r="BL429" i="5"/>
  <c r="BL526" i="5"/>
  <c r="BL558" i="5"/>
  <c r="BL636" i="5"/>
  <c r="BL691" i="5"/>
  <c r="BL748" i="5"/>
  <c r="BL136" i="5"/>
  <c r="BL198" i="5"/>
  <c r="BL261" i="5"/>
  <c r="BL335" i="5"/>
  <c r="BL396" i="5"/>
  <c r="BL458" i="5"/>
  <c r="BL554" i="5"/>
  <c r="BL587" i="5"/>
  <c r="BL652" i="5"/>
  <c r="BL723" i="5"/>
  <c r="BL116" i="5"/>
  <c r="BL177" i="5"/>
  <c r="BL239" i="5"/>
  <c r="BL312" i="5"/>
  <c r="BL373" i="5"/>
  <c r="BL439" i="5"/>
  <c r="BL499" i="5"/>
  <c r="BL568" i="5"/>
  <c r="BL626" i="5"/>
  <c r="BL694" i="5"/>
  <c r="BL93" i="5"/>
  <c r="BL154" i="5"/>
  <c r="BL216" i="5"/>
  <c r="BL279" i="5"/>
  <c r="BL391" i="5"/>
  <c r="BL414" i="5"/>
  <c r="BL476" i="5"/>
  <c r="BL537" i="5"/>
  <c r="BL608" i="5"/>
  <c r="BL668" i="5"/>
  <c r="BL736" i="5"/>
  <c r="BL127" i="5"/>
  <c r="BL242" i="5"/>
  <c r="BL297" i="5"/>
  <c r="BL322" i="5"/>
  <c r="BL383" i="5"/>
  <c r="BL449" i="5"/>
  <c r="BL509" i="5"/>
  <c r="BL578" i="5"/>
  <c r="BL638" i="5"/>
  <c r="BL704" i="5"/>
  <c r="BQ61" i="5"/>
  <c r="M113" i="5"/>
  <c r="M176" i="5"/>
  <c r="M237" i="5"/>
  <c r="M310" i="5"/>
  <c r="M371" i="5"/>
  <c r="M436" i="5"/>
  <c r="M498" i="5"/>
  <c r="M566" i="5"/>
  <c r="M625" i="5"/>
  <c r="M692" i="5"/>
  <c r="M145" i="5"/>
  <c r="M206" i="5"/>
  <c r="M268" i="5"/>
  <c r="M343" i="5"/>
  <c r="M402" i="5"/>
  <c r="M466" i="5"/>
  <c r="M528" i="5"/>
  <c r="M618" i="5"/>
  <c r="M659" i="5"/>
  <c r="M727" i="5"/>
  <c r="M124" i="5"/>
  <c r="M190" i="5"/>
  <c r="M300" i="5"/>
  <c r="M320" i="5"/>
  <c r="M381" i="5"/>
  <c r="M446" i="5"/>
  <c r="M508" i="5"/>
  <c r="M576" i="5"/>
  <c r="M652" i="5"/>
  <c r="M702" i="5"/>
  <c r="M100" i="5"/>
  <c r="M163" i="5"/>
  <c r="M224" i="5"/>
  <c r="M286" i="5"/>
  <c r="M358" i="5"/>
  <c r="M455" i="5"/>
  <c r="M488" i="5"/>
  <c r="M552" i="5"/>
  <c r="M615" i="5"/>
  <c r="M680" i="5"/>
  <c r="M744" i="5"/>
  <c r="M184" i="5"/>
  <c r="M193" i="5"/>
  <c r="M255" i="5"/>
  <c r="M330" i="5"/>
  <c r="M393" i="5"/>
  <c r="M481" i="5"/>
  <c r="M518" i="5"/>
  <c r="M583" i="5"/>
  <c r="M645" i="5"/>
  <c r="M713" i="5"/>
  <c r="M102" i="5"/>
  <c r="M165" i="5"/>
  <c r="M226" i="5"/>
  <c r="M293" i="5"/>
  <c r="M360" i="5"/>
  <c r="M425" i="5"/>
  <c r="M522" i="5"/>
  <c r="M554" i="5"/>
  <c r="M617" i="5"/>
  <c r="M676" i="5"/>
  <c r="M746" i="5"/>
  <c r="M180" i="5"/>
  <c r="M195" i="5"/>
  <c r="M257" i="5"/>
  <c r="M332" i="5"/>
  <c r="M417" i="5"/>
  <c r="M486" i="5"/>
  <c r="M524" i="5"/>
  <c r="M585" i="5"/>
  <c r="M647" i="5"/>
  <c r="M717" i="5"/>
  <c r="M104" i="5"/>
  <c r="M167" i="5"/>
  <c r="M228" i="5"/>
  <c r="M301" i="5"/>
  <c r="M362" i="5"/>
  <c r="M427" i="5"/>
  <c r="M521" i="5"/>
  <c r="M557" i="5"/>
  <c r="M634" i="5"/>
  <c r="M694" i="5"/>
  <c r="M748" i="5"/>
  <c r="BB133" i="5"/>
  <c r="BB186" i="5"/>
  <c r="BB299" i="5"/>
  <c r="BB319" i="5"/>
  <c r="BB380" i="5"/>
  <c r="BB445" i="5"/>
  <c r="BB506" i="5"/>
  <c r="BB574" i="5"/>
  <c r="BB655" i="5"/>
  <c r="BB700" i="5"/>
  <c r="BB101" i="5"/>
  <c r="BB161" i="5"/>
  <c r="BB223" i="5"/>
  <c r="BB287" i="5"/>
  <c r="BB357" i="5"/>
  <c r="BB452" i="5"/>
  <c r="BB490" i="5"/>
  <c r="BB551" i="5"/>
  <c r="BB615" i="5"/>
  <c r="BB675" i="5"/>
  <c r="BB743" i="5"/>
  <c r="BB138" i="5"/>
  <c r="BB200" i="5"/>
  <c r="BB264" i="5"/>
  <c r="BB337" i="5"/>
  <c r="BB398" i="5"/>
  <c r="BB462" i="5"/>
  <c r="BB546" i="5"/>
  <c r="BB591" i="5"/>
  <c r="BB653" i="5"/>
  <c r="BB722" i="5"/>
  <c r="BB111" i="5"/>
  <c r="BB171" i="5"/>
  <c r="BB233" i="5"/>
  <c r="BB306" i="5"/>
  <c r="BB367" i="5"/>
  <c r="BB432" i="5"/>
  <c r="BB493" i="5"/>
  <c r="BB561" i="5"/>
  <c r="BB620" i="5"/>
  <c r="BB687" i="5"/>
  <c r="BB140" i="5"/>
  <c r="BB202" i="5"/>
  <c r="BB266" i="5"/>
  <c r="BB339" i="5"/>
  <c r="BB400" i="5"/>
  <c r="BB464" i="5"/>
  <c r="BB553" i="5"/>
  <c r="BB593" i="5"/>
  <c r="BB664" i="5"/>
  <c r="BB720" i="5"/>
  <c r="BB113" i="5"/>
  <c r="BB173" i="5"/>
  <c r="BB235" i="5"/>
  <c r="BB308" i="5"/>
  <c r="BB369" i="5"/>
  <c r="BB434" i="5"/>
  <c r="BB495" i="5"/>
  <c r="BB563" i="5"/>
  <c r="BB622" i="5"/>
  <c r="BB689" i="5"/>
  <c r="BB142" i="5"/>
  <c r="BB204" i="5"/>
  <c r="BB268" i="5"/>
  <c r="BB341" i="5"/>
  <c r="BB402" i="5"/>
  <c r="BB466" i="5"/>
  <c r="BB527" i="5"/>
  <c r="BB618" i="5"/>
  <c r="BB667" i="5"/>
  <c r="BB725" i="5"/>
  <c r="BB115" i="5"/>
  <c r="BB175" i="5"/>
  <c r="BB237" i="5"/>
  <c r="BB310" i="5"/>
  <c r="BB371" i="5"/>
  <c r="BB436" i="5"/>
  <c r="BB497" i="5"/>
  <c r="BB565" i="5"/>
  <c r="BB624" i="5"/>
  <c r="BB708" i="5"/>
  <c r="CH9" i="5" l="1"/>
  <c r="CI9" i="5" s="1"/>
  <c r="CJ383" i="5"/>
  <c r="CJ384" i="5" s="1"/>
  <c r="CJ385" i="5" s="1"/>
  <c r="CJ386" i="5" s="1"/>
  <c r="CJ387" i="5" s="1"/>
  <c r="CJ388" i="5" s="1"/>
  <c r="CJ389" i="5" s="1"/>
  <c r="CJ390" i="5" s="1"/>
  <c r="CJ391" i="5" s="1"/>
  <c r="CJ392" i="5" s="1"/>
  <c r="CJ393" i="5" s="1"/>
  <c r="CJ394" i="5" s="1"/>
  <c r="CJ395" i="5" s="1"/>
  <c r="CJ396" i="5" s="1"/>
  <c r="CJ397" i="5" s="1"/>
  <c r="CJ398" i="5" s="1"/>
  <c r="CJ399" i="5" s="1"/>
  <c r="CJ400" i="5" s="1"/>
  <c r="CJ401" i="5" s="1"/>
  <c r="CJ402" i="5" s="1"/>
  <c r="CJ403" i="5" s="1"/>
  <c r="CJ404" i="5" s="1"/>
  <c r="CJ405" i="5" s="1"/>
  <c r="CJ406" i="5" s="1"/>
  <c r="CJ407" i="5" s="1"/>
  <c r="CJ408" i="5" s="1"/>
  <c r="CJ409" i="5" s="1"/>
  <c r="CJ410" i="5" s="1"/>
  <c r="CJ411" i="5" s="1"/>
  <c r="CJ412" i="5" s="1"/>
  <c r="CJ413" i="5" s="1"/>
  <c r="CJ414" i="5" s="1"/>
  <c r="CJ415" i="5" s="1"/>
  <c r="CJ416" i="5" s="1"/>
  <c r="CJ417" i="5" s="1"/>
  <c r="CJ418" i="5" s="1"/>
  <c r="CJ419" i="5" s="1"/>
  <c r="CJ420" i="5" s="1"/>
  <c r="CJ421" i="5" s="1"/>
  <c r="CJ422" i="5" s="1"/>
  <c r="CJ423" i="5" s="1"/>
  <c r="CJ424" i="5" s="1"/>
  <c r="CJ425" i="5" s="1"/>
  <c r="CJ426" i="5" s="1"/>
  <c r="CJ427" i="5" s="1"/>
  <c r="CJ428" i="5" s="1"/>
  <c r="CJ429" i="5" s="1"/>
  <c r="CJ430" i="5" s="1"/>
  <c r="CJ431" i="5" s="1"/>
  <c r="CJ432" i="5" s="1"/>
  <c r="CJ433" i="5" s="1"/>
  <c r="CJ434" i="5" s="1"/>
  <c r="CJ435" i="5" s="1"/>
  <c r="CJ436" i="5" s="1"/>
  <c r="CJ437" i="5" s="1"/>
  <c r="CJ438" i="5" s="1"/>
  <c r="CJ439" i="5" s="1"/>
  <c r="CJ440" i="5" s="1"/>
  <c r="CJ441" i="5" s="1"/>
  <c r="CJ442" i="5" s="1"/>
  <c r="CJ443" i="5" s="1"/>
  <c r="CJ444" i="5" s="1"/>
  <c r="CJ445" i="5" s="1"/>
  <c r="CJ446" i="5" s="1"/>
  <c r="CJ447" i="5" s="1"/>
  <c r="CJ448" i="5" s="1"/>
  <c r="CJ449" i="5" s="1"/>
  <c r="CJ450" i="5" s="1"/>
  <c r="CJ451" i="5" s="1"/>
  <c r="CJ452" i="5" s="1"/>
  <c r="CJ453" i="5" s="1"/>
  <c r="CJ454" i="5" s="1"/>
  <c r="CJ455" i="5" s="1"/>
  <c r="CJ456" i="5" s="1"/>
  <c r="CJ457" i="5" s="1"/>
  <c r="CJ458" i="5" s="1"/>
  <c r="CJ459" i="5" s="1"/>
  <c r="CJ460" i="5" s="1"/>
  <c r="CJ461" i="5" s="1"/>
  <c r="CJ462" i="5" s="1"/>
  <c r="CJ463" i="5" s="1"/>
  <c r="CJ464" i="5" s="1"/>
  <c r="CJ465" i="5" s="1"/>
  <c r="CJ466" i="5" s="1"/>
  <c r="CJ467" i="5" s="1"/>
  <c r="CJ468" i="5" s="1"/>
  <c r="CJ469" i="5" s="1"/>
  <c r="CJ470" i="5" s="1"/>
  <c r="CJ471" i="5" s="1"/>
  <c r="CJ472" i="5" s="1"/>
  <c r="CJ473" i="5" s="1"/>
  <c r="CJ474" i="5" s="1"/>
  <c r="CJ475" i="5" s="1"/>
  <c r="CJ476" i="5" s="1"/>
  <c r="CJ477" i="5" s="1"/>
  <c r="CJ478" i="5" s="1"/>
  <c r="CJ479" i="5" s="1"/>
  <c r="CJ480" i="5" s="1"/>
  <c r="CJ481" i="5" s="1"/>
  <c r="CJ482" i="5" s="1"/>
  <c r="CJ483" i="5" s="1"/>
  <c r="CJ484" i="5" s="1"/>
  <c r="CJ485" i="5" s="1"/>
  <c r="CJ486" i="5" s="1"/>
  <c r="CJ487" i="5" s="1"/>
  <c r="CJ488" i="5" s="1"/>
  <c r="CJ489" i="5" s="1"/>
  <c r="CJ490" i="5" s="1"/>
  <c r="CJ491" i="5" s="1"/>
  <c r="CJ492" i="5" s="1"/>
  <c r="CJ493" i="5" s="1"/>
  <c r="CJ494" i="5" s="1"/>
  <c r="CJ495" i="5" s="1"/>
  <c r="CJ496" i="5" s="1"/>
  <c r="CJ497" i="5" s="1"/>
  <c r="CJ498" i="5" s="1"/>
  <c r="CJ499" i="5" s="1"/>
  <c r="CJ500" i="5" s="1"/>
  <c r="CJ501" i="5" s="1"/>
  <c r="CJ502" i="5" s="1"/>
  <c r="CJ503" i="5" s="1"/>
  <c r="CJ504" i="5" s="1"/>
  <c r="CJ505" i="5" s="1"/>
  <c r="CJ506" i="5" s="1"/>
  <c r="CJ507" i="5" s="1"/>
  <c r="CJ508" i="5" s="1"/>
  <c r="CJ509" i="5" s="1"/>
  <c r="CJ510" i="5" s="1"/>
  <c r="CJ511" i="5" s="1"/>
  <c r="CJ512" i="5" s="1"/>
  <c r="CJ513" i="5" s="1"/>
  <c r="CJ514" i="5" s="1"/>
  <c r="CJ515" i="5" s="1"/>
  <c r="CJ516" i="5" s="1"/>
  <c r="CJ517" i="5" s="1"/>
  <c r="CJ518" i="5" s="1"/>
  <c r="CJ519" i="5" s="1"/>
  <c r="CJ520" i="5" s="1"/>
  <c r="CJ521" i="5" s="1"/>
  <c r="CJ522" i="5" s="1"/>
  <c r="CJ523" i="5" s="1"/>
  <c r="CJ524" i="5" s="1"/>
  <c r="CJ525" i="5" s="1"/>
  <c r="CJ526" i="5" s="1"/>
  <c r="CJ527" i="5" s="1"/>
  <c r="CJ528" i="5" s="1"/>
  <c r="CJ529" i="5" s="1"/>
  <c r="CJ530" i="5" s="1"/>
  <c r="CJ531" i="5" s="1"/>
  <c r="CJ532" i="5" s="1"/>
  <c r="CJ533" i="5" s="1"/>
  <c r="CJ534" i="5" s="1"/>
  <c r="CJ535" i="5" s="1"/>
  <c r="CJ536" i="5" s="1"/>
  <c r="CJ537" i="5" s="1"/>
  <c r="CJ538" i="5" s="1"/>
  <c r="CJ539" i="5" s="1"/>
  <c r="CJ540" i="5" s="1"/>
  <c r="CJ541" i="5" s="1"/>
  <c r="CJ542" i="5" s="1"/>
  <c r="CJ543" i="5" s="1"/>
  <c r="CJ544" i="5" s="1"/>
  <c r="CJ545" i="5" s="1"/>
  <c r="CJ546" i="5" s="1"/>
  <c r="CJ547" i="5" s="1"/>
  <c r="CJ548" i="5" s="1"/>
  <c r="CJ549" i="5" s="1"/>
  <c r="CJ550" i="5" s="1"/>
  <c r="CJ551" i="5" s="1"/>
  <c r="CJ552" i="5" s="1"/>
  <c r="CJ553" i="5" s="1"/>
  <c r="CJ554" i="5" s="1"/>
  <c r="CJ555" i="5" s="1"/>
  <c r="CJ556" i="5" s="1"/>
  <c r="CJ557" i="5" s="1"/>
  <c r="CJ558" i="5" s="1"/>
  <c r="CJ559" i="5" s="1"/>
  <c r="CJ560" i="5" s="1"/>
  <c r="CJ561" i="5" s="1"/>
  <c r="CJ562" i="5" s="1"/>
  <c r="CJ563" i="5" s="1"/>
  <c r="CJ564" i="5" s="1"/>
  <c r="CJ565" i="5" s="1"/>
  <c r="CJ566" i="5" s="1"/>
  <c r="CJ567" i="5" s="1"/>
  <c r="CJ568" i="5" s="1"/>
  <c r="CJ569" i="5" s="1"/>
  <c r="CJ570" i="5" s="1"/>
  <c r="CJ571" i="5" s="1"/>
  <c r="CJ572" i="5" s="1"/>
  <c r="CJ573" i="5" s="1"/>
  <c r="CJ574" i="5" s="1"/>
  <c r="CJ575" i="5" s="1"/>
  <c r="CJ576" i="5" s="1"/>
  <c r="CJ577" i="5" s="1"/>
  <c r="CJ578" i="5" s="1"/>
  <c r="CJ579" i="5" s="1"/>
  <c r="CJ580" i="5" s="1"/>
  <c r="CJ581" i="5" s="1"/>
  <c r="CJ582" i="5" s="1"/>
  <c r="CJ583" i="5" s="1"/>
  <c r="CJ584" i="5" s="1"/>
  <c r="CJ585" i="5" s="1"/>
  <c r="CJ586" i="5" s="1"/>
  <c r="CJ587" i="5" s="1"/>
  <c r="CJ588" i="5" s="1"/>
  <c r="CJ589" i="5" s="1"/>
  <c r="CJ590" i="5" s="1"/>
  <c r="CJ591" i="5" s="1"/>
  <c r="CJ592" i="5" s="1"/>
  <c r="CJ593" i="5" s="1"/>
  <c r="CJ594" i="5" s="1"/>
  <c r="CJ595" i="5" s="1"/>
  <c r="CJ596" i="5" s="1"/>
  <c r="CJ597" i="5" s="1"/>
  <c r="CJ598" i="5" s="1"/>
  <c r="CJ599" i="5" s="1"/>
  <c r="CJ600" i="5" s="1"/>
  <c r="CJ601" i="5" s="1"/>
  <c r="CJ602" i="5" s="1"/>
  <c r="CJ603" i="5" s="1"/>
  <c r="CJ604" i="5" s="1"/>
  <c r="CJ605" i="5" s="1"/>
  <c r="CJ606" i="5" s="1"/>
  <c r="CJ607" i="5" s="1"/>
  <c r="CJ608" i="5" s="1"/>
  <c r="CJ609" i="5" s="1"/>
  <c r="CJ610" i="5" s="1"/>
  <c r="CJ611" i="5" s="1"/>
  <c r="CJ612" i="5" s="1"/>
  <c r="CJ613" i="5" s="1"/>
  <c r="CJ614" i="5" s="1"/>
  <c r="CJ615" i="5" s="1"/>
  <c r="CJ616" i="5" s="1"/>
  <c r="CJ617" i="5" s="1"/>
  <c r="CJ618" i="5" s="1"/>
  <c r="CJ619" i="5" s="1"/>
  <c r="CJ620" i="5" s="1"/>
  <c r="CJ621" i="5" s="1"/>
  <c r="CJ622" i="5" s="1"/>
  <c r="CJ623" i="5" s="1"/>
  <c r="CJ624" i="5" s="1"/>
  <c r="CJ625" i="5" s="1"/>
  <c r="CJ626" i="5" s="1"/>
  <c r="CJ627" i="5" s="1"/>
  <c r="CJ628" i="5" s="1"/>
  <c r="CJ629" i="5" s="1"/>
  <c r="CJ630" i="5" s="1"/>
  <c r="CJ631" i="5" s="1"/>
  <c r="CJ632" i="5" s="1"/>
  <c r="CJ633" i="5" s="1"/>
  <c r="CJ634" i="5" s="1"/>
  <c r="CJ635" i="5" s="1"/>
  <c r="CJ636" i="5" s="1"/>
  <c r="CJ637" i="5" s="1"/>
  <c r="CJ638" i="5" s="1"/>
  <c r="CJ639" i="5" s="1"/>
  <c r="CJ640" i="5" s="1"/>
  <c r="CJ641" i="5" s="1"/>
  <c r="CJ642" i="5" s="1"/>
  <c r="CJ643" i="5" s="1"/>
  <c r="CJ644" i="5" s="1"/>
  <c r="CJ645" i="5" s="1"/>
  <c r="CJ646" i="5" s="1"/>
  <c r="CJ647" i="5" s="1"/>
  <c r="CJ648" i="5" s="1"/>
  <c r="CJ649" i="5" s="1"/>
  <c r="CJ650" i="5" s="1"/>
  <c r="CJ651" i="5" s="1"/>
  <c r="CJ652" i="5" s="1"/>
  <c r="CJ653" i="5" s="1"/>
  <c r="CJ654" i="5" s="1"/>
  <c r="CJ655" i="5" s="1"/>
  <c r="CJ656" i="5" s="1"/>
  <c r="CJ657" i="5" s="1"/>
  <c r="CJ658" i="5" s="1"/>
  <c r="CJ659" i="5" s="1"/>
  <c r="CJ660" i="5" s="1"/>
  <c r="CJ661" i="5" s="1"/>
  <c r="CJ662" i="5" s="1"/>
  <c r="CJ663" i="5" s="1"/>
  <c r="CJ664" i="5" s="1"/>
  <c r="CJ665" i="5" s="1"/>
  <c r="CJ666" i="5" s="1"/>
  <c r="CJ667" i="5" s="1"/>
  <c r="CJ668" i="5" s="1"/>
  <c r="CJ669" i="5" s="1"/>
  <c r="CJ670" i="5" s="1"/>
  <c r="CJ671" i="5" s="1"/>
  <c r="CJ672" i="5" s="1"/>
  <c r="CJ673" i="5" s="1"/>
  <c r="CJ674" i="5" s="1"/>
  <c r="CJ675" i="5" s="1"/>
  <c r="CJ676" i="5" s="1"/>
  <c r="CJ677" i="5" s="1"/>
  <c r="CJ678" i="5" s="1"/>
  <c r="CJ679" i="5" s="1"/>
  <c r="CJ680" i="5" s="1"/>
  <c r="CJ681" i="5" s="1"/>
  <c r="CJ682" i="5" s="1"/>
  <c r="CJ683" i="5" s="1"/>
  <c r="CJ684" i="5" s="1"/>
  <c r="CJ685" i="5" s="1"/>
  <c r="CJ686" i="5" s="1"/>
  <c r="CJ687" i="5" s="1"/>
  <c r="CJ688" i="5" s="1"/>
  <c r="CJ689" i="5" s="1"/>
  <c r="CJ690" i="5" s="1"/>
  <c r="CJ691" i="5" s="1"/>
  <c r="CJ692" i="5" s="1"/>
  <c r="CJ693" i="5" s="1"/>
  <c r="CJ694" i="5" s="1"/>
  <c r="CJ695" i="5" s="1"/>
  <c r="CJ696" i="5" s="1"/>
  <c r="CJ697" i="5" s="1"/>
  <c r="CJ698" i="5" s="1"/>
  <c r="CJ699" i="5" s="1"/>
  <c r="CJ700" i="5" s="1"/>
  <c r="CJ701" i="5" s="1"/>
  <c r="CJ702" i="5" s="1"/>
  <c r="CJ703" i="5" s="1"/>
  <c r="CJ704" i="5" s="1"/>
  <c r="CJ705" i="5" s="1"/>
  <c r="CJ706" i="5" s="1"/>
  <c r="CJ707" i="5" s="1"/>
  <c r="CJ708" i="5" s="1"/>
  <c r="CJ709" i="5" s="1"/>
  <c r="CJ710" i="5" s="1"/>
  <c r="CJ711" i="5" s="1"/>
  <c r="CJ712" i="5" s="1"/>
  <c r="CJ713" i="5" s="1"/>
  <c r="CJ714" i="5" s="1"/>
  <c r="CJ715" i="5" s="1"/>
  <c r="CJ716" i="5" s="1"/>
  <c r="CJ717" i="5" s="1"/>
  <c r="CJ718" i="5" s="1"/>
  <c r="CJ719" i="5" s="1"/>
  <c r="CJ720" i="5" s="1"/>
  <c r="CJ721" i="5" s="1"/>
  <c r="CJ722" i="5" s="1"/>
  <c r="CJ723" i="5" s="1"/>
  <c r="CJ724" i="5" s="1"/>
  <c r="CJ725" i="5" s="1"/>
  <c r="CJ726" i="5" s="1"/>
  <c r="CJ727" i="5" s="1"/>
  <c r="CJ728" i="5" s="1"/>
  <c r="CJ729" i="5" s="1"/>
  <c r="CJ730" i="5" s="1"/>
  <c r="CJ731" i="5" s="1"/>
  <c r="CJ732" i="5" s="1"/>
  <c r="CJ733" i="5" s="1"/>
  <c r="CJ734" i="5" s="1"/>
  <c r="CJ735" i="5" s="1"/>
  <c r="CJ736" i="5" s="1"/>
  <c r="CJ737" i="5" s="1"/>
  <c r="CJ738" i="5" s="1"/>
  <c r="CJ739" i="5" s="1"/>
  <c r="CJ740" i="5" s="1"/>
  <c r="CJ741" i="5" s="1"/>
  <c r="CJ742" i="5" s="1"/>
  <c r="CJ743" i="5" s="1"/>
  <c r="CJ744" i="5" s="1"/>
  <c r="CJ745" i="5" s="1"/>
  <c r="CJ746" i="5" s="1"/>
  <c r="CJ747" i="5" s="1"/>
  <c r="CJ748" i="5" s="1"/>
  <c r="CJ749" i="5" s="1"/>
  <c r="CJ750" i="5" s="1"/>
  <c r="CJ751" i="5" s="1"/>
  <c r="CJ752" i="5" s="1"/>
  <c r="BN9" i="5"/>
  <c r="BO9" i="5" s="1"/>
  <c r="BP383" i="5"/>
  <c r="BP384" i="5" s="1"/>
  <c r="BP385" i="5" s="1"/>
  <c r="BP386" i="5" s="1"/>
  <c r="BP387" i="5" s="1"/>
  <c r="BP388" i="5" s="1"/>
  <c r="BP389" i="5" s="1"/>
  <c r="BP390" i="5" s="1"/>
  <c r="BP391" i="5" s="1"/>
  <c r="BP392" i="5" s="1"/>
  <c r="BP393" i="5" s="1"/>
  <c r="BP394" i="5" s="1"/>
  <c r="BP395" i="5" s="1"/>
  <c r="BP396" i="5" s="1"/>
  <c r="BP397" i="5" s="1"/>
  <c r="BP398" i="5" s="1"/>
  <c r="BP399" i="5" s="1"/>
  <c r="BP400" i="5" s="1"/>
  <c r="BP401" i="5" s="1"/>
  <c r="BP402" i="5" s="1"/>
  <c r="BP403" i="5" s="1"/>
  <c r="BP404" i="5" s="1"/>
  <c r="BP405" i="5" s="1"/>
  <c r="BP406" i="5" s="1"/>
  <c r="BP407" i="5" s="1"/>
  <c r="BP408" i="5" s="1"/>
  <c r="BP409" i="5" s="1"/>
  <c r="BP410" i="5" s="1"/>
  <c r="BP411" i="5" s="1"/>
  <c r="BP412" i="5" s="1"/>
  <c r="BP413" i="5" s="1"/>
  <c r="BP414" i="5" s="1"/>
  <c r="BP415" i="5" s="1"/>
  <c r="BP416" i="5" s="1"/>
  <c r="BP417" i="5" s="1"/>
  <c r="BP418" i="5" s="1"/>
  <c r="BP419" i="5" s="1"/>
  <c r="BP420" i="5" s="1"/>
  <c r="BP421" i="5" s="1"/>
  <c r="BP422" i="5" s="1"/>
  <c r="BP423" i="5" s="1"/>
  <c r="BP424" i="5" s="1"/>
  <c r="BP425" i="5" s="1"/>
  <c r="BP426" i="5" s="1"/>
  <c r="BP427" i="5" s="1"/>
  <c r="BP428" i="5" s="1"/>
  <c r="BP429" i="5" s="1"/>
  <c r="BP430" i="5" s="1"/>
  <c r="BP431" i="5" s="1"/>
  <c r="BP432" i="5" s="1"/>
  <c r="BP433" i="5" s="1"/>
  <c r="BP434" i="5" s="1"/>
  <c r="BP435" i="5" s="1"/>
  <c r="BP436" i="5" s="1"/>
  <c r="BP437" i="5" s="1"/>
  <c r="BP438" i="5" s="1"/>
  <c r="BP439" i="5" s="1"/>
  <c r="BP440" i="5" s="1"/>
  <c r="BP441" i="5" s="1"/>
  <c r="BP442" i="5" s="1"/>
  <c r="BP443" i="5" s="1"/>
  <c r="BP444" i="5" s="1"/>
  <c r="BP445" i="5" s="1"/>
  <c r="BP446" i="5" s="1"/>
  <c r="BP447" i="5" s="1"/>
  <c r="BP448" i="5" s="1"/>
  <c r="BP449" i="5" s="1"/>
  <c r="BP450" i="5" s="1"/>
  <c r="BP451" i="5" s="1"/>
  <c r="BP452" i="5" s="1"/>
  <c r="BP453" i="5" s="1"/>
  <c r="BP454" i="5" s="1"/>
  <c r="BP455" i="5" s="1"/>
  <c r="BP456" i="5" s="1"/>
  <c r="BP457" i="5" s="1"/>
  <c r="BP458" i="5" s="1"/>
  <c r="BP459" i="5" s="1"/>
  <c r="BP460" i="5" s="1"/>
  <c r="BP461" i="5" s="1"/>
  <c r="BP462" i="5" s="1"/>
  <c r="BP463" i="5" s="1"/>
  <c r="BP464" i="5" s="1"/>
  <c r="BP465" i="5" s="1"/>
  <c r="BP466" i="5" s="1"/>
  <c r="BP467" i="5" s="1"/>
  <c r="BP468" i="5" s="1"/>
  <c r="BP469" i="5" s="1"/>
  <c r="BP470" i="5" s="1"/>
  <c r="BP471" i="5" s="1"/>
  <c r="BP472" i="5" s="1"/>
  <c r="BP473" i="5" s="1"/>
  <c r="BP474" i="5" s="1"/>
  <c r="BP475" i="5" s="1"/>
  <c r="BP476" i="5" s="1"/>
  <c r="BP477" i="5" s="1"/>
  <c r="BP478" i="5" s="1"/>
  <c r="BP479" i="5" s="1"/>
  <c r="BP480" i="5" s="1"/>
  <c r="BP481" i="5" s="1"/>
  <c r="BP482" i="5" s="1"/>
  <c r="BP483" i="5" s="1"/>
  <c r="BP484" i="5" s="1"/>
  <c r="BP485" i="5" s="1"/>
  <c r="BP486" i="5" s="1"/>
  <c r="BP487" i="5" s="1"/>
  <c r="BP488" i="5" s="1"/>
  <c r="BP489" i="5" s="1"/>
  <c r="BP490" i="5" s="1"/>
  <c r="BP491" i="5" s="1"/>
  <c r="BP492" i="5" s="1"/>
  <c r="BP493" i="5" s="1"/>
  <c r="BP494" i="5" s="1"/>
  <c r="BP495" i="5" s="1"/>
  <c r="BP496" i="5" s="1"/>
  <c r="BP497" i="5" s="1"/>
  <c r="BP498" i="5" s="1"/>
  <c r="BP499" i="5" s="1"/>
  <c r="BP500" i="5" s="1"/>
  <c r="BP501" i="5" s="1"/>
  <c r="BP502" i="5" s="1"/>
  <c r="BP503" i="5" s="1"/>
  <c r="BP504" i="5" s="1"/>
  <c r="BP505" i="5" s="1"/>
  <c r="BP506" i="5" s="1"/>
  <c r="BP507" i="5" s="1"/>
  <c r="BP508" i="5" s="1"/>
  <c r="BP509" i="5" s="1"/>
  <c r="BP510" i="5" s="1"/>
  <c r="BP511" i="5" s="1"/>
  <c r="BP512" i="5" s="1"/>
  <c r="BP513" i="5" s="1"/>
  <c r="BP514" i="5" s="1"/>
  <c r="BP515" i="5" s="1"/>
  <c r="BP516" i="5" s="1"/>
  <c r="BP517" i="5" s="1"/>
  <c r="BP518" i="5" s="1"/>
  <c r="BP519" i="5" s="1"/>
  <c r="BP520" i="5" s="1"/>
  <c r="BP521" i="5" s="1"/>
  <c r="BP522" i="5" s="1"/>
  <c r="BP523" i="5" s="1"/>
  <c r="BP524" i="5" s="1"/>
  <c r="BP525" i="5" s="1"/>
  <c r="BP526" i="5" s="1"/>
  <c r="BP527" i="5" s="1"/>
  <c r="BP528" i="5" s="1"/>
  <c r="BP529" i="5" s="1"/>
  <c r="BP530" i="5" s="1"/>
  <c r="BP531" i="5" s="1"/>
  <c r="BP532" i="5" s="1"/>
  <c r="BP533" i="5" s="1"/>
  <c r="BP534" i="5" s="1"/>
  <c r="BP535" i="5" s="1"/>
  <c r="BP536" i="5" s="1"/>
  <c r="BP537" i="5" s="1"/>
  <c r="BP538" i="5" s="1"/>
  <c r="BP539" i="5" s="1"/>
  <c r="BP540" i="5" s="1"/>
  <c r="BP541" i="5" s="1"/>
  <c r="BP542" i="5" s="1"/>
  <c r="BP543" i="5" s="1"/>
  <c r="BP544" i="5" s="1"/>
  <c r="BP545" i="5" s="1"/>
  <c r="BP546" i="5" s="1"/>
  <c r="BP547" i="5" s="1"/>
  <c r="BP548" i="5" s="1"/>
  <c r="BP549" i="5" s="1"/>
  <c r="BP550" i="5" s="1"/>
  <c r="BP551" i="5" s="1"/>
  <c r="BP552" i="5" s="1"/>
  <c r="BP553" i="5" s="1"/>
  <c r="BP554" i="5" s="1"/>
  <c r="BP555" i="5" s="1"/>
  <c r="BP556" i="5" s="1"/>
  <c r="BP557" i="5" s="1"/>
  <c r="BP558" i="5" s="1"/>
  <c r="BP559" i="5" s="1"/>
  <c r="BP560" i="5" s="1"/>
  <c r="BP561" i="5" s="1"/>
  <c r="BP562" i="5" s="1"/>
  <c r="BP563" i="5" s="1"/>
  <c r="BP564" i="5" s="1"/>
  <c r="BP565" i="5" s="1"/>
  <c r="BP566" i="5" s="1"/>
  <c r="BP567" i="5" s="1"/>
  <c r="BP568" i="5" s="1"/>
  <c r="BP569" i="5" s="1"/>
  <c r="BP570" i="5" s="1"/>
  <c r="BP571" i="5" s="1"/>
  <c r="BP572" i="5" s="1"/>
  <c r="BP573" i="5" s="1"/>
  <c r="BP574" i="5" s="1"/>
  <c r="BP575" i="5" s="1"/>
  <c r="BP576" i="5" s="1"/>
  <c r="BP577" i="5" s="1"/>
  <c r="BP578" i="5" s="1"/>
  <c r="BP579" i="5" s="1"/>
  <c r="BP580" i="5" s="1"/>
  <c r="BP581" i="5" s="1"/>
  <c r="BP582" i="5" s="1"/>
  <c r="BP583" i="5" s="1"/>
  <c r="BP584" i="5" s="1"/>
  <c r="BP585" i="5" s="1"/>
  <c r="BP586" i="5" s="1"/>
  <c r="BP587" i="5" s="1"/>
  <c r="BP588" i="5" s="1"/>
  <c r="BP589" i="5" s="1"/>
  <c r="BP590" i="5" s="1"/>
  <c r="BP591" i="5" s="1"/>
  <c r="BP592" i="5" s="1"/>
  <c r="BP593" i="5" s="1"/>
  <c r="BP594" i="5" s="1"/>
  <c r="BP595" i="5" s="1"/>
  <c r="BP596" i="5" s="1"/>
  <c r="BP597" i="5" s="1"/>
  <c r="BP598" i="5" s="1"/>
  <c r="BP599" i="5" s="1"/>
  <c r="BP600" i="5" s="1"/>
  <c r="BP601" i="5" s="1"/>
  <c r="BP602" i="5" s="1"/>
  <c r="BP603" i="5" s="1"/>
  <c r="BP604" i="5" s="1"/>
  <c r="BP605" i="5" s="1"/>
  <c r="BP606" i="5" s="1"/>
  <c r="BP607" i="5" s="1"/>
  <c r="BP608" i="5" s="1"/>
  <c r="BP609" i="5" s="1"/>
  <c r="BP610" i="5" s="1"/>
  <c r="BP611" i="5" s="1"/>
  <c r="BP612" i="5" s="1"/>
  <c r="BP613" i="5" s="1"/>
  <c r="BP614" i="5" s="1"/>
  <c r="BP615" i="5" s="1"/>
  <c r="BP616" i="5" s="1"/>
  <c r="BP617" i="5" s="1"/>
  <c r="BP618" i="5" s="1"/>
  <c r="BP619" i="5" s="1"/>
  <c r="BP620" i="5" s="1"/>
  <c r="BP621" i="5" s="1"/>
  <c r="BP622" i="5" s="1"/>
  <c r="BP623" i="5" s="1"/>
  <c r="BP624" i="5" s="1"/>
  <c r="BP625" i="5" s="1"/>
  <c r="BP626" i="5" s="1"/>
  <c r="BP627" i="5" s="1"/>
  <c r="BP628" i="5" s="1"/>
  <c r="BP629" i="5" s="1"/>
  <c r="BP630" i="5" s="1"/>
  <c r="BP631" i="5" s="1"/>
  <c r="BP632" i="5" s="1"/>
  <c r="BP633" i="5" s="1"/>
  <c r="BP634" i="5" s="1"/>
  <c r="BP635" i="5" s="1"/>
  <c r="BP636" i="5" s="1"/>
  <c r="BP637" i="5" s="1"/>
  <c r="BP638" i="5" s="1"/>
  <c r="BP639" i="5" s="1"/>
  <c r="BP640" i="5" s="1"/>
  <c r="BP641" i="5" s="1"/>
  <c r="BP642" i="5" s="1"/>
  <c r="BP643" i="5" s="1"/>
  <c r="BP644" i="5" s="1"/>
  <c r="BP645" i="5" s="1"/>
  <c r="BP646" i="5" s="1"/>
  <c r="BP647" i="5" s="1"/>
  <c r="BP648" i="5" s="1"/>
  <c r="BP649" i="5" s="1"/>
  <c r="BP650" i="5" s="1"/>
  <c r="BP651" i="5" s="1"/>
  <c r="BP652" i="5" s="1"/>
  <c r="BP653" i="5" s="1"/>
  <c r="BP654" i="5" s="1"/>
  <c r="BP655" i="5" s="1"/>
  <c r="BP656" i="5" s="1"/>
  <c r="BP657" i="5" s="1"/>
  <c r="BP658" i="5" s="1"/>
  <c r="BP659" i="5" s="1"/>
  <c r="BP660" i="5" s="1"/>
  <c r="BP661" i="5" s="1"/>
  <c r="BP662" i="5" s="1"/>
  <c r="BP663" i="5" s="1"/>
  <c r="BP664" i="5" s="1"/>
  <c r="BP665" i="5" s="1"/>
  <c r="BP666" i="5" s="1"/>
  <c r="BP667" i="5" s="1"/>
  <c r="BP668" i="5" s="1"/>
  <c r="BP669" i="5" s="1"/>
  <c r="BP670" i="5" s="1"/>
  <c r="BP671" i="5" s="1"/>
  <c r="BP672" i="5" s="1"/>
  <c r="BP673" i="5" s="1"/>
  <c r="BP674" i="5" s="1"/>
  <c r="BP675" i="5" s="1"/>
  <c r="BP676" i="5" s="1"/>
  <c r="BP677" i="5" s="1"/>
  <c r="BP678" i="5" s="1"/>
  <c r="BP679" i="5" s="1"/>
  <c r="BP680" i="5" s="1"/>
  <c r="BP681" i="5" s="1"/>
  <c r="BP682" i="5" s="1"/>
  <c r="BP683" i="5" s="1"/>
  <c r="BP684" i="5" s="1"/>
  <c r="BP685" i="5" s="1"/>
  <c r="BP686" i="5" s="1"/>
  <c r="BP687" i="5" s="1"/>
  <c r="BP688" i="5" s="1"/>
  <c r="BP689" i="5" s="1"/>
  <c r="BP690" i="5" s="1"/>
  <c r="BP691" i="5" s="1"/>
  <c r="BP692" i="5" s="1"/>
  <c r="BP693" i="5" s="1"/>
  <c r="BP694" i="5" s="1"/>
  <c r="BP695" i="5" s="1"/>
  <c r="BP696" i="5" s="1"/>
  <c r="BP697" i="5" s="1"/>
  <c r="BP698" i="5" s="1"/>
  <c r="BP699" i="5" s="1"/>
  <c r="BP700" i="5" s="1"/>
  <c r="BP701" i="5" s="1"/>
  <c r="BP702" i="5" s="1"/>
  <c r="BP703" i="5" s="1"/>
  <c r="BP704" i="5" s="1"/>
  <c r="BP705" i="5" s="1"/>
  <c r="BP706" i="5" s="1"/>
  <c r="BP707" i="5" s="1"/>
  <c r="BP708" i="5" s="1"/>
  <c r="BP709" i="5" s="1"/>
  <c r="BP710" i="5" s="1"/>
  <c r="BP711" i="5" s="1"/>
  <c r="BP712" i="5" s="1"/>
  <c r="BP713" i="5" s="1"/>
  <c r="BP714" i="5" s="1"/>
  <c r="BP715" i="5" s="1"/>
  <c r="BP716" i="5" s="1"/>
  <c r="BP717" i="5" s="1"/>
  <c r="BP718" i="5" s="1"/>
  <c r="BP719" i="5" s="1"/>
  <c r="BP720" i="5" s="1"/>
  <c r="BP721" i="5" s="1"/>
  <c r="BP722" i="5" s="1"/>
  <c r="BP723" i="5" s="1"/>
  <c r="BP724" i="5" s="1"/>
  <c r="BP725" i="5" s="1"/>
  <c r="BP726" i="5" s="1"/>
  <c r="BP727" i="5" s="1"/>
  <c r="BP728" i="5" s="1"/>
  <c r="BP729" i="5" s="1"/>
  <c r="BP730" i="5" s="1"/>
  <c r="BP731" i="5" s="1"/>
  <c r="BP732" i="5" s="1"/>
  <c r="BP733" i="5" s="1"/>
  <c r="BP734" i="5" s="1"/>
  <c r="BP735" i="5" s="1"/>
  <c r="BP736" i="5" s="1"/>
  <c r="BP737" i="5" s="1"/>
  <c r="BP738" i="5" s="1"/>
  <c r="BP739" i="5" s="1"/>
  <c r="BP740" i="5" s="1"/>
  <c r="BP741" i="5" s="1"/>
  <c r="BP742" i="5" s="1"/>
  <c r="BP743" i="5" s="1"/>
  <c r="BP744" i="5" s="1"/>
  <c r="BP745" i="5" s="1"/>
  <c r="BP746" i="5" s="1"/>
  <c r="BP747" i="5" s="1"/>
  <c r="BP748" i="5" s="1"/>
  <c r="BP749" i="5" s="1"/>
  <c r="BP750" i="5" s="1"/>
  <c r="BP751" i="5" s="1"/>
  <c r="BP752" i="5" s="1"/>
  <c r="BD9" i="5"/>
  <c r="BE9" i="5" s="1"/>
  <c r="BF383" i="5"/>
  <c r="BF384" i="5" s="1"/>
  <c r="BF385" i="5" s="1"/>
  <c r="BF386" i="5" s="1"/>
  <c r="BF387" i="5" s="1"/>
  <c r="BF388" i="5" s="1"/>
  <c r="BF389" i="5" s="1"/>
  <c r="BF390" i="5" s="1"/>
  <c r="BF391" i="5" s="1"/>
  <c r="BF392" i="5" s="1"/>
  <c r="BF393" i="5" s="1"/>
  <c r="BF394" i="5" s="1"/>
  <c r="BF395" i="5" s="1"/>
  <c r="BF396" i="5" s="1"/>
  <c r="BF397" i="5" s="1"/>
  <c r="BF398" i="5" s="1"/>
  <c r="BF399" i="5" s="1"/>
  <c r="BF400" i="5" s="1"/>
  <c r="BF401" i="5" s="1"/>
  <c r="BF402" i="5" s="1"/>
  <c r="BF403" i="5" s="1"/>
  <c r="BF404" i="5" s="1"/>
  <c r="BF405" i="5" s="1"/>
  <c r="BF406" i="5" s="1"/>
  <c r="BF407" i="5" s="1"/>
  <c r="BF408" i="5" s="1"/>
  <c r="BF409" i="5" s="1"/>
  <c r="BF410" i="5" s="1"/>
  <c r="BF411" i="5" s="1"/>
  <c r="BF412" i="5" s="1"/>
  <c r="BF413" i="5" s="1"/>
  <c r="BF414" i="5" s="1"/>
  <c r="BF415" i="5" s="1"/>
  <c r="BF416" i="5" s="1"/>
  <c r="BF417" i="5" s="1"/>
  <c r="BF418" i="5" s="1"/>
  <c r="BF419" i="5" s="1"/>
  <c r="BF420" i="5" s="1"/>
  <c r="BF421" i="5" s="1"/>
  <c r="BF422" i="5" s="1"/>
  <c r="BF423" i="5" s="1"/>
  <c r="BF424" i="5" s="1"/>
  <c r="BF425" i="5" s="1"/>
  <c r="BF426" i="5" s="1"/>
  <c r="BF427" i="5" s="1"/>
  <c r="BF428" i="5" s="1"/>
  <c r="BF429" i="5" s="1"/>
  <c r="BF430" i="5" s="1"/>
  <c r="BF431" i="5" s="1"/>
  <c r="BF432" i="5" s="1"/>
  <c r="BF433" i="5" s="1"/>
  <c r="BF434" i="5" s="1"/>
  <c r="BF435" i="5" s="1"/>
  <c r="BF436" i="5" s="1"/>
  <c r="BF437" i="5" s="1"/>
  <c r="BF438" i="5" s="1"/>
  <c r="BF439" i="5" s="1"/>
  <c r="BF440" i="5" s="1"/>
  <c r="BF441" i="5" s="1"/>
  <c r="BF442" i="5" s="1"/>
  <c r="BF443" i="5" s="1"/>
  <c r="BF444" i="5" s="1"/>
  <c r="BF445" i="5" s="1"/>
  <c r="BF446" i="5" s="1"/>
  <c r="BF447" i="5" s="1"/>
  <c r="BF448" i="5" s="1"/>
  <c r="BF449" i="5" s="1"/>
  <c r="BF450" i="5" s="1"/>
  <c r="BF451" i="5" s="1"/>
  <c r="BF452" i="5" s="1"/>
  <c r="BF453" i="5" s="1"/>
  <c r="BF454" i="5" s="1"/>
  <c r="BF455" i="5" s="1"/>
  <c r="BF456" i="5" s="1"/>
  <c r="BF457" i="5" s="1"/>
  <c r="BF458" i="5" s="1"/>
  <c r="BF459" i="5" s="1"/>
  <c r="BF460" i="5" s="1"/>
  <c r="BF461" i="5" s="1"/>
  <c r="BF462" i="5" s="1"/>
  <c r="BF463" i="5" s="1"/>
  <c r="BF464" i="5" s="1"/>
  <c r="BF465" i="5" s="1"/>
  <c r="BF466" i="5" s="1"/>
  <c r="BF467" i="5" s="1"/>
  <c r="BF468" i="5" s="1"/>
  <c r="BF469" i="5" s="1"/>
  <c r="BF470" i="5" s="1"/>
  <c r="BF471" i="5" s="1"/>
  <c r="BF472" i="5" s="1"/>
  <c r="BF473" i="5" s="1"/>
  <c r="BF474" i="5" s="1"/>
  <c r="BF475" i="5" s="1"/>
  <c r="BF476" i="5" s="1"/>
  <c r="BF477" i="5" s="1"/>
  <c r="BF478" i="5" s="1"/>
  <c r="BF479" i="5" s="1"/>
  <c r="BF480" i="5" s="1"/>
  <c r="BF481" i="5" s="1"/>
  <c r="BF482" i="5" s="1"/>
  <c r="BF483" i="5" s="1"/>
  <c r="BF484" i="5" s="1"/>
  <c r="BF485" i="5" s="1"/>
  <c r="BF486" i="5" s="1"/>
  <c r="BF487" i="5" s="1"/>
  <c r="BF488" i="5" s="1"/>
  <c r="BF489" i="5" s="1"/>
  <c r="BF490" i="5" s="1"/>
  <c r="BF491" i="5" s="1"/>
  <c r="BF492" i="5" s="1"/>
  <c r="BF493" i="5" s="1"/>
  <c r="BF494" i="5" s="1"/>
  <c r="BF495" i="5" s="1"/>
  <c r="BF496" i="5" s="1"/>
  <c r="BF497" i="5" s="1"/>
  <c r="BF498" i="5" s="1"/>
  <c r="BF499" i="5" s="1"/>
  <c r="BF500" i="5" s="1"/>
  <c r="BF501" i="5" s="1"/>
  <c r="BF502" i="5" s="1"/>
  <c r="BF503" i="5" s="1"/>
  <c r="BF504" i="5" s="1"/>
  <c r="BF505" i="5" s="1"/>
  <c r="BF506" i="5" s="1"/>
  <c r="BF507" i="5" s="1"/>
  <c r="BF508" i="5" s="1"/>
  <c r="BF509" i="5" s="1"/>
  <c r="BF510" i="5" s="1"/>
  <c r="BF511" i="5" s="1"/>
  <c r="BF512" i="5" s="1"/>
  <c r="BF513" i="5" s="1"/>
  <c r="BF514" i="5" s="1"/>
  <c r="BF515" i="5" s="1"/>
  <c r="BF516" i="5" s="1"/>
  <c r="BF517" i="5" s="1"/>
  <c r="BF518" i="5" s="1"/>
  <c r="BF519" i="5" s="1"/>
  <c r="BF520" i="5" s="1"/>
  <c r="BF521" i="5" s="1"/>
  <c r="BF522" i="5" s="1"/>
  <c r="BF523" i="5" s="1"/>
  <c r="BF524" i="5" s="1"/>
  <c r="BF525" i="5" s="1"/>
  <c r="BF526" i="5" s="1"/>
  <c r="BF527" i="5" s="1"/>
  <c r="BF528" i="5" s="1"/>
  <c r="BF529" i="5" s="1"/>
  <c r="BF530" i="5" s="1"/>
  <c r="BF531" i="5" s="1"/>
  <c r="BF532" i="5" s="1"/>
  <c r="BF533" i="5" s="1"/>
  <c r="BF534" i="5" s="1"/>
  <c r="BF535" i="5" s="1"/>
  <c r="BF536" i="5" s="1"/>
  <c r="BF537" i="5" s="1"/>
  <c r="BF538" i="5" s="1"/>
  <c r="BF539" i="5" s="1"/>
  <c r="BF540" i="5" s="1"/>
  <c r="BF541" i="5" s="1"/>
  <c r="BF542" i="5" s="1"/>
  <c r="BF543" i="5" s="1"/>
  <c r="BF544" i="5" s="1"/>
  <c r="BF545" i="5" s="1"/>
  <c r="BF546" i="5" s="1"/>
  <c r="BF547" i="5" s="1"/>
  <c r="BF548" i="5" s="1"/>
  <c r="BF549" i="5" s="1"/>
  <c r="BF550" i="5" s="1"/>
  <c r="BF551" i="5" s="1"/>
  <c r="BF552" i="5" s="1"/>
  <c r="BF553" i="5" s="1"/>
  <c r="BF554" i="5" s="1"/>
  <c r="BF555" i="5" s="1"/>
  <c r="BF556" i="5" s="1"/>
  <c r="BF557" i="5" s="1"/>
  <c r="BF558" i="5" s="1"/>
  <c r="BF559" i="5" s="1"/>
  <c r="BF560" i="5" s="1"/>
  <c r="BF561" i="5" s="1"/>
  <c r="BF562" i="5" s="1"/>
  <c r="BF563" i="5" s="1"/>
  <c r="BF564" i="5" s="1"/>
  <c r="BF565" i="5" s="1"/>
  <c r="BF566" i="5" s="1"/>
  <c r="BF567" i="5" s="1"/>
  <c r="BF568" i="5" s="1"/>
  <c r="BF569" i="5" s="1"/>
  <c r="BF570" i="5" s="1"/>
  <c r="BF571" i="5" s="1"/>
  <c r="BF572" i="5" s="1"/>
  <c r="BF573" i="5" s="1"/>
  <c r="BF574" i="5" s="1"/>
  <c r="BF575" i="5" s="1"/>
  <c r="BF576" i="5" s="1"/>
  <c r="BF577" i="5" s="1"/>
  <c r="BF578" i="5" s="1"/>
  <c r="BF579" i="5" s="1"/>
  <c r="BF580" i="5" s="1"/>
  <c r="BF581" i="5" s="1"/>
  <c r="BF582" i="5" s="1"/>
  <c r="BF583" i="5" s="1"/>
  <c r="BF584" i="5" s="1"/>
  <c r="BF585" i="5" s="1"/>
  <c r="BF586" i="5" s="1"/>
  <c r="BF587" i="5" s="1"/>
  <c r="BF588" i="5" s="1"/>
  <c r="BF589" i="5" s="1"/>
  <c r="BF590" i="5" s="1"/>
  <c r="BF591" i="5" s="1"/>
  <c r="BF592" i="5" s="1"/>
  <c r="BF593" i="5" s="1"/>
  <c r="BF594" i="5" s="1"/>
  <c r="BF595" i="5" s="1"/>
  <c r="BF596" i="5" s="1"/>
  <c r="BF597" i="5" s="1"/>
  <c r="BF598" i="5" s="1"/>
  <c r="BF599" i="5" s="1"/>
  <c r="BF600" i="5" s="1"/>
  <c r="BF601" i="5" s="1"/>
  <c r="BF602" i="5" s="1"/>
  <c r="BF603" i="5" s="1"/>
  <c r="BF604" i="5" s="1"/>
  <c r="BF605" i="5" s="1"/>
  <c r="BF606" i="5" s="1"/>
  <c r="BF607" i="5" s="1"/>
  <c r="BF608" i="5" s="1"/>
  <c r="BF609" i="5" s="1"/>
  <c r="BF610" i="5" s="1"/>
  <c r="BF611" i="5" s="1"/>
  <c r="BF612" i="5" s="1"/>
  <c r="BF613" i="5" s="1"/>
  <c r="BF614" i="5" s="1"/>
  <c r="BF615" i="5" s="1"/>
  <c r="BF616" i="5" s="1"/>
  <c r="BF617" i="5" s="1"/>
  <c r="BF618" i="5" s="1"/>
  <c r="BF619" i="5" s="1"/>
  <c r="BF620" i="5" s="1"/>
  <c r="BF621" i="5" s="1"/>
  <c r="BF622" i="5" s="1"/>
  <c r="BF623" i="5" s="1"/>
  <c r="BF624" i="5" s="1"/>
  <c r="BF625" i="5" s="1"/>
  <c r="BF626" i="5" s="1"/>
  <c r="BF627" i="5" s="1"/>
  <c r="BF628" i="5" s="1"/>
  <c r="BF629" i="5" s="1"/>
  <c r="BF630" i="5" s="1"/>
  <c r="BF631" i="5" s="1"/>
  <c r="BF632" i="5" s="1"/>
  <c r="BF633" i="5" s="1"/>
  <c r="BF634" i="5" s="1"/>
  <c r="BF635" i="5" s="1"/>
  <c r="BF636" i="5" s="1"/>
  <c r="BF637" i="5" s="1"/>
  <c r="BF638" i="5" s="1"/>
  <c r="BF639" i="5" s="1"/>
  <c r="BF640" i="5" s="1"/>
  <c r="BF641" i="5" s="1"/>
  <c r="BF642" i="5" s="1"/>
  <c r="BF643" i="5" s="1"/>
  <c r="BF644" i="5" s="1"/>
  <c r="BF645" i="5" s="1"/>
  <c r="BF646" i="5" s="1"/>
  <c r="BF647" i="5" s="1"/>
  <c r="BF648" i="5" s="1"/>
  <c r="BF649" i="5" s="1"/>
  <c r="BF650" i="5" s="1"/>
  <c r="BF651" i="5" s="1"/>
  <c r="BF652" i="5" s="1"/>
  <c r="BF653" i="5" s="1"/>
  <c r="BF654" i="5" s="1"/>
  <c r="BF655" i="5" s="1"/>
  <c r="BF656" i="5" s="1"/>
  <c r="BF657" i="5" s="1"/>
  <c r="BF658" i="5" s="1"/>
  <c r="BF659" i="5" s="1"/>
  <c r="BF660" i="5" s="1"/>
  <c r="BF661" i="5" s="1"/>
  <c r="BF662" i="5" s="1"/>
  <c r="BF663" i="5" s="1"/>
  <c r="BF664" i="5" s="1"/>
  <c r="BF665" i="5" s="1"/>
  <c r="BF666" i="5" s="1"/>
  <c r="BF667" i="5" s="1"/>
  <c r="BF668" i="5" s="1"/>
  <c r="BF669" i="5" s="1"/>
  <c r="BF670" i="5" s="1"/>
  <c r="BF671" i="5" s="1"/>
  <c r="BF672" i="5" s="1"/>
  <c r="BF673" i="5" s="1"/>
  <c r="BF674" i="5" s="1"/>
  <c r="BF675" i="5" s="1"/>
  <c r="BF676" i="5" s="1"/>
  <c r="BF677" i="5" s="1"/>
  <c r="BF678" i="5" s="1"/>
  <c r="BF679" i="5" s="1"/>
  <c r="BF680" i="5" s="1"/>
  <c r="BF681" i="5" s="1"/>
  <c r="BF682" i="5" s="1"/>
  <c r="BF683" i="5" s="1"/>
  <c r="BF684" i="5" s="1"/>
  <c r="BF685" i="5" s="1"/>
  <c r="BF686" i="5" s="1"/>
  <c r="BF687" i="5" s="1"/>
  <c r="BF688" i="5" s="1"/>
  <c r="BF689" i="5" s="1"/>
  <c r="BF690" i="5" s="1"/>
  <c r="BF691" i="5" s="1"/>
  <c r="BF692" i="5" s="1"/>
  <c r="BF693" i="5" s="1"/>
  <c r="BF694" i="5" s="1"/>
  <c r="BF695" i="5" s="1"/>
  <c r="BF696" i="5" s="1"/>
  <c r="BF697" i="5" s="1"/>
  <c r="BF698" i="5" s="1"/>
  <c r="BF699" i="5" s="1"/>
  <c r="BF700" i="5" s="1"/>
  <c r="BF701" i="5" s="1"/>
  <c r="BF702" i="5" s="1"/>
  <c r="BF703" i="5" s="1"/>
  <c r="BF704" i="5" s="1"/>
  <c r="BF705" i="5" s="1"/>
  <c r="BF706" i="5" s="1"/>
  <c r="BF707" i="5" s="1"/>
  <c r="BF708" i="5" s="1"/>
  <c r="BF709" i="5" s="1"/>
  <c r="BF710" i="5" s="1"/>
  <c r="BF711" i="5" s="1"/>
  <c r="BF712" i="5" s="1"/>
  <c r="BF713" i="5" s="1"/>
  <c r="BF714" i="5" s="1"/>
  <c r="BF715" i="5" s="1"/>
  <c r="BF716" i="5" s="1"/>
  <c r="BF717" i="5" s="1"/>
  <c r="BF718" i="5" s="1"/>
  <c r="BF719" i="5" s="1"/>
  <c r="BF720" i="5" s="1"/>
  <c r="BF721" i="5" s="1"/>
  <c r="BF722" i="5" s="1"/>
  <c r="BF723" i="5" s="1"/>
  <c r="BF724" i="5" s="1"/>
  <c r="BF725" i="5" s="1"/>
  <c r="BF726" i="5" s="1"/>
  <c r="BF727" i="5" s="1"/>
  <c r="BF728" i="5" s="1"/>
  <c r="BF729" i="5" s="1"/>
  <c r="BF730" i="5" s="1"/>
  <c r="BF731" i="5" s="1"/>
  <c r="BF732" i="5" s="1"/>
  <c r="BF733" i="5" s="1"/>
  <c r="BF734" i="5" s="1"/>
  <c r="BF735" i="5" s="1"/>
  <c r="BF736" i="5" s="1"/>
  <c r="BF737" i="5" s="1"/>
  <c r="BF738" i="5" s="1"/>
  <c r="BF739" i="5" s="1"/>
  <c r="BF740" i="5" s="1"/>
  <c r="BF741" i="5" s="1"/>
  <c r="BF742" i="5" s="1"/>
  <c r="BF743" i="5" s="1"/>
  <c r="BF744" i="5" s="1"/>
  <c r="BF745" i="5" s="1"/>
  <c r="BF746" i="5" s="1"/>
  <c r="BF747" i="5" s="1"/>
  <c r="BF748" i="5" s="1"/>
  <c r="BF749" i="5" s="1"/>
  <c r="BF750" i="5" s="1"/>
  <c r="BF751" i="5" s="1"/>
  <c r="BF752" i="5" s="1"/>
  <c r="AI9" i="5"/>
  <c r="AJ9" i="5" s="1"/>
  <c r="AK383" i="5"/>
  <c r="AK384" i="5" s="1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O9" i="5"/>
  <c r="P9" i="5" s="1"/>
  <c r="Q383" i="5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Y9" i="5"/>
  <c r="Z9" i="5" s="1"/>
  <c r="AA383" i="5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BX9" i="5"/>
  <c r="BY9" i="5" s="1"/>
  <c r="BZ383" i="5"/>
  <c r="BZ384" i="5" s="1"/>
  <c r="BZ385" i="5" s="1"/>
  <c r="BZ386" i="5" s="1"/>
  <c r="BZ387" i="5" s="1"/>
  <c r="BZ388" i="5" s="1"/>
  <c r="BZ389" i="5" s="1"/>
  <c r="BZ390" i="5" s="1"/>
  <c r="BZ391" i="5" s="1"/>
  <c r="BZ392" i="5" s="1"/>
  <c r="BZ393" i="5" s="1"/>
  <c r="BZ394" i="5" s="1"/>
  <c r="BZ395" i="5" s="1"/>
  <c r="BZ396" i="5" s="1"/>
  <c r="BZ397" i="5" s="1"/>
  <c r="BZ398" i="5" s="1"/>
  <c r="BZ399" i="5" s="1"/>
  <c r="BZ400" i="5" s="1"/>
  <c r="BZ401" i="5" s="1"/>
  <c r="BZ402" i="5" s="1"/>
  <c r="BZ403" i="5" s="1"/>
  <c r="BZ404" i="5" s="1"/>
  <c r="BZ405" i="5" s="1"/>
  <c r="BZ406" i="5" s="1"/>
  <c r="BZ407" i="5" s="1"/>
  <c r="BZ408" i="5" s="1"/>
  <c r="BZ409" i="5" s="1"/>
  <c r="BZ410" i="5" s="1"/>
  <c r="BZ411" i="5" s="1"/>
  <c r="BZ412" i="5" s="1"/>
  <c r="BZ413" i="5" s="1"/>
  <c r="BZ414" i="5" s="1"/>
  <c r="BZ415" i="5" s="1"/>
  <c r="BZ416" i="5" s="1"/>
  <c r="BZ417" i="5" s="1"/>
  <c r="BZ418" i="5" s="1"/>
  <c r="BZ419" i="5" s="1"/>
  <c r="BZ420" i="5" s="1"/>
  <c r="BZ421" i="5" s="1"/>
  <c r="BZ422" i="5" s="1"/>
  <c r="BZ423" i="5" s="1"/>
  <c r="BZ424" i="5" s="1"/>
  <c r="BZ425" i="5" s="1"/>
  <c r="BZ426" i="5" s="1"/>
  <c r="BZ427" i="5" s="1"/>
  <c r="BZ428" i="5" s="1"/>
  <c r="BZ429" i="5" s="1"/>
  <c r="BZ430" i="5" s="1"/>
  <c r="BZ431" i="5" s="1"/>
  <c r="BZ432" i="5" s="1"/>
  <c r="BZ433" i="5" s="1"/>
  <c r="BZ434" i="5" s="1"/>
  <c r="BZ435" i="5" s="1"/>
  <c r="BZ436" i="5" s="1"/>
  <c r="BZ437" i="5" s="1"/>
  <c r="BZ438" i="5" s="1"/>
  <c r="BZ439" i="5" s="1"/>
  <c r="BZ440" i="5" s="1"/>
  <c r="BZ441" i="5" s="1"/>
  <c r="BZ442" i="5" s="1"/>
  <c r="BZ443" i="5" s="1"/>
  <c r="BZ444" i="5" s="1"/>
  <c r="BZ445" i="5" s="1"/>
  <c r="BZ446" i="5" s="1"/>
  <c r="BZ447" i="5" s="1"/>
  <c r="BZ448" i="5" s="1"/>
  <c r="BZ449" i="5" s="1"/>
  <c r="BZ450" i="5" s="1"/>
  <c r="BZ451" i="5" s="1"/>
  <c r="BZ452" i="5" s="1"/>
  <c r="BZ453" i="5" s="1"/>
  <c r="BZ454" i="5" s="1"/>
  <c r="BZ455" i="5" s="1"/>
  <c r="BZ456" i="5" s="1"/>
  <c r="BZ457" i="5" s="1"/>
  <c r="BZ458" i="5" s="1"/>
  <c r="BZ459" i="5" s="1"/>
  <c r="BZ460" i="5" s="1"/>
  <c r="BZ461" i="5" s="1"/>
  <c r="BZ462" i="5" s="1"/>
  <c r="BZ463" i="5" s="1"/>
  <c r="BZ464" i="5" s="1"/>
  <c r="BZ465" i="5" s="1"/>
  <c r="BZ466" i="5" s="1"/>
  <c r="BZ467" i="5" s="1"/>
  <c r="BZ468" i="5" s="1"/>
  <c r="BZ469" i="5" s="1"/>
  <c r="BZ470" i="5" s="1"/>
  <c r="BZ471" i="5" s="1"/>
  <c r="BZ472" i="5" s="1"/>
  <c r="BZ473" i="5" s="1"/>
  <c r="BZ474" i="5" s="1"/>
  <c r="BZ475" i="5" s="1"/>
  <c r="BZ476" i="5" s="1"/>
  <c r="BZ477" i="5" s="1"/>
  <c r="BZ478" i="5" s="1"/>
  <c r="BZ479" i="5" s="1"/>
  <c r="BZ480" i="5" s="1"/>
  <c r="BZ481" i="5" s="1"/>
  <c r="BZ482" i="5" s="1"/>
  <c r="BZ483" i="5" s="1"/>
  <c r="BZ484" i="5" s="1"/>
  <c r="BZ485" i="5" s="1"/>
  <c r="BZ486" i="5" s="1"/>
  <c r="BZ487" i="5" s="1"/>
  <c r="BZ488" i="5" s="1"/>
  <c r="BZ489" i="5" s="1"/>
  <c r="BZ490" i="5" s="1"/>
  <c r="BZ491" i="5" s="1"/>
  <c r="BZ492" i="5" s="1"/>
  <c r="BZ493" i="5" s="1"/>
  <c r="BZ494" i="5" s="1"/>
  <c r="BZ495" i="5" s="1"/>
  <c r="BZ496" i="5" s="1"/>
  <c r="BZ497" i="5" s="1"/>
  <c r="BZ498" i="5" s="1"/>
  <c r="BZ499" i="5" s="1"/>
  <c r="BZ500" i="5" s="1"/>
  <c r="BZ501" i="5" s="1"/>
  <c r="BZ502" i="5" s="1"/>
  <c r="BZ503" i="5" s="1"/>
  <c r="BZ504" i="5" s="1"/>
  <c r="BZ505" i="5" s="1"/>
  <c r="BZ506" i="5" s="1"/>
  <c r="BZ507" i="5" s="1"/>
  <c r="BZ508" i="5" s="1"/>
  <c r="BZ509" i="5" s="1"/>
  <c r="BZ510" i="5" s="1"/>
  <c r="BZ511" i="5" s="1"/>
  <c r="BZ512" i="5" s="1"/>
  <c r="BZ513" i="5" s="1"/>
  <c r="BZ514" i="5" s="1"/>
  <c r="BZ515" i="5" s="1"/>
  <c r="BZ516" i="5" s="1"/>
  <c r="BZ517" i="5" s="1"/>
  <c r="BZ518" i="5" s="1"/>
  <c r="BZ519" i="5" s="1"/>
  <c r="BZ520" i="5" s="1"/>
  <c r="BZ521" i="5" s="1"/>
  <c r="BZ522" i="5" s="1"/>
  <c r="BZ523" i="5" s="1"/>
  <c r="BZ524" i="5" s="1"/>
  <c r="BZ525" i="5" s="1"/>
  <c r="BZ526" i="5" s="1"/>
  <c r="BZ527" i="5" s="1"/>
  <c r="BZ528" i="5" s="1"/>
  <c r="BZ529" i="5" s="1"/>
  <c r="BZ530" i="5" s="1"/>
  <c r="BZ531" i="5" s="1"/>
  <c r="BZ532" i="5" s="1"/>
  <c r="BZ533" i="5" s="1"/>
  <c r="BZ534" i="5" s="1"/>
  <c r="BZ535" i="5" s="1"/>
  <c r="BZ536" i="5" s="1"/>
  <c r="BZ537" i="5" s="1"/>
  <c r="BZ538" i="5" s="1"/>
  <c r="BZ539" i="5" s="1"/>
  <c r="BZ540" i="5" s="1"/>
  <c r="BZ541" i="5" s="1"/>
  <c r="BZ542" i="5" s="1"/>
  <c r="BZ543" i="5" s="1"/>
  <c r="BZ544" i="5" s="1"/>
  <c r="BZ545" i="5" s="1"/>
  <c r="BZ546" i="5" s="1"/>
  <c r="BZ547" i="5" s="1"/>
  <c r="BZ548" i="5" s="1"/>
  <c r="BZ549" i="5" s="1"/>
  <c r="BZ550" i="5" s="1"/>
  <c r="BZ551" i="5" s="1"/>
  <c r="BZ552" i="5" s="1"/>
  <c r="BZ553" i="5" s="1"/>
  <c r="BZ554" i="5" s="1"/>
  <c r="BZ555" i="5" s="1"/>
  <c r="BZ556" i="5" s="1"/>
  <c r="BZ557" i="5" s="1"/>
  <c r="BZ558" i="5" s="1"/>
  <c r="BZ559" i="5" s="1"/>
  <c r="BZ560" i="5" s="1"/>
  <c r="BZ561" i="5" s="1"/>
  <c r="BZ562" i="5" s="1"/>
  <c r="BZ563" i="5" s="1"/>
  <c r="BZ564" i="5" s="1"/>
  <c r="BZ565" i="5" s="1"/>
  <c r="BZ566" i="5" s="1"/>
  <c r="BZ567" i="5" s="1"/>
  <c r="BZ568" i="5" s="1"/>
  <c r="BZ569" i="5" s="1"/>
  <c r="BZ570" i="5" s="1"/>
  <c r="BZ571" i="5" s="1"/>
  <c r="BZ572" i="5" s="1"/>
  <c r="BZ573" i="5" s="1"/>
  <c r="BZ574" i="5" s="1"/>
  <c r="BZ575" i="5" s="1"/>
  <c r="BZ576" i="5" s="1"/>
  <c r="BZ577" i="5" s="1"/>
  <c r="BZ578" i="5" s="1"/>
  <c r="BZ579" i="5" s="1"/>
  <c r="BZ580" i="5" s="1"/>
  <c r="BZ581" i="5" s="1"/>
  <c r="BZ582" i="5" s="1"/>
  <c r="BZ583" i="5" s="1"/>
  <c r="BZ584" i="5" s="1"/>
  <c r="BZ585" i="5" s="1"/>
  <c r="BZ586" i="5" s="1"/>
  <c r="BZ587" i="5" s="1"/>
  <c r="BZ588" i="5" s="1"/>
  <c r="BZ589" i="5" s="1"/>
  <c r="BZ590" i="5" s="1"/>
  <c r="BZ591" i="5" s="1"/>
  <c r="BZ592" i="5" s="1"/>
  <c r="BZ593" i="5" s="1"/>
  <c r="BZ594" i="5" s="1"/>
  <c r="BZ595" i="5" s="1"/>
  <c r="BZ596" i="5" s="1"/>
  <c r="BZ597" i="5" s="1"/>
  <c r="BZ598" i="5" s="1"/>
  <c r="BZ599" i="5" s="1"/>
  <c r="BZ600" i="5" s="1"/>
  <c r="BZ601" i="5" s="1"/>
  <c r="BZ602" i="5" s="1"/>
  <c r="BZ603" i="5" s="1"/>
  <c r="BZ604" i="5" s="1"/>
  <c r="BZ605" i="5" s="1"/>
  <c r="BZ606" i="5" s="1"/>
  <c r="BZ607" i="5" s="1"/>
  <c r="BZ608" i="5" s="1"/>
  <c r="BZ609" i="5" s="1"/>
  <c r="BZ610" i="5" s="1"/>
  <c r="BZ611" i="5" s="1"/>
  <c r="BZ612" i="5" s="1"/>
  <c r="BZ613" i="5" s="1"/>
  <c r="BZ614" i="5" s="1"/>
  <c r="BZ615" i="5" s="1"/>
  <c r="BZ616" i="5" s="1"/>
  <c r="BZ617" i="5" s="1"/>
  <c r="BZ618" i="5" s="1"/>
  <c r="BZ619" i="5" s="1"/>
  <c r="BZ620" i="5" s="1"/>
  <c r="BZ621" i="5" s="1"/>
  <c r="BZ622" i="5" s="1"/>
  <c r="BZ623" i="5" s="1"/>
  <c r="BZ624" i="5" s="1"/>
  <c r="BZ625" i="5" s="1"/>
  <c r="BZ626" i="5" s="1"/>
  <c r="BZ627" i="5" s="1"/>
  <c r="BZ628" i="5" s="1"/>
  <c r="BZ629" i="5" s="1"/>
  <c r="BZ630" i="5" s="1"/>
  <c r="BZ631" i="5" s="1"/>
  <c r="BZ632" i="5" s="1"/>
  <c r="BZ633" i="5" s="1"/>
  <c r="BZ634" i="5" s="1"/>
  <c r="BZ635" i="5" s="1"/>
  <c r="BZ636" i="5" s="1"/>
  <c r="BZ637" i="5" s="1"/>
  <c r="BZ638" i="5" s="1"/>
  <c r="BZ639" i="5" s="1"/>
  <c r="BZ640" i="5" s="1"/>
  <c r="BZ641" i="5" s="1"/>
  <c r="BZ642" i="5" s="1"/>
  <c r="BZ643" i="5" s="1"/>
  <c r="BZ644" i="5" s="1"/>
  <c r="BZ645" i="5" s="1"/>
  <c r="BZ646" i="5" s="1"/>
  <c r="BZ647" i="5" s="1"/>
  <c r="BZ648" i="5" s="1"/>
  <c r="BZ649" i="5" s="1"/>
  <c r="BZ650" i="5" s="1"/>
  <c r="BZ651" i="5" s="1"/>
  <c r="BZ652" i="5" s="1"/>
  <c r="BZ653" i="5" s="1"/>
  <c r="BZ654" i="5" s="1"/>
  <c r="BZ655" i="5" s="1"/>
  <c r="BZ656" i="5" s="1"/>
  <c r="BZ657" i="5" s="1"/>
  <c r="BZ658" i="5" s="1"/>
  <c r="BZ659" i="5" s="1"/>
  <c r="BZ660" i="5" s="1"/>
  <c r="BZ661" i="5" s="1"/>
  <c r="BZ662" i="5" s="1"/>
  <c r="BZ663" i="5" s="1"/>
  <c r="BZ664" i="5" s="1"/>
  <c r="BZ665" i="5" s="1"/>
  <c r="BZ666" i="5" s="1"/>
  <c r="BZ667" i="5" s="1"/>
  <c r="BZ668" i="5" s="1"/>
  <c r="BZ669" i="5" s="1"/>
  <c r="BZ670" i="5" s="1"/>
  <c r="BZ671" i="5" s="1"/>
  <c r="BZ672" i="5" s="1"/>
  <c r="BZ673" i="5" s="1"/>
  <c r="BZ674" i="5" s="1"/>
  <c r="BZ675" i="5" s="1"/>
  <c r="BZ676" i="5" s="1"/>
  <c r="BZ677" i="5" s="1"/>
  <c r="BZ678" i="5" s="1"/>
  <c r="BZ679" i="5" s="1"/>
  <c r="BZ680" i="5" s="1"/>
  <c r="BZ681" i="5" s="1"/>
  <c r="BZ682" i="5" s="1"/>
  <c r="BZ683" i="5" s="1"/>
  <c r="BZ684" i="5" s="1"/>
  <c r="BZ685" i="5" s="1"/>
  <c r="BZ686" i="5" s="1"/>
  <c r="BZ687" i="5" s="1"/>
  <c r="BZ688" i="5" s="1"/>
  <c r="BZ689" i="5" s="1"/>
  <c r="BZ690" i="5" s="1"/>
  <c r="BZ691" i="5" s="1"/>
  <c r="BZ692" i="5" s="1"/>
  <c r="BZ693" i="5" s="1"/>
  <c r="BZ694" i="5" s="1"/>
  <c r="BZ695" i="5" s="1"/>
  <c r="BZ696" i="5" s="1"/>
  <c r="BZ697" i="5" s="1"/>
  <c r="BZ698" i="5" s="1"/>
  <c r="BZ699" i="5" s="1"/>
  <c r="BZ700" i="5" s="1"/>
  <c r="BZ701" i="5" s="1"/>
  <c r="BZ702" i="5" s="1"/>
  <c r="BZ703" i="5" s="1"/>
  <c r="BZ704" i="5" s="1"/>
  <c r="BZ705" i="5" s="1"/>
  <c r="BZ706" i="5" s="1"/>
  <c r="BZ707" i="5" s="1"/>
  <c r="BZ708" i="5" s="1"/>
  <c r="BZ709" i="5" s="1"/>
  <c r="BZ710" i="5" s="1"/>
  <c r="BZ711" i="5" s="1"/>
  <c r="BZ712" i="5" s="1"/>
  <c r="BZ713" i="5" s="1"/>
  <c r="BZ714" i="5" s="1"/>
  <c r="BZ715" i="5" s="1"/>
  <c r="BZ716" i="5" s="1"/>
  <c r="BZ717" i="5" s="1"/>
  <c r="BZ718" i="5" s="1"/>
  <c r="BZ719" i="5" s="1"/>
  <c r="BZ720" i="5" s="1"/>
  <c r="BZ721" i="5" s="1"/>
  <c r="BZ722" i="5" s="1"/>
  <c r="BZ723" i="5" s="1"/>
  <c r="BZ724" i="5" s="1"/>
  <c r="BZ725" i="5" s="1"/>
  <c r="BZ726" i="5" s="1"/>
  <c r="BZ727" i="5" s="1"/>
  <c r="BZ728" i="5" s="1"/>
  <c r="BZ729" i="5" s="1"/>
  <c r="BZ730" i="5" s="1"/>
  <c r="BZ731" i="5" s="1"/>
  <c r="BZ732" i="5" s="1"/>
  <c r="BZ733" i="5" s="1"/>
  <c r="BZ734" i="5" s="1"/>
  <c r="BZ735" i="5" s="1"/>
  <c r="BZ736" i="5" s="1"/>
  <c r="BZ737" i="5" s="1"/>
  <c r="BZ738" i="5" s="1"/>
  <c r="BZ739" i="5" s="1"/>
  <c r="BZ740" i="5" s="1"/>
  <c r="BZ741" i="5" s="1"/>
  <c r="BZ742" i="5" s="1"/>
  <c r="BZ743" i="5" s="1"/>
  <c r="BZ744" i="5" s="1"/>
  <c r="BZ745" i="5" s="1"/>
  <c r="BZ746" i="5" s="1"/>
  <c r="BZ747" i="5" s="1"/>
  <c r="BZ748" i="5" s="1"/>
  <c r="BZ749" i="5" s="1"/>
  <c r="BZ750" i="5" s="1"/>
  <c r="BZ751" i="5" s="1"/>
  <c r="BZ752" i="5" s="1"/>
  <c r="AS9" i="5"/>
  <c r="AT9" i="5" s="1"/>
  <c r="AU383" i="5"/>
  <c r="AU384" i="5" s="1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BO62" i="5"/>
  <c r="BM63" i="5"/>
  <c r="E63" i="5"/>
  <c r="I63" i="5"/>
  <c r="Z62" i="5"/>
  <c r="X63" i="5"/>
  <c r="H62" i="5"/>
  <c r="AT62" i="5"/>
  <c r="AR63" i="5"/>
  <c r="P62" i="5"/>
  <c r="N63" i="5"/>
  <c r="BE62" i="5"/>
  <c r="BC63" i="5"/>
  <c r="BY62" i="5"/>
  <c r="BW63" i="5"/>
  <c r="CI62" i="5"/>
  <c r="CG63" i="5"/>
  <c r="AJ62" i="5"/>
  <c r="AH63" i="5"/>
  <c r="BX63" i="5" l="1"/>
  <c r="CB63" i="5"/>
  <c r="CA62" i="5"/>
  <c r="BD63" i="5"/>
  <c r="BH63" i="5"/>
  <c r="Y63" i="5"/>
  <c r="AC63" i="5"/>
  <c r="BG62" i="5"/>
  <c r="AB62" i="5"/>
  <c r="AI63" i="5"/>
  <c r="AM63" i="5"/>
  <c r="O63" i="5"/>
  <c r="S63" i="5"/>
  <c r="AL62" i="5"/>
  <c r="R62" i="5"/>
  <c r="F63" i="5"/>
  <c r="D64" i="5"/>
  <c r="CH63" i="5"/>
  <c r="CL63" i="5"/>
  <c r="AS63" i="5"/>
  <c r="AW63" i="5"/>
  <c r="BN63" i="5"/>
  <c r="BR63" i="5"/>
  <c r="CK62" i="5"/>
  <c r="AV62" i="5"/>
  <c r="BQ62" i="5"/>
  <c r="CI63" i="5" l="1"/>
  <c r="CG64" i="5"/>
  <c r="P63" i="5"/>
  <c r="N64" i="5"/>
  <c r="Z63" i="5"/>
  <c r="X64" i="5"/>
  <c r="E64" i="5"/>
  <c r="I64" i="5"/>
  <c r="H63" i="5"/>
  <c r="AJ63" i="5"/>
  <c r="AH64" i="5"/>
  <c r="BE63" i="5"/>
  <c r="BC64" i="5"/>
  <c r="BO63" i="5"/>
  <c r="BM64" i="5"/>
  <c r="AT63" i="5"/>
  <c r="AR64" i="5"/>
  <c r="BY63" i="5"/>
  <c r="BW64" i="5"/>
  <c r="BQ63" i="5" l="1"/>
  <c r="F64" i="5"/>
  <c r="D65" i="5"/>
  <c r="BD64" i="5"/>
  <c r="BH64" i="5" s="1"/>
  <c r="Y64" i="5"/>
  <c r="AC64" i="5" s="1"/>
  <c r="BG63" i="5"/>
  <c r="AB63" i="5"/>
  <c r="BX64" i="5"/>
  <c r="CB64" i="5" s="1"/>
  <c r="AI64" i="5"/>
  <c r="AM64" i="5" s="1"/>
  <c r="O64" i="5"/>
  <c r="S64" i="5" s="1"/>
  <c r="AL63" i="5"/>
  <c r="R63" i="5"/>
  <c r="BN64" i="5"/>
  <c r="BR64" i="5"/>
  <c r="CA63" i="5"/>
  <c r="CH64" i="5"/>
  <c r="CL64" i="5" s="1"/>
  <c r="AS64" i="5"/>
  <c r="AW64" i="5"/>
  <c r="AV63" i="5"/>
  <c r="CK63" i="5"/>
  <c r="Z64" i="5" l="1"/>
  <c r="X65" i="5"/>
  <c r="BO64" i="5"/>
  <c r="BM65" i="5"/>
  <c r="AJ64" i="5"/>
  <c r="AH65" i="5"/>
  <c r="AT64" i="5"/>
  <c r="AR65" i="5"/>
  <c r="BY64" i="5"/>
  <c r="BW65" i="5"/>
  <c r="BE64" i="5"/>
  <c r="BC65" i="5"/>
  <c r="E65" i="5"/>
  <c r="I65" i="5"/>
  <c r="CI64" i="5"/>
  <c r="CG65" i="5"/>
  <c r="H64" i="5"/>
  <c r="P64" i="5"/>
  <c r="N65" i="5"/>
  <c r="CA64" i="5" l="1"/>
  <c r="AB64" i="5"/>
  <c r="CH65" i="5"/>
  <c r="CL65" i="5" s="1"/>
  <c r="AS65" i="5"/>
  <c r="AW65" i="5" s="1"/>
  <c r="CK64" i="5"/>
  <c r="AI65" i="5"/>
  <c r="AM65" i="5" s="1"/>
  <c r="F65" i="5"/>
  <c r="D66" i="5"/>
  <c r="AL64" i="5"/>
  <c r="O65" i="5"/>
  <c r="S65" i="5" s="1"/>
  <c r="BD65" i="5"/>
  <c r="BH65" i="5" s="1"/>
  <c r="BN65" i="5"/>
  <c r="BR65" i="5" s="1"/>
  <c r="AV64" i="5"/>
  <c r="R64" i="5"/>
  <c r="BG64" i="5"/>
  <c r="BQ64" i="5"/>
  <c r="BX65" i="5"/>
  <c r="CB65" i="5"/>
  <c r="Y65" i="5"/>
  <c r="AC65" i="5" s="1"/>
  <c r="AT65" i="5" l="1"/>
  <c r="AR66" i="5"/>
  <c r="E66" i="5"/>
  <c r="I66" i="5"/>
  <c r="BY65" i="5"/>
  <c r="BW66" i="5"/>
  <c r="BO65" i="5"/>
  <c r="BM66" i="5"/>
  <c r="H65" i="5"/>
  <c r="CI65" i="5"/>
  <c r="CG66" i="5"/>
  <c r="BE65" i="5"/>
  <c r="BC66" i="5"/>
  <c r="AJ65" i="5"/>
  <c r="AH66" i="5"/>
  <c r="Z65" i="5"/>
  <c r="X66" i="5"/>
  <c r="P65" i="5"/>
  <c r="N66" i="5"/>
  <c r="AI66" i="5" l="1"/>
  <c r="AM66" i="5" s="1"/>
  <c r="BN66" i="5"/>
  <c r="BR66" i="5" s="1"/>
  <c r="AB65" i="5"/>
  <c r="AV65" i="5"/>
  <c r="AL65" i="5"/>
  <c r="BQ65" i="5"/>
  <c r="BD66" i="5"/>
  <c r="BH66" i="5" s="1"/>
  <c r="BX66" i="5"/>
  <c r="CB66" i="5" s="1"/>
  <c r="CA65" i="5"/>
  <c r="BG65" i="5"/>
  <c r="O66" i="5"/>
  <c r="S66" i="5"/>
  <c r="CH66" i="5"/>
  <c r="CL66" i="5" s="1"/>
  <c r="R65" i="5"/>
  <c r="CK65" i="5"/>
  <c r="F66" i="5"/>
  <c r="D67" i="5"/>
  <c r="Y66" i="5"/>
  <c r="AC66" i="5"/>
  <c r="AS66" i="5"/>
  <c r="AW66" i="5"/>
  <c r="CI66" i="5" l="1"/>
  <c r="CG67" i="5"/>
  <c r="E67" i="5"/>
  <c r="I67" i="5"/>
  <c r="Z66" i="5"/>
  <c r="X67" i="5"/>
  <c r="BY66" i="5"/>
  <c r="BW67" i="5"/>
  <c r="H66" i="5"/>
  <c r="P66" i="5"/>
  <c r="N67" i="5"/>
  <c r="BE66" i="5"/>
  <c r="BC67" i="5"/>
  <c r="BO66" i="5"/>
  <c r="BM67" i="5"/>
  <c r="AT66" i="5"/>
  <c r="AR67" i="5"/>
  <c r="AJ66" i="5"/>
  <c r="AH67" i="5"/>
  <c r="BN67" i="5" l="1"/>
  <c r="BR67" i="5"/>
  <c r="BX67" i="5"/>
  <c r="CB67" i="5"/>
  <c r="CA66" i="5"/>
  <c r="AV66" i="5"/>
  <c r="BQ66" i="5"/>
  <c r="BD67" i="5"/>
  <c r="BH67" i="5"/>
  <c r="Y67" i="5"/>
  <c r="AC67" i="5"/>
  <c r="AB66" i="5"/>
  <c r="O67" i="5"/>
  <c r="S67" i="5"/>
  <c r="AL66" i="5"/>
  <c r="R66" i="5"/>
  <c r="F67" i="5"/>
  <c r="D68" i="5"/>
  <c r="BG66" i="5"/>
  <c r="AI67" i="5"/>
  <c r="AM67" i="5"/>
  <c r="AS67" i="5"/>
  <c r="AW67" i="5"/>
  <c r="CH67" i="5"/>
  <c r="CL67" i="5"/>
  <c r="CK66" i="5"/>
  <c r="E68" i="5" l="1"/>
  <c r="I68" i="5"/>
  <c r="CI67" i="5"/>
  <c r="CG68" i="5"/>
  <c r="H67" i="5"/>
  <c r="AT67" i="5"/>
  <c r="AR68" i="5"/>
  <c r="Z67" i="5"/>
  <c r="X68" i="5"/>
  <c r="AJ67" i="5"/>
  <c r="AH68" i="5"/>
  <c r="BE67" i="5"/>
  <c r="BC68" i="5"/>
  <c r="BY67" i="5"/>
  <c r="BW68" i="5"/>
  <c r="P67" i="5"/>
  <c r="N68" i="5"/>
  <c r="BO67" i="5"/>
  <c r="BM68" i="5"/>
  <c r="AS68" i="5" l="1"/>
  <c r="AW68" i="5"/>
  <c r="BX68" i="5"/>
  <c r="CB68" i="5"/>
  <c r="BD68" i="5"/>
  <c r="BH68" i="5"/>
  <c r="O68" i="5"/>
  <c r="S68" i="5"/>
  <c r="AV67" i="5"/>
  <c r="BG67" i="5"/>
  <c r="CA67" i="5"/>
  <c r="CH68" i="5"/>
  <c r="CL68" i="5"/>
  <c r="BN68" i="5"/>
  <c r="BR68" i="5"/>
  <c r="AI68" i="5"/>
  <c r="AM68" i="5"/>
  <c r="BQ67" i="5"/>
  <c r="AL67" i="5"/>
  <c r="CK67" i="5"/>
  <c r="Y68" i="5"/>
  <c r="AC68" i="5"/>
  <c r="R67" i="5"/>
  <c r="AB67" i="5"/>
  <c r="F68" i="5"/>
  <c r="D69" i="5"/>
  <c r="CI68" i="5" l="1"/>
  <c r="CG69" i="5"/>
  <c r="P68" i="5"/>
  <c r="N69" i="5"/>
  <c r="BE68" i="5"/>
  <c r="BC69" i="5"/>
  <c r="Z68" i="5"/>
  <c r="X69" i="5"/>
  <c r="AJ68" i="5"/>
  <c r="AH69" i="5"/>
  <c r="BY68" i="5"/>
  <c r="BW69" i="5"/>
  <c r="E69" i="5"/>
  <c r="I69" i="5"/>
  <c r="H68" i="5"/>
  <c r="BO68" i="5"/>
  <c r="BM69" i="5"/>
  <c r="AT68" i="5"/>
  <c r="AR69" i="5"/>
  <c r="Y69" i="5" l="1"/>
  <c r="AC69" i="5"/>
  <c r="BD69" i="5"/>
  <c r="BH69" i="5"/>
  <c r="F69" i="5"/>
  <c r="D70" i="5"/>
  <c r="BG68" i="5"/>
  <c r="O69" i="5"/>
  <c r="S69" i="5"/>
  <c r="AS69" i="5"/>
  <c r="AW69" i="5"/>
  <c r="BX69" i="5"/>
  <c r="CB69" i="5"/>
  <c r="AV68" i="5"/>
  <c r="CA68" i="5"/>
  <c r="R68" i="5"/>
  <c r="AB68" i="5"/>
  <c r="BN69" i="5"/>
  <c r="BR69" i="5"/>
  <c r="AI69" i="5"/>
  <c r="AM69" i="5"/>
  <c r="CH69" i="5"/>
  <c r="CL69" i="5"/>
  <c r="BQ68" i="5"/>
  <c r="AL68" i="5"/>
  <c r="CK68" i="5"/>
  <c r="BO69" i="5" l="1"/>
  <c r="BM70" i="5"/>
  <c r="E70" i="5"/>
  <c r="I70" i="5"/>
  <c r="BY69" i="5"/>
  <c r="BW70" i="5"/>
  <c r="H69" i="5"/>
  <c r="CI69" i="5"/>
  <c r="CG70" i="5"/>
  <c r="AT69" i="5"/>
  <c r="AR70" i="5"/>
  <c r="BE69" i="5"/>
  <c r="BC70" i="5"/>
  <c r="AJ69" i="5"/>
  <c r="AH70" i="5"/>
  <c r="P69" i="5"/>
  <c r="N70" i="5"/>
  <c r="Z69" i="5"/>
  <c r="X70" i="5"/>
  <c r="AL69" i="5" l="1"/>
  <c r="BD70" i="5"/>
  <c r="BH70" i="5"/>
  <c r="BX70" i="5"/>
  <c r="CB70" i="5"/>
  <c r="BG69" i="5"/>
  <c r="CA69" i="5"/>
  <c r="AI70" i="5"/>
  <c r="AM70" i="5"/>
  <c r="Y70" i="5"/>
  <c r="AC70" i="5"/>
  <c r="AS70" i="5"/>
  <c r="AW70" i="5"/>
  <c r="AB69" i="5"/>
  <c r="AV69" i="5"/>
  <c r="F70" i="5"/>
  <c r="D71" i="5"/>
  <c r="O70" i="5"/>
  <c r="S70" i="5"/>
  <c r="CH70" i="5"/>
  <c r="CL70" i="5"/>
  <c r="BN70" i="5"/>
  <c r="BR70" i="5"/>
  <c r="R69" i="5"/>
  <c r="CK69" i="5"/>
  <c r="BQ69" i="5"/>
  <c r="P70" i="5" l="1"/>
  <c r="N71" i="5"/>
  <c r="AT70" i="5"/>
  <c r="AR71" i="5"/>
  <c r="E71" i="5"/>
  <c r="I71" i="5"/>
  <c r="H70" i="5"/>
  <c r="Z70" i="5"/>
  <c r="X71" i="5"/>
  <c r="BY70" i="5"/>
  <c r="BW71" i="5"/>
  <c r="BO70" i="5"/>
  <c r="BM71" i="5"/>
  <c r="AJ70" i="5"/>
  <c r="AH71" i="5"/>
  <c r="BE70" i="5"/>
  <c r="BC71" i="5"/>
  <c r="CI70" i="5"/>
  <c r="CG71" i="5"/>
  <c r="AI71" i="5" l="1"/>
  <c r="AM71" i="5"/>
  <c r="AL70" i="5"/>
  <c r="BN71" i="5"/>
  <c r="BR71" i="5"/>
  <c r="BQ70" i="5"/>
  <c r="F71" i="5"/>
  <c r="D72" i="5"/>
  <c r="CH71" i="5"/>
  <c r="CL71" i="5"/>
  <c r="BX71" i="5"/>
  <c r="CB71" i="5"/>
  <c r="AS71" i="5"/>
  <c r="AW71" i="5"/>
  <c r="CK70" i="5"/>
  <c r="CA70" i="5"/>
  <c r="AV70" i="5"/>
  <c r="BD71" i="5"/>
  <c r="BH71" i="5"/>
  <c r="Y71" i="5"/>
  <c r="AC71" i="5"/>
  <c r="O71" i="5"/>
  <c r="S71" i="5"/>
  <c r="BG70" i="5"/>
  <c r="AB70" i="5"/>
  <c r="R70" i="5"/>
  <c r="BE71" i="5" l="1"/>
  <c r="BC72" i="5"/>
  <c r="AT71" i="5"/>
  <c r="AR72" i="5"/>
  <c r="BY71" i="5"/>
  <c r="BW72" i="5"/>
  <c r="BO71" i="5"/>
  <c r="BM72" i="5"/>
  <c r="P71" i="5"/>
  <c r="N72" i="5"/>
  <c r="CI71" i="5"/>
  <c r="CG72" i="5"/>
  <c r="E72" i="5"/>
  <c r="I72" i="5"/>
  <c r="Z71" i="5"/>
  <c r="X72" i="5"/>
  <c r="H71" i="5"/>
  <c r="AJ71" i="5"/>
  <c r="AH72" i="5"/>
  <c r="Y72" i="5" l="1"/>
  <c r="AC72" i="5"/>
  <c r="BN72" i="5"/>
  <c r="BR72" i="5" s="1"/>
  <c r="AB71" i="5"/>
  <c r="BQ71" i="5"/>
  <c r="BX72" i="5"/>
  <c r="CB72" i="5"/>
  <c r="F72" i="5"/>
  <c r="D73" i="5"/>
  <c r="CA71" i="5"/>
  <c r="AI72" i="5"/>
  <c r="AM72" i="5"/>
  <c r="CH72" i="5"/>
  <c r="CL72" i="5"/>
  <c r="AS72" i="5"/>
  <c r="AW72" i="5"/>
  <c r="AL71" i="5"/>
  <c r="CK71" i="5"/>
  <c r="AV71" i="5"/>
  <c r="O72" i="5"/>
  <c r="S72" i="5"/>
  <c r="BD72" i="5"/>
  <c r="BH72" i="5"/>
  <c r="R71" i="5"/>
  <c r="BG71" i="5"/>
  <c r="AJ72" i="5" l="1"/>
  <c r="AH73" i="5"/>
  <c r="BE72" i="5"/>
  <c r="BC73" i="5"/>
  <c r="E73" i="5"/>
  <c r="I73" i="5"/>
  <c r="P72" i="5"/>
  <c r="N73" i="5"/>
  <c r="AT72" i="5"/>
  <c r="AR73" i="5"/>
  <c r="H72" i="5"/>
  <c r="BO72" i="5"/>
  <c r="BM73" i="5"/>
  <c r="CI72" i="5"/>
  <c r="CG73" i="5"/>
  <c r="BY72" i="5"/>
  <c r="BW73" i="5"/>
  <c r="Z72" i="5"/>
  <c r="X73" i="5"/>
  <c r="CH73" i="5" l="1"/>
  <c r="CL73" i="5"/>
  <c r="O73" i="5"/>
  <c r="S73" i="5"/>
  <c r="R72" i="5"/>
  <c r="CK72" i="5"/>
  <c r="BN73" i="5"/>
  <c r="BR73" i="5"/>
  <c r="BQ72" i="5"/>
  <c r="F73" i="5"/>
  <c r="D74" i="5"/>
  <c r="BD73" i="5"/>
  <c r="BH73" i="5"/>
  <c r="Y73" i="5"/>
  <c r="AC73" i="5"/>
  <c r="AB72" i="5"/>
  <c r="BG72" i="5"/>
  <c r="BX73" i="5"/>
  <c r="CB73" i="5"/>
  <c r="AS73" i="5"/>
  <c r="AW73" i="5"/>
  <c r="AI73" i="5"/>
  <c r="AM73" i="5"/>
  <c r="CA72" i="5"/>
  <c r="AV72" i="5"/>
  <c r="AL72" i="5"/>
  <c r="BY73" i="5" l="1"/>
  <c r="BW74" i="5"/>
  <c r="BE73" i="5"/>
  <c r="BC74" i="5"/>
  <c r="E74" i="5"/>
  <c r="I74" i="5"/>
  <c r="H73" i="5"/>
  <c r="AJ73" i="5"/>
  <c r="AH74" i="5"/>
  <c r="P73" i="5"/>
  <c r="N74" i="5"/>
  <c r="AT73" i="5"/>
  <c r="AR74" i="5"/>
  <c r="Z73" i="5"/>
  <c r="X74" i="5"/>
  <c r="BO73" i="5"/>
  <c r="BM74" i="5"/>
  <c r="CI73" i="5"/>
  <c r="CG74" i="5"/>
  <c r="Y74" i="5" l="1"/>
  <c r="AC74" i="5"/>
  <c r="AB73" i="5"/>
  <c r="AV73" i="5"/>
  <c r="F74" i="5"/>
  <c r="D75" i="5"/>
  <c r="CH74" i="5"/>
  <c r="CL74" i="5"/>
  <c r="O74" i="5"/>
  <c r="S74" i="5"/>
  <c r="BD74" i="5"/>
  <c r="BH74" i="5"/>
  <c r="AS74" i="5"/>
  <c r="AW74" i="5"/>
  <c r="CK73" i="5"/>
  <c r="R73" i="5"/>
  <c r="BG73" i="5"/>
  <c r="BN74" i="5"/>
  <c r="BR74" i="5"/>
  <c r="AI74" i="5"/>
  <c r="AM74" i="5"/>
  <c r="BX74" i="5"/>
  <c r="CB74" i="5"/>
  <c r="BQ73" i="5"/>
  <c r="AL73" i="5"/>
  <c r="CA73" i="5"/>
  <c r="E75" i="5" l="1"/>
  <c r="I75" i="5"/>
  <c r="BO74" i="5"/>
  <c r="BM75" i="5"/>
  <c r="AT74" i="5"/>
  <c r="AR75" i="5"/>
  <c r="H74" i="5"/>
  <c r="BE74" i="5"/>
  <c r="BC75" i="5"/>
  <c r="BY74" i="5"/>
  <c r="BW75" i="5"/>
  <c r="P74" i="5"/>
  <c r="N75" i="5"/>
  <c r="AJ74" i="5"/>
  <c r="AH75" i="5"/>
  <c r="CI74" i="5"/>
  <c r="CG75" i="5"/>
  <c r="Z74" i="5"/>
  <c r="X75" i="5"/>
  <c r="AI75" i="5" l="1"/>
  <c r="AM75" i="5"/>
  <c r="AL74" i="5"/>
  <c r="O75" i="5"/>
  <c r="S75" i="5"/>
  <c r="AS75" i="5"/>
  <c r="AW75" i="5"/>
  <c r="R74" i="5"/>
  <c r="AV74" i="5"/>
  <c r="Y75" i="5"/>
  <c r="AC75" i="5"/>
  <c r="BX75" i="5"/>
  <c r="CB75" i="5"/>
  <c r="BN75" i="5"/>
  <c r="BR75" i="5"/>
  <c r="AB74" i="5"/>
  <c r="CA74" i="5"/>
  <c r="BQ74" i="5"/>
  <c r="CH75" i="5"/>
  <c r="CL75" i="5"/>
  <c r="BD75" i="5"/>
  <c r="BH75" i="5"/>
  <c r="CK74" i="5"/>
  <c r="BG74" i="5"/>
  <c r="F75" i="5"/>
  <c r="D76" i="5"/>
  <c r="BY75" i="5" l="1"/>
  <c r="BW76" i="5"/>
  <c r="AT75" i="5"/>
  <c r="AR76" i="5"/>
  <c r="Z75" i="5"/>
  <c r="X76" i="5"/>
  <c r="P75" i="5"/>
  <c r="N76" i="5"/>
  <c r="BE75" i="5"/>
  <c r="BC76" i="5"/>
  <c r="E76" i="5"/>
  <c r="I76" i="5"/>
  <c r="H75" i="5"/>
  <c r="CI75" i="5"/>
  <c r="CG76" i="5"/>
  <c r="BO75" i="5"/>
  <c r="BM76" i="5"/>
  <c r="AJ75" i="5"/>
  <c r="AH76" i="5"/>
  <c r="CH76" i="5" l="1"/>
  <c r="CL76" i="5"/>
  <c r="O76" i="5"/>
  <c r="S76" i="5"/>
  <c r="CK75" i="5"/>
  <c r="R75" i="5"/>
  <c r="Y76" i="5"/>
  <c r="AC76" i="5"/>
  <c r="AB75" i="5"/>
  <c r="AI76" i="5"/>
  <c r="AM76" i="5"/>
  <c r="AS76" i="5"/>
  <c r="AW76" i="5"/>
  <c r="AL75" i="5"/>
  <c r="F76" i="5"/>
  <c r="D77" i="5"/>
  <c r="AV75" i="5"/>
  <c r="BN76" i="5"/>
  <c r="BR76" i="5"/>
  <c r="BD76" i="5"/>
  <c r="BH76" i="5"/>
  <c r="BX76" i="5"/>
  <c r="CB76" i="5"/>
  <c r="BQ75" i="5"/>
  <c r="BG75" i="5"/>
  <c r="CA75" i="5"/>
  <c r="BO76" i="5" l="1"/>
  <c r="BM77" i="5"/>
  <c r="AT76" i="5"/>
  <c r="AR77" i="5"/>
  <c r="AJ76" i="5"/>
  <c r="AH77" i="5"/>
  <c r="E77" i="5"/>
  <c r="I77" i="5"/>
  <c r="BY76" i="5"/>
  <c r="BW77" i="5"/>
  <c r="H76" i="5"/>
  <c r="P76" i="5"/>
  <c r="N77" i="5"/>
  <c r="BE76" i="5"/>
  <c r="BC77" i="5"/>
  <c r="Z76" i="5"/>
  <c r="X77" i="5"/>
  <c r="CI76" i="5"/>
  <c r="CG77" i="5"/>
  <c r="BG76" i="5" l="1"/>
  <c r="F77" i="5"/>
  <c r="D78" i="5"/>
  <c r="O77" i="5"/>
  <c r="S77" i="5"/>
  <c r="AI77" i="5"/>
  <c r="AM77" i="5"/>
  <c r="R76" i="5"/>
  <c r="AL76" i="5"/>
  <c r="BD77" i="5"/>
  <c r="BH77" i="5"/>
  <c r="CH77" i="5"/>
  <c r="CL77" i="5"/>
  <c r="AS77" i="5"/>
  <c r="AW77" i="5"/>
  <c r="CK76" i="5"/>
  <c r="AV76" i="5"/>
  <c r="Y77" i="5"/>
  <c r="AC77" i="5"/>
  <c r="BX77" i="5"/>
  <c r="CB77" i="5"/>
  <c r="BN77" i="5"/>
  <c r="BR77" i="5"/>
  <c r="AB76" i="5"/>
  <c r="CA76" i="5"/>
  <c r="BQ76" i="5"/>
  <c r="Z77" i="5" l="1"/>
  <c r="X78" i="5"/>
  <c r="CI77" i="5"/>
  <c r="CG78" i="5"/>
  <c r="AJ77" i="5"/>
  <c r="AH78" i="5"/>
  <c r="BE77" i="5"/>
  <c r="BC78" i="5"/>
  <c r="P77" i="5"/>
  <c r="N78" i="5"/>
  <c r="E78" i="5"/>
  <c r="I78" i="5"/>
  <c r="BO77" i="5"/>
  <c r="BM78" i="5"/>
  <c r="H77" i="5"/>
  <c r="BY77" i="5"/>
  <c r="BW78" i="5"/>
  <c r="AT77" i="5"/>
  <c r="AR78" i="5"/>
  <c r="BD78" i="5" l="1"/>
  <c r="BH78" i="5"/>
  <c r="BG77" i="5"/>
  <c r="BN78" i="5"/>
  <c r="BR78" i="5"/>
  <c r="AI78" i="5"/>
  <c r="AM78" i="5"/>
  <c r="BQ77" i="5"/>
  <c r="AL77" i="5"/>
  <c r="CH78" i="5"/>
  <c r="CL78" i="5"/>
  <c r="AS78" i="5"/>
  <c r="AW78" i="5"/>
  <c r="AV77" i="5"/>
  <c r="F78" i="5"/>
  <c r="D79" i="5"/>
  <c r="CK77" i="5"/>
  <c r="BX78" i="5"/>
  <c r="CB78" i="5"/>
  <c r="O78" i="5"/>
  <c r="S78" i="5"/>
  <c r="Y78" i="5"/>
  <c r="AC78" i="5"/>
  <c r="CA77" i="5"/>
  <c r="R77" i="5"/>
  <c r="AB77" i="5"/>
  <c r="BY78" i="5" l="1"/>
  <c r="BW79" i="5"/>
  <c r="AT78" i="5"/>
  <c r="AR79" i="5"/>
  <c r="AJ78" i="5"/>
  <c r="AH79" i="5"/>
  <c r="CI78" i="5"/>
  <c r="CG79" i="5"/>
  <c r="BO78" i="5"/>
  <c r="BM79" i="5"/>
  <c r="E79" i="5"/>
  <c r="I79" i="5"/>
  <c r="Z78" i="5"/>
  <c r="X79" i="5"/>
  <c r="H78" i="5"/>
  <c r="P78" i="5"/>
  <c r="N79" i="5"/>
  <c r="BE78" i="5"/>
  <c r="BC79" i="5"/>
  <c r="CH79" i="5" l="1"/>
  <c r="CL79" i="5"/>
  <c r="CK78" i="5"/>
  <c r="Y79" i="5"/>
  <c r="AC79" i="5"/>
  <c r="AI79" i="5"/>
  <c r="AM79" i="5"/>
  <c r="AB78" i="5"/>
  <c r="AL78" i="5"/>
  <c r="BD79" i="5"/>
  <c r="BH79" i="5"/>
  <c r="AS79" i="5"/>
  <c r="AW79" i="5"/>
  <c r="BG78" i="5"/>
  <c r="F79" i="5"/>
  <c r="D80" i="5"/>
  <c r="AV78" i="5"/>
  <c r="O79" i="5"/>
  <c r="S79" i="5"/>
  <c r="BN79" i="5"/>
  <c r="BR79" i="5"/>
  <c r="BX79" i="5"/>
  <c r="CB79" i="5"/>
  <c r="R78" i="5"/>
  <c r="BQ78" i="5"/>
  <c r="CA78" i="5"/>
  <c r="P79" i="5" l="1"/>
  <c r="N80" i="5"/>
  <c r="AT79" i="5"/>
  <c r="AR80" i="5"/>
  <c r="AJ79" i="5"/>
  <c r="AH80" i="5"/>
  <c r="BE79" i="5"/>
  <c r="BC80" i="5"/>
  <c r="Z79" i="5"/>
  <c r="X80" i="5"/>
  <c r="E80" i="5"/>
  <c r="I80" i="5"/>
  <c r="BY79" i="5"/>
  <c r="BW80" i="5"/>
  <c r="H79" i="5"/>
  <c r="BO79" i="5"/>
  <c r="BM80" i="5"/>
  <c r="CI79" i="5"/>
  <c r="CG80" i="5"/>
  <c r="BD80" i="5" l="1"/>
  <c r="BH80" i="5"/>
  <c r="BG79" i="5"/>
  <c r="BX80" i="5"/>
  <c r="CB80" i="5"/>
  <c r="AI80" i="5"/>
  <c r="AM80" i="5"/>
  <c r="CA79" i="5"/>
  <c r="AL79" i="5"/>
  <c r="AS80" i="5"/>
  <c r="AW80" i="5"/>
  <c r="CH80" i="5"/>
  <c r="CL80" i="5"/>
  <c r="CK79" i="5"/>
  <c r="F80" i="5"/>
  <c r="D81" i="5"/>
  <c r="AV79" i="5"/>
  <c r="BN80" i="5"/>
  <c r="BR80" i="5"/>
  <c r="Y80" i="5"/>
  <c r="AC80" i="5"/>
  <c r="O80" i="5"/>
  <c r="S80" i="5"/>
  <c r="BQ79" i="5"/>
  <c r="AB79" i="5"/>
  <c r="R79" i="5"/>
  <c r="BO80" i="5" l="1"/>
  <c r="BM81" i="5"/>
  <c r="CI80" i="5"/>
  <c r="CG81" i="5"/>
  <c r="AJ80" i="5"/>
  <c r="AH81" i="5"/>
  <c r="AT80" i="5"/>
  <c r="AR81" i="5"/>
  <c r="BY80" i="5"/>
  <c r="BW81" i="5"/>
  <c r="E81" i="5"/>
  <c r="I81" i="5"/>
  <c r="P80" i="5"/>
  <c r="N81" i="5"/>
  <c r="H80" i="5"/>
  <c r="Z80" i="5"/>
  <c r="X81" i="5"/>
  <c r="BE80" i="5"/>
  <c r="BC81" i="5"/>
  <c r="AS81" i="5" l="1"/>
  <c r="AW81" i="5"/>
  <c r="AV80" i="5"/>
  <c r="O81" i="5"/>
  <c r="S81" i="5"/>
  <c r="AI81" i="5"/>
  <c r="AM81" i="5"/>
  <c r="R80" i="5"/>
  <c r="AL80" i="5"/>
  <c r="CH81" i="5"/>
  <c r="CL81" i="5"/>
  <c r="BG80" i="5"/>
  <c r="F81" i="5"/>
  <c r="D82" i="5"/>
  <c r="CK80" i="5"/>
  <c r="BD81" i="5"/>
  <c r="BH81" i="5"/>
  <c r="Y81" i="5"/>
  <c r="AC81" i="5"/>
  <c r="BX81" i="5"/>
  <c r="CB81" i="5"/>
  <c r="BN81" i="5"/>
  <c r="BR81" i="5"/>
  <c r="AB80" i="5"/>
  <c r="CA80" i="5"/>
  <c r="BQ80" i="5"/>
  <c r="Z81" i="5" l="1"/>
  <c r="X82" i="5"/>
  <c r="AJ81" i="5"/>
  <c r="AH82" i="5"/>
  <c r="BE81" i="5"/>
  <c r="BC82" i="5"/>
  <c r="CI81" i="5"/>
  <c r="CG82" i="5"/>
  <c r="P81" i="5"/>
  <c r="N82" i="5"/>
  <c r="BO81" i="5"/>
  <c r="BM82" i="5"/>
  <c r="E82" i="5"/>
  <c r="I82" i="5"/>
  <c r="BY81" i="5"/>
  <c r="BW82" i="5"/>
  <c r="H81" i="5"/>
  <c r="AT81" i="5"/>
  <c r="AR82" i="5"/>
  <c r="BX82" i="5" l="1"/>
  <c r="CB82" i="5"/>
  <c r="CH82" i="5"/>
  <c r="CL82" i="5"/>
  <c r="CA81" i="5"/>
  <c r="CK81" i="5"/>
  <c r="BD82" i="5"/>
  <c r="BH82" i="5"/>
  <c r="F82" i="5"/>
  <c r="D83" i="5"/>
  <c r="BG81" i="5"/>
  <c r="AS82" i="5"/>
  <c r="AW82" i="5"/>
  <c r="BN82" i="5"/>
  <c r="BR82" i="5"/>
  <c r="AI82" i="5"/>
  <c r="AM82" i="5"/>
  <c r="AV81" i="5"/>
  <c r="BQ81" i="5"/>
  <c r="AL81" i="5"/>
  <c r="O82" i="5"/>
  <c r="S82" i="5"/>
  <c r="Y82" i="5"/>
  <c r="AC82" i="5"/>
  <c r="R81" i="5"/>
  <c r="AB81" i="5"/>
  <c r="AT82" i="5" l="1"/>
  <c r="AR83" i="5"/>
  <c r="Z82" i="5"/>
  <c r="X83" i="5"/>
  <c r="E83" i="5"/>
  <c r="I83" i="5"/>
  <c r="P82" i="5"/>
  <c r="N83" i="5"/>
  <c r="AJ82" i="5"/>
  <c r="AH83" i="5"/>
  <c r="H82" i="5"/>
  <c r="CI82" i="5"/>
  <c r="CG83" i="5"/>
  <c r="BO82" i="5"/>
  <c r="BM83" i="5"/>
  <c r="BE82" i="5"/>
  <c r="BC83" i="5"/>
  <c r="BY82" i="5"/>
  <c r="BW83" i="5"/>
  <c r="BN83" i="5" l="1"/>
  <c r="BR83" i="5"/>
  <c r="O83" i="5"/>
  <c r="S83" i="5"/>
  <c r="BQ82" i="5"/>
  <c r="R82" i="5"/>
  <c r="CH83" i="5"/>
  <c r="CL83" i="5"/>
  <c r="CK82" i="5"/>
  <c r="F83" i="5"/>
  <c r="D84" i="5"/>
  <c r="BX83" i="5"/>
  <c r="CB83" i="5"/>
  <c r="Y83" i="5"/>
  <c r="AC83" i="5"/>
  <c r="CA82" i="5"/>
  <c r="AB82" i="5"/>
  <c r="BD83" i="5"/>
  <c r="BH83" i="5"/>
  <c r="AI83" i="5"/>
  <c r="AM83" i="5"/>
  <c r="AS83" i="5"/>
  <c r="AW83" i="5"/>
  <c r="BG82" i="5"/>
  <c r="AL82" i="5"/>
  <c r="AV82" i="5"/>
  <c r="BE83" i="5" l="1"/>
  <c r="BC84" i="5"/>
  <c r="BY83" i="5"/>
  <c r="BW84" i="5"/>
  <c r="E84" i="5"/>
  <c r="I84" i="5"/>
  <c r="H83" i="5"/>
  <c r="AT83" i="5"/>
  <c r="AR84" i="5"/>
  <c r="P83" i="5"/>
  <c r="N84" i="5"/>
  <c r="AJ83" i="5"/>
  <c r="AH84" i="5"/>
  <c r="Z83" i="5"/>
  <c r="X84" i="5"/>
  <c r="CI83" i="5"/>
  <c r="CG84" i="5"/>
  <c r="BO83" i="5"/>
  <c r="BM84" i="5"/>
  <c r="AC84" i="5" l="1"/>
  <c r="Y84" i="5"/>
  <c r="AM84" i="5"/>
  <c r="AI84" i="5"/>
  <c r="AL83" i="5"/>
  <c r="F84" i="5"/>
  <c r="D85" i="5"/>
  <c r="BR84" i="5"/>
  <c r="BN84" i="5"/>
  <c r="S84" i="5"/>
  <c r="O84" i="5"/>
  <c r="CB84" i="5"/>
  <c r="BX84" i="5"/>
  <c r="R83" i="5"/>
  <c r="CL84" i="5"/>
  <c r="CH84" i="5"/>
  <c r="AW84" i="5"/>
  <c r="AS84" i="5"/>
  <c r="BH84" i="5"/>
  <c r="BD84" i="5"/>
  <c r="AB83" i="5"/>
  <c r="BQ83" i="5"/>
  <c r="CA83" i="5"/>
  <c r="CK83" i="5"/>
  <c r="AV83" i="5"/>
  <c r="BG83" i="5"/>
  <c r="E85" i="5" l="1"/>
  <c r="I85" i="5"/>
  <c r="H84" i="5"/>
  <c r="BE84" i="5"/>
  <c r="BC85" i="5"/>
  <c r="BY84" i="5"/>
  <c r="BW85" i="5"/>
  <c r="AT84" i="5"/>
  <c r="AR85" i="5"/>
  <c r="P84" i="5"/>
  <c r="N85" i="5"/>
  <c r="AJ84" i="5"/>
  <c r="AH85" i="5"/>
  <c r="CI84" i="5"/>
  <c r="CG85" i="5"/>
  <c r="BO84" i="5"/>
  <c r="BM85" i="5"/>
  <c r="Z84" i="5"/>
  <c r="X85" i="5"/>
  <c r="CL85" i="5" l="1"/>
  <c r="CH85" i="5"/>
  <c r="CB85" i="5"/>
  <c r="BX85" i="5"/>
  <c r="AW85" i="5"/>
  <c r="AS85" i="5"/>
  <c r="AB84" i="5"/>
  <c r="BR85" i="5"/>
  <c r="BN85" i="5"/>
  <c r="AM85" i="5"/>
  <c r="AI85" i="5"/>
  <c r="BH85" i="5"/>
  <c r="BD85" i="5"/>
  <c r="CK84" i="5"/>
  <c r="CA84" i="5"/>
  <c r="AL84" i="5"/>
  <c r="BG84" i="5"/>
  <c r="AC85" i="5"/>
  <c r="Y85" i="5"/>
  <c r="S85" i="5"/>
  <c r="O85" i="5"/>
  <c r="R84" i="5"/>
  <c r="BQ84" i="5"/>
  <c r="AV84" i="5"/>
  <c r="F85" i="5"/>
  <c r="D86" i="5"/>
  <c r="H85" i="5" l="1"/>
  <c r="Z85" i="5"/>
  <c r="X86" i="5"/>
  <c r="BE85" i="5"/>
  <c r="BC86" i="5"/>
  <c r="AT85" i="5"/>
  <c r="AR86" i="5"/>
  <c r="AJ85" i="5"/>
  <c r="AH86" i="5"/>
  <c r="BY85" i="5"/>
  <c r="BW86" i="5"/>
  <c r="E86" i="5"/>
  <c r="I86" i="5"/>
  <c r="P85" i="5"/>
  <c r="N86" i="5"/>
  <c r="BO85" i="5"/>
  <c r="BM86" i="5"/>
  <c r="CI85" i="5"/>
  <c r="CG86" i="5"/>
  <c r="AW86" i="5" l="1"/>
  <c r="AS86" i="5"/>
  <c r="BH86" i="5"/>
  <c r="BD86" i="5"/>
  <c r="AV85" i="5"/>
  <c r="F86" i="5"/>
  <c r="D87" i="5"/>
  <c r="BG85" i="5"/>
  <c r="AC86" i="5"/>
  <c r="Y86" i="5"/>
  <c r="CL86" i="5"/>
  <c r="CH86" i="5"/>
  <c r="CB86" i="5"/>
  <c r="BX86" i="5"/>
  <c r="CK85" i="5"/>
  <c r="CA85" i="5"/>
  <c r="AB85" i="5"/>
  <c r="AM86" i="5"/>
  <c r="AI86" i="5"/>
  <c r="S86" i="5"/>
  <c r="O86" i="5"/>
  <c r="R85" i="5"/>
  <c r="BR86" i="5"/>
  <c r="BN86" i="5"/>
  <c r="BQ85" i="5"/>
  <c r="AL85" i="5"/>
  <c r="AJ86" i="5" l="1"/>
  <c r="AH87" i="5"/>
  <c r="BY86" i="5"/>
  <c r="BW87" i="5"/>
  <c r="E87" i="5"/>
  <c r="I87" i="5"/>
  <c r="H86" i="5"/>
  <c r="BO86" i="5"/>
  <c r="BM87" i="5"/>
  <c r="CI86" i="5"/>
  <c r="CG87" i="5"/>
  <c r="Z86" i="5"/>
  <c r="X87" i="5"/>
  <c r="BE86" i="5"/>
  <c r="BC87" i="5"/>
  <c r="P86" i="5"/>
  <c r="N87" i="5"/>
  <c r="AT86" i="5"/>
  <c r="AR87" i="5"/>
  <c r="BG86" i="5" l="1"/>
  <c r="AC87" i="5"/>
  <c r="Y87" i="5"/>
  <c r="AB86" i="5"/>
  <c r="F87" i="5"/>
  <c r="D88" i="5"/>
  <c r="BH87" i="5"/>
  <c r="BD87" i="5"/>
  <c r="CB87" i="5"/>
  <c r="BX87" i="5"/>
  <c r="AW87" i="5"/>
  <c r="AS87" i="5"/>
  <c r="CL87" i="5"/>
  <c r="CH87" i="5"/>
  <c r="AV86" i="5"/>
  <c r="CK86" i="5"/>
  <c r="CA86" i="5"/>
  <c r="S87" i="5"/>
  <c r="O87" i="5"/>
  <c r="BR87" i="5"/>
  <c r="BN87" i="5"/>
  <c r="AM87" i="5"/>
  <c r="AI87" i="5"/>
  <c r="R86" i="5"/>
  <c r="BQ86" i="5"/>
  <c r="AL86" i="5"/>
  <c r="P87" i="5" l="1"/>
  <c r="N88" i="5"/>
  <c r="CI87" i="5"/>
  <c r="CG88" i="5"/>
  <c r="E88" i="5"/>
  <c r="I88" i="5"/>
  <c r="H87" i="5"/>
  <c r="AT87" i="5"/>
  <c r="AR88" i="5"/>
  <c r="AJ87" i="5"/>
  <c r="AH88" i="5"/>
  <c r="BY87" i="5"/>
  <c r="BW88" i="5"/>
  <c r="Z87" i="5"/>
  <c r="X88" i="5"/>
  <c r="BO87" i="5"/>
  <c r="BM88" i="5"/>
  <c r="BE87" i="5"/>
  <c r="BC88" i="5"/>
  <c r="CB88" i="5" l="1"/>
  <c r="BX88" i="5"/>
  <c r="CA87" i="5"/>
  <c r="F88" i="5"/>
  <c r="D89" i="5"/>
  <c r="BH88" i="5"/>
  <c r="BD88" i="5"/>
  <c r="AM88" i="5"/>
  <c r="AI88" i="5"/>
  <c r="CL88" i="5"/>
  <c r="CH88" i="5"/>
  <c r="BG87" i="5"/>
  <c r="BR88" i="5"/>
  <c r="BN88" i="5"/>
  <c r="AW88" i="5"/>
  <c r="AS88" i="5"/>
  <c r="S88" i="5"/>
  <c r="O88" i="5"/>
  <c r="AC88" i="5"/>
  <c r="Y88" i="5"/>
  <c r="AB87" i="5"/>
  <c r="AL87" i="5"/>
  <c r="CK87" i="5"/>
  <c r="BQ87" i="5"/>
  <c r="AV87" i="5"/>
  <c r="R87" i="5"/>
  <c r="BO88" i="5" l="1"/>
  <c r="BM89" i="5"/>
  <c r="BE88" i="5"/>
  <c r="BC89" i="5"/>
  <c r="Z88" i="5"/>
  <c r="X89" i="5"/>
  <c r="E89" i="5"/>
  <c r="I89" i="5"/>
  <c r="H88" i="5"/>
  <c r="P88" i="5"/>
  <c r="N89" i="5"/>
  <c r="CI88" i="5"/>
  <c r="CG89" i="5"/>
  <c r="AT88" i="5"/>
  <c r="AR89" i="5"/>
  <c r="AJ88" i="5"/>
  <c r="AH89" i="5"/>
  <c r="BY88" i="5"/>
  <c r="BW89" i="5"/>
  <c r="AW89" i="5" l="1"/>
  <c r="AS89" i="5"/>
  <c r="CL89" i="5"/>
  <c r="CH89" i="5"/>
  <c r="AC89" i="5"/>
  <c r="Y89" i="5"/>
  <c r="CK88" i="5"/>
  <c r="AB88" i="5"/>
  <c r="BH89" i="5"/>
  <c r="BD89" i="5"/>
  <c r="CB89" i="5"/>
  <c r="BX89" i="5"/>
  <c r="S89" i="5"/>
  <c r="O89" i="5"/>
  <c r="CA88" i="5"/>
  <c r="R88" i="5"/>
  <c r="BG88" i="5"/>
  <c r="F89" i="5"/>
  <c r="D90" i="5"/>
  <c r="BR89" i="5"/>
  <c r="BN89" i="5"/>
  <c r="AV88" i="5"/>
  <c r="AM89" i="5"/>
  <c r="AI89" i="5"/>
  <c r="AL88" i="5"/>
  <c r="BQ88" i="5"/>
  <c r="E90" i="5" l="1"/>
  <c r="I90" i="5"/>
  <c r="P89" i="5"/>
  <c r="N90" i="5"/>
  <c r="H89" i="5"/>
  <c r="AJ89" i="5"/>
  <c r="AH90" i="5"/>
  <c r="BY89" i="5"/>
  <c r="BW90" i="5"/>
  <c r="Z89" i="5"/>
  <c r="X90" i="5"/>
  <c r="BE89" i="5"/>
  <c r="BC90" i="5"/>
  <c r="CI89" i="5"/>
  <c r="CG90" i="5"/>
  <c r="BO89" i="5"/>
  <c r="BM90" i="5"/>
  <c r="AT89" i="5"/>
  <c r="AR90" i="5"/>
  <c r="BR90" i="5" l="1"/>
  <c r="BN90" i="5"/>
  <c r="CL90" i="5"/>
  <c r="CH90" i="5"/>
  <c r="AM90" i="5"/>
  <c r="AI90" i="5"/>
  <c r="BX90" i="5"/>
  <c r="CB90" i="5" s="1"/>
  <c r="AL89" i="5"/>
  <c r="BH90" i="5"/>
  <c r="BD90" i="5"/>
  <c r="BG89" i="5"/>
  <c r="AW90" i="5"/>
  <c r="AS90" i="5"/>
  <c r="S90" i="5"/>
  <c r="O90" i="5"/>
  <c r="CK89" i="5"/>
  <c r="AC90" i="5"/>
  <c r="Y90" i="5"/>
  <c r="AV89" i="5"/>
  <c r="AB89" i="5"/>
  <c r="R89" i="5"/>
  <c r="BQ89" i="5"/>
  <c r="CA89" i="5"/>
  <c r="F90" i="5"/>
  <c r="D91" i="5"/>
  <c r="AT90" i="5" l="1"/>
  <c r="AR91" i="5"/>
  <c r="Z90" i="5"/>
  <c r="X91" i="5"/>
  <c r="AJ90" i="5"/>
  <c r="AH91" i="5"/>
  <c r="BY90" i="5"/>
  <c r="BW91" i="5"/>
  <c r="BE90" i="5"/>
  <c r="BC91" i="5"/>
  <c r="CI90" i="5"/>
  <c r="CG91" i="5"/>
  <c r="E91" i="5"/>
  <c r="I91" i="5"/>
  <c r="P90" i="5"/>
  <c r="N91" i="5"/>
  <c r="BO90" i="5"/>
  <c r="BM91" i="5"/>
  <c r="H90" i="5"/>
  <c r="CB91" i="5" l="1"/>
  <c r="BX91" i="5"/>
  <c r="AM91" i="5"/>
  <c r="AI91" i="5"/>
  <c r="F91" i="5"/>
  <c r="D92" i="5"/>
  <c r="AL90" i="5"/>
  <c r="S91" i="5"/>
  <c r="O91" i="5"/>
  <c r="AC91" i="5"/>
  <c r="Y91" i="5"/>
  <c r="R90" i="5"/>
  <c r="CL91" i="5"/>
  <c r="CH91" i="5"/>
  <c r="CK90" i="5"/>
  <c r="AB90" i="5"/>
  <c r="CA90" i="5"/>
  <c r="BR91" i="5"/>
  <c r="BN91" i="5"/>
  <c r="BH91" i="5"/>
  <c r="BD91" i="5"/>
  <c r="AW91" i="5"/>
  <c r="AS91" i="5"/>
  <c r="BQ90" i="5"/>
  <c r="BG90" i="5"/>
  <c r="AV90" i="5"/>
  <c r="BO91" i="5" l="1"/>
  <c r="BM92" i="5"/>
  <c r="CI91" i="5"/>
  <c r="CG92" i="5"/>
  <c r="E92" i="5"/>
  <c r="I92" i="5"/>
  <c r="H91" i="5"/>
  <c r="AT91" i="5"/>
  <c r="AR92" i="5"/>
  <c r="Z91" i="5"/>
  <c r="X92" i="5"/>
  <c r="AJ91" i="5"/>
  <c r="AH92" i="5"/>
  <c r="BE91" i="5"/>
  <c r="BC92" i="5"/>
  <c r="P91" i="5"/>
  <c r="N92" i="5"/>
  <c r="BY91" i="5"/>
  <c r="BW92" i="5"/>
  <c r="BH92" i="5" l="1"/>
  <c r="BD92" i="5"/>
  <c r="AL91" i="5"/>
  <c r="F92" i="5"/>
  <c r="D93" i="5"/>
  <c r="CB92" i="5"/>
  <c r="BX92" i="5"/>
  <c r="AC92" i="5"/>
  <c r="Y92" i="5"/>
  <c r="CL92" i="5"/>
  <c r="CH92" i="5"/>
  <c r="CK91" i="5"/>
  <c r="BG91" i="5"/>
  <c r="AM92" i="5"/>
  <c r="AI92" i="5"/>
  <c r="CA91" i="5"/>
  <c r="S92" i="5"/>
  <c r="O92" i="5"/>
  <c r="AW92" i="5"/>
  <c r="AS92" i="5"/>
  <c r="BR92" i="5"/>
  <c r="BN92" i="5"/>
  <c r="AB91" i="5"/>
  <c r="R91" i="5"/>
  <c r="AV91" i="5"/>
  <c r="BQ91" i="5"/>
  <c r="AT92" i="5" l="1"/>
  <c r="AR93" i="5"/>
  <c r="BY92" i="5"/>
  <c r="BW93" i="5"/>
  <c r="P92" i="5"/>
  <c r="N93" i="5"/>
  <c r="E93" i="5"/>
  <c r="I93" i="5"/>
  <c r="H92" i="5"/>
  <c r="CI92" i="5"/>
  <c r="CG93" i="5"/>
  <c r="BO92" i="5"/>
  <c r="BM93" i="5"/>
  <c r="AJ92" i="5"/>
  <c r="AH93" i="5"/>
  <c r="Z92" i="5"/>
  <c r="X93" i="5"/>
  <c r="BE92" i="5"/>
  <c r="BC93" i="5"/>
  <c r="BR93" i="5" l="1"/>
  <c r="BN93" i="5"/>
  <c r="S93" i="5"/>
  <c r="O93" i="5"/>
  <c r="BQ92" i="5"/>
  <c r="R92" i="5"/>
  <c r="AL92" i="5"/>
  <c r="BH93" i="5"/>
  <c r="BD93" i="5"/>
  <c r="CL93" i="5"/>
  <c r="CH93" i="5"/>
  <c r="CB93" i="5"/>
  <c r="BX93" i="5"/>
  <c r="BG92" i="5"/>
  <c r="CK92" i="5"/>
  <c r="CA92" i="5"/>
  <c r="F93" i="5"/>
  <c r="D94" i="5"/>
  <c r="AW93" i="5"/>
  <c r="AS93" i="5"/>
  <c r="AM93" i="5"/>
  <c r="AI93" i="5"/>
  <c r="AC93" i="5"/>
  <c r="Y93" i="5"/>
  <c r="AB92" i="5"/>
  <c r="AV92" i="5"/>
  <c r="E94" i="5" l="1"/>
  <c r="I94" i="5"/>
  <c r="BY93" i="5"/>
  <c r="BW94" i="5"/>
  <c r="H93" i="5"/>
  <c r="Z93" i="5"/>
  <c r="X94" i="5"/>
  <c r="CI93" i="5"/>
  <c r="CG94" i="5"/>
  <c r="AJ93" i="5"/>
  <c r="AH94" i="5"/>
  <c r="BE93" i="5"/>
  <c r="BC94" i="5"/>
  <c r="P93" i="5"/>
  <c r="N94" i="5"/>
  <c r="AT93" i="5"/>
  <c r="AR94" i="5"/>
  <c r="BO93" i="5"/>
  <c r="BM94" i="5"/>
  <c r="AC94" i="5" l="1"/>
  <c r="Y94" i="5"/>
  <c r="S94" i="5"/>
  <c r="O94" i="5"/>
  <c r="R93" i="5"/>
  <c r="BH94" i="5"/>
  <c r="BD94" i="5"/>
  <c r="BG93" i="5"/>
  <c r="BR94" i="5"/>
  <c r="BN94" i="5"/>
  <c r="AM94" i="5"/>
  <c r="AI94" i="5"/>
  <c r="CB94" i="5"/>
  <c r="BX94" i="5"/>
  <c r="BQ93" i="5"/>
  <c r="AL93" i="5"/>
  <c r="CA93" i="5"/>
  <c r="AB93" i="5"/>
  <c r="AW94" i="5"/>
  <c r="AS94" i="5"/>
  <c r="CL94" i="5"/>
  <c r="CH94" i="5"/>
  <c r="AV93" i="5"/>
  <c r="CK93" i="5"/>
  <c r="F94" i="5"/>
  <c r="D95" i="5"/>
  <c r="BY94" i="5" l="1"/>
  <c r="BW95" i="5"/>
  <c r="BE94" i="5"/>
  <c r="BC95" i="5"/>
  <c r="AJ94" i="5"/>
  <c r="AH95" i="5"/>
  <c r="H94" i="5"/>
  <c r="CI94" i="5"/>
  <c r="CG95" i="5"/>
  <c r="BO94" i="5"/>
  <c r="BM95" i="5"/>
  <c r="P94" i="5"/>
  <c r="N95" i="5"/>
  <c r="E95" i="5"/>
  <c r="I95" i="5"/>
  <c r="AT94" i="5"/>
  <c r="AR95" i="5"/>
  <c r="Z94" i="5"/>
  <c r="X95" i="5"/>
  <c r="AM95" i="5" l="1"/>
  <c r="AI95" i="5"/>
  <c r="R94" i="5"/>
  <c r="AL94" i="5"/>
  <c r="AC95" i="5"/>
  <c r="Y95" i="5"/>
  <c r="BR95" i="5"/>
  <c r="BN95" i="5"/>
  <c r="BH95" i="5"/>
  <c r="BD95" i="5"/>
  <c r="BQ94" i="5"/>
  <c r="AW95" i="5"/>
  <c r="AS95" i="5"/>
  <c r="CL95" i="5"/>
  <c r="CH95" i="5"/>
  <c r="CB95" i="5"/>
  <c r="BX95" i="5"/>
  <c r="F95" i="5"/>
  <c r="D96" i="5"/>
  <c r="S95" i="5"/>
  <c r="O95" i="5"/>
  <c r="AB94" i="5"/>
  <c r="BG94" i="5"/>
  <c r="AV94" i="5"/>
  <c r="CK94" i="5"/>
  <c r="CA94" i="5"/>
  <c r="P95" i="5" l="1"/>
  <c r="N96" i="5"/>
  <c r="AT95" i="5"/>
  <c r="AR96" i="5"/>
  <c r="Z95" i="5"/>
  <c r="X96" i="5"/>
  <c r="E96" i="5"/>
  <c r="I96" i="5"/>
  <c r="H95" i="5"/>
  <c r="BY95" i="5"/>
  <c r="BW96" i="5"/>
  <c r="BE95" i="5"/>
  <c r="BC96" i="5"/>
  <c r="CI95" i="5"/>
  <c r="CG96" i="5"/>
  <c r="BO95" i="5"/>
  <c r="BM96" i="5"/>
  <c r="AJ95" i="5"/>
  <c r="AH96" i="5"/>
  <c r="BH96" i="5" l="1"/>
  <c r="BD96" i="5"/>
  <c r="AC96" i="5"/>
  <c r="Y96" i="5"/>
  <c r="F96" i="5"/>
  <c r="D97" i="5"/>
  <c r="BG95" i="5"/>
  <c r="AB95" i="5"/>
  <c r="CK95" i="5"/>
  <c r="AW96" i="5"/>
  <c r="AS96" i="5"/>
  <c r="AM96" i="5"/>
  <c r="AI96" i="5"/>
  <c r="CB96" i="5"/>
  <c r="BX96" i="5"/>
  <c r="AL95" i="5"/>
  <c r="CA95" i="5"/>
  <c r="AV95" i="5"/>
  <c r="S96" i="5"/>
  <c r="O96" i="5"/>
  <c r="CL96" i="5"/>
  <c r="CH96" i="5"/>
  <c r="BR96" i="5"/>
  <c r="BN96" i="5"/>
  <c r="BQ95" i="5"/>
  <c r="R95" i="5"/>
  <c r="AJ96" i="5" l="1"/>
  <c r="AH97" i="5"/>
  <c r="BO96" i="5"/>
  <c r="BM97" i="5"/>
  <c r="AT96" i="5"/>
  <c r="AR97" i="5"/>
  <c r="E97" i="5"/>
  <c r="I97" i="5"/>
  <c r="H96" i="5"/>
  <c r="CI96" i="5"/>
  <c r="CG97" i="5"/>
  <c r="Z96" i="5"/>
  <c r="X97" i="5"/>
  <c r="P96" i="5"/>
  <c r="N97" i="5"/>
  <c r="BY96" i="5"/>
  <c r="BW97" i="5"/>
  <c r="BE96" i="5"/>
  <c r="BC97" i="5"/>
  <c r="F97" i="5" l="1"/>
  <c r="D98" i="5"/>
  <c r="R96" i="5"/>
  <c r="AW97" i="5"/>
  <c r="AS97" i="5"/>
  <c r="AB96" i="5"/>
  <c r="AV96" i="5"/>
  <c r="BH97" i="5"/>
  <c r="BD97" i="5"/>
  <c r="CL97" i="5"/>
  <c r="CH97" i="5"/>
  <c r="BR97" i="5"/>
  <c r="BN97" i="5"/>
  <c r="BG96" i="5"/>
  <c r="CK96" i="5"/>
  <c r="BQ96" i="5"/>
  <c r="AC97" i="5"/>
  <c r="Y97" i="5"/>
  <c r="CB97" i="5"/>
  <c r="BX97" i="5"/>
  <c r="AM97" i="5"/>
  <c r="AI97" i="5"/>
  <c r="S97" i="5"/>
  <c r="O97" i="5"/>
  <c r="CA96" i="5"/>
  <c r="AL96" i="5"/>
  <c r="Z97" i="5" l="1"/>
  <c r="X98" i="5"/>
  <c r="BO97" i="5"/>
  <c r="BM98" i="5"/>
  <c r="P97" i="5"/>
  <c r="N98" i="5"/>
  <c r="CI97" i="5"/>
  <c r="CG98" i="5"/>
  <c r="AT97" i="5"/>
  <c r="AR98" i="5"/>
  <c r="AJ97" i="5"/>
  <c r="AH98" i="5"/>
  <c r="BE97" i="5"/>
  <c r="BC98" i="5"/>
  <c r="BY97" i="5"/>
  <c r="BW98" i="5"/>
  <c r="E98" i="5"/>
  <c r="I98" i="5"/>
  <c r="H97" i="5"/>
  <c r="CB98" i="5" l="1"/>
  <c r="BX98" i="5"/>
  <c r="CL98" i="5"/>
  <c r="CH98" i="5"/>
  <c r="BH98" i="5"/>
  <c r="BD98" i="5"/>
  <c r="S98" i="5"/>
  <c r="O98" i="5"/>
  <c r="CA97" i="5"/>
  <c r="CK97" i="5"/>
  <c r="BG97" i="5"/>
  <c r="R97" i="5"/>
  <c r="AM98" i="5"/>
  <c r="AI98" i="5"/>
  <c r="BR98" i="5"/>
  <c r="BN98" i="5"/>
  <c r="BQ97" i="5"/>
  <c r="AW98" i="5"/>
  <c r="AS98" i="5"/>
  <c r="AC98" i="5"/>
  <c r="Y98" i="5"/>
  <c r="AL97" i="5"/>
  <c r="F98" i="5"/>
  <c r="D99" i="5"/>
  <c r="AV97" i="5"/>
  <c r="AB97" i="5"/>
  <c r="AT98" i="5" l="1"/>
  <c r="AR99" i="5"/>
  <c r="P98" i="5"/>
  <c r="N99" i="5"/>
  <c r="E99" i="5"/>
  <c r="I99" i="5"/>
  <c r="BE98" i="5"/>
  <c r="BC99" i="5"/>
  <c r="H98" i="5"/>
  <c r="BO98" i="5"/>
  <c r="BM99" i="5"/>
  <c r="CI98" i="5"/>
  <c r="CG99" i="5"/>
  <c r="Z98" i="5"/>
  <c r="X99" i="5"/>
  <c r="AJ98" i="5"/>
  <c r="AH99" i="5"/>
  <c r="BY98" i="5"/>
  <c r="BW99" i="5"/>
  <c r="AC99" i="5" l="1"/>
  <c r="Y99" i="5"/>
  <c r="BH99" i="5"/>
  <c r="BD99" i="5"/>
  <c r="CK98" i="5"/>
  <c r="F99" i="5"/>
  <c r="D100" i="5"/>
  <c r="CB99" i="5"/>
  <c r="BX99" i="5"/>
  <c r="BR99" i="5"/>
  <c r="BN99" i="5"/>
  <c r="S99" i="5"/>
  <c r="O99" i="5"/>
  <c r="CA98" i="5"/>
  <c r="BQ98" i="5"/>
  <c r="R98" i="5"/>
  <c r="BG98" i="5"/>
  <c r="AW99" i="5"/>
  <c r="AS99" i="5"/>
  <c r="AB98" i="5"/>
  <c r="CL99" i="5"/>
  <c r="CH99" i="5"/>
  <c r="AM99" i="5"/>
  <c r="AI99" i="5"/>
  <c r="AL98" i="5"/>
  <c r="AV98" i="5"/>
  <c r="AT99" i="5" l="1"/>
  <c r="AR100" i="5"/>
  <c r="E100" i="5"/>
  <c r="I100" i="5"/>
  <c r="H99" i="5"/>
  <c r="AJ99" i="5"/>
  <c r="AH100" i="5"/>
  <c r="P99" i="5"/>
  <c r="N100" i="5"/>
  <c r="CI99" i="5"/>
  <c r="CG100" i="5"/>
  <c r="BO99" i="5"/>
  <c r="BM100" i="5"/>
  <c r="BE99" i="5"/>
  <c r="BC100" i="5"/>
  <c r="BY99" i="5"/>
  <c r="BW100" i="5"/>
  <c r="Z99" i="5"/>
  <c r="X100" i="5"/>
  <c r="AM100" i="5" l="1"/>
  <c r="AI100" i="5"/>
  <c r="BG99" i="5"/>
  <c r="BQ99" i="5"/>
  <c r="BR100" i="5"/>
  <c r="BN100" i="5"/>
  <c r="AC100" i="5"/>
  <c r="Y100" i="5"/>
  <c r="CL100" i="5"/>
  <c r="CH100" i="5"/>
  <c r="AB99" i="5"/>
  <c r="CK99" i="5"/>
  <c r="F100" i="5"/>
  <c r="D101" i="5"/>
  <c r="BH100" i="5"/>
  <c r="BD100" i="5"/>
  <c r="AL99" i="5"/>
  <c r="CB100" i="5"/>
  <c r="BX100" i="5"/>
  <c r="S100" i="5"/>
  <c r="O100" i="5"/>
  <c r="AW100" i="5"/>
  <c r="AS100" i="5"/>
  <c r="CA99" i="5"/>
  <c r="R99" i="5"/>
  <c r="AV99" i="5"/>
  <c r="BY100" i="5" l="1"/>
  <c r="BW101" i="5"/>
  <c r="BO100" i="5"/>
  <c r="BM101" i="5"/>
  <c r="AT100" i="5"/>
  <c r="AR101" i="5"/>
  <c r="BE100" i="5"/>
  <c r="BC101" i="5"/>
  <c r="CI100" i="5"/>
  <c r="CG101" i="5"/>
  <c r="P100" i="5"/>
  <c r="N101" i="5"/>
  <c r="E101" i="5"/>
  <c r="I101" i="5"/>
  <c r="Z100" i="5"/>
  <c r="X101" i="5"/>
  <c r="AJ100" i="5"/>
  <c r="AH101" i="5"/>
  <c r="H100" i="5"/>
  <c r="BH101" i="5" l="1"/>
  <c r="BD101" i="5"/>
  <c r="AW101" i="5"/>
  <c r="AS101" i="5"/>
  <c r="BG100" i="5"/>
  <c r="F101" i="5"/>
  <c r="D102" i="5"/>
  <c r="AV100" i="5"/>
  <c r="BR101" i="5"/>
  <c r="BN101" i="5"/>
  <c r="AC101" i="5"/>
  <c r="Y101" i="5"/>
  <c r="S101" i="5"/>
  <c r="O101" i="5"/>
  <c r="R100" i="5"/>
  <c r="BQ100" i="5"/>
  <c r="AB100" i="5"/>
  <c r="AM101" i="5"/>
  <c r="AI101" i="5"/>
  <c r="CL101" i="5"/>
  <c r="CH101" i="5"/>
  <c r="CB101" i="5"/>
  <c r="BX101" i="5"/>
  <c r="AL100" i="5"/>
  <c r="CK100" i="5"/>
  <c r="CA100" i="5"/>
  <c r="AJ101" i="5" l="1"/>
  <c r="AH102" i="5"/>
  <c r="P101" i="5"/>
  <c r="N102" i="5"/>
  <c r="E102" i="5"/>
  <c r="I102" i="5"/>
  <c r="H101" i="5"/>
  <c r="Z101" i="5"/>
  <c r="X102" i="5"/>
  <c r="BY101" i="5"/>
  <c r="BW102" i="5"/>
  <c r="BO101" i="5"/>
  <c r="BM102" i="5"/>
  <c r="AT101" i="5"/>
  <c r="AR102" i="5"/>
  <c r="CI101" i="5"/>
  <c r="CG102" i="5"/>
  <c r="BE101" i="5"/>
  <c r="BC102" i="5"/>
  <c r="AW102" i="5" l="1"/>
  <c r="AS102" i="5"/>
  <c r="AV101" i="5"/>
  <c r="BR102" i="5"/>
  <c r="BN102" i="5"/>
  <c r="BQ101" i="5"/>
  <c r="F102" i="5"/>
  <c r="D103" i="5"/>
  <c r="BH102" i="5"/>
  <c r="BD102" i="5"/>
  <c r="CB102" i="5"/>
  <c r="BX102" i="5"/>
  <c r="S102" i="5"/>
  <c r="O102" i="5"/>
  <c r="CA101" i="5"/>
  <c r="BG101" i="5"/>
  <c r="R101" i="5"/>
  <c r="CL102" i="5"/>
  <c r="CH102" i="5"/>
  <c r="AC102" i="5"/>
  <c r="Y102" i="5"/>
  <c r="AM102" i="5"/>
  <c r="AI102" i="5"/>
  <c r="CK101" i="5"/>
  <c r="AB101" i="5"/>
  <c r="AL101" i="5"/>
  <c r="CI102" i="5" l="1"/>
  <c r="CG103" i="5"/>
  <c r="P102" i="5"/>
  <c r="N103" i="5"/>
  <c r="BY102" i="5"/>
  <c r="BW103" i="5"/>
  <c r="BO102" i="5"/>
  <c r="BM103" i="5"/>
  <c r="AJ102" i="5"/>
  <c r="AH103" i="5"/>
  <c r="BE102" i="5"/>
  <c r="BC103" i="5"/>
  <c r="Z102" i="5"/>
  <c r="X103" i="5"/>
  <c r="E103" i="5"/>
  <c r="I103" i="5"/>
  <c r="AT102" i="5"/>
  <c r="AR103" i="5"/>
  <c r="H102" i="5"/>
  <c r="BR103" i="5" l="1"/>
  <c r="BN103" i="5"/>
  <c r="AC103" i="5"/>
  <c r="Y103" i="5"/>
  <c r="CB103" i="5"/>
  <c r="BX103" i="5"/>
  <c r="AB102" i="5"/>
  <c r="CA102" i="5"/>
  <c r="BQ102" i="5"/>
  <c r="S103" i="5"/>
  <c r="O103" i="5"/>
  <c r="F103" i="5"/>
  <c r="D104" i="5"/>
  <c r="BH103" i="5"/>
  <c r="BD103" i="5"/>
  <c r="BG102" i="5"/>
  <c r="R102" i="5"/>
  <c r="AW103" i="5"/>
  <c r="AS103" i="5"/>
  <c r="AM103" i="5"/>
  <c r="AI103" i="5"/>
  <c r="CL103" i="5"/>
  <c r="CH103" i="5"/>
  <c r="AV102" i="5"/>
  <c r="AL102" i="5"/>
  <c r="CK102" i="5"/>
  <c r="AT103" i="5" l="1"/>
  <c r="AR104" i="5"/>
  <c r="E104" i="5"/>
  <c r="I104" i="5"/>
  <c r="H103" i="5"/>
  <c r="P103" i="5"/>
  <c r="N104" i="5"/>
  <c r="BY103" i="5"/>
  <c r="BW104" i="5"/>
  <c r="CI103" i="5"/>
  <c r="CG104" i="5"/>
  <c r="Z103" i="5"/>
  <c r="X104" i="5"/>
  <c r="AJ103" i="5"/>
  <c r="AH104" i="5"/>
  <c r="BE103" i="5"/>
  <c r="BC104" i="5"/>
  <c r="BO103" i="5"/>
  <c r="BM104" i="5"/>
  <c r="S104" i="5" l="1"/>
  <c r="O104" i="5"/>
  <c r="AL103" i="5"/>
  <c r="AB103" i="5"/>
  <c r="BR104" i="5"/>
  <c r="BN104" i="5"/>
  <c r="CL104" i="5"/>
  <c r="CH104" i="5"/>
  <c r="BQ103" i="5"/>
  <c r="CK103" i="5"/>
  <c r="F104" i="5"/>
  <c r="D105" i="5"/>
  <c r="AM104" i="5"/>
  <c r="AI104" i="5"/>
  <c r="R103" i="5"/>
  <c r="AC104" i="5"/>
  <c r="Y104" i="5"/>
  <c r="BH104" i="5"/>
  <c r="BD104" i="5"/>
  <c r="CB104" i="5"/>
  <c r="BX104" i="5"/>
  <c r="AW104" i="5"/>
  <c r="AS104" i="5"/>
  <c r="BG103" i="5"/>
  <c r="CA103" i="5"/>
  <c r="AV103" i="5"/>
  <c r="BE104" i="5" l="1"/>
  <c r="BC105" i="5"/>
  <c r="E105" i="5"/>
  <c r="I105" i="5"/>
  <c r="BO104" i="5"/>
  <c r="BM105" i="5"/>
  <c r="H104" i="5"/>
  <c r="Z104" i="5"/>
  <c r="X105" i="5"/>
  <c r="AT104" i="5"/>
  <c r="AR105" i="5"/>
  <c r="BY104" i="5"/>
  <c r="BW105" i="5"/>
  <c r="AJ104" i="5"/>
  <c r="AH105" i="5"/>
  <c r="CI104" i="5"/>
  <c r="CG105" i="5"/>
  <c r="P104" i="5"/>
  <c r="N105" i="5"/>
  <c r="AM105" i="5" l="1"/>
  <c r="AI105" i="5"/>
  <c r="AL104" i="5"/>
  <c r="CB105" i="5"/>
  <c r="BX105" i="5"/>
  <c r="BR105" i="5"/>
  <c r="BN105" i="5"/>
  <c r="CA104" i="5"/>
  <c r="BQ104" i="5"/>
  <c r="AV104" i="5"/>
  <c r="CL105" i="5"/>
  <c r="CH105" i="5"/>
  <c r="AC105" i="5"/>
  <c r="Y105" i="5"/>
  <c r="BH105" i="5"/>
  <c r="BD105" i="5"/>
  <c r="S105" i="5"/>
  <c r="O105" i="5"/>
  <c r="AW105" i="5"/>
  <c r="AS105" i="5"/>
  <c r="R104" i="5"/>
  <c r="F105" i="5"/>
  <c r="D106" i="5"/>
  <c r="CK104" i="5"/>
  <c r="AB104" i="5"/>
  <c r="BG104" i="5"/>
  <c r="AT105" i="5" l="1"/>
  <c r="AR106" i="5"/>
  <c r="CI105" i="5"/>
  <c r="CG106" i="5"/>
  <c r="BO105" i="5"/>
  <c r="BM106" i="5"/>
  <c r="P105" i="5"/>
  <c r="N106" i="5"/>
  <c r="BY105" i="5"/>
  <c r="BW106" i="5"/>
  <c r="E106" i="5"/>
  <c r="I106" i="5"/>
  <c r="BE105" i="5"/>
  <c r="BC106" i="5"/>
  <c r="H105" i="5"/>
  <c r="Z105" i="5"/>
  <c r="X106" i="5"/>
  <c r="AJ105" i="5"/>
  <c r="AH106" i="5"/>
  <c r="S106" i="5" l="1"/>
  <c r="O106" i="5"/>
  <c r="BH106" i="5"/>
  <c r="BD106" i="5"/>
  <c r="BR106" i="5"/>
  <c r="BN106" i="5"/>
  <c r="BG105" i="5"/>
  <c r="BQ105" i="5"/>
  <c r="AM106" i="5"/>
  <c r="AI106" i="5"/>
  <c r="CL106" i="5"/>
  <c r="CH106" i="5"/>
  <c r="AL105" i="5"/>
  <c r="F106" i="5"/>
  <c r="D107" i="5"/>
  <c r="CK105" i="5"/>
  <c r="R105" i="5"/>
  <c r="AC106" i="5"/>
  <c r="Y106" i="5"/>
  <c r="CB106" i="5"/>
  <c r="BX106" i="5"/>
  <c r="AW106" i="5"/>
  <c r="AS106" i="5"/>
  <c r="AB105" i="5"/>
  <c r="CA105" i="5"/>
  <c r="AV105" i="5"/>
  <c r="Z106" i="5" l="1"/>
  <c r="X107" i="5"/>
  <c r="CI106" i="5"/>
  <c r="CG107" i="5"/>
  <c r="BO106" i="5"/>
  <c r="BM107" i="5"/>
  <c r="AT106" i="5"/>
  <c r="AR107" i="5"/>
  <c r="AJ106" i="5"/>
  <c r="AH107" i="5"/>
  <c r="BE106" i="5"/>
  <c r="BC107" i="5"/>
  <c r="BY106" i="5"/>
  <c r="BW107" i="5"/>
  <c r="E107" i="5"/>
  <c r="I107" i="5"/>
  <c r="P106" i="5"/>
  <c r="N107" i="5"/>
  <c r="H106" i="5"/>
  <c r="AW107" i="5" l="1"/>
  <c r="AS107" i="5"/>
  <c r="BR107" i="5"/>
  <c r="BN107" i="5"/>
  <c r="AV106" i="5"/>
  <c r="CB107" i="5"/>
  <c r="BX107" i="5"/>
  <c r="CA106" i="5"/>
  <c r="BQ106" i="5"/>
  <c r="CL107" i="5"/>
  <c r="CH107" i="5"/>
  <c r="BH107" i="5"/>
  <c r="BD107" i="5"/>
  <c r="BG106" i="5"/>
  <c r="CK106" i="5"/>
  <c r="S107" i="5"/>
  <c r="O107" i="5"/>
  <c r="AM107" i="5"/>
  <c r="AI107" i="5"/>
  <c r="AC107" i="5"/>
  <c r="Y107" i="5"/>
  <c r="F107" i="5"/>
  <c r="D108" i="5"/>
  <c r="R106" i="5"/>
  <c r="AL106" i="5"/>
  <c r="AB106" i="5"/>
  <c r="AJ107" i="5" l="1"/>
  <c r="AH108" i="5"/>
  <c r="BE107" i="5"/>
  <c r="BC108" i="5"/>
  <c r="BY107" i="5"/>
  <c r="BW108" i="5"/>
  <c r="P107" i="5"/>
  <c r="N108" i="5"/>
  <c r="CI107" i="5"/>
  <c r="CG108" i="5"/>
  <c r="E108" i="5"/>
  <c r="I108" i="5"/>
  <c r="BO107" i="5"/>
  <c r="BM108" i="5"/>
  <c r="H107" i="5"/>
  <c r="Z107" i="5"/>
  <c r="X108" i="5"/>
  <c r="AT107" i="5"/>
  <c r="AR108" i="5"/>
  <c r="S108" i="5" l="1"/>
  <c r="O108" i="5"/>
  <c r="BR108" i="5"/>
  <c r="BN108" i="5"/>
  <c r="CB108" i="5"/>
  <c r="BX108" i="5"/>
  <c r="BQ107" i="5"/>
  <c r="CA107" i="5"/>
  <c r="AW108" i="5"/>
  <c r="AS108" i="5"/>
  <c r="BH108" i="5"/>
  <c r="BD108" i="5"/>
  <c r="AV107" i="5"/>
  <c r="F108" i="5"/>
  <c r="D109" i="5"/>
  <c r="BG107" i="5"/>
  <c r="R107" i="5"/>
  <c r="AC108" i="5"/>
  <c r="Y108" i="5"/>
  <c r="CL108" i="5"/>
  <c r="CH108" i="5"/>
  <c r="AM108" i="5"/>
  <c r="AI108" i="5"/>
  <c r="AB107" i="5"/>
  <c r="CK107" i="5"/>
  <c r="AL107" i="5"/>
  <c r="Z108" i="5" l="1"/>
  <c r="X109" i="5"/>
  <c r="BE108" i="5"/>
  <c r="BC109" i="5"/>
  <c r="BY108" i="5"/>
  <c r="BW109" i="5"/>
  <c r="AJ108" i="5"/>
  <c r="AH109" i="5"/>
  <c r="AT108" i="5"/>
  <c r="AR109" i="5"/>
  <c r="BO108" i="5"/>
  <c r="BM109" i="5"/>
  <c r="CI108" i="5"/>
  <c r="CG109" i="5"/>
  <c r="E109" i="5"/>
  <c r="I109" i="5"/>
  <c r="P108" i="5"/>
  <c r="N109" i="5"/>
  <c r="H108" i="5"/>
  <c r="AM109" i="5" l="1"/>
  <c r="AI109" i="5"/>
  <c r="CB109" i="5"/>
  <c r="BX109" i="5"/>
  <c r="F109" i="5"/>
  <c r="D110" i="5"/>
  <c r="CK108" i="5"/>
  <c r="CA108" i="5"/>
  <c r="CL109" i="5"/>
  <c r="CH109" i="5"/>
  <c r="BH109" i="5"/>
  <c r="BD109" i="5"/>
  <c r="BR109" i="5"/>
  <c r="BN109" i="5"/>
  <c r="BQ108" i="5"/>
  <c r="BG108" i="5"/>
  <c r="AL108" i="5"/>
  <c r="S109" i="5"/>
  <c r="O109" i="5"/>
  <c r="AW109" i="5"/>
  <c r="AS109" i="5"/>
  <c r="AC109" i="5"/>
  <c r="Y109" i="5"/>
  <c r="R108" i="5"/>
  <c r="AV108" i="5"/>
  <c r="AB108" i="5"/>
  <c r="P109" i="5" l="1"/>
  <c r="N110" i="5"/>
  <c r="BO109" i="5"/>
  <c r="BM110" i="5"/>
  <c r="BE109" i="5"/>
  <c r="BC110" i="5"/>
  <c r="E110" i="5"/>
  <c r="I110" i="5"/>
  <c r="H109" i="5"/>
  <c r="Z109" i="5"/>
  <c r="X110" i="5"/>
  <c r="CI109" i="5"/>
  <c r="CG110" i="5"/>
  <c r="BY109" i="5"/>
  <c r="BW110" i="5"/>
  <c r="AT109" i="5"/>
  <c r="AR110" i="5"/>
  <c r="AJ109" i="5"/>
  <c r="AH110" i="5"/>
  <c r="CB110" i="5" l="1"/>
  <c r="BX110" i="5"/>
  <c r="BH110" i="5"/>
  <c r="BD110" i="5"/>
  <c r="CK109" i="5"/>
  <c r="BG109" i="5"/>
  <c r="F110" i="5"/>
  <c r="D111" i="5"/>
  <c r="BR110" i="5"/>
  <c r="BN110" i="5"/>
  <c r="AM110" i="5"/>
  <c r="AI110" i="5"/>
  <c r="AC110" i="5"/>
  <c r="Y110" i="5"/>
  <c r="AL109" i="5"/>
  <c r="AB109" i="5"/>
  <c r="BQ109" i="5"/>
  <c r="CL110" i="5"/>
  <c r="CH110" i="5"/>
  <c r="S110" i="5"/>
  <c r="O110" i="5"/>
  <c r="CA109" i="5"/>
  <c r="AW110" i="5"/>
  <c r="AS110" i="5"/>
  <c r="AV109" i="5"/>
  <c r="R109" i="5"/>
  <c r="CI110" i="5" l="1"/>
  <c r="CG111" i="5"/>
  <c r="Z110" i="5"/>
  <c r="X111" i="5"/>
  <c r="AT110" i="5"/>
  <c r="AR111" i="5"/>
  <c r="AJ110" i="5"/>
  <c r="AH111" i="5"/>
  <c r="BO110" i="5"/>
  <c r="BM111" i="5"/>
  <c r="BE110" i="5"/>
  <c r="BC111" i="5"/>
  <c r="P110" i="5"/>
  <c r="N111" i="5"/>
  <c r="E111" i="5"/>
  <c r="I111" i="5"/>
  <c r="BY110" i="5"/>
  <c r="BW111" i="5"/>
  <c r="H110" i="5"/>
  <c r="AM111" i="5" l="1"/>
  <c r="AI111" i="5"/>
  <c r="S111" i="5"/>
  <c r="O111" i="5"/>
  <c r="AW111" i="5"/>
  <c r="AS111" i="5"/>
  <c r="AL110" i="5"/>
  <c r="R110" i="5"/>
  <c r="AV110" i="5"/>
  <c r="AC111" i="5"/>
  <c r="Y111" i="5"/>
  <c r="BH111" i="5"/>
  <c r="BD111" i="5"/>
  <c r="BG110" i="5"/>
  <c r="AB110" i="5"/>
  <c r="F111" i="5"/>
  <c r="D112" i="5"/>
  <c r="CB111" i="5"/>
  <c r="BX111" i="5"/>
  <c r="BR111" i="5"/>
  <c r="BN111" i="5"/>
  <c r="CL111" i="5"/>
  <c r="CH111" i="5"/>
  <c r="CA110" i="5"/>
  <c r="BQ110" i="5"/>
  <c r="CK110" i="5"/>
  <c r="BY111" i="5" l="1"/>
  <c r="BW112" i="5"/>
  <c r="BE111" i="5"/>
  <c r="BC112" i="5"/>
  <c r="E112" i="5"/>
  <c r="I112" i="5"/>
  <c r="Z111" i="5"/>
  <c r="X112" i="5"/>
  <c r="AT111" i="5"/>
  <c r="AR112" i="5"/>
  <c r="CI111" i="5"/>
  <c r="CG112" i="5"/>
  <c r="P111" i="5"/>
  <c r="N112" i="5"/>
  <c r="BO111" i="5"/>
  <c r="BM112" i="5"/>
  <c r="AJ111" i="5"/>
  <c r="AH112" i="5"/>
  <c r="H111" i="5"/>
  <c r="BR112" i="5" l="1"/>
  <c r="BN112" i="5"/>
  <c r="AC112" i="5"/>
  <c r="Y112" i="5"/>
  <c r="R111" i="5"/>
  <c r="F112" i="5"/>
  <c r="D113" i="5"/>
  <c r="AB111" i="5"/>
  <c r="CL112" i="5"/>
  <c r="CH112" i="5"/>
  <c r="BH112" i="5"/>
  <c r="BD112" i="5"/>
  <c r="BQ111" i="5"/>
  <c r="AM112" i="5"/>
  <c r="AI112" i="5"/>
  <c r="AW112" i="5"/>
  <c r="AS112" i="5"/>
  <c r="CB112" i="5"/>
  <c r="BX112" i="5"/>
  <c r="S112" i="5"/>
  <c r="O112" i="5"/>
  <c r="CK111" i="5"/>
  <c r="BG111" i="5"/>
  <c r="AL111" i="5"/>
  <c r="AV111" i="5"/>
  <c r="CA111" i="5"/>
  <c r="P112" i="5" l="1"/>
  <c r="N113" i="5"/>
  <c r="E113" i="5"/>
  <c r="I113" i="5"/>
  <c r="H112" i="5"/>
  <c r="BY112" i="5"/>
  <c r="BW113" i="5"/>
  <c r="BE112" i="5"/>
  <c r="BC113" i="5"/>
  <c r="AT112" i="5"/>
  <c r="AR113" i="5"/>
  <c r="CI112" i="5"/>
  <c r="CG113" i="5"/>
  <c r="Z112" i="5"/>
  <c r="X113" i="5"/>
  <c r="AJ112" i="5"/>
  <c r="AH113" i="5"/>
  <c r="BO112" i="5"/>
  <c r="BM113" i="5"/>
  <c r="CB113" i="5" l="1"/>
  <c r="BX113" i="5"/>
  <c r="AC113" i="5"/>
  <c r="Y113" i="5"/>
  <c r="AB112" i="5"/>
  <c r="CK112" i="5"/>
  <c r="AW113" i="5"/>
  <c r="AS113" i="5"/>
  <c r="BQ112" i="5"/>
  <c r="AV112" i="5"/>
  <c r="F113" i="5"/>
  <c r="D114" i="5"/>
  <c r="CA112" i="5"/>
  <c r="CL113" i="5"/>
  <c r="CH113" i="5"/>
  <c r="AM113" i="5"/>
  <c r="AI113" i="5"/>
  <c r="BH113" i="5"/>
  <c r="BD113" i="5"/>
  <c r="S113" i="5"/>
  <c r="O113" i="5"/>
  <c r="BR113" i="5"/>
  <c r="BN113" i="5"/>
  <c r="AL112" i="5"/>
  <c r="BG112" i="5"/>
  <c r="R112" i="5"/>
  <c r="BE113" i="5" l="1"/>
  <c r="BC114" i="5"/>
  <c r="E114" i="5"/>
  <c r="I114" i="5"/>
  <c r="H113" i="5"/>
  <c r="AJ113" i="5"/>
  <c r="AH114" i="5"/>
  <c r="BO113" i="5"/>
  <c r="BM114" i="5"/>
  <c r="CI113" i="5"/>
  <c r="CG114" i="5"/>
  <c r="Z113" i="5"/>
  <c r="X114" i="5"/>
  <c r="P113" i="5"/>
  <c r="N114" i="5"/>
  <c r="AT113" i="5"/>
  <c r="AR114" i="5"/>
  <c r="BY113" i="5"/>
  <c r="BW114" i="5"/>
  <c r="S114" i="5" l="1"/>
  <c r="O114" i="5"/>
  <c r="AM114" i="5"/>
  <c r="AI114" i="5"/>
  <c r="CB114" i="5"/>
  <c r="BX114" i="5"/>
  <c r="CL114" i="5"/>
  <c r="CH114" i="5"/>
  <c r="CA113" i="5"/>
  <c r="R113" i="5"/>
  <c r="AC114" i="5"/>
  <c r="Y114" i="5"/>
  <c r="AL113" i="5"/>
  <c r="AB113" i="5"/>
  <c r="CK113" i="5"/>
  <c r="F114" i="5"/>
  <c r="D115" i="5"/>
  <c r="AW114" i="5"/>
  <c r="AS114" i="5"/>
  <c r="BR114" i="5"/>
  <c r="BN114" i="5"/>
  <c r="BH114" i="5"/>
  <c r="BD114" i="5"/>
  <c r="AV113" i="5"/>
  <c r="BQ113" i="5"/>
  <c r="BG113" i="5"/>
  <c r="AT114" i="5" l="1"/>
  <c r="AR115" i="5"/>
  <c r="CI114" i="5"/>
  <c r="CG115" i="5"/>
  <c r="E115" i="5"/>
  <c r="I115" i="5"/>
  <c r="Z114" i="5"/>
  <c r="X115" i="5"/>
  <c r="BY114" i="5"/>
  <c r="BW115" i="5"/>
  <c r="H114" i="5"/>
  <c r="BE114" i="5"/>
  <c r="BC115" i="5"/>
  <c r="AJ114" i="5"/>
  <c r="AH115" i="5"/>
  <c r="BO114" i="5"/>
  <c r="BM115" i="5"/>
  <c r="P114" i="5"/>
  <c r="N115" i="5"/>
  <c r="AM115" i="5" l="1"/>
  <c r="AI115" i="5"/>
  <c r="AC115" i="5"/>
  <c r="Y115" i="5"/>
  <c r="AL114" i="5"/>
  <c r="BG114" i="5"/>
  <c r="F115" i="5"/>
  <c r="D116" i="5"/>
  <c r="S115" i="5"/>
  <c r="O115" i="5"/>
  <c r="CL115" i="5"/>
  <c r="CH115" i="5"/>
  <c r="R114" i="5"/>
  <c r="CK114" i="5"/>
  <c r="AB114" i="5"/>
  <c r="BH115" i="5"/>
  <c r="BD115" i="5"/>
  <c r="BR115" i="5"/>
  <c r="BN115" i="5"/>
  <c r="CB115" i="5"/>
  <c r="BX115" i="5"/>
  <c r="AW115" i="5"/>
  <c r="AS115" i="5"/>
  <c r="BQ114" i="5"/>
  <c r="CA114" i="5"/>
  <c r="AV114" i="5"/>
  <c r="BO115" i="5" l="1"/>
  <c r="BM116" i="5"/>
  <c r="BE115" i="5"/>
  <c r="BC116" i="5"/>
  <c r="CI115" i="5"/>
  <c r="CG116" i="5"/>
  <c r="AT115" i="5"/>
  <c r="AR116" i="5"/>
  <c r="P115" i="5"/>
  <c r="N116" i="5"/>
  <c r="Z115" i="5"/>
  <c r="X116" i="5"/>
  <c r="BY115" i="5"/>
  <c r="BW116" i="5"/>
  <c r="E116" i="5"/>
  <c r="I116" i="5"/>
  <c r="AJ115" i="5"/>
  <c r="AH116" i="5"/>
  <c r="H115" i="5"/>
  <c r="AW116" i="5" l="1"/>
  <c r="AS116" i="5"/>
  <c r="CB116" i="5"/>
  <c r="BX116" i="5"/>
  <c r="CL116" i="5"/>
  <c r="CH116" i="5"/>
  <c r="AV115" i="5"/>
  <c r="CA115" i="5"/>
  <c r="CK115" i="5"/>
  <c r="F116" i="5"/>
  <c r="D117" i="5"/>
  <c r="BH116" i="5"/>
  <c r="BD116" i="5"/>
  <c r="AC116" i="5"/>
  <c r="Y116" i="5"/>
  <c r="AB115" i="5"/>
  <c r="BG115" i="5"/>
  <c r="AM116" i="5"/>
  <c r="AI116" i="5"/>
  <c r="S116" i="5"/>
  <c r="O116" i="5"/>
  <c r="BR116" i="5"/>
  <c r="BN116" i="5"/>
  <c r="AL115" i="5"/>
  <c r="R115" i="5"/>
  <c r="BQ115" i="5"/>
  <c r="AJ116" i="5" l="1"/>
  <c r="AH117" i="5"/>
  <c r="BE116" i="5"/>
  <c r="BC117" i="5"/>
  <c r="E117" i="5"/>
  <c r="I117" i="5"/>
  <c r="CI116" i="5"/>
  <c r="CG117" i="5"/>
  <c r="H116" i="5"/>
  <c r="BO116" i="5"/>
  <c r="BM117" i="5"/>
  <c r="BY116" i="5"/>
  <c r="BW117" i="5"/>
  <c r="P116" i="5"/>
  <c r="N117" i="5"/>
  <c r="Z116" i="5"/>
  <c r="X117" i="5"/>
  <c r="AT116" i="5"/>
  <c r="AR117" i="5"/>
  <c r="CL117" i="5" l="1"/>
  <c r="CH117" i="5"/>
  <c r="CK116" i="5"/>
  <c r="CA116" i="5"/>
  <c r="F117" i="5"/>
  <c r="D118" i="5"/>
  <c r="BH117" i="5"/>
  <c r="BD117" i="5"/>
  <c r="AW117" i="5"/>
  <c r="AS117" i="5"/>
  <c r="BR117" i="5"/>
  <c r="BN117" i="5"/>
  <c r="AV116" i="5"/>
  <c r="BQ116" i="5"/>
  <c r="BG116" i="5"/>
  <c r="AM117" i="5"/>
  <c r="AI117" i="5"/>
  <c r="S117" i="5"/>
  <c r="O117" i="5"/>
  <c r="R116" i="5"/>
  <c r="CB117" i="5"/>
  <c r="BX117" i="5"/>
  <c r="AC117" i="5"/>
  <c r="Y117" i="5"/>
  <c r="AB116" i="5"/>
  <c r="AL116" i="5"/>
  <c r="P117" i="5" l="1"/>
  <c r="N118" i="5"/>
  <c r="E118" i="5"/>
  <c r="I118" i="5"/>
  <c r="H117" i="5"/>
  <c r="Z117" i="5"/>
  <c r="X118" i="5"/>
  <c r="AJ117" i="5"/>
  <c r="AH118" i="5"/>
  <c r="BO117" i="5"/>
  <c r="BM118" i="5"/>
  <c r="BY117" i="5"/>
  <c r="BW118" i="5"/>
  <c r="AT117" i="5"/>
  <c r="AR118" i="5"/>
  <c r="BE117" i="5"/>
  <c r="BC118" i="5"/>
  <c r="CI117" i="5"/>
  <c r="CG118" i="5"/>
  <c r="AW118" i="5" l="1"/>
  <c r="AS118" i="5"/>
  <c r="AC118" i="5"/>
  <c r="Y118" i="5"/>
  <c r="AV117" i="5"/>
  <c r="AB117" i="5"/>
  <c r="CB118" i="5"/>
  <c r="BX118" i="5"/>
  <c r="CA117" i="5"/>
  <c r="BQ117" i="5"/>
  <c r="BH118" i="5"/>
  <c r="BD118" i="5"/>
  <c r="AM118" i="5"/>
  <c r="AI118" i="5"/>
  <c r="S118" i="5"/>
  <c r="O118" i="5"/>
  <c r="CL118" i="5"/>
  <c r="CH118" i="5"/>
  <c r="BR118" i="5"/>
  <c r="BN118" i="5"/>
  <c r="CK117" i="5"/>
  <c r="F118" i="5"/>
  <c r="D119" i="5"/>
  <c r="BG117" i="5"/>
  <c r="AL117" i="5"/>
  <c r="R117" i="5"/>
  <c r="BO118" i="5" l="1"/>
  <c r="BM119" i="5"/>
  <c r="BE118" i="5"/>
  <c r="BC119" i="5"/>
  <c r="CI118" i="5"/>
  <c r="CG119" i="5"/>
  <c r="E119" i="5"/>
  <c r="I119" i="5"/>
  <c r="P118" i="5"/>
  <c r="N119" i="5"/>
  <c r="Z118" i="5"/>
  <c r="X119" i="5"/>
  <c r="H118" i="5"/>
  <c r="AJ118" i="5"/>
  <c r="AH119" i="5"/>
  <c r="BY118" i="5"/>
  <c r="BW119" i="5"/>
  <c r="AT118" i="5"/>
  <c r="AR119" i="5"/>
  <c r="CL119" i="5" l="1"/>
  <c r="CH119" i="5"/>
  <c r="CK118" i="5"/>
  <c r="BH119" i="5"/>
  <c r="BD119" i="5"/>
  <c r="AW119" i="5"/>
  <c r="AS119" i="5"/>
  <c r="AC119" i="5"/>
  <c r="Y119" i="5"/>
  <c r="AV118" i="5"/>
  <c r="AB118" i="5"/>
  <c r="BG118" i="5"/>
  <c r="AL118" i="5"/>
  <c r="CB119" i="5"/>
  <c r="BX119" i="5"/>
  <c r="S119" i="5"/>
  <c r="O119" i="5"/>
  <c r="BR119" i="5"/>
  <c r="BN119" i="5"/>
  <c r="AM119" i="5"/>
  <c r="AI119" i="5"/>
  <c r="F119" i="5"/>
  <c r="D120" i="5"/>
  <c r="CA118" i="5"/>
  <c r="R118" i="5"/>
  <c r="BQ118" i="5"/>
  <c r="BO119" i="5" l="1"/>
  <c r="BM120" i="5"/>
  <c r="AT119" i="5"/>
  <c r="AR120" i="5"/>
  <c r="P119" i="5"/>
  <c r="N120" i="5"/>
  <c r="BE119" i="5"/>
  <c r="BC120" i="5"/>
  <c r="E120" i="5"/>
  <c r="I120" i="5"/>
  <c r="BY119" i="5"/>
  <c r="BW120" i="5"/>
  <c r="H119" i="5"/>
  <c r="AJ119" i="5"/>
  <c r="AH120" i="5"/>
  <c r="Z119" i="5"/>
  <c r="X120" i="5"/>
  <c r="CI119" i="5"/>
  <c r="CG120" i="5"/>
  <c r="AM120" i="5" l="1"/>
  <c r="AI120" i="5"/>
  <c r="BH120" i="5"/>
  <c r="BD120" i="5"/>
  <c r="CK119" i="5"/>
  <c r="S120" i="5"/>
  <c r="O120" i="5"/>
  <c r="CA119" i="5"/>
  <c r="AL119" i="5"/>
  <c r="R119" i="5"/>
  <c r="AC120" i="5"/>
  <c r="Y120" i="5"/>
  <c r="BG119" i="5"/>
  <c r="CL120" i="5"/>
  <c r="CH120" i="5"/>
  <c r="CB120" i="5"/>
  <c r="BX120" i="5"/>
  <c r="AW120" i="5"/>
  <c r="AS120" i="5"/>
  <c r="AV119" i="5"/>
  <c r="BR120" i="5"/>
  <c r="BN120" i="5"/>
  <c r="AB119" i="5"/>
  <c r="F120" i="5"/>
  <c r="D121" i="5"/>
  <c r="BQ119" i="5"/>
  <c r="E121" i="5" l="1"/>
  <c r="I121" i="5"/>
  <c r="AT120" i="5"/>
  <c r="AR121" i="5"/>
  <c r="Z120" i="5"/>
  <c r="X121" i="5"/>
  <c r="P120" i="5"/>
  <c r="N121" i="5"/>
  <c r="H120" i="5"/>
  <c r="BY120" i="5"/>
  <c r="BW121" i="5"/>
  <c r="BO120" i="5"/>
  <c r="BM121" i="5"/>
  <c r="CI120" i="5"/>
  <c r="CG121" i="5"/>
  <c r="BE120" i="5"/>
  <c r="BC121" i="5"/>
  <c r="AJ120" i="5"/>
  <c r="AH121" i="5"/>
  <c r="CL121" i="5" l="1"/>
  <c r="CH121" i="5"/>
  <c r="S121" i="5"/>
  <c r="O121" i="5"/>
  <c r="R120" i="5"/>
  <c r="CK120" i="5"/>
  <c r="BR121" i="5"/>
  <c r="BN121" i="5"/>
  <c r="AC121" i="5"/>
  <c r="Y121" i="5"/>
  <c r="BQ120" i="5"/>
  <c r="AB120" i="5"/>
  <c r="AM121" i="5"/>
  <c r="AI121" i="5"/>
  <c r="CB121" i="5"/>
  <c r="BX121" i="5"/>
  <c r="AW121" i="5"/>
  <c r="AS121" i="5"/>
  <c r="AL120" i="5"/>
  <c r="CA120" i="5"/>
  <c r="AV120" i="5"/>
  <c r="BH121" i="5"/>
  <c r="BD121" i="5"/>
  <c r="BG120" i="5"/>
  <c r="F121" i="5"/>
  <c r="D122" i="5"/>
  <c r="H121" i="5" l="1"/>
  <c r="BE121" i="5"/>
  <c r="BC122" i="5"/>
  <c r="AT121" i="5"/>
  <c r="AR122" i="5"/>
  <c r="BY121" i="5"/>
  <c r="BW122" i="5"/>
  <c r="Z121" i="5"/>
  <c r="X122" i="5"/>
  <c r="P121" i="5"/>
  <c r="N122" i="5"/>
  <c r="E122" i="5"/>
  <c r="I122" i="5"/>
  <c r="AJ121" i="5"/>
  <c r="AH122" i="5"/>
  <c r="BO121" i="5"/>
  <c r="BM122" i="5"/>
  <c r="CI121" i="5"/>
  <c r="CG122" i="5"/>
  <c r="AM122" i="5" l="1"/>
  <c r="AI122" i="5"/>
  <c r="CB122" i="5"/>
  <c r="BX122" i="5"/>
  <c r="AW122" i="5"/>
  <c r="AS122" i="5"/>
  <c r="F122" i="5"/>
  <c r="D123" i="5"/>
  <c r="AV121" i="5"/>
  <c r="S122" i="5"/>
  <c r="O122" i="5"/>
  <c r="BH122" i="5"/>
  <c r="BD122" i="5"/>
  <c r="AL121" i="5"/>
  <c r="CA121" i="5"/>
  <c r="CL122" i="5"/>
  <c r="CH122" i="5"/>
  <c r="CK121" i="5"/>
  <c r="R121" i="5"/>
  <c r="BG121" i="5"/>
  <c r="BR122" i="5"/>
  <c r="BN122" i="5"/>
  <c r="AC122" i="5"/>
  <c r="Y122" i="5"/>
  <c r="BQ121" i="5"/>
  <c r="AB121" i="5"/>
  <c r="E123" i="5" l="1"/>
  <c r="I123" i="5"/>
  <c r="H122" i="5"/>
  <c r="Z122" i="5"/>
  <c r="X123" i="5"/>
  <c r="BE122" i="5"/>
  <c r="BC123" i="5"/>
  <c r="AT122" i="5"/>
  <c r="AR123" i="5"/>
  <c r="BO122" i="5"/>
  <c r="BM123" i="5"/>
  <c r="CI122" i="5"/>
  <c r="CG123" i="5"/>
  <c r="P122" i="5"/>
  <c r="N123" i="5"/>
  <c r="BY122" i="5"/>
  <c r="BW123" i="5"/>
  <c r="AJ122" i="5"/>
  <c r="AH123" i="5"/>
  <c r="BH123" i="5" l="1"/>
  <c r="BD123" i="5"/>
  <c r="R122" i="5"/>
  <c r="S123" i="5"/>
  <c r="O123" i="5"/>
  <c r="CL123" i="5"/>
  <c r="CH123" i="5"/>
  <c r="AC123" i="5"/>
  <c r="Y123" i="5"/>
  <c r="BG122" i="5"/>
  <c r="CK122" i="5"/>
  <c r="AB122" i="5"/>
  <c r="BR123" i="5"/>
  <c r="BN123" i="5"/>
  <c r="AL122" i="5"/>
  <c r="BQ122" i="5"/>
  <c r="AM123" i="5"/>
  <c r="AI123" i="5"/>
  <c r="CB123" i="5"/>
  <c r="BX123" i="5"/>
  <c r="AW123" i="5"/>
  <c r="AS123" i="5"/>
  <c r="CA122" i="5"/>
  <c r="AV122" i="5"/>
  <c r="F123" i="5"/>
  <c r="D124" i="5"/>
  <c r="AJ123" i="5" l="1"/>
  <c r="AH124" i="5"/>
  <c r="CI123" i="5"/>
  <c r="CG124" i="5"/>
  <c r="P123" i="5"/>
  <c r="N124" i="5"/>
  <c r="AT123" i="5"/>
  <c r="AR124" i="5"/>
  <c r="H123" i="5"/>
  <c r="E124" i="5"/>
  <c r="I124" i="5"/>
  <c r="BY123" i="5"/>
  <c r="BW124" i="5"/>
  <c r="BO123" i="5"/>
  <c r="BM124" i="5"/>
  <c r="Z123" i="5"/>
  <c r="X124" i="5"/>
  <c r="BE123" i="5"/>
  <c r="BC124" i="5"/>
  <c r="AW124" i="5" l="1"/>
  <c r="AS124" i="5"/>
  <c r="BQ123" i="5"/>
  <c r="CB124" i="5"/>
  <c r="BX124" i="5"/>
  <c r="S124" i="5"/>
  <c r="O124" i="5"/>
  <c r="CA123" i="5"/>
  <c r="R123" i="5"/>
  <c r="CL124" i="5"/>
  <c r="CH124" i="5"/>
  <c r="BG123" i="5"/>
  <c r="F124" i="5"/>
  <c r="D125" i="5"/>
  <c r="CK123" i="5"/>
  <c r="BH124" i="5"/>
  <c r="BD124" i="5"/>
  <c r="AM124" i="5"/>
  <c r="AI124" i="5"/>
  <c r="BR124" i="5"/>
  <c r="BN124" i="5"/>
  <c r="AV123" i="5"/>
  <c r="AC124" i="5"/>
  <c r="Y124" i="5"/>
  <c r="AB123" i="5"/>
  <c r="AL123" i="5"/>
  <c r="AJ124" i="5" l="1"/>
  <c r="AH125" i="5"/>
  <c r="P124" i="5"/>
  <c r="N125" i="5"/>
  <c r="Z124" i="5"/>
  <c r="X125" i="5"/>
  <c r="BE124" i="5"/>
  <c r="BC125" i="5"/>
  <c r="CI124" i="5"/>
  <c r="CG125" i="5"/>
  <c r="BY124" i="5"/>
  <c r="BW125" i="5"/>
  <c r="BO124" i="5"/>
  <c r="BM125" i="5"/>
  <c r="E125" i="5"/>
  <c r="I125" i="5"/>
  <c r="AT124" i="5"/>
  <c r="AR125" i="5"/>
  <c r="H124" i="5"/>
  <c r="BH125" i="5" l="1"/>
  <c r="BD125" i="5"/>
  <c r="BG124" i="5"/>
  <c r="BR125" i="5"/>
  <c r="BN125" i="5"/>
  <c r="AC125" i="5"/>
  <c r="Y125" i="5"/>
  <c r="BQ124" i="5"/>
  <c r="AB124" i="5"/>
  <c r="S125" i="5"/>
  <c r="O125" i="5"/>
  <c r="CB125" i="5"/>
  <c r="BX125" i="5"/>
  <c r="CA124" i="5"/>
  <c r="R124" i="5"/>
  <c r="F125" i="5"/>
  <c r="D126" i="5"/>
  <c r="AW125" i="5"/>
  <c r="AS125" i="5"/>
  <c r="CL125" i="5"/>
  <c r="CH125" i="5"/>
  <c r="AI125" i="5"/>
  <c r="AV124" i="5"/>
  <c r="CK124" i="5"/>
  <c r="AL124" i="5"/>
  <c r="AT125" i="5" l="1"/>
  <c r="AR126" i="5"/>
  <c r="BY125" i="5"/>
  <c r="BW126" i="5"/>
  <c r="Z125" i="5"/>
  <c r="X126" i="5"/>
  <c r="E126" i="5"/>
  <c r="I126" i="5"/>
  <c r="P125" i="5"/>
  <c r="N126" i="5"/>
  <c r="BO125" i="5"/>
  <c r="BM126" i="5"/>
  <c r="H125" i="5"/>
  <c r="AJ125" i="5"/>
  <c r="AH126" i="5"/>
  <c r="AM125" i="5"/>
  <c r="CI125" i="5"/>
  <c r="CG126" i="5"/>
  <c r="BE125" i="5"/>
  <c r="BC126" i="5"/>
  <c r="AL125" i="5" l="1"/>
  <c r="AC126" i="5"/>
  <c r="Y126" i="5"/>
  <c r="F126" i="5"/>
  <c r="D127" i="5"/>
  <c r="BH126" i="5"/>
  <c r="BD126" i="5"/>
  <c r="AB125" i="5"/>
  <c r="AM126" i="5"/>
  <c r="AI126" i="5"/>
  <c r="BG125" i="5"/>
  <c r="CB126" i="5"/>
  <c r="BX126" i="5"/>
  <c r="BR126" i="5"/>
  <c r="BN126" i="5"/>
  <c r="CL126" i="5"/>
  <c r="CH126" i="5"/>
  <c r="BQ125" i="5"/>
  <c r="CA125" i="5"/>
  <c r="CK125" i="5"/>
  <c r="S126" i="5"/>
  <c r="O126" i="5"/>
  <c r="AW126" i="5"/>
  <c r="AS126" i="5"/>
  <c r="R125" i="5"/>
  <c r="AV125" i="5"/>
  <c r="BY126" i="5" l="1"/>
  <c r="BW127" i="5"/>
  <c r="BE126" i="5"/>
  <c r="BC127" i="5"/>
  <c r="E127" i="5"/>
  <c r="I127" i="5"/>
  <c r="H126" i="5"/>
  <c r="AT126" i="5"/>
  <c r="AR127" i="5"/>
  <c r="P126" i="5"/>
  <c r="N127" i="5"/>
  <c r="CI126" i="5"/>
  <c r="CG127" i="5"/>
  <c r="AJ126" i="5"/>
  <c r="AH127" i="5"/>
  <c r="Z126" i="5"/>
  <c r="X127" i="5"/>
  <c r="BO126" i="5"/>
  <c r="BM127" i="5"/>
  <c r="CK126" i="5" l="1"/>
  <c r="F127" i="5"/>
  <c r="D128" i="5"/>
  <c r="AM127" i="5"/>
  <c r="AI127" i="5"/>
  <c r="BR127" i="5"/>
  <c r="BN127" i="5"/>
  <c r="S127" i="5"/>
  <c r="O127" i="5"/>
  <c r="BH127" i="5"/>
  <c r="BD127" i="5"/>
  <c r="AL126" i="5"/>
  <c r="R126" i="5"/>
  <c r="AC127" i="5"/>
  <c r="Y127" i="5"/>
  <c r="AW127" i="5"/>
  <c r="AS127" i="5"/>
  <c r="CB127" i="5"/>
  <c r="BX127" i="5"/>
  <c r="CL127" i="5"/>
  <c r="CH127" i="5"/>
  <c r="BQ126" i="5"/>
  <c r="BG126" i="5"/>
  <c r="AB126" i="5"/>
  <c r="AV126" i="5"/>
  <c r="CA126" i="5"/>
  <c r="CI127" i="5" l="1"/>
  <c r="CG128" i="5"/>
  <c r="BO127" i="5"/>
  <c r="BM128" i="5"/>
  <c r="BY127" i="5"/>
  <c r="BW128" i="5"/>
  <c r="AJ127" i="5"/>
  <c r="AH128" i="5"/>
  <c r="AT127" i="5"/>
  <c r="AR128" i="5"/>
  <c r="BE127" i="5"/>
  <c r="BC128" i="5"/>
  <c r="E128" i="5"/>
  <c r="I128" i="5"/>
  <c r="H127" i="5"/>
  <c r="Z127" i="5"/>
  <c r="X128" i="5"/>
  <c r="P127" i="5"/>
  <c r="N128" i="5"/>
  <c r="AM128" i="5" l="1"/>
  <c r="AI128" i="5"/>
  <c r="CB128" i="5"/>
  <c r="BX128" i="5"/>
  <c r="AL127" i="5"/>
  <c r="F128" i="5"/>
  <c r="D129" i="5"/>
  <c r="CA127" i="5"/>
  <c r="BH128" i="5"/>
  <c r="BD128" i="5"/>
  <c r="BR128" i="5"/>
  <c r="BN128" i="5"/>
  <c r="S128" i="5"/>
  <c r="O128" i="5"/>
  <c r="R127" i="5"/>
  <c r="BG127" i="5"/>
  <c r="BQ127" i="5"/>
  <c r="AC128" i="5"/>
  <c r="Y128" i="5"/>
  <c r="AW128" i="5"/>
  <c r="AS128" i="5"/>
  <c r="CL128" i="5"/>
  <c r="CH128" i="5"/>
  <c r="AB127" i="5"/>
  <c r="AV127" i="5"/>
  <c r="CK127" i="5"/>
  <c r="Z128" i="5" l="1"/>
  <c r="X129" i="5"/>
  <c r="P128" i="5"/>
  <c r="N129" i="5"/>
  <c r="E129" i="5"/>
  <c r="I129" i="5"/>
  <c r="H128" i="5"/>
  <c r="BO128" i="5"/>
  <c r="BM129" i="5"/>
  <c r="CI128" i="5"/>
  <c r="CG129" i="5"/>
  <c r="BE128" i="5"/>
  <c r="BC129" i="5"/>
  <c r="BY128" i="5"/>
  <c r="BW129" i="5"/>
  <c r="AT128" i="5"/>
  <c r="AR129" i="5"/>
  <c r="AJ128" i="5"/>
  <c r="AH129" i="5"/>
  <c r="CB129" i="5" l="1"/>
  <c r="BX129" i="5"/>
  <c r="BH129" i="5"/>
  <c r="BD129" i="5"/>
  <c r="BG128" i="5"/>
  <c r="F129" i="5"/>
  <c r="D130" i="5"/>
  <c r="CA128" i="5"/>
  <c r="AM129" i="5"/>
  <c r="AI129" i="5"/>
  <c r="CL129" i="5"/>
  <c r="CH129" i="5"/>
  <c r="S129" i="5"/>
  <c r="O129" i="5"/>
  <c r="AW129" i="5"/>
  <c r="AS129" i="5"/>
  <c r="BR129" i="5"/>
  <c r="BN129" i="5"/>
  <c r="AC129" i="5"/>
  <c r="Y129" i="5"/>
  <c r="AL128" i="5"/>
  <c r="CK128" i="5"/>
  <c r="R128" i="5"/>
  <c r="AV128" i="5"/>
  <c r="BQ128" i="5"/>
  <c r="AB128" i="5"/>
  <c r="P129" i="5" l="1"/>
  <c r="N130" i="5"/>
  <c r="E130" i="5"/>
  <c r="I130" i="5"/>
  <c r="H129" i="5"/>
  <c r="Z129" i="5"/>
  <c r="X130" i="5"/>
  <c r="CI129" i="5"/>
  <c r="CG130" i="5"/>
  <c r="BO129" i="5"/>
  <c r="BM130" i="5"/>
  <c r="AJ129" i="5"/>
  <c r="AH130" i="5"/>
  <c r="BE129" i="5"/>
  <c r="BC130" i="5"/>
  <c r="AT129" i="5"/>
  <c r="AR130" i="5"/>
  <c r="BY129" i="5"/>
  <c r="BW130" i="5"/>
  <c r="AC130" i="5" l="1"/>
  <c r="Y130" i="5"/>
  <c r="BG129" i="5"/>
  <c r="BH130" i="5"/>
  <c r="BD130" i="5"/>
  <c r="AB129" i="5"/>
  <c r="AL129" i="5"/>
  <c r="CB130" i="5"/>
  <c r="BX130" i="5"/>
  <c r="BR130" i="5"/>
  <c r="BN130" i="5"/>
  <c r="CA129" i="5"/>
  <c r="BQ129" i="5"/>
  <c r="F130" i="5"/>
  <c r="D131" i="5"/>
  <c r="AM130" i="5"/>
  <c r="AI130" i="5"/>
  <c r="AW130" i="5"/>
  <c r="AS130" i="5"/>
  <c r="CL130" i="5"/>
  <c r="CH130" i="5"/>
  <c r="S130" i="5"/>
  <c r="O130" i="5"/>
  <c r="AV129" i="5"/>
  <c r="CK129" i="5"/>
  <c r="R129" i="5"/>
  <c r="AT130" i="5" l="1"/>
  <c r="AR131" i="5"/>
  <c r="AJ130" i="5"/>
  <c r="AH131" i="5"/>
  <c r="BO130" i="5"/>
  <c r="BM131" i="5"/>
  <c r="BE130" i="5"/>
  <c r="BC131" i="5"/>
  <c r="P130" i="5"/>
  <c r="N131" i="5"/>
  <c r="E131" i="5"/>
  <c r="I131" i="5"/>
  <c r="BY130" i="5"/>
  <c r="BW131" i="5"/>
  <c r="H130" i="5"/>
  <c r="CI130" i="5"/>
  <c r="CG131" i="5"/>
  <c r="Z130" i="5"/>
  <c r="X131" i="5"/>
  <c r="BH131" i="5" l="1"/>
  <c r="BD131" i="5"/>
  <c r="BG130" i="5"/>
  <c r="CB131" i="5"/>
  <c r="BX131" i="5"/>
  <c r="BR131" i="5"/>
  <c r="BN131" i="5"/>
  <c r="CA130" i="5"/>
  <c r="BQ130" i="5"/>
  <c r="AM131" i="5"/>
  <c r="AI131" i="5"/>
  <c r="AC131" i="5"/>
  <c r="Y131" i="5"/>
  <c r="AB130" i="5"/>
  <c r="F131" i="5"/>
  <c r="D132" i="5"/>
  <c r="AL130" i="5"/>
  <c r="CL131" i="5"/>
  <c r="CH131" i="5"/>
  <c r="S131" i="5"/>
  <c r="O131" i="5"/>
  <c r="AW131" i="5"/>
  <c r="AS131" i="5"/>
  <c r="CK130" i="5"/>
  <c r="R130" i="5"/>
  <c r="AV130" i="5"/>
  <c r="CI131" i="5" l="1"/>
  <c r="CG132" i="5"/>
  <c r="Z131" i="5"/>
  <c r="X132" i="5"/>
  <c r="BO131" i="5"/>
  <c r="BM132" i="5"/>
  <c r="AJ131" i="5"/>
  <c r="AH132" i="5"/>
  <c r="BY131" i="5"/>
  <c r="BW132" i="5"/>
  <c r="AT131" i="5"/>
  <c r="AR132" i="5"/>
  <c r="E132" i="5"/>
  <c r="I132" i="5"/>
  <c r="H131" i="5"/>
  <c r="P131" i="5"/>
  <c r="N132" i="5"/>
  <c r="BE131" i="5"/>
  <c r="BC132" i="5"/>
  <c r="AM132" i="5" l="1"/>
  <c r="AI132" i="5"/>
  <c r="BR132" i="5"/>
  <c r="BN132" i="5"/>
  <c r="F132" i="5"/>
  <c r="D133" i="5"/>
  <c r="BQ131" i="5"/>
  <c r="AC132" i="5"/>
  <c r="Y132" i="5"/>
  <c r="AW132" i="5"/>
  <c r="AS132" i="5"/>
  <c r="BG131" i="5"/>
  <c r="AV131" i="5"/>
  <c r="AB131" i="5"/>
  <c r="AL131" i="5"/>
  <c r="S132" i="5"/>
  <c r="O132" i="5"/>
  <c r="CB132" i="5"/>
  <c r="BX132" i="5"/>
  <c r="CL132" i="5"/>
  <c r="CH132" i="5"/>
  <c r="BH132" i="5"/>
  <c r="BD132" i="5"/>
  <c r="R131" i="5"/>
  <c r="CA131" i="5"/>
  <c r="CK131" i="5"/>
  <c r="BY132" i="5" l="1"/>
  <c r="BW133" i="5"/>
  <c r="P132" i="5"/>
  <c r="N133" i="5"/>
  <c r="E133" i="5"/>
  <c r="I133" i="5"/>
  <c r="H132" i="5"/>
  <c r="BE132" i="5"/>
  <c r="BC133" i="5"/>
  <c r="AT132" i="5"/>
  <c r="AR133" i="5"/>
  <c r="BO132" i="5"/>
  <c r="BM133" i="5"/>
  <c r="CI132" i="5"/>
  <c r="CG133" i="5"/>
  <c r="Z132" i="5"/>
  <c r="X133" i="5"/>
  <c r="AJ132" i="5"/>
  <c r="AH133" i="5"/>
  <c r="BR133" i="5" l="1"/>
  <c r="BN133" i="5"/>
  <c r="BQ132" i="5"/>
  <c r="F133" i="5"/>
  <c r="D134" i="5"/>
  <c r="CK132" i="5"/>
  <c r="AM133" i="5"/>
  <c r="AI133" i="5"/>
  <c r="AW133" i="5"/>
  <c r="AS133" i="5"/>
  <c r="S133" i="5"/>
  <c r="O133" i="5"/>
  <c r="AV132" i="5"/>
  <c r="CL133" i="5"/>
  <c r="CH133" i="5"/>
  <c r="AL132" i="5"/>
  <c r="AC133" i="5"/>
  <c r="Y133" i="5"/>
  <c r="BH133" i="5"/>
  <c r="BD133" i="5"/>
  <c r="CB133" i="5"/>
  <c r="BX133" i="5"/>
  <c r="R132" i="5"/>
  <c r="AB132" i="5"/>
  <c r="BG132" i="5"/>
  <c r="CA132" i="5"/>
  <c r="BE133" i="5" l="1"/>
  <c r="BC134" i="5"/>
  <c r="Z133" i="5"/>
  <c r="X134" i="5"/>
  <c r="P133" i="5"/>
  <c r="N134" i="5"/>
  <c r="E134" i="5"/>
  <c r="I134" i="5"/>
  <c r="H133" i="5"/>
  <c r="AT133" i="5"/>
  <c r="AR134" i="5"/>
  <c r="BY133" i="5"/>
  <c r="BW134" i="5"/>
  <c r="CI133" i="5"/>
  <c r="CG134" i="5"/>
  <c r="AJ133" i="5"/>
  <c r="AH134" i="5"/>
  <c r="BO133" i="5"/>
  <c r="BM134" i="5"/>
  <c r="CL134" i="5" l="1"/>
  <c r="CH134" i="5"/>
  <c r="CB134" i="5"/>
  <c r="BX134" i="5"/>
  <c r="S134" i="5"/>
  <c r="O134" i="5"/>
  <c r="F134" i="5"/>
  <c r="D135" i="5"/>
  <c r="R133" i="5"/>
  <c r="AC134" i="5"/>
  <c r="Y134" i="5"/>
  <c r="CA133" i="5"/>
  <c r="BR134" i="5"/>
  <c r="BN134" i="5"/>
  <c r="AW134" i="5"/>
  <c r="AS134" i="5"/>
  <c r="BQ133" i="5"/>
  <c r="AV133" i="5"/>
  <c r="AB133" i="5"/>
  <c r="BH134" i="5"/>
  <c r="BD134" i="5"/>
  <c r="CK133" i="5"/>
  <c r="AM134" i="5"/>
  <c r="AI134" i="5"/>
  <c r="AL133" i="5"/>
  <c r="BG133" i="5"/>
  <c r="BO134" i="5" l="1"/>
  <c r="BM135" i="5"/>
  <c r="E135" i="5"/>
  <c r="I135" i="5"/>
  <c r="H134" i="5"/>
  <c r="AJ134" i="5"/>
  <c r="AH135" i="5"/>
  <c r="P134" i="5"/>
  <c r="N135" i="5"/>
  <c r="Z134" i="5"/>
  <c r="X135" i="5"/>
  <c r="BY134" i="5"/>
  <c r="BW135" i="5"/>
  <c r="BE134" i="5"/>
  <c r="BC135" i="5"/>
  <c r="AT134" i="5"/>
  <c r="AR135" i="5"/>
  <c r="CI134" i="5"/>
  <c r="CG135" i="5"/>
  <c r="BH135" i="5" l="1"/>
  <c r="BD135" i="5"/>
  <c r="AM135" i="5"/>
  <c r="AI135" i="5"/>
  <c r="BG134" i="5"/>
  <c r="CA134" i="5"/>
  <c r="AL134" i="5"/>
  <c r="CL135" i="5"/>
  <c r="CH135" i="5"/>
  <c r="CK134" i="5"/>
  <c r="AW135" i="5"/>
  <c r="AS135" i="5"/>
  <c r="S135" i="5"/>
  <c r="O135" i="5"/>
  <c r="BR135" i="5"/>
  <c r="BN135" i="5"/>
  <c r="CB135" i="5"/>
  <c r="BX135" i="5"/>
  <c r="AC135" i="5"/>
  <c r="Y135" i="5"/>
  <c r="AB134" i="5"/>
  <c r="F135" i="5"/>
  <c r="D136" i="5"/>
  <c r="AV134" i="5"/>
  <c r="R134" i="5"/>
  <c r="BQ134" i="5"/>
  <c r="Z135" i="5" l="1"/>
  <c r="X136" i="5"/>
  <c r="AT135" i="5"/>
  <c r="AR136" i="5"/>
  <c r="BY135" i="5"/>
  <c r="BW136" i="5"/>
  <c r="E136" i="5"/>
  <c r="I136" i="5"/>
  <c r="BO135" i="5"/>
  <c r="BM136" i="5"/>
  <c r="CI135" i="5"/>
  <c r="CG136" i="5"/>
  <c r="AJ135" i="5"/>
  <c r="AH136" i="5"/>
  <c r="H135" i="5"/>
  <c r="P135" i="5"/>
  <c r="N136" i="5"/>
  <c r="BE135" i="5"/>
  <c r="BC136" i="5"/>
  <c r="AM136" i="5" l="1"/>
  <c r="AI136" i="5"/>
  <c r="CB136" i="5"/>
  <c r="BX136" i="5"/>
  <c r="F136" i="5"/>
  <c r="D137" i="5"/>
  <c r="AL135" i="5"/>
  <c r="CA135" i="5"/>
  <c r="BH136" i="5"/>
  <c r="BD136" i="5"/>
  <c r="CL136" i="5"/>
  <c r="CH136" i="5"/>
  <c r="AW136" i="5"/>
  <c r="AS136" i="5"/>
  <c r="BG135" i="5"/>
  <c r="CK135" i="5"/>
  <c r="S136" i="5"/>
  <c r="O136" i="5"/>
  <c r="BR136" i="5"/>
  <c r="BN136" i="5"/>
  <c r="AC136" i="5"/>
  <c r="Y136" i="5"/>
  <c r="AV135" i="5"/>
  <c r="R135" i="5"/>
  <c r="BQ135" i="5"/>
  <c r="AB135" i="5"/>
  <c r="BO136" i="5" l="1"/>
  <c r="BM137" i="5"/>
  <c r="AT136" i="5"/>
  <c r="AR137" i="5"/>
  <c r="P136" i="5"/>
  <c r="N137" i="5"/>
  <c r="CI136" i="5"/>
  <c r="CG137" i="5"/>
  <c r="E137" i="5"/>
  <c r="I137" i="5"/>
  <c r="H136" i="5"/>
  <c r="BE136" i="5"/>
  <c r="BC137" i="5"/>
  <c r="BY136" i="5"/>
  <c r="BW137" i="5"/>
  <c r="Z136" i="5"/>
  <c r="X137" i="5"/>
  <c r="AJ136" i="5"/>
  <c r="AH137" i="5"/>
  <c r="CB137" i="5" l="1"/>
  <c r="BX137" i="5"/>
  <c r="CL137" i="5"/>
  <c r="CH137" i="5"/>
  <c r="CA136" i="5"/>
  <c r="CK136" i="5"/>
  <c r="BH137" i="5"/>
  <c r="BD137" i="5"/>
  <c r="S137" i="5"/>
  <c r="O137" i="5"/>
  <c r="BG136" i="5"/>
  <c r="R136" i="5"/>
  <c r="AM137" i="5"/>
  <c r="AI137" i="5"/>
  <c r="AW137" i="5"/>
  <c r="AS137" i="5"/>
  <c r="AV136" i="5"/>
  <c r="BR137" i="5"/>
  <c r="BN137" i="5"/>
  <c r="AL136" i="5"/>
  <c r="AC137" i="5"/>
  <c r="Y137" i="5"/>
  <c r="AB136" i="5"/>
  <c r="F137" i="5"/>
  <c r="D138" i="5"/>
  <c r="BQ136" i="5"/>
  <c r="E138" i="5" l="1"/>
  <c r="I138" i="5"/>
  <c r="BO137" i="5"/>
  <c r="BM138" i="5"/>
  <c r="H137" i="5"/>
  <c r="Z137" i="5"/>
  <c r="X138" i="5"/>
  <c r="AT137" i="5"/>
  <c r="AR138" i="5"/>
  <c r="P137" i="5"/>
  <c r="N138" i="5"/>
  <c r="CI137" i="5"/>
  <c r="CG138" i="5"/>
  <c r="AJ137" i="5"/>
  <c r="AH138" i="5"/>
  <c r="BE137" i="5"/>
  <c r="BC138" i="5"/>
  <c r="BY137" i="5"/>
  <c r="BW138" i="5"/>
  <c r="AM138" i="5" l="1"/>
  <c r="AI138" i="5"/>
  <c r="AC138" i="5"/>
  <c r="Y138" i="5"/>
  <c r="AB137" i="5"/>
  <c r="CK137" i="5"/>
  <c r="AL137" i="5"/>
  <c r="CL138" i="5"/>
  <c r="CH138" i="5"/>
  <c r="BR138" i="5"/>
  <c r="BN138" i="5"/>
  <c r="CB138" i="5"/>
  <c r="BX138" i="5"/>
  <c r="S138" i="5"/>
  <c r="O138" i="5"/>
  <c r="CA137" i="5"/>
  <c r="R137" i="5"/>
  <c r="BQ137" i="5"/>
  <c r="BH138" i="5"/>
  <c r="BD138" i="5"/>
  <c r="AW138" i="5"/>
  <c r="AS138" i="5"/>
  <c r="BG137" i="5"/>
  <c r="AV137" i="5"/>
  <c r="F138" i="5"/>
  <c r="D139" i="5"/>
  <c r="BY138" i="5" l="1"/>
  <c r="BW139" i="5"/>
  <c r="BO138" i="5"/>
  <c r="BM139" i="5"/>
  <c r="AT138" i="5"/>
  <c r="AR139" i="5"/>
  <c r="CI138" i="5"/>
  <c r="CG139" i="5"/>
  <c r="Z138" i="5"/>
  <c r="X139" i="5"/>
  <c r="E139" i="5"/>
  <c r="I139" i="5"/>
  <c r="BE138" i="5"/>
  <c r="BC139" i="5"/>
  <c r="P138" i="5"/>
  <c r="N139" i="5"/>
  <c r="AJ138" i="5"/>
  <c r="AH139" i="5"/>
  <c r="H138" i="5"/>
  <c r="CL139" i="5" l="1"/>
  <c r="CH139" i="5"/>
  <c r="S139" i="5"/>
  <c r="O139" i="5"/>
  <c r="BH139" i="5"/>
  <c r="BD139" i="5"/>
  <c r="AW139" i="5"/>
  <c r="AS139" i="5"/>
  <c r="R138" i="5"/>
  <c r="BG138" i="5"/>
  <c r="AV138" i="5"/>
  <c r="CK138" i="5"/>
  <c r="BR139" i="5"/>
  <c r="BN139" i="5"/>
  <c r="F139" i="5"/>
  <c r="D140" i="5"/>
  <c r="BQ138" i="5"/>
  <c r="AM139" i="5"/>
  <c r="AI139" i="5"/>
  <c r="AC139" i="5"/>
  <c r="Y139" i="5"/>
  <c r="CB139" i="5"/>
  <c r="BX139" i="5"/>
  <c r="AL138" i="5"/>
  <c r="AB138" i="5"/>
  <c r="CA138" i="5"/>
  <c r="AJ139" i="5" l="1"/>
  <c r="AH140" i="5"/>
  <c r="AT139" i="5"/>
  <c r="AR140" i="5"/>
  <c r="BE139" i="5"/>
  <c r="BC140" i="5"/>
  <c r="BY139" i="5"/>
  <c r="BW140" i="5"/>
  <c r="E140" i="5"/>
  <c r="I140" i="5"/>
  <c r="P139" i="5"/>
  <c r="N140" i="5"/>
  <c r="H139" i="5"/>
  <c r="Z139" i="5"/>
  <c r="X140" i="5"/>
  <c r="BO139" i="5"/>
  <c r="BM140" i="5"/>
  <c r="CI139" i="5"/>
  <c r="CG140" i="5"/>
  <c r="AC140" i="5" l="1"/>
  <c r="Y140" i="5"/>
  <c r="CB140" i="5"/>
  <c r="BX140" i="5"/>
  <c r="BH140" i="5"/>
  <c r="BD140" i="5"/>
  <c r="AB139" i="5"/>
  <c r="CA139" i="5"/>
  <c r="BG139" i="5"/>
  <c r="CL140" i="5"/>
  <c r="CH140" i="5"/>
  <c r="S140" i="5"/>
  <c r="O140" i="5"/>
  <c r="AW140" i="5"/>
  <c r="AS140" i="5"/>
  <c r="AV139" i="5"/>
  <c r="AM140" i="5"/>
  <c r="AI140" i="5"/>
  <c r="CK139" i="5"/>
  <c r="R139" i="5"/>
  <c r="BR140" i="5"/>
  <c r="BN140" i="5"/>
  <c r="BQ139" i="5"/>
  <c r="F140" i="5"/>
  <c r="D141" i="5"/>
  <c r="AL139" i="5"/>
  <c r="E141" i="5" l="1"/>
  <c r="I141" i="5"/>
  <c r="P140" i="5"/>
  <c r="N141" i="5"/>
  <c r="H140" i="5"/>
  <c r="AJ140" i="5"/>
  <c r="AH141" i="5"/>
  <c r="CI140" i="5"/>
  <c r="CG141" i="5"/>
  <c r="BE140" i="5"/>
  <c r="BC141" i="5"/>
  <c r="BO140" i="5"/>
  <c r="BM141" i="5"/>
  <c r="BY140" i="5"/>
  <c r="BW141" i="5"/>
  <c r="AT140" i="5"/>
  <c r="AR141" i="5"/>
  <c r="Z140" i="5"/>
  <c r="X141" i="5"/>
  <c r="AM141" i="5" l="1"/>
  <c r="AI141" i="5"/>
  <c r="AL140" i="5"/>
  <c r="CB141" i="5"/>
  <c r="BX141" i="5"/>
  <c r="CA140" i="5"/>
  <c r="BQ140" i="5"/>
  <c r="AC141" i="5"/>
  <c r="Y141" i="5"/>
  <c r="BH141" i="5"/>
  <c r="BD141" i="5"/>
  <c r="S141" i="5"/>
  <c r="O141" i="5"/>
  <c r="AB140" i="5"/>
  <c r="BG140" i="5"/>
  <c r="R140" i="5"/>
  <c r="BR141" i="5"/>
  <c r="BN141" i="5"/>
  <c r="AW141" i="5"/>
  <c r="AS141" i="5"/>
  <c r="CL141" i="5"/>
  <c r="CH141" i="5"/>
  <c r="AV140" i="5"/>
  <c r="CK140" i="5"/>
  <c r="F141" i="5"/>
  <c r="D142" i="5"/>
  <c r="BO141" i="5" l="1"/>
  <c r="BM142" i="5"/>
  <c r="P141" i="5"/>
  <c r="N142" i="5"/>
  <c r="BE141" i="5"/>
  <c r="BC142" i="5"/>
  <c r="BY141" i="5"/>
  <c r="BW142" i="5"/>
  <c r="H141" i="5"/>
  <c r="CI141" i="5"/>
  <c r="CG142" i="5"/>
  <c r="Z141" i="5"/>
  <c r="X142" i="5"/>
  <c r="E142" i="5"/>
  <c r="I142" i="5"/>
  <c r="AT141" i="5"/>
  <c r="AR142" i="5"/>
  <c r="AJ141" i="5"/>
  <c r="AH142" i="5"/>
  <c r="BX142" i="5" l="1"/>
  <c r="AC142" i="5"/>
  <c r="Y142" i="5"/>
  <c r="BH142" i="5"/>
  <c r="BD142" i="5"/>
  <c r="F142" i="5"/>
  <c r="D143" i="5"/>
  <c r="AB141" i="5"/>
  <c r="BG141" i="5"/>
  <c r="CA141" i="5"/>
  <c r="S142" i="5"/>
  <c r="O142" i="5"/>
  <c r="AM142" i="5"/>
  <c r="AI142" i="5"/>
  <c r="CL142" i="5"/>
  <c r="CH142" i="5"/>
  <c r="AL141" i="5"/>
  <c r="CK141" i="5"/>
  <c r="R141" i="5"/>
  <c r="AW142" i="5"/>
  <c r="AS142" i="5"/>
  <c r="BR142" i="5"/>
  <c r="BN142" i="5"/>
  <c r="AV141" i="5"/>
  <c r="BQ141" i="5"/>
  <c r="AJ142" i="5" l="1"/>
  <c r="AH143" i="5"/>
  <c r="BY142" i="5"/>
  <c r="BW143" i="5"/>
  <c r="P142" i="5"/>
  <c r="N143" i="5"/>
  <c r="E143" i="5"/>
  <c r="I143" i="5"/>
  <c r="H142" i="5"/>
  <c r="BO142" i="5"/>
  <c r="BM143" i="5"/>
  <c r="BE142" i="5"/>
  <c r="BC143" i="5"/>
  <c r="AT142" i="5"/>
  <c r="AR143" i="5"/>
  <c r="CI142" i="5"/>
  <c r="CG143" i="5"/>
  <c r="Z142" i="5"/>
  <c r="X143" i="5"/>
  <c r="CB142" i="5"/>
  <c r="AV142" i="5" l="1"/>
  <c r="F143" i="5"/>
  <c r="D144" i="5"/>
  <c r="BG142" i="5"/>
  <c r="R142" i="5"/>
  <c r="BH143" i="5"/>
  <c r="BD143" i="5"/>
  <c r="AC143" i="5"/>
  <c r="Y143" i="5"/>
  <c r="BR143" i="5"/>
  <c r="BN143" i="5"/>
  <c r="CB143" i="5"/>
  <c r="BX143" i="5"/>
  <c r="S143" i="5"/>
  <c r="O143" i="5"/>
  <c r="AB142" i="5"/>
  <c r="BQ142" i="5"/>
  <c r="CA142" i="5"/>
  <c r="CL143" i="5"/>
  <c r="CH143" i="5"/>
  <c r="AM143" i="5"/>
  <c r="AI143" i="5"/>
  <c r="AW143" i="5"/>
  <c r="AS143" i="5"/>
  <c r="CK142" i="5"/>
  <c r="AL142" i="5"/>
  <c r="BY143" i="5" l="1"/>
  <c r="BW144" i="5"/>
  <c r="AT143" i="5"/>
  <c r="AR144" i="5"/>
  <c r="BO143" i="5"/>
  <c r="BM144" i="5"/>
  <c r="AJ143" i="5"/>
  <c r="AH144" i="5"/>
  <c r="Z143" i="5"/>
  <c r="X144" i="5"/>
  <c r="E144" i="5"/>
  <c r="I144" i="5"/>
  <c r="H143" i="5"/>
  <c r="CI143" i="5"/>
  <c r="CG144" i="5"/>
  <c r="P143" i="5"/>
  <c r="N144" i="5"/>
  <c r="BE143" i="5"/>
  <c r="BC144" i="5"/>
  <c r="AL143" i="5" l="1"/>
  <c r="AM144" i="5"/>
  <c r="AI144" i="5"/>
  <c r="BR144" i="5"/>
  <c r="BN144" i="5"/>
  <c r="BQ143" i="5"/>
  <c r="AW144" i="5"/>
  <c r="AS144" i="5"/>
  <c r="CL144" i="5"/>
  <c r="CH144" i="5"/>
  <c r="BH144" i="5"/>
  <c r="BD144" i="5"/>
  <c r="BG143" i="5"/>
  <c r="AV143" i="5"/>
  <c r="CK143" i="5"/>
  <c r="F144" i="5"/>
  <c r="D145" i="5"/>
  <c r="S144" i="5"/>
  <c r="O144" i="5"/>
  <c r="AC144" i="5"/>
  <c r="Y144" i="5"/>
  <c r="CB144" i="5"/>
  <c r="BX144" i="5"/>
  <c r="R143" i="5"/>
  <c r="AB143" i="5"/>
  <c r="CA143" i="5"/>
  <c r="P144" i="5" l="1"/>
  <c r="N145" i="5"/>
  <c r="E145" i="5"/>
  <c r="I145" i="5"/>
  <c r="BE144" i="5"/>
  <c r="BC145" i="5"/>
  <c r="BO144" i="5"/>
  <c r="BM145" i="5"/>
  <c r="H144" i="5"/>
  <c r="BY144" i="5"/>
  <c r="BW145" i="5"/>
  <c r="CI144" i="5"/>
  <c r="CG145" i="5"/>
  <c r="AJ144" i="5"/>
  <c r="AH145" i="5"/>
  <c r="Z144" i="5"/>
  <c r="X145" i="5"/>
  <c r="AT144" i="5"/>
  <c r="AR145" i="5"/>
  <c r="AM145" i="5" l="1"/>
  <c r="AI145" i="5"/>
  <c r="BR145" i="5"/>
  <c r="BN145" i="5"/>
  <c r="AL144" i="5"/>
  <c r="CL145" i="5"/>
  <c r="CH145" i="5"/>
  <c r="BH145" i="5"/>
  <c r="BD145" i="5"/>
  <c r="CK144" i="5"/>
  <c r="BG144" i="5"/>
  <c r="BQ144" i="5"/>
  <c r="CB145" i="5"/>
  <c r="BX145" i="5"/>
  <c r="AV144" i="5"/>
  <c r="CA144" i="5"/>
  <c r="F145" i="5"/>
  <c r="D146" i="5"/>
  <c r="AC145" i="5"/>
  <c r="Y145" i="5"/>
  <c r="S145" i="5"/>
  <c r="O145" i="5"/>
  <c r="AW145" i="5"/>
  <c r="AS145" i="5"/>
  <c r="AB144" i="5"/>
  <c r="R144" i="5"/>
  <c r="E146" i="5" l="1"/>
  <c r="I146" i="5"/>
  <c r="CI145" i="5"/>
  <c r="CG146" i="5"/>
  <c r="H145" i="5"/>
  <c r="AT145" i="5"/>
  <c r="AR146" i="5"/>
  <c r="P145" i="5"/>
  <c r="N146" i="5"/>
  <c r="BO145" i="5"/>
  <c r="BM146" i="5"/>
  <c r="Z145" i="5"/>
  <c r="X146" i="5"/>
  <c r="BY145" i="5"/>
  <c r="BW146" i="5"/>
  <c r="BE145" i="5"/>
  <c r="BC146" i="5"/>
  <c r="AJ145" i="5"/>
  <c r="AH146" i="5"/>
  <c r="CB146" i="5" l="1"/>
  <c r="BX146" i="5"/>
  <c r="AW146" i="5"/>
  <c r="AS146" i="5"/>
  <c r="CA145" i="5"/>
  <c r="AC146" i="5"/>
  <c r="Y146" i="5"/>
  <c r="AB145" i="5"/>
  <c r="AM146" i="5"/>
  <c r="AI146" i="5"/>
  <c r="CL146" i="5"/>
  <c r="CH146" i="5"/>
  <c r="BR146" i="5"/>
  <c r="BN146" i="5"/>
  <c r="AL145" i="5"/>
  <c r="BQ145" i="5"/>
  <c r="CK145" i="5"/>
  <c r="AV145" i="5"/>
  <c r="BH146" i="5"/>
  <c r="BD146" i="5"/>
  <c r="S146" i="5"/>
  <c r="O146" i="5"/>
  <c r="BG145" i="5"/>
  <c r="R145" i="5"/>
  <c r="F146" i="5"/>
  <c r="D147" i="5"/>
  <c r="BO146" i="5" l="1"/>
  <c r="BM147" i="5"/>
  <c r="Z146" i="5"/>
  <c r="X147" i="5"/>
  <c r="H146" i="5"/>
  <c r="CI146" i="5"/>
  <c r="CG147" i="5"/>
  <c r="P146" i="5"/>
  <c r="N147" i="5"/>
  <c r="AJ146" i="5"/>
  <c r="AH147" i="5"/>
  <c r="AT146" i="5"/>
  <c r="AR147" i="5"/>
  <c r="E147" i="5"/>
  <c r="I147" i="5"/>
  <c r="BE146" i="5"/>
  <c r="BC147" i="5"/>
  <c r="BY146" i="5"/>
  <c r="BW147" i="5"/>
  <c r="CL147" i="5" l="1"/>
  <c r="CH147" i="5"/>
  <c r="CK146" i="5"/>
  <c r="AV146" i="5"/>
  <c r="AW147" i="5"/>
  <c r="AS147" i="5"/>
  <c r="AC147" i="5"/>
  <c r="Y147" i="5"/>
  <c r="AM147" i="5"/>
  <c r="AI147" i="5"/>
  <c r="CA146" i="5"/>
  <c r="AL146" i="5"/>
  <c r="AB146" i="5"/>
  <c r="F147" i="5"/>
  <c r="D148" i="5"/>
  <c r="BH147" i="5"/>
  <c r="BD147" i="5"/>
  <c r="S147" i="5"/>
  <c r="O147" i="5"/>
  <c r="BR147" i="5"/>
  <c r="BN147" i="5"/>
  <c r="CB147" i="5"/>
  <c r="BX147" i="5"/>
  <c r="BG146" i="5"/>
  <c r="R146" i="5"/>
  <c r="BQ146" i="5"/>
  <c r="P147" i="5" l="1"/>
  <c r="N148" i="5"/>
  <c r="AT147" i="5"/>
  <c r="AR148" i="5"/>
  <c r="BE147" i="5"/>
  <c r="BC148" i="5"/>
  <c r="BY147" i="5"/>
  <c r="BW148" i="5"/>
  <c r="E148" i="5"/>
  <c r="I148" i="5"/>
  <c r="AJ147" i="5"/>
  <c r="AH148" i="5"/>
  <c r="H147" i="5"/>
  <c r="BO147" i="5"/>
  <c r="BM148" i="5"/>
  <c r="Z147" i="5"/>
  <c r="X148" i="5"/>
  <c r="CI147" i="5"/>
  <c r="CG148" i="5"/>
  <c r="BR148" i="5" l="1"/>
  <c r="BN148" i="5"/>
  <c r="CB148" i="5"/>
  <c r="BX148" i="5"/>
  <c r="BH148" i="5"/>
  <c r="BD148" i="5"/>
  <c r="BQ147" i="5"/>
  <c r="BG147" i="5"/>
  <c r="CA147" i="5"/>
  <c r="CL148" i="5"/>
  <c r="CH148" i="5"/>
  <c r="AM148" i="5"/>
  <c r="AI148" i="5"/>
  <c r="AW148" i="5"/>
  <c r="AS148" i="5"/>
  <c r="AV147" i="5"/>
  <c r="S148" i="5"/>
  <c r="O148" i="5"/>
  <c r="CK147" i="5"/>
  <c r="AL147" i="5"/>
  <c r="AC148" i="5"/>
  <c r="Y148" i="5"/>
  <c r="AB147" i="5"/>
  <c r="F148" i="5"/>
  <c r="D149" i="5"/>
  <c r="R147" i="5"/>
  <c r="AJ148" i="5" l="1"/>
  <c r="AH149" i="5"/>
  <c r="E149" i="5"/>
  <c r="I149" i="5"/>
  <c r="H148" i="5"/>
  <c r="P148" i="5"/>
  <c r="N149" i="5"/>
  <c r="CI148" i="5"/>
  <c r="CG149" i="5"/>
  <c r="BE148" i="5"/>
  <c r="BC149" i="5"/>
  <c r="Z148" i="5"/>
  <c r="X149" i="5"/>
  <c r="BY148" i="5"/>
  <c r="BW149" i="5"/>
  <c r="AT148" i="5"/>
  <c r="AR149" i="5"/>
  <c r="BO148" i="5"/>
  <c r="BM149" i="5"/>
  <c r="CB149" i="5" l="1"/>
  <c r="BX149" i="5"/>
  <c r="S149" i="5"/>
  <c r="O149" i="5"/>
  <c r="CA148" i="5"/>
  <c r="R148" i="5"/>
  <c r="AC149" i="5"/>
  <c r="Y149" i="5"/>
  <c r="AB148" i="5"/>
  <c r="BG148" i="5"/>
  <c r="BR149" i="5"/>
  <c r="BN149" i="5"/>
  <c r="BH149" i="5"/>
  <c r="BD149" i="5"/>
  <c r="BQ148" i="5"/>
  <c r="F149" i="5"/>
  <c r="D150" i="5"/>
  <c r="AW149" i="5"/>
  <c r="AS149" i="5"/>
  <c r="CL149" i="5"/>
  <c r="CH149" i="5"/>
  <c r="AM149" i="5"/>
  <c r="AI149" i="5"/>
  <c r="AV148" i="5"/>
  <c r="CK148" i="5"/>
  <c r="AL148" i="5"/>
  <c r="AT149" i="5" l="1"/>
  <c r="AR150" i="5"/>
  <c r="BO149" i="5"/>
  <c r="BM150" i="5"/>
  <c r="E150" i="5"/>
  <c r="I150" i="5"/>
  <c r="H149" i="5"/>
  <c r="AJ149" i="5"/>
  <c r="AH150" i="5"/>
  <c r="P149" i="5"/>
  <c r="N150" i="5"/>
  <c r="CI149" i="5"/>
  <c r="CG150" i="5"/>
  <c r="BE149" i="5"/>
  <c r="BC150" i="5"/>
  <c r="Z149" i="5"/>
  <c r="X150" i="5"/>
  <c r="BY149" i="5"/>
  <c r="BW150" i="5"/>
  <c r="BG149" i="5" l="1"/>
  <c r="CL150" i="5"/>
  <c r="CH150" i="5"/>
  <c r="CK149" i="5"/>
  <c r="F150" i="5"/>
  <c r="D151" i="5"/>
  <c r="CB150" i="5"/>
  <c r="BX150" i="5"/>
  <c r="S150" i="5"/>
  <c r="O150" i="5"/>
  <c r="BR150" i="5"/>
  <c r="BN150" i="5"/>
  <c r="R149" i="5"/>
  <c r="AC150" i="5"/>
  <c r="Y150" i="5"/>
  <c r="AM150" i="5"/>
  <c r="AI150" i="5"/>
  <c r="AW150" i="5"/>
  <c r="AS150" i="5"/>
  <c r="BH150" i="5"/>
  <c r="BD150" i="5"/>
  <c r="CA149" i="5"/>
  <c r="BQ149" i="5"/>
  <c r="AB149" i="5"/>
  <c r="AL149" i="5"/>
  <c r="AV149" i="5"/>
  <c r="BE150" i="5" l="1"/>
  <c r="BC151" i="5"/>
  <c r="E151" i="5"/>
  <c r="I151" i="5"/>
  <c r="H150" i="5"/>
  <c r="AT150" i="5"/>
  <c r="AR151" i="5"/>
  <c r="BO150" i="5"/>
  <c r="BM151" i="5"/>
  <c r="AJ150" i="5"/>
  <c r="AH151" i="5"/>
  <c r="P150" i="5"/>
  <c r="N151" i="5"/>
  <c r="CI150" i="5"/>
  <c r="CG151" i="5"/>
  <c r="Z150" i="5"/>
  <c r="X151" i="5"/>
  <c r="BY150" i="5"/>
  <c r="BW151" i="5"/>
  <c r="AW151" i="5" l="1"/>
  <c r="AS151" i="5"/>
  <c r="CL151" i="5"/>
  <c r="CH151" i="5"/>
  <c r="CK150" i="5"/>
  <c r="R150" i="5"/>
  <c r="AM151" i="5"/>
  <c r="AI151" i="5"/>
  <c r="CA150" i="5"/>
  <c r="AL150" i="5"/>
  <c r="F151" i="5"/>
  <c r="D152" i="5"/>
  <c r="AC151" i="5"/>
  <c r="Y151" i="5"/>
  <c r="BR151" i="5"/>
  <c r="BN151" i="5"/>
  <c r="BH151" i="5"/>
  <c r="BD151" i="5"/>
  <c r="AV150" i="5"/>
  <c r="S151" i="5"/>
  <c r="O151" i="5"/>
  <c r="CB151" i="5"/>
  <c r="BX151" i="5"/>
  <c r="AB150" i="5"/>
  <c r="BQ150" i="5"/>
  <c r="BG150" i="5"/>
  <c r="E152" i="5" l="1"/>
  <c r="I152" i="5"/>
  <c r="H151" i="5"/>
  <c r="BE151" i="5"/>
  <c r="BC152" i="5"/>
  <c r="BY151" i="5"/>
  <c r="BW152" i="5"/>
  <c r="BO151" i="5"/>
  <c r="BM152" i="5"/>
  <c r="CI151" i="5"/>
  <c r="CG152" i="5"/>
  <c r="P151" i="5"/>
  <c r="N152" i="5"/>
  <c r="Z151" i="5"/>
  <c r="X152" i="5"/>
  <c r="AJ151" i="5"/>
  <c r="AH152" i="5"/>
  <c r="AT151" i="5"/>
  <c r="AR152" i="5"/>
  <c r="AV151" i="5" l="1"/>
  <c r="AC152" i="5"/>
  <c r="Y152" i="5"/>
  <c r="CB152" i="5"/>
  <c r="BX152" i="5"/>
  <c r="AB151" i="5"/>
  <c r="CA151" i="5"/>
  <c r="S152" i="5"/>
  <c r="O152" i="5"/>
  <c r="BH152" i="5"/>
  <c r="BD152" i="5"/>
  <c r="R151" i="5"/>
  <c r="BG151" i="5"/>
  <c r="AW152" i="5"/>
  <c r="AS152" i="5"/>
  <c r="CL152" i="5"/>
  <c r="CH152" i="5"/>
  <c r="CK151" i="5"/>
  <c r="AM152" i="5"/>
  <c r="AI152" i="5"/>
  <c r="BR152" i="5"/>
  <c r="BN152" i="5"/>
  <c r="AL151" i="5"/>
  <c r="BQ151" i="5"/>
  <c r="F152" i="5"/>
  <c r="D153" i="5"/>
  <c r="CI152" i="5" l="1"/>
  <c r="CG153" i="5"/>
  <c r="BE152" i="5"/>
  <c r="BC153" i="5"/>
  <c r="BY152" i="5"/>
  <c r="BW153" i="5"/>
  <c r="BO152" i="5"/>
  <c r="BM153" i="5"/>
  <c r="AT152" i="5"/>
  <c r="AR153" i="5"/>
  <c r="P152" i="5"/>
  <c r="N153" i="5"/>
  <c r="Z152" i="5"/>
  <c r="X153" i="5"/>
  <c r="E153" i="5"/>
  <c r="I153" i="5"/>
  <c r="AJ152" i="5"/>
  <c r="AH153" i="5"/>
  <c r="H152" i="5"/>
  <c r="BR153" i="5" l="1"/>
  <c r="BN153" i="5"/>
  <c r="BQ152" i="5"/>
  <c r="AB152" i="5"/>
  <c r="CA152" i="5"/>
  <c r="S153" i="5"/>
  <c r="O153" i="5"/>
  <c r="BH153" i="5"/>
  <c r="BD153" i="5"/>
  <c r="F153" i="5"/>
  <c r="D154" i="5"/>
  <c r="AC153" i="5"/>
  <c r="Y153" i="5"/>
  <c r="R152" i="5"/>
  <c r="BG152" i="5"/>
  <c r="AM153" i="5"/>
  <c r="AI153" i="5"/>
  <c r="AW153" i="5"/>
  <c r="AS153" i="5"/>
  <c r="CL153" i="5"/>
  <c r="CH153" i="5"/>
  <c r="CB153" i="5"/>
  <c r="BX153" i="5"/>
  <c r="AL152" i="5"/>
  <c r="AV152" i="5"/>
  <c r="CK152" i="5"/>
  <c r="AT153" i="5" l="1"/>
  <c r="AR154" i="5"/>
  <c r="Z153" i="5"/>
  <c r="X154" i="5"/>
  <c r="AJ153" i="5"/>
  <c r="AH154" i="5"/>
  <c r="E154" i="5"/>
  <c r="I154" i="5"/>
  <c r="H153" i="5"/>
  <c r="BY153" i="5"/>
  <c r="BW154" i="5"/>
  <c r="BE153" i="5"/>
  <c r="BC154" i="5"/>
  <c r="CI153" i="5"/>
  <c r="CG154" i="5"/>
  <c r="P153" i="5"/>
  <c r="N154" i="5"/>
  <c r="BO153" i="5"/>
  <c r="BM154" i="5"/>
  <c r="CK153" i="5" l="1"/>
  <c r="BH154" i="5"/>
  <c r="BD154" i="5"/>
  <c r="AM154" i="5"/>
  <c r="AI154" i="5"/>
  <c r="BG153" i="5"/>
  <c r="AL153" i="5"/>
  <c r="AC154" i="5"/>
  <c r="Y154" i="5"/>
  <c r="CL154" i="5"/>
  <c r="CH154" i="5"/>
  <c r="F154" i="5"/>
  <c r="D155" i="5"/>
  <c r="BR154" i="5"/>
  <c r="BN154" i="5"/>
  <c r="CB154" i="5"/>
  <c r="BX154" i="5"/>
  <c r="BQ153" i="5"/>
  <c r="CA153" i="5"/>
  <c r="AB153" i="5"/>
  <c r="S154" i="5"/>
  <c r="O154" i="5"/>
  <c r="AW154" i="5"/>
  <c r="AS154" i="5"/>
  <c r="R153" i="5"/>
  <c r="AV153" i="5"/>
  <c r="E155" i="5" l="1"/>
  <c r="I155" i="5"/>
  <c r="H154" i="5"/>
  <c r="AT154" i="5"/>
  <c r="AR155" i="5"/>
  <c r="CI154" i="5"/>
  <c r="CG155" i="5"/>
  <c r="AJ154" i="5"/>
  <c r="AH155" i="5"/>
  <c r="P154" i="5"/>
  <c r="N155" i="5"/>
  <c r="BY154" i="5"/>
  <c r="BW155" i="5"/>
  <c r="Z154" i="5"/>
  <c r="X155" i="5"/>
  <c r="BE154" i="5"/>
  <c r="BC155" i="5"/>
  <c r="BO154" i="5"/>
  <c r="BM155" i="5"/>
  <c r="AC155" i="5" l="1"/>
  <c r="Y155" i="5"/>
  <c r="CL155" i="5"/>
  <c r="CH155" i="5"/>
  <c r="CK154" i="5"/>
  <c r="CB155" i="5"/>
  <c r="BX155" i="5"/>
  <c r="AW155" i="5"/>
  <c r="AS155" i="5"/>
  <c r="CA154" i="5"/>
  <c r="AV154" i="5"/>
  <c r="AB154" i="5"/>
  <c r="BR155" i="5"/>
  <c r="BN155" i="5"/>
  <c r="S155" i="5"/>
  <c r="O155" i="5"/>
  <c r="BQ154" i="5"/>
  <c r="R154" i="5"/>
  <c r="BH155" i="5"/>
  <c r="BD155" i="5"/>
  <c r="AM155" i="5"/>
  <c r="AI155" i="5"/>
  <c r="BG154" i="5"/>
  <c r="AL154" i="5"/>
  <c r="F155" i="5"/>
  <c r="D156" i="5"/>
  <c r="BY155" i="5" l="1"/>
  <c r="BW156" i="5"/>
  <c r="H155" i="5"/>
  <c r="AJ155" i="5"/>
  <c r="AH156" i="5"/>
  <c r="P155" i="5"/>
  <c r="N156" i="5"/>
  <c r="CI155" i="5"/>
  <c r="CG156" i="5"/>
  <c r="E156" i="5"/>
  <c r="I156" i="5"/>
  <c r="BE155" i="5"/>
  <c r="BC156" i="5"/>
  <c r="BO155" i="5"/>
  <c r="BM156" i="5"/>
  <c r="AT155" i="5"/>
  <c r="AR156" i="5"/>
  <c r="Z155" i="5"/>
  <c r="X156" i="5"/>
  <c r="BR156" i="5" l="1"/>
  <c r="BN156" i="5"/>
  <c r="S156" i="5"/>
  <c r="O156" i="5"/>
  <c r="BQ155" i="5"/>
  <c r="R155" i="5"/>
  <c r="BH156" i="5"/>
  <c r="BD156" i="5"/>
  <c r="AM156" i="5"/>
  <c r="AI156" i="5"/>
  <c r="BG155" i="5"/>
  <c r="AL155" i="5"/>
  <c r="AC156" i="5"/>
  <c r="Y156" i="5"/>
  <c r="F156" i="5"/>
  <c r="D157" i="5"/>
  <c r="AB155" i="5"/>
  <c r="AW156" i="5"/>
  <c r="AS156" i="5"/>
  <c r="CL156" i="5"/>
  <c r="CH156" i="5"/>
  <c r="CB156" i="5"/>
  <c r="BX156" i="5"/>
  <c r="AV155" i="5"/>
  <c r="CK155" i="5"/>
  <c r="CA155" i="5"/>
  <c r="AT156" i="5" l="1"/>
  <c r="AR157" i="5"/>
  <c r="BY156" i="5"/>
  <c r="BW157" i="5"/>
  <c r="E157" i="5"/>
  <c r="I157" i="5"/>
  <c r="AJ156" i="5"/>
  <c r="AH157" i="5"/>
  <c r="P156" i="5"/>
  <c r="N157" i="5"/>
  <c r="H156" i="5"/>
  <c r="CI156" i="5"/>
  <c r="CG157" i="5"/>
  <c r="Z156" i="5"/>
  <c r="X157" i="5"/>
  <c r="BE156" i="5"/>
  <c r="BC157" i="5"/>
  <c r="BO156" i="5"/>
  <c r="BM157" i="5"/>
  <c r="AC157" i="5" l="1"/>
  <c r="Y157" i="5"/>
  <c r="AM157" i="5"/>
  <c r="AI157" i="5"/>
  <c r="AL156" i="5"/>
  <c r="AB156" i="5"/>
  <c r="CL157" i="5"/>
  <c r="CH157" i="5"/>
  <c r="CK156" i="5"/>
  <c r="F157" i="5"/>
  <c r="D158" i="5"/>
  <c r="BR157" i="5"/>
  <c r="BN157" i="5"/>
  <c r="CB157" i="5"/>
  <c r="BX157" i="5"/>
  <c r="BQ156" i="5"/>
  <c r="CA156" i="5"/>
  <c r="BH157" i="5"/>
  <c r="BD157" i="5"/>
  <c r="S157" i="5"/>
  <c r="O157" i="5"/>
  <c r="AW157" i="5"/>
  <c r="AS157" i="5"/>
  <c r="BG156" i="5"/>
  <c r="R156" i="5"/>
  <c r="AV156" i="5"/>
  <c r="BE157" i="5" l="1"/>
  <c r="BC158" i="5"/>
  <c r="BO157" i="5"/>
  <c r="BM158" i="5"/>
  <c r="E158" i="5"/>
  <c r="I158" i="5"/>
  <c r="H157" i="5"/>
  <c r="AT157" i="5"/>
  <c r="AR158" i="5"/>
  <c r="AJ157" i="5"/>
  <c r="AH158" i="5"/>
  <c r="P157" i="5"/>
  <c r="N158" i="5"/>
  <c r="BY157" i="5"/>
  <c r="BW158" i="5"/>
  <c r="CI157" i="5"/>
  <c r="CG158" i="5"/>
  <c r="Z157" i="5"/>
  <c r="X158" i="5"/>
  <c r="R157" i="5" l="1"/>
  <c r="F158" i="5"/>
  <c r="D159" i="5"/>
  <c r="BR158" i="5"/>
  <c r="BN158" i="5"/>
  <c r="AC158" i="5"/>
  <c r="Y158" i="5"/>
  <c r="AM158" i="5"/>
  <c r="AI158" i="5"/>
  <c r="AB157" i="5"/>
  <c r="AL157" i="5"/>
  <c r="BQ157" i="5"/>
  <c r="CL158" i="5"/>
  <c r="CH158" i="5"/>
  <c r="AW158" i="5"/>
  <c r="AS158" i="5"/>
  <c r="BH158" i="5"/>
  <c r="BD158" i="5"/>
  <c r="CB158" i="5"/>
  <c r="BX158" i="5"/>
  <c r="CA157" i="5"/>
  <c r="S158" i="5"/>
  <c r="O158" i="5"/>
  <c r="CK157" i="5"/>
  <c r="AV157" i="5"/>
  <c r="BG157" i="5"/>
  <c r="BY158" i="5" l="1"/>
  <c r="BW159" i="5"/>
  <c r="Z158" i="5"/>
  <c r="X159" i="5"/>
  <c r="BE158" i="5"/>
  <c r="BC159" i="5"/>
  <c r="BO158" i="5"/>
  <c r="BM159" i="5"/>
  <c r="P158" i="5"/>
  <c r="N159" i="5"/>
  <c r="AT158" i="5"/>
  <c r="AR159" i="5"/>
  <c r="E159" i="5"/>
  <c r="I159" i="5"/>
  <c r="H158" i="5"/>
  <c r="CI158" i="5"/>
  <c r="CG159" i="5"/>
  <c r="AJ158" i="5"/>
  <c r="AH159" i="5"/>
  <c r="BR159" i="5" l="1"/>
  <c r="BN159" i="5"/>
  <c r="BH159" i="5"/>
  <c r="BD159" i="5"/>
  <c r="F159" i="5"/>
  <c r="D160" i="5"/>
  <c r="BG158" i="5"/>
  <c r="AM159" i="5"/>
  <c r="AI159" i="5"/>
  <c r="AW159" i="5"/>
  <c r="AS159" i="5"/>
  <c r="AC159" i="5"/>
  <c r="Y159" i="5"/>
  <c r="AB158" i="5"/>
  <c r="CL159" i="5"/>
  <c r="CH159" i="5"/>
  <c r="S159" i="5"/>
  <c r="O159" i="5"/>
  <c r="CB159" i="5"/>
  <c r="BX159" i="5"/>
  <c r="BQ158" i="5"/>
  <c r="AL158" i="5"/>
  <c r="AV158" i="5"/>
  <c r="CK158" i="5"/>
  <c r="R158" i="5"/>
  <c r="CA158" i="5"/>
  <c r="BY159" i="5" l="1"/>
  <c r="BW160" i="5"/>
  <c r="Z159" i="5"/>
  <c r="X160" i="5"/>
  <c r="E160" i="5"/>
  <c r="I160" i="5"/>
  <c r="H159" i="5"/>
  <c r="P159" i="5"/>
  <c r="N160" i="5"/>
  <c r="AT159" i="5"/>
  <c r="AR160" i="5"/>
  <c r="BE159" i="5"/>
  <c r="BC160" i="5"/>
  <c r="CI159" i="5"/>
  <c r="CG160" i="5"/>
  <c r="AJ159" i="5"/>
  <c r="AH160" i="5"/>
  <c r="BO159" i="5"/>
  <c r="BM160" i="5"/>
  <c r="BG159" i="5" l="1"/>
  <c r="F160" i="5"/>
  <c r="D161" i="5"/>
  <c r="AW160" i="5"/>
  <c r="AS160" i="5"/>
  <c r="AC160" i="5"/>
  <c r="Y160" i="5"/>
  <c r="BQ159" i="5"/>
  <c r="AV159" i="5"/>
  <c r="AB159" i="5"/>
  <c r="CK159" i="5"/>
  <c r="AM160" i="5"/>
  <c r="AI160" i="5"/>
  <c r="S160" i="5"/>
  <c r="O160" i="5"/>
  <c r="CB160" i="5"/>
  <c r="BX160" i="5"/>
  <c r="CL160" i="5"/>
  <c r="CH160" i="5"/>
  <c r="BH160" i="5"/>
  <c r="BD160" i="5"/>
  <c r="BR160" i="5"/>
  <c r="BN160" i="5"/>
  <c r="AL159" i="5"/>
  <c r="R159" i="5"/>
  <c r="CA159" i="5"/>
  <c r="CI160" i="5" l="1"/>
  <c r="CG161" i="5"/>
  <c r="Z160" i="5"/>
  <c r="X161" i="5"/>
  <c r="BY160" i="5"/>
  <c r="BW161" i="5"/>
  <c r="AT160" i="5"/>
  <c r="AR161" i="5"/>
  <c r="BO160" i="5"/>
  <c r="BM161" i="5"/>
  <c r="P160" i="5"/>
  <c r="N161" i="5"/>
  <c r="E161" i="5"/>
  <c r="I161" i="5"/>
  <c r="H160" i="5"/>
  <c r="BE160" i="5"/>
  <c r="BC161" i="5"/>
  <c r="AJ160" i="5"/>
  <c r="AH161" i="5"/>
  <c r="AW161" i="5" l="1"/>
  <c r="AS161" i="5"/>
  <c r="CB161" i="5"/>
  <c r="BX161" i="5"/>
  <c r="F161" i="5"/>
  <c r="D162" i="5"/>
  <c r="CA160" i="5"/>
  <c r="AM161" i="5"/>
  <c r="AI161" i="5"/>
  <c r="AC161" i="5"/>
  <c r="Y161" i="5"/>
  <c r="AL160" i="5"/>
  <c r="R160" i="5"/>
  <c r="AB160" i="5"/>
  <c r="BH161" i="5"/>
  <c r="BD161" i="5"/>
  <c r="BR161" i="5"/>
  <c r="BN161" i="5"/>
  <c r="CL161" i="5"/>
  <c r="CH161" i="5"/>
  <c r="AV160" i="5"/>
  <c r="S161" i="5"/>
  <c r="O161" i="5"/>
  <c r="BG160" i="5"/>
  <c r="BQ160" i="5"/>
  <c r="CK160" i="5"/>
  <c r="CI161" i="5" l="1"/>
  <c r="CG162" i="5"/>
  <c r="BO161" i="5"/>
  <c r="BM162" i="5"/>
  <c r="E162" i="5"/>
  <c r="I162" i="5"/>
  <c r="H161" i="5"/>
  <c r="P161" i="5"/>
  <c r="N162" i="5"/>
  <c r="BE161" i="5"/>
  <c r="BC162" i="5"/>
  <c r="Z161" i="5"/>
  <c r="X162" i="5"/>
  <c r="BY161" i="5"/>
  <c r="BW162" i="5"/>
  <c r="AJ161" i="5"/>
  <c r="AH162" i="5"/>
  <c r="AT161" i="5"/>
  <c r="AR162" i="5"/>
  <c r="CB162" i="5" l="1"/>
  <c r="BX162" i="5"/>
  <c r="AB161" i="5"/>
  <c r="F162" i="5"/>
  <c r="D163" i="5"/>
  <c r="AC162" i="5"/>
  <c r="Y162" i="5"/>
  <c r="AW162" i="5"/>
  <c r="AS162" i="5"/>
  <c r="BR162" i="5"/>
  <c r="BN162" i="5"/>
  <c r="BH162" i="5"/>
  <c r="BD162" i="5"/>
  <c r="AV161" i="5"/>
  <c r="BG161" i="5"/>
  <c r="BQ161" i="5"/>
  <c r="CA161" i="5"/>
  <c r="AM162" i="5"/>
  <c r="AI162" i="5"/>
  <c r="S162" i="5"/>
  <c r="O162" i="5"/>
  <c r="CL162" i="5"/>
  <c r="CH162" i="5"/>
  <c r="AL161" i="5"/>
  <c r="R161" i="5"/>
  <c r="CK161" i="5"/>
  <c r="AJ162" i="5" l="1"/>
  <c r="AH163" i="5"/>
  <c r="Z162" i="5"/>
  <c r="X163" i="5"/>
  <c r="BE162" i="5"/>
  <c r="BC163" i="5"/>
  <c r="E163" i="5"/>
  <c r="I163" i="5"/>
  <c r="H162" i="5"/>
  <c r="CI162" i="5"/>
  <c r="CG163" i="5"/>
  <c r="BO162" i="5"/>
  <c r="BM163" i="5"/>
  <c r="P162" i="5"/>
  <c r="N163" i="5"/>
  <c r="AT162" i="5"/>
  <c r="AR163" i="5"/>
  <c r="BY162" i="5"/>
  <c r="BW163" i="5"/>
  <c r="R162" i="5" l="1"/>
  <c r="BR163" i="5"/>
  <c r="BN163" i="5"/>
  <c r="BH163" i="5"/>
  <c r="BD163" i="5"/>
  <c r="BQ162" i="5"/>
  <c r="BG162" i="5"/>
  <c r="CB163" i="5"/>
  <c r="BX163" i="5"/>
  <c r="AC163" i="5"/>
  <c r="Y163" i="5"/>
  <c r="CL163" i="5"/>
  <c r="CH163" i="5"/>
  <c r="CA162" i="5"/>
  <c r="CK162" i="5"/>
  <c r="AB162" i="5"/>
  <c r="AM163" i="5"/>
  <c r="AI163" i="5"/>
  <c r="S163" i="5"/>
  <c r="O163" i="5"/>
  <c r="F163" i="5"/>
  <c r="D164" i="5"/>
  <c r="AW163" i="5"/>
  <c r="AS163" i="5"/>
  <c r="AV162" i="5"/>
  <c r="AL162" i="5"/>
  <c r="H163" i="5" l="1"/>
  <c r="AJ163" i="5"/>
  <c r="AH164" i="5"/>
  <c r="CI163" i="5"/>
  <c r="CG164" i="5"/>
  <c r="AT163" i="5"/>
  <c r="AR164" i="5"/>
  <c r="Z163" i="5"/>
  <c r="X164" i="5"/>
  <c r="BE163" i="5"/>
  <c r="BC164" i="5"/>
  <c r="E164" i="5"/>
  <c r="I164" i="5"/>
  <c r="BY163" i="5"/>
  <c r="BW164" i="5"/>
  <c r="BO163" i="5"/>
  <c r="BM164" i="5"/>
  <c r="P163" i="5"/>
  <c r="N164" i="5"/>
  <c r="CB164" i="5" l="1"/>
  <c r="BX164" i="5"/>
  <c r="AW164" i="5"/>
  <c r="AS164" i="5"/>
  <c r="CL164" i="5"/>
  <c r="CH164" i="5"/>
  <c r="F164" i="5"/>
  <c r="D165" i="5"/>
  <c r="CK163" i="5"/>
  <c r="AV163" i="5"/>
  <c r="S164" i="5"/>
  <c r="O164" i="5"/>
  <c r="AM164" i="5"/>
  <c r="AI164" i="5"/>
  <c r="CA163" i="5"/>
  <c r="BH164" i="5"/>
  <c r="BD164" i="5"/>
  <c r="R163" i="5"/>
  <c r="BG163" i="5"/>
  <c r="AL163" i="5"/>
  <c r="BR164" i="5"/>
  <c r="BN164" i="5"/>
  <c r="AC164" i="5"/>
  <c r="Y164" i="5"/>
  <c r="BQ163" i="5"/>
  <c r="AB163" i="5"/>
  <c r="AJ164" i="5" l="1"/>
  <c r="AH165" i="5"/>
  <c r="E165" i="5"/>
  <c r="I165" i="5"/>
  <c r="H164" i="5"/>
  <c r="Z164" i="5"/>
  <c r="X165" i="5"/>
  <c r="P164" i="5"/>
  <c r="N165" i="5"/>
  <c r="CI164" i="5"/>
  <c r="CG165" i="5"/>
  <c r="BO164" i="5"/>
  <c r="BM165" i="5"/>
  <c r="BE164" i="5"/>
  <c r="BC165" i="5"/>
  <c r="AT164" i="5"/>
  <c r="AR165" i="5"/>
  <c r="BY164" i="5"/>
  <c r="BW165" i="5"/>
  <c r="AC165" i="5" l="1"/>
  <c r="Y165" i="5"/>
  <c r="BG164" i="5"/>
  <c r="BN165" i="5"/>
  <c r="BQ164" i="5"/>
  <c r="BH165" i="5"/>
  <c r="BD165" i="5"/>
  <c r="CB165" i="5"/>
  <c r="BX165" i="5"/>
  <c r="CL165" i="5"/>
  <c r="CH165" i="5"/>
  <c r="CA164" i="5"/>
  <c r="CK164" i="5"/>
  <c r="F165" i="5"/>
  <c r="D166" i="5"/>
  <c r="AB164" i="5"/>
  <c r="AW165" i="5"/>
  <c r="AS165" i="5"/>
  <c r="S165" i="5"/>
  <c r="O165" i="5"/>
  <c r="AM165" i="5"/>
  <c r="AI165" i="5"/>
  <c r="AV164" i="5"/>
  <c r="R164" i="5"/>
  <c r="AL164" i="5"/>
  <c r="AT165" i="5" l="1"/>
  <c r="AR166" i="5"/>
  <c r="CI165" i="5"/>
  <c r="CG166" i="5"/>
  <c r="BO165" i="5"/>
  <c r="BM166" i="5"/>
  <c r="BR165" i="5"/>
  <c r="AJ165" i="5"/>
  <c r="AH166" i="5"/>
  <c r="E166" i="5"/>
  <c r="I166" i="5"/>
  <c r="BY165" i="5"/>
  <c r="BW166" i="5"/>
  <c r="H165" i="5"/>
  <c r="P165" i="5"/>
  <c r="N166" i="5"/>
  <c r="BE165" i="5"/>
  <c r="BC166" i="5"/>
  <c r="Z165" i="5"/>
  <c r="X166" i="5"/>
  <c r="R165" i="5" l="1"/>
  <c r="AL165" i="5"/>
  <c r="BR166" i="5"/>
  <c r="BN166" i="5"/>
  <c r="AC166" i="5"/>
  <c r="Y166" i="5"/>
  <c r="CB166" i="5"/>
  <c r="BX166" i="5"/>
  <c r="BQ165" i="5"/>
  <c r="AB165" i="5"/>
  <c r="CA165" i="5"/>
  <c r="CL166" i="5"/>
  <c r="CH166" i="5"/>
  <c r="CK165" i="5"/>
  <c r="BH166" i="5"/>
  <c r="BD166" i="5"/>
  <c r="BG165" i="5"/>
  <c r="F166" i="5"/>
  <c r="D167" i="5"/>
  <c r="AW166" i="5"/>
  <c r="AS166" i="5"/>
  <c r="S166" i="5"/>
  <c r="O166" i="5"/>
  <c r="AM166" i="5"/>
  <c r="AI166" i="5"/>
  <c r="AV165" i="5"/>
  <c r="H166" i="5" l="1"/>
  <c r="AJ166" i="5"/>
  <c r="AH167" i="5"/>
  <c r="Z166" i="5"/>
  <c r="X167" i="5"/>
  <c r="P166" i="5"/>
  <c r="N167" i="5"/>
  <c r="BE166" i="5"/>
  <c r="BC167" i="5"/>
  <c r="BO166" i="5"/>
  <c r="BM167" i="5"/>
  <c r="AT166" i="5"/>
  <c r="AR167" i="5"/>
  <c r="E167" i="5"/>
  <c r="I167" i="5"/>
  <c r="CI166" i="5"/>
  <c r="CG167" i="5"/>
  <c r="BY166" i="5"/>
  <c r="BW167" i="5"/>
  <c r="F167" i="5" l="1"/>
  <c r="D168" i="5"/>
  <c r="R166" i="5"/>
  <c r="AW167" i="5"/>
  <c r="AS167" i="5"/>
  <c r="AC167" i="5"/>
  <c r="Y167" i="5"/>
  <c r="S167" i="5"/>
  <c r="O167" i="5"/>
  <c r="AV166" i="5"/>
  <c r="AB166" i="5"/>
  <c r="CB167" i="5"/>
  <c r="BX167" i="5"/>
  <c r="BR167" i="5"/>
  <c r="BN167" i="5"/>
  <c r="AM167" i="5"/>
  <c r="AI167" i="5"/>
  <c r="CA166" i="5"/>
  <c r="BQ166" i="5"/>
  <c r="AL166" i="5"/>
  <c r="CL167" i="5"/>
  <c r="CH167" i="5"/>
  <c r="BH167" i="5"/>
  <c r="BD167" i="5"/>
  <c r="CK166" i="5"/>
  <c r="BG166" i="5"/>
  <c r="BY167" i="5" l="1"/>
  <c r="BW168" i="5"/>
  <c r="Z167" i="5"/>
  <c r="X168" i="5"/>
  <c r="BE167" i="5"/>
  <c r="BC168" i="5"/>
  <c r="AT167" i="5"/>
  <c r="AR168" i="5"/>
  <c r="CI167" i="5"/>
  <c r="CG168" i="5"/>
  <c r="AJ167" i="5"/>
  <c r="AH168" i="5"/>
  <c r="BO167" i="5"/>
  <c r="BM168" i="5"/>
  <c r="P167" i="5"/>
  <c r="N168" i="5"/>
  <c r="E168" i="5"/>
  <c r="I168" i="5"/>
  <c r="H167" i="5"/>
  <c r="S168" i="5" l="1"/>
  <c r="O168" i="5"/>
  <c r="AW168" i="5"/>
  <c r="AS168" i="5"/>
  <c r="R167" i="5"/>
  <c r="AV167" i="5"/>
  <c r="BR168" i="5"/>
  <c r="BN168" i="5"/>
  <c r="BH168" i="5"/>
  <c r="BD168" i="5"/>
  <c r="BQ167" i="5"/>
  <c r="BG167" i="5"/>
  <c r="AM168" i="5"/>
  <c r="AI168" i="5"/>
  <c r="AC168" i="5"/>
  <c r="Y168" i="5"/>
  <c r="AL167" i="5"/>
  <c r="AB167" i="5"/>
  <c r="CL168" i="5"/>
  <c r="CH168" i="5"/>
  <c r="CB168" i="5"/>
  <c r="BX168" i="5"/>
  <c r="F168" i="5"/>
  <c r="D169" i="5"/>
  <c r="CK167" i="5"/>
  <c r="CA167" i="5"/>
  <c r="E169" i="5" l="1"/>
  <c r="I169" i="5"/>
  <c r="H168" i="5"/>
  <c r="BY168" i="5"/>
  <c r="BW169" i="5"/>
  <c r="Z168" i="5"/>
  <c r="X169" i="5"/>
  <c r="BE168" i="5"/>
  <c r="BC169" i="5"/>
  <c r="AT168" i="5"/>
  <c r="AR169" i="5"/>
  <c r="CI168" i="5"/>
  <c r="CG169" i="5"/>
  <c r="AJ168" i="5"/>
  <c r="AH169" i="5"/>
  <c r="BO168" i="5"/>
  <c r="BM169" i="5"/>
  <c r="P168" i="5"/>
  <c r="N169" i="5"/>
  <c r="AM169" i="5" l="1"/>
  <c r="AI169" i="5"/>
  <c r="AC169" i="5"/>
  <c r="Y169" i="5"/>
  <c r="AL168" i="5"/>
  <c r="AB168" i="5"/>
  <c r="CL169" i="5"/>
  <c r="CH169" i="5"/>
  <c r="CB169" i="5"/>
  <c r="BX169" i="5"/>
  <c r="CK168" i="5"/>
  <c r="CA168" i="5"/>
  <c r="S169" i="5"/>
  <c r="O169" i="5"/>
  <c r="AW169" i="5"/>
  <c r="AS169" i="5"/>
  <c r="R168" i="5"/>
  <c r="AV168" i="5"/>
  <c r="BR169" i="5"/>
  <c r="BN169" i="5"/>
  <c r="BH169" i="5"/>
  <c r="BD169" i="5"/>
  <c r="BQ168" i="5"/>
  <c r="BG168" i="5"/>
  <c r="F169" i="5"/>
  <c r="D170" i="5"/>
  <c r="BE169" i="5" l="1"/>
  <c r="BC170" i="5"/>
  <c r="AT169" i="5"/>
  <c r="AR170" i="5"/>
  <c r="BY169" i="5"/>
  <c r="BW170" i="5"/>
  <c r="Z169" i="5"/>
  <c r="X170" i="5"/>
  <c r="E170" i="5"/>
  <c r="I170" i="5"/>
  <c r="BO169" i="5"/>
  <c r="BM170" i="5"/>
  <c r="P169" i="5"/>
  <c r="N170" i="5"/>
  <c r="CI169" i="5"/>
  <c r="CG170" i="5"/>
  <c r="AJ169" i="5"/>
  <c r="AH170" i="5"/>
  <c r="H169" i="5"/>
  <c r="CL170" i="5" l="1"/>
  <c r="CH170" i="5"/>
  <c r="AC170" i="5"/>
  <c r="Y170" i="5"/>
  <c r="CK169" i="5"/>
  <c r="AB169" i="5"/>
  <c r="S170" i="5"/>
  <c r="O170" i="5"/>
  <c r="CB170" i="5"/>
  <c r="BX170" i="5"/>
  <c r="R169" i="5"/>
  <c r="CA169" i="5"/>
  <c r="BR170" i="5"/>
  <c r="BN170" i="5"/>
  <c r="AW170" i="5"/>
  <c r="AS170" i="5"/>
  <c r="BQ169" i="5"/>
  <c r="AV169" i="5"/>
  <c r="BH170" i="5"/>
  <c r="BD170" i="5"/>
  <c r="AM170" i="5"/>
  <c r="AI170" i="5"/>
  <c r="AL169" i="5"/>
  <c r="F170" i="5"/>
  <c r="D171" i="5"/>
  <c r="BG169" i="5"/>
  <c r="E171" i="5" l="1"/>
  <c r="I171" i="5"/>
  <c r="H170" i="5"/>
  <c r="AJ170" i="5"/>
  <c r="AH171" i="5"/>
  <c r="AT170" i="5"/>
  <c r="AR171" i="5"/>
  <c r="BY170" i="5"/>
  <c r="BW171" i="5"/>
  <c r="Z170" i="5"/>
  <c r="X171" i="5"/>
  <c r="BE170" i="5"/>
  <c r="BC171" i="5"/>
  <c r="BO170" i="5"/>
  <c r="BM171" i="5"/>
  <c r="P170" i="5"/>
  <c r="N171" i="5"/>
  <c r="CI170" i="5"/>
  <c r="CG171" i="5"/>
  <c r="BR171" i="5" l="1"/>
  <c r="BN171" i="5"/>
  <c r="AW171" i="5"/>
  <c r="AS171" i="5"/>
  <c r="S171" i="5"/>
  <c r="O171" i="5"/>
  <c r="BQ170" i="5"/>
  <c r="AV170" i="5"/>
  <c r="BH171" i="5"/>
  <c r="BD171" i="5"/>
  <c r="AM171" i="5"/>
  <c r="AI171" i="5"/>
  <c r="BG170" i="5"/>
  <c r="AL170" i="5"/>
  <c r="CL171" i="5"/>
  <c r="CH171" i="5"/>
  <c r="AC171" i="5"/>
  <c r="Y171" i="5"/>
  <c r="CK170" i="5"/>
  <c r="AB170" i="5"/>
  <c r="CB171" i="5"/>
  <c r="BX171" i="5"/>
  <c r="R170" i="5"/>
  <c r="CA170" i="5"/>
  <c r="F171" i="5"/>
  <c r="D172" i="5"/>
  <c r="Z171" i="5" l="1"/>
  <c r="X172" i="5"/>
  <c r="AJ171" i="5"/>
  <c r="AH172" i="5"/>
  <c r="P171" i="5"/>
  <c r="N172" i="5"/>
  <c r="BY171" i="5"/>
  <c r="BW172" i="5"/>
  <c r="CI171" i="5"/>
  <c r="CG172" i="5"/>
  <c r="BE171" i="5"/>
  <c r="BC172" i="5"/>
  <c r="AT171" i="5"/>
  <c r="AR172" i="5"/>
  <c r="E172" i="5"/>
  <c r="I172" i="5"/>
  <c r="BO171" i="5"/>
  <c r="BM172" i="5"/>
  <c r="H171" i="5"/>
  <c r="CB172" i="5" l="1"/>
  <c r="BX172" i="5"/>
  <c r="F172" i="5"/>
  <c r="D173" i="5"/>
  <c r="CA171" i="5"/>
  <c r="AW172" i="5"/>
  <c r="AS172" i="5"/>
  <c r="S172" i="5"/>
  <c r="O172" i="5"/>
  <c r="AV171" i="5"/>
  <c r="R171" i="5"/>
  <c r="BH172" i="5"/>
  <c r="BD172" i="5"/>
  <c r="AM172" i="5"/>
  <c r="AI172" i="5"/>
  <c r="BG171" i="5"/>
  <c r="AL171" i="5"/>
  <c r="BR172" i="5"/>
  <c r="BN172" i="5"/>
  <c r="CL172" i="5"/>
  <c r="CH172" i="5"/>
  <c r="AC172" i="5"/>
  <c r="Y172" i="5"/>
  <c r="BQ171" i="5"/>
  <c r="CK171" i="5"/>
  <c r="AB171" i="5"/>
  <c r="BO172" i="5" l="1"/>
  <c r="BM173" i="5"/>
  <c r="BE172" i="5"/>
  <c r="BC173" i="5"/>
  <c r="AT172" i="5"/>
  <c r="AR173" i="5"/>
  <c r="Z172" i="5"/>
  <c r="X173" i="5"/>
  <c r="E173" i="5"/>
  <c r="I173" i="5"/>
  <c r="H172" i="5"/>
  <c r="CI172" i="5"/>
  <c r="CG173" i="5"/>
  <c r="AJ172" i="5"/>
  <c r="AH173" i="5"/>
  <c r="P172" i="5"/>
  <c r="N173" i="5"/>
  <c r="BY172" i="5"/>
  <c r="BW173" i="5"/>
  <c r="AM173" i="5" l="1"/>
  <c r="AI173" i="5"/>
  <c r="AC173" i="5"/>
  <c r="Y173" i="5"/>
  <c r="AL172" i="5"/>
  <c r="AB172" i="5"/>
  <c r="CL173" i="5"/>
  <c r="CH173" i="5"/>
  <c r="AW173" i="5"/>
  <c r="AS173" i="5"/>
  <c r="CK172" i="5"/>
  <c r="AV172" i="5"/>
  <c r="CB173" i="5"/>
  <c r="BX173" i="5"/>
  <c r="BH173" i="5"/>
  <c r="BD173" i="5"/>
  <c r="CA172" i="5"/>
  <c r="BG172" i="5"/>
  <c r="BR173" i="5"/>
  <c r="BN173" i="5"/>
  <c r="S173" i="5"/>
  <c r="O173" i="5"/>
  <c r="R172" i="5"/>
  <c r="F173" i="5"/>
  <c r="D174" i="5"/>
  <c r="BQ172" i="5"/>
  <c r="E174" i="5" l="1"/>
  <c r="I174" i="5"/>
  <c r="H173" i="5"/>
  <c r="P173" i="5"/>
  <c r="N174" i="5"/>
  <c r="BE173" i="5"/>
  <c r="BC174" i="5"/>
  <c r="AT173" i="5"/>
  <c r="AR174" i="5"/>
  <c r="Z173" i="5"/>
  <c r="X174" i="5"/>
  <c r="BO173" i="5"/>
  <c r="BM174" i="5"/>
  <c r="BY173" i="5"/>
  <c r="BW174" i="5"/>
  <c r="CI173" i="5"/>
  <c r="CG174" i="5"/>
  <c r="AJ173" i="5"/>
  <c r="AH174" i="5"/>
  <c r="CB174" i="5" l="1"/>
  <c r="BX174" i="5"/>
  <c r="BH174" i="5"/>
  <c r="BD174" i="5"/>
  <c r="CA173" i="5"/>
  <c r="BG173" i="5"/>
  <c r="BR174" i="5"/>
  <c r="BN174" i="5"/>
  <c r="S174" i="5"/>
  <c r="O174" i="5"/>
  <c r="BQ173" i="5"/>
  <c r="R173" i="5"/>
  <c r="AC174" i="5"/>
  <c r="Y174" i="5"/>
  <c r="CL174" i="5"/>
  <c r="CH174" i="5"/>
  <c r="AM174" i="5"/>
  <c r="AI174" i="5"/>
  <c r="AL173" i="5"/>
  <c r="AB173" i="5"/>
  <c r="AW174" i="5"/>
  <c r="AS174" i="5"/>
  <c r="CK173" i="5"/>
  <c r="AV173" i="5"/>
  <c r="F174" i="5"/>
  <c r="D175" i="5"/>
  <c r="H174" i="5" l="1"/>
  <c r="AJ174" i="5"/>
  <c r="AH175" i="5"/>
  <c r="AT174" i="5"/>
  <c r="AR175" i="5"/>
  <c r="CI174" i="5"/>
  <c r="CG175" i="5"/>
  <c r="P174" i="5"/>
  <c r="N175" i="5"/>
  <c r="BE174" i="5"/>
  <c r="BC175" i="5"/>
  <c r="E175" i="5"/>
  <c r="I175" i="5"/>
  <c r="Z174" i="5"/>
  <c r="X175" i="5"/>
  <c r="BO174" i="5"/>
  <c r="BM175" i="5"/>
  <c r="BY174" i="5"/>
  <c r="BW175" i="5"/>
  <c r="AC175" i="5" l="1"/>
  <c r="Y175" i="5"/>
  <c r="CL175" i="5"/>
  <c r="CH175" i="5"/>
  <c r="AB174" i="5"/>
  <c r="CK174" i="5"/>
  <c r="AW175" i="5"/>
  <c r="AS175" i="5"/>
  <c r="F175" i="5"/>
  <c r="D176" i="5"/>
  <c r="AV174" i="5"/>
  <c r="CB175" i="5"/>
  <c r="BX175" i="5"/>
  <c r="BH175" i="5"/>
  <c r="BD175" i="5"/>
  <c r="AM175" i="5"/>
  <c r="AI175" i="5"/>
  <c r="CA174" i="5"/>
  <c r="BG174" i="5"/>
  <c r="AL174" i="5"/>
  <c r="BR175" i="5"/>
  <c r="BN175" i="5"/>
  <c r="O175" i="5"/>
  <c r="BQ174" i="5"/>
  <c r="R174" i="5"/>
  <c r="BY175" i="5" l="1"/>
  <c r="BW176" i="5"/>
  <c r="P175" i="5"/>
  <c r="N176" i="5"/>
  <c r="S175" i="5"/>
  <c r="BO175" i="5"/>
  <c r="BM176" i="5"/>
  <c r="AJ175" i="5"/>
  <c r="AH176" i="5"/>
  <c r="E176" i="5"/>
  <c r="I176" i="5"/>
  <c r="CI175" i="5"/>
  <c r="CG176" i="5"/>
  <c r="H175" i="5"/>
  <c r="BE175" i="5"/>
  <c r="BC176" i="5"/>
  <c r="AT175" i="5"/>
  <c r="AR176" i="5"/>
  <c r="Z175" i="5"/>
  <c r="X176" i="5"/>
  <c r="BG175" i="5" l="1"/>
  <c r="AL175" i="5"/>
  <c r="BR176" i="5"/>
  <c r="BN176" i="5"/>
  <c r="BQ175" i="5"/>
  <c r="AB175" i="5"/>
  <c r="CK175" i="5"/>
  <c r="S176" i="5"/>
  <c r="O176" i="5"/>
  <c r="R175" i="5"/>
  <c r="AC176" i="5"/>
  <c r="Y176" i="5"/>
  <c r="CL176" i="5"/>
  <c r="CH176" i="5"/>
  <c r="AW176" i="5"/>
  <c r="AS176" i="5"/>
  <c r="AV175" i="5"/>
  <c r="F176" i="5"/>
  <c r="D177" i="5"/>
  <c r="CB176" i="5"/>
  <c r="BX176" i="5"/>
  <c r="BH176" i="5"/>
  <c r="BD176" i="5"/>
  <c r="AM176" i="5"/>
  <c r="AI176" i="5"/>
  <c r="CA175" i="5"/>
  <c r="AJ176" i="5" l="1"/>
  <c r="AH177" i="5"/>
  <c r="BE176" i="5"/>
  <c r="BC177" i="5"/>
  <c r="AT176" i="5"/>
  <c r="AR177" i="5"/>
  <c r="P176" i="5"/>
  <c r="N177" i="5"/>
  <c r="BO176" i="5"/>
  <c r="BM177" i="5"/>
  <c r="BY176" i="5"/>
  <c r="BW177" i="5"/>
  <c r="CI176" i="5"/>
  <c r="CG177" i="5"/>
  <c r="E177" i="5"/>
  <c r="I177" i="5"/>
  <c r="Z176" i="5"/>
  <c r="X177" i="5"/>
  <c r="H176" i="5"/>
  <c r="S177" i="5" l="1"/>
  <c r="O177" i="5"/>
  <c r="F177" i="5"/>
  <c r="D178" i="5"/>
  <c r="R176" i="5"/>
  <c r="CL177" i="5"/>
  <c r="CH177" i="5"/>
  <c r="AW177" i="5"/>
  <c r="AS177" i="5"/>
  <c r="CK176" i="5"/>
  <c r="AV176" i="5"/>
  <c r="CB177" i="5"/>
  <c r="BX177" i="5"/>
  <c r="BH177" i="5"/>
  <c r="BD177" i="5"/>
  <c r="CA176" i="5"/>
  <c r="BG176" i="5"/>
  <c r="AC177" i="5"/>
  <c r="Y177" i="5"/>
  <c r="BR177" i="5"/>
  <c r="BN177" i="5"/>
  <c r="AM177" i="5"/>
  <c r="AI177" i="5"/>
  <c r="AB176" i="5"/>
  <c r="BQ176" i="5"/>
  <c r="AL176" i="5"/>
  <c r="Z177" i="5" l="1"/>
  <c r="X178" i="5"/>
  <c r="BY177" i="5"/>
  <c r="BW178" i="5"/>
  <c r="CI177" i="5"/>
  <c r="CG178" i="5"/>
  <c r="AJ177" i="5"/>
  <c r="AH178" i="5"/>
  <c r="E178" i="5"/>
  <c r="I178" i="5"/>
  <c r="H177" i="5"/>
  <c r="BO177" i="5"/>
  <c r="BM178" i="5"/>
  <c r="BE177" i="5"/>
  <c r="BC178" i="5"/>
  <c r="AT177" i="5"/>
  <c r="AR178" i="5"/>
  <c r="P177" i="5"/>
  <c r="N178" i="5"/>
  <c r="BH178" i="5" l="1"/>
  <c r="BD178" i="5"/>
  <c r="AM178" i="5"/>
  <c r="AI178" i="5"/>
  <c r="BG177" i="5"/>
  <c r="AL177" i="5"/>
  <c r="BR178" i="5"/>
  <c r="BN178" i="5"/>
  <c r="CL178" i="5"/>
  <c r="CH178" i="5"/>
  <c r="BQ177" i="5"/>
  <c r="CK177" i="5"/>
  <c r="S178" i="5"/>
  <c r="O178" i="5"/>
  <c r="CB178" i="5"/>
  <c r="BX178" i="5"/>
  <c r="R177" i="5"/>
  <c r="CA177" i="5"/>
  <c r="AC178" i="5"/>
  <c r="Y178" i="5"/>
  <c r="AW178" i="5"/>
  <c r="AS178" i="5"/>
  <c r="AV177" i="5"/>
  <c r="F178" i="5"/>
  <c r="D179" i="5"/>
  <c r="AB177" i="5"/>
  <c r="E179" i="5" l="1"/>
  <c r="I179" i="5"/>
  <c r="H178" i="5"/>
  <c r="AT178" i="5"/>
  <c r="AR179" i="5"/>
  <c r="BY178" i="5"/>
  <c r="BW179" i="5"/>
  <c r="CI178" i="5"/>
  <c r="CG179" i="5"/>
  <c r="AJ178" i="5"/>
  <c r="AH179" i="5"/>
  <c r="Z178" i="5"/>
  <c r="X179" i="5"/>
  <c r="P178" i="5"/>
  <c r="N179" i="5"/>
  <c r="BO178" i="5"/>
  <c r="BM179" i="5"/>
  <c r="BE178" i="5"/>
  <c r="BC179" i="5"/>
  <c r="S179" i="5" l="1"/>
  <c r="O179" i="5"/>
  <c r="CB179" i="5"/>
  <c r="BX179" i="5"/>
  <c r="R178" i="5"/>
  <c r="CA178" i="5"/>
  <c r="AC179" i="5"/>
  <c r="Y179" i="5"/>
  <c r="AW179" i="5"/>
  <c r="AS179" i="5"/>
  <c r="BR179" i="5"/>
  <c r="BN179" i="5"/>
  <c r="AB178" i="5"/>
  <c r="AV178" i="5"/>
  <c r="AM179" i="5"/>
  <c r="AI179" i="5"/>
  <c r="BH179" i="5"/>
  <c r="BD179" i="5"/>
  <c r="BG178" i="5"/>
  <c r="AL178" i="5"/>
  <c r="CL179" i="5"/>
  <c r="CH179" i="5"/>
  <c r="BQ178" i="5"/>
  <c r="CK178" i="5"/>
  <c r="F179" i="5"/>
  <c r="D180" i="5"/>
  <c r="BE179" i="5" l="1"/>
  <c r="BC180" i="5"/>
  <c r="BO179" i="5"/>
  <c r="BM180" i="5"/>
  <c r="H179" i="5"/>
  <c r="CI179" i="5"/>
  <c r="CG180" i="5"/>
  <c r="AJ179" i="5"/>
  <c r="AH180" i="5"/>
  <c r="AT179" i="5"/>
  <c r="AR180" i="5"/>
  <c r="BY179" i="5"/>
  <c r="BW180" i="5"/>
  <c r="E180" i="5"/>
  <c r="I180" i="5"/>
  <c r="Z179" i="5"/>
  <c r="X180" i="5"/>
  <c r="P179" i="5"/>
  <c r="N180" i="5"/>
  <c r="CL180" i="5" l="1"/>
  <c r="CH180" i="5"/>
  <c r="F180" i="5"/>
  <c r="D181" i="5"/>
  <c r="CK179" i="5"/>
  <c r="CB180" i="5"/>
  <c r="BX180" i="5"/>
  <c r="CA179" i="5"/>
  <c r="S180" i="5"/>
  <c r="O180" i="5"/>
  <c r="AW180" i="5"/>
  <c r="AS180" i="5"/>
  <c r="BR180" i="5"/>
  <c r="BN180" i="5"/>
  <c r="R179" i="5"/>
  <c r="AV179" i="5"/>
  <c r="BQ179" i="5"/>
  <c r="AC180" i="5"/>
  <c r="Y180" i="5"/>
  <c r="AM180" i="5"/>
  <c r="AI180" i="5"/>
  <c r="BH180" i="5"/>
  <c r="BD180" i="5"/>
  <c r="AB179" i="5"/>
  <c r="AL179" i="5"/>
  <c r="BG179" i="5"/>
  <c r="Z180" i="5" l="1"/>
  <c r="X181" i="5"/>
  <c r="BO180" i="5"/>
  <c r="BM181" i="5"/>
  <c r="BY180" i="5"/>
  <c r="BW181" i="5"/>
  <c r="AT180" i="5"/>
  <c r="AR181" i="5"/>
  <c r="BE180" i="5"/>
  <c r="BC181" i="5"/>
  <c r="P180" i="5"/>
  <c r="N181" i="5"/>
  <c r="E181" i="5"/>
  <c r="I181" i="5"/>
  <c r="H180" i="5"/>
  <c r="AJ180" i="5"/>
  <c r="AH181" i="5"/>
  <c r="CI180" i="5"/>
  <c r="CG181" i="5"/>
  <c r="AW181" i="5" l="1"/>
  <c r="AS181" i="5"/>
  <c r="AV180" i="5"/>
  <c r="CB181" i="5"/>
  <c r="BX181" i="5"/>
  <c r="F181" i="5"/>
  <c r="D182" i="5"/>
  <c r="CA180" i="5"/>
  <c r="CL181" i="5"/>
  <c r="CH181" i="5"/>
  <c r="S181" i="5"/>
  <c r="O181" i="5"/>
  <c r="BR181" i="5"/>
  <c r="BN181" i="5"/>
  <c r="CK180" i="5"/>
  <c r="R180" i="5"/>
  <c r="BQ180" i="5"/>
  <c r="AM181" i="5"/>
  <c r="AI181" i="5"/>
  <c r="BH181" i="5"/>
  <c r="BD181" i="5"/>
  <c r="AC181" i="5"/>
  <c r="Y181" i="5"/>
  <c r="AL180" i="5"/>
  <c r="BG180" i="5"/>
  <c r="AB180" i="5"/>
  <c r="AJ181" i="5" l="1"/>
  <c r="AH182" i="5"/>
  <c r="BO181" i="5"/>
  <c r="BM182" i="5"/>
  <c r="E182" i="5"/>
  <c r="I182" i="5"/>
  <c r="H181" i="5"/>
  <c r="P181" i="5"/>
  <c r="N182" i="5"/>
  <c r="BY181" i="5"/>
  <c r="BW182" i="5"/>
  <c r="Z181" i="5"/>
  <c r="X182" i="5"/>
  <c r="CI181" i="5"/>
  <c r="CG182" i="5"/>
  <c r="BE181" i="5"/>
  <c r="BC182" i="5"/>
  <c r="AT181" i="5"/>
  <c r="AR182" i="5"/>
  <c r="CL182" i="5" l="1"/>
  <c r="CH182" i="5"/>
  <c r="CK181" i="5"/>
  <c r="AB181" i="5"/>
  <c r="F182" i="5"/>
  <c r="D183" i="5"/>
  <c r="AC182" i="5"/>
  <c r="Y182" i="5"/>
  <c r="AW182" i="5"/>
  <c r="AS182" i="5"/>
  <c r="CB182" i="5"/>
  <c r="BX182" i="5"/>
  <c r="BR182" i="5"/>
  <c r="BN182" i="5"/>
  <c r="AV181" i="5"/>
  <c r="CA181" i="5"/>
  <c r="BQ181" i="5"/>
  <c r="BH182" i="5"/>
  <c r="BD182" i="5"/>
  <c r="S182" i="5"/>
  <c r="O182" i="5"/>
  <c r="AM182" i="5"/>
  <c r="AI182" i="5"/>
  <c r="BG181" i="5"/>
  <c r="R181" i="5"/>
  <c r="AL181" i="5"/>
  <c r="BE182" i="5" l="1"/>
  <c r="BC183" i="5"/>
  <c r="BO182" i="5"/>
  <c r="BM183" i="5"/>
  <c r="E183" i="5"/>
  <c r="I183" i="5"/>
  <c r="H182" i="5"/>
  <c r="BY182" i="5"/>
  <c r="BW183" i="5"/>
  <c r="AJ182" i="5"/>
  <c r="AH183" i="5"/>
  <c r="AT182" i="5"/>
  <c r="AR183" i="5"/>
  <c r="P182" i="5"/>
  <c r="N183" i="5"/>
  <c r="Z182" i="5"/>
  <c r="X183" i="5"/>
  <c r="CI182" i="5"/>
  <c r="CG183" i="5"/>
  <c r="S183" i="5" l="1"/>
  <c r="O183" i="5"/>
  <c r="AV182" i="5"/>
  <c r="F183" i="5"/>
  <c r="D184" i="5"/>
  <c r="CL183" i="5"/>
  <c r="CH183" i="5"/>
  <c r="AM183" i="5"/>
  <c r="AI183" i="5"/>
  <c r="BR183" i="5"/>
  <c r="BN183" i="5"/>
  <c r="CK182" i="5"/>
  <c r="AL182" i="5"/>
  <c r="BQ182" i="5"/>
  <c r="R182" i="5"/>
  <c r="AW183" i="5"/>
  <c r="AS183" i="5"/>
  <c r="AC183" i="5"/>
  <c r="Y183" i="5"/>
  <c r="CB183" i="5"/>
  <c r="BX183" i="5"/>
  <c r="BH183" i="5"/>
  <c r="BD183" i="5"/>
  <c r="AB182" i="5"/>
  <c r="CA182" i="5"/>
  <c r="BG182" i="5"/>
  <c r="Z183" i="5" l="1"/>
  <c r="X184" i="5"/>
  <c r="CI183" i="5"/>
  <c r="CG184" i="5"/>
  <c r="AT183" i="5"/>
  <c r="AR184" i="5"/>
  <c r="E184" i="5"/>
  <c r="I184" i="5"/>
  <c r="H183" i="5"/>
  <c r="BE183" i="5"/>
  <c r="BC184" i="5"/>
  <c r="BO183" i="5"/>
  <c r="BM184" i="5"/>
  <c r="BY183" i="5"/>
  <c r="BW184" i="5"/>
  <c r="AJ183" i="5"/>
  <c r="AH184" i="5"/>
  <c r="P183" i="5"/>
  <c r="N184" i="5"/>
  <c r="CA183" i="5" l="1"/>
  <c r="F184" i="5"/>
  <c r="D185" i="5"/>
  <c r="BR184" i="5"/>
  <c r="BN184" i="5"/>
  <c r="AW184" i="5"/>
  <c r="AS184" i="5"/>
  <c r="BQ183" i="5"/>
  <c r="AV183" i="5"/>
  <c r="S184" i="5"/>
  <c r="O184" i="5"/>
  <c r="BH184" i="5"/>
  <c r="BD184" i="5"/>
  <c r="CL184" i="5"/>
  <c r="CH184" i="5"/>
  <c r="R183" i="5"/>
  <c r="BG183" i="5"/>
  <c r="CK183" i="5"/>
  <c r="CB184" i="5"/>
  <c r="BX184" i="5"/>
  <c r="AC184" i="5"/>
  <c r="Y184" i="5"/>
  <c r="AM184" i="5"/>
  <c r="AI184" i="5"/>
  <c r="AL183" i="5"/>
  <c r="AB183" i="5"/>
  <c r="BE184" i="5" l="1"/>
  <c r="BC185" i="5"/>
  <c r="AT184" i="5"/>
  <c r="AR185" i="5"/>
  <c r="AJ184" i="5"/>
  <c r="AH185" i="5"/>
  <c r="P184" i="5"/>
  <c r="N185" i="5"/>
  <c r="BO184" i="5"/>
  <c r="BM185" i="5"/>
  <c r="Z184" i="5"/>
  <c r="X185" i="5"/>
  <c r="E185" i="5"/>
  <c r="I185" i="5"/>
  <c r="H184" i="5"/>
  <c r="BY184" i="5"/>
  <c r="BW185" i="5"/>
  <c r="CI184" i="5"/>
  <c r="CG185" i="5"/>
  <c r="S185" i="5" l="1"/>
  <c r="O185" i="5"/>
  <c r="R184" i="5"/>
  <c r="AM185" i="5"/>
  <c r="AI185" i="5"/>
  <c r="F185" i="5"/>
  <c r="D186" i="5"/>
  <c r="AL184" i="5"/>
  <c r="CL185" i="5"/>
  <c r="CH185" i="5"/>
  <c r="AC185" i="5"/>
  <c r="Y185" i="5"/>
  <c r="AW185" i="5"/>
  <c r="AS185" i="5"/>
  <c r="CK184" i="5"/>
  <c r="AB184" i="5"/>
  <c r="AV184" i="5"/>
  <c r="CB185" i="5"/>
  <c r="BX185" i="5"/>
  <c r="BR185" i="5"/>
  <c r="BN185" i="5"/>
  <c r="BH185" i="5"/>
  <c r="BD185" i="5"/>
  <c r="CA184" i="5"/>
  <c r="BQ184" i="5"/>
  <c r="BG184" i="5"/>
  <c r="BY185" i="5" l="1"/>
  <c r="BW186" i="5"/>
  <c r="AT185" i="5"/>
  <c r="AR186" i="5"/>
  <c r="E186" i="5"/>
  <c r="I186" i="5"/>
  <c r="Z185" i="5"/>
  <c r="X186" i="5"/>
  <c r="AJ185" i="5"/>
  <c r="AH186" i="5"/>
  <c r="BE185" i="5"/>
  <c r="BC186" i="5"/>
  <c r="CI185" i="5"/>
  <c r="CG186" i="5"/>
  <c r="H185" i="5"/>
  <c r="BO185" i="5"/>
  <c r="BM186" i="5"/>
  <c r="P185" i="5"/>
  <c r="N186" i="5"/>
  <c r="AC186" i="5" l="1"/>
  <c r="Y186" i="5"/>
  <c r="AB185" i="5"/>
  <c r="CL186" i="5"/>
  <c r="CH186" i="5"/>
  <c r="CK185" i="5"/>
  <c r="F186" i="5"/>
  <c r="D187" i="5"/>
  <c r="S186" i="5"/>
  <c r="O186" i="5"/>
  <c r="BH186" i="5"/>
  <c r="BD186" i="5"/>
  <c r="AW186" i="5"/>
  <c r="AS186" i="5"/>
  <c r="R185" i="5"/>
  <c r="BG185" i="5"/>
  <c r="AV185" i="5"/>
  <c r="BR186" i="5"/>
  <c r="BN186" i="5"/>
  <c r="AM186" i="5"/>
  <c r="AI186" i="5"/>
  <c r="CB186" i="5"/>
  <c r="BX186" i="5"/>
  <c r="BQ185" i="5"/>
  <c r="AL185" i="5"/>
  <c r="CA185" i="5"/>
  <c r="BO186" i="5" l="1"/>
  <c r="BM187" i="5"/>
  <c r="AT186" i="5"/>
  <c r="AR187" i="5"/>
  <c r="BE186" i="5"/>
  <c r="BC187" i="5"/>
  <c r="CI186" i="5"/>
  <c r="CG187" i="5"/>
  <c r="BY186" i="5"/>
  <c r="BW187" i="5"/>
  <c r="P186" i="5"/>
  <c r="N187" i="5"/>
  <c r="AJ186" i="5"/>
  <c r="AH187" i="5"/>
  <c r="E187" i="5"/>
  <c r="I187" i="5"/>
  <c r="Z186" i="5"/>
  <c r="X187" i="5"/>
  <c r="H186" i="5"/>
  <c r="CL187" i="5" l="1"/>
  <c r="CH187" i="5"/>
  <c r="AM187" i="5"/>
  <c r="AI187" i="5"/>
  <c r="BH187" i="5"/>
  <c r="BD187" i="5"/>
  <c r="AL186" i="5"/>
  <c r="BG186" i="5"/>
  <c r="F187" i="5"/>
  <c r="D188" i="5"/>
  <c r="S187" i="5"/>
  <c r="O187" i="5"/>
  <c r="AW187" i="5"/>
  <c r="AS187" i="5"/>
  <c r="R186" i="5"/>
  <c r="AV186" i="5"/>
  <c r="AC187" i="5"/>
  <c r="Y187" i="5"/>
  <c r="CB187" i="5"/>
  <c r="BX187" i="5"/>
  <c r="BR187" i="5"/>
  <c r="BN187" i="5"/>
  <c r="CK186" i="5"/>
  <c r="AB186" i="5"/>
  <c r="CA186" i="5"/>
  <c r="BQ186" i="5"/>
  <c r="BY187" i="5" l="1"/>
  <c r="BW188" i="5"/>
  <c r="AT187" i="5"/>
  <c r="AR188" i="5"/>
  <c r="Z187" i="5"/>
  <c r="X188" i="5"/>
  <c r="P187" i="5"/>
  <c r="N188" i="5"/>
  <c r="BE187" i="5"/>
  <c r="BC188" i="5"/>
  <c r="E188" i="5"/>
  <c r="I188" i="5"/>
  <c r="AJ187" i="5"/>
  <c r="AH188" i="5"/>
  <c r="H187" i="5"/>
  <c r="BO187" i="5"/>
  <c r="BM188" i="5"/>
  <c r="CI187" i="5"/>
  <c r="CG188" i="5"/>
  <c r="S188" i="5" l="1"/>
  <c r="O188" i="5"/>
  <c r="R187" i="5"/>
  <c r="AM188" i="5"/>
  <c r="AI188" i="5"/>
  <c r="AC188" i="5"/>
  <c r="Y188" i="5"/>
  <c r="AL187" i="5"/>
  <c r="AB187" i="5"/>
  <c r="AW188" i="5"/>
  <c r="AS188" i="5"/>
  <c r="CK187" i="5"/>
  <c r="F188" i="5"/>
  <c r="D189" i="5"/>
  <c r="AV187" i="5"/>
  <c r="BR188" i="5"/>
  <c r="BN188" i="5"/>
  <c r="BH188" i="5"/>
  <c r="BD188" i="5"/>
  <c r="CB188" i="5"/>
  <c r="BX188" i="5"/>
  <c r="CL188" i="5"/>
  <c r="CH188" i="5"/>
  <c r="BQ187" i="5"/>
  <c r="BG187" i="5"/>
  <c r="CA187" i="5"/>
  <c r="BE188" i="5" l="1"/>
  <c r="BC189" i="5"/>
  <c r="Z188" i="5"/>
  <c r="X189" i="5"/>
  <c r="BO188" i="5"/>
  <c r="BM189" i="5"/>
  <c r="AT188" i="5"/>
  <c r="AR189" i="5"/>
  <c r="AJ188" i="5"/>
  <c r="AH189" i="5"/>
  <c r="CI188" i="5"/>
  <c r="CG189" i="5"/>
  <c r="BY188" i="5"/>
  <c r="BW189" i="5"/>
  <c r="E189" i="5"/>
  <c r="I189" i="5"/>
  <c r="P188" i="5"/>
  <c r="N189" i="5"/>
  <c r="H188" i="5"/>
  <c r="AW189" i="5" l="1"/>
  <c r="AS189" i="5"/>
  <c r="F189" i="5"/>
  <c r="D190" i="5"/>
  <c r="AV188" i="5"/>
  <c r="CB189" i="5"/>
  <c r="BX189" i="5"/>
  <c r="BR189" i="5"/>
  <c r="BN189" i="5"/>
  <c r="CA188" i="5"/>
  <c r="BQ188" i="5"/>
  <c r="CL189" i="5"/>
  <c r="CH189" i="5"/>
  <c r="AC189" i="5"/>
  <c r="Y189" i="5"/>
  <c r="CK188" i="5"/>
  <c r="AB188" i="5"/>
  <c r="S189" i="5"/>
  <c r="O189" i="5"/>
  <c r="AM189" i="5"/>
  <c r="AI189" i="5"/>
  <c r="BH189" i="5"/>
  <c r="BD189" i="5"/>
  <c r="R188" i="5"/>
  <c r="AL188" i="5"/>
  <c r="BG188" i="5"/>
  <c r="P189" i="5" l="1"/>
  <c r="N190" i="5"/>
  <c r="CI189" i="5"/>
  <c r="CG190" i="5"/>
  <c r="BY189" i="5"/>
  <c r="BW190" i="5"/>
  <c r="BE189" i="5"/>
  <c r="BC190" i="5"/>
  <c r="E190" i="5"/>
  <c r="I190" i="5"/>
  <c r="H189" i="5"/>
  <c r="AJ189" i="5"/>
  <c r="AH190" i="5"/>
  <c r="Z189" i="5"/>
  <c r="X190" i="5"/>
  <c r="BO189" i="5"/>
  <c r="BM190" i="5"/>
  <c r="AT189" i="5"/>
  <c r="AR190" i="5"/>
  <c r="AC190" i="5" l="1"/>
  <c r="Y190" i="5"/>
  <c r="BH190" i="5"/>
  <c r="BD190" i="5"/>
  <c r="AM190" i="5"/>
  <c r="AI190" i="5"/>
  <c r="CB190" i="5"/>
  <c r="BX190" i="5"/>
  <c r="AB189" i="5"/>
  <c r="AL189" i="5"/>
  <c r="CA189" i="5"/>
  <c r="BG189" i="5"/>
  <c r="AW190" i="5"/>
  <c r="AS190" i="5"/>
  <c r="CL190" i="5"/>
  <c r="CH190" i="5"/>
  <c r="AV189" i="5"/>
  <c r="CK189" i="5"/>
  <c r="S190" i="5"/>
  <c r="O190" i="5"/>
  <c r="BR190" i="5"/>
  <c r="BN190" i="5"/>
  <c r="BQ189" i="5"/>
  <c r="F190" i="5"/>
  <c r="D191" i="5"/>
  <c r="R189" i="5"/>
  <c r="E191" i="5" l="1"/>
  <c r="I191" i="5"/>
  <c r="BY190" i="5"/>
  <c r="BW191" i="5"/>
  <c r="H190" i="5"/>
  <c r="AJ190" i="5"/>
  <c r="AH191" i="5"/>
  <c r="BO190" i="5"/>
  <c r="BM191" i="5"/>
  <c r="CI190" i="5"/>
  <c r="CG191" i="5"/>
  <c r="BE190" i="5"/>
  <c r="BC191" i="5"/>
  <c r="P190" i="5"/>
  <c r="N191" i="5"/>
  <c r="AT190" i="5"/>
  <c r="AR191" i="5"/>
  <c r="Z190" i="5"/>
  <c r="X191" i="5"/>
  <c r="S191" i="5" l="1"/>
  <c r="O191" i="5"/>
  <c r="AM191" i="5"/>
  <c r="AI191" i="5"/>
  <c r="BH191" i="5"/>
  <c r="BD191" i="5"/>
  <c r="BG190" i="5"/>
  <c r="BR191" i="5"/>
  <c r="BN191" i="5"/>
  <c r="R190" i="5"/>
  <c r="AL190" i="5"/>
  <c r="AC191" i="5"/>
  <c r="Y191" i="5"/>
  <c r="CL191" i="5"/>
  <c r="CH191" i="5"/>
  <c r="CB191" i="5"/>
  <c r="BX191" i="5"/>
  <c r="AB190" i="5"/>
  <c r="CK190" i="5"/>
  <c r="CA190" i="5"/>
  <c r="AW191" i="5"/>
  <c r="AS191" i="5"/>
  <c r="AV190" i="5"/>
  <c r="BQ190" i="5"/>
  <c r="F191" i="5"/>
  <c r="D192" i="5"/>
  <c r="Z191" i="5" l="1"/>
  <c r="X192" i="5"/>
  <c r="BE191" i="5"/>
  <c r="BC192" i="5"/>
  <c r="AT191" i="5"/>
  <c r="AR192" i="5"/>
  <c r="BY191" i="5"/>
  <c r="BW192" i="5"/>
  <c r="AJ191" i="5"/>
  <c r="AH192" i="5"/>
  <c r="E192" i="5"/>
  <c r="I192" i="5"/>
  <c r="CI191" i="5"/>
  <c r="CG192" i="5"/>
  <c r="BO191" i="5"/>
  <c r="BM192" i="5"/>
  <c r="P191" i="5"/>
  <c r="N192" i="5"/>
  <c r="H191" i="5"/>
  <c r="BR192" i="5" l="1"/>
  <c r="BN192" i="5"/>
  <c r="CB192" i="5"/>
  <c r="BX192" i="5"/>
  <c r="BQ191" i="5"/>
  <c r="CA191" i="5"/>
  <c r="AW192" i="5"/>
  <c r="AS192" i="5"/>
  <c r="CK191" i="5"/>
  <c r="AV191" i="5"/>
  <c r="BH192" i="5"/>
  <c r="BD192" i="5"/>
  <c r="F192" i="5"/>
  <c r="D193" i="5"/>
  <c r="BG191" i="5"/>
  <c r="CL192" i="5"/>
  <c r="CH192" i="5"/>
  <c r="S192" i="5"/>
  <c r="O192" i="5"/>
  <c r="AM192" i="5"/>
  <c r="AI192" i="5"/>
  <c r="AC192" i="5"/>
  <c r="Y192" i="5"/>
  <c r="R191" i="5"/>
  <c r="AL191" i="5"/>
  <c r="AB191" i="5"/>
  <c r="P192" i="5" l="1"/>
  <c r="N193" i="5"/>
  <c r="BE192" i="5"/>
  <c r="BC193" i="5"/>
  <c r="H192" i="5"/>
  <c r="CI192" i="5"/>
  <c r="CG193" i="5"/>
  <c r="Z192" i="5"/>
  <c r="X193" i="5"/>
  <c r="BY192" i="5"/>
  <c r="BW193" i="5"/>
  <c r="AJ192" i="5"/>
  <c r="AH193" i="5"/>
  <c r="E193" i="5"/>
  <c r="I193" i="5"/>
  <c r="AT192" i="5"/>
  <c r="AR193" i="5"/>
  <c r="BO192" i="5"/>
  <c r="BM193" i="5"/>
  <c r="CL193" i="5" l="1"/>
  <c r="CH193" i="5"/>
  <c r="F193" i="5"/>
  <c r="D194" i="5"/>
  <c r="CK192" i="5"/>
  <c r="AL192" i="5"/>
  <c r="BR193" i="5"/>
  <c r="BN193" i="5"/>
  <c r="CB193" i="5"/>
  <c r="BX193" i="5"/>
  <c r="BH193" i="5"/>
  <c r="BD193" i="5"/>
  <c r="BQ192" i="5"/>
  <c r="CA192" i="5"/>
  <c r="BG192" i="5"/>
  <c r="AM193" i="5"/>
  <c r="AI193" i="5"/>
  <c r="AW193" i="5"/>
  <c r="AS193" i="5"/>
  <c r="AC193" i="5"/>
  <c r="Y193" i="5"/>
  <c r="S193" i="5"/>
  <c r="O193" i="5"/>
  <c r="AV192" i="5"/>
  <c r="AB192" i="5"/>
  <c r="R192" i="5"/>
  <c r="AT193" i="5" l="1"/>
  <c r="AR194" i="5"/>
  <c r="AJ193" i="5"/>
  <c r="AH194" i="5"/>
  <c r="BE193" i="5"/>
  <c r="BC194" i="5"/>
  <c r="P193" i="5"/>
  <c r="N194" i="5"/>
  <c r="BY193" i="5"/>
  <c r="BW194" i="5"/>
  <c r="E194" i="5"/>
  <c r="I194" i="5"/>
  <c r="H193" i="5"/>
  <c r="Z193" i="5"/>
  <c r="X194" i="5"/>
  <c r="BO193" i="5"/>
  <c r="BM194" i="5"/>
  <c r="CI193" i="5"/>
  <c r="CG194" i="5"/>
  <c r="AC194" i="5" l="1"/>
  <c r="Y194" i="5"/>
  <c r="S194" i="5"/>
  <c r="O194" i="5"/>
  <c r="AB193" i="5"/>
  <c r="R193" i="5"/>
  <c r="BH194" i="5"/>
  <c r="BD194" i="5"/>
  <c r="BG193" i="5"/>
  <c r="AM194" i="5"/>
  <c r="AI194" i="5"/>
  <c r="CL194" i="5"/>
  <c r="CH194" i="5"/>
  <c r="CK193" i="5"/>
  <c r="F194" i="5"/>
  <c r="D195" i="5"/>
  <c r="AL193" i="5"/>
  <c r="BR194" i="5"/>
  <c r="BN194" i="5"/>
  <c r="CB194" i="5"/>
  <c r="BX194" i="5"/>
  <c r="AW194" i="5"/>
  <c r="AS194" i="5"/>
  <c r="BQ193" i="5"/>
  <c r="CA193" i="5"/>
  <c r="AV193" i="5"/>
  <c r="BO194" i="5" l="1"/>
  <c r="BM195" i="5"/>
  <c r="CI194" i="5"/>
  <c r="CG195" i="5"/>
  <c r="AJ194" i="5"/>
  <c r="AH195" i="5"/>
  <c r="AT194" i="5"/>
  <c r="AR195" i="5"/>
  <c r="E195" i="5"/>
  <c r="I195" i="5"/>
  <c r="P194" i="5"/>
  <c r="N195" i="5"/>
  <c r="H194" i="5"/>
  <c r="BY194" i="5"/>
  <c r="BW195" i="5"/>
  <c r="BE194" i="5"/>
  <c r="BC195" i="5"/>
  <c r="Z194" i="5"/>
  <c r="X195" i="5"/>
  <c r="CB195" i="5" l="1"/>
  <c r="BX195" i="5"/>
  <c r="AW195" i="5"/>
  <c r="AS195" i="5"/>
  <c r="BH195" i="5"/>
  <c r="BD195" i="5"/>
  <c r="CA194" i="5"/>
  <c r="AV194" i="5"/>
  <c r="AM195" i="5"/>
  <c r="AI195" i="5"/>
  <c r="AL194" i="5"/>
  <c r="AC195" i="5"/>
  <c r="Y195" i="5"/>
  <c r="S195" i="5"/>
  <c r="O195" i="5"/>
  <c r="CL195" i="5"/>
  <c r="CH195" i="5"/>
  <c r="AB194" i="5"/>
  <c r="R194" i="5"/>
  <c r="CK194" i="5"/>
  <c r="BR195" i="5"/>
  <c r="BN195" i="5"/>
  <c r="BG194" i="5"/>
  <c r="F195" i="5"/>
  <c r="D196" i="5"/>
  <c r="BQ194" i="5"/>
  <c r="E196" i="5" l="1"/>
  <c r="I196" i="5"/>
  <c r="Z195" i="5"/>
  <c r="X196" i="5"/>
  <c r="H195" i="5"/>
  <c r="BE195" i="5"/>
  <c r="BC196" i="5"/>
  <c r="BO195" i="5"/>
  <c r="BM196" i="5"/>
  <c r="CI195" i="5"/>
  <c r="CG196" i="5"/>
  <c r="AJ195" i="5"/>
  <c r="AH196" i="5"/>
  <c r="AT195" i="5"/>
  <c r="AR196" i="5"/>
  <c r="P195" i="5"/>
  <c r="N196" i="5"/>
  <c r="BY195" i="5"/>
  <c r="BW196" i="5"/>
  <c r="AW196" i="5" l="1"/>
  <c r="AS196" i="5"/>
  <c r="BH196" i="5"/>
  <c r="BD196" i="5"/>
  <c r="AV195" i="5"/>
  <c r="BG195" i="5"/>
  <c r="AM196" i="5"/>
  <c r="AI196" i="5"/>
  <c r="AL195" i="5"/>
  <c r="CB196" i="5"/>
  <c r="BX196" i="5"/>
  <c r="CL196" i="5"/>
  <c r="CH196" i="5"/>
  <c r="AC196" i="5"/>
  <c r="Y196" i="5"/>
  <c r="CA195" i="5"/>
  <c r="CK195" i="5"/>
  <c r="AB195" i="5"/>
  <c r="S196" i="5"/>
  <c r="O196" i="5"/>
  <c r="BR196" i="5"/>
  <c r="BN196" i="5"/>
  <c r="R195" i="5"/>
  <c r="BQ195" i="5"/>
  <c r="F196" i="5"/>
  <c r="D197" i="5"/>
  <c r="CI196" i="5" l="1"/>
  <c r="CG197" i="5"/>
  <c r="BY196" i="5"/>
  <c r="BW197" i="5"/>
  <c r="BO196" i="5"/>
  <c r="BM197" i="5"/>
  <c r="BE196" i="5"/>
  <c r="BC197" i="5"/>
  <c r="H196" i="5"/>
  <c r="E197" i="5"/>
  <c r="I197" i="5"/>
  <c r="P196" i="5"/>
  <c r="N197" i="5"/>
  <c r="Z196" i="5"/>
  <c r="X197" i="5"/>
  <c r="AJ196" i="5"/>
  <c r="AH197" i="5"/>
  <c r="AT196" i="5"/>
  <c r="AR197" i="5"/>
  <c r="AC197" i="5" l="1"/>
  <c r="Y197" i="5"/>
  <c r="BH197" i="5"/>
  <c r="BD197" i="5"/>
  <c r="AB196" i="5"/>
  <c r="BG196" i="5"/>
  <c r="S197" i="5"/>
  <c r="O197" i="5"/>
  <c r="BR197" i="5"/>
  <c r="BN197" i="5"/>
  <c r="R196" i="5"/>
  <c r="BQ196" i="5"/>
  <c r="CB197" i="5"/>
  <c r="BX197" i="5"/>
  <c r="AV196" i="5"/>
  <c r="F197" i="5"/>
  <c r="D198" i="5"/>
  <c r="CA196" i="5"/>
  <c r="AM197" i="5"/>
  <c r="AI197" i="5"/>
  <c r="CL197" i="5"/>
  <c r="CH197" i="5"/>
  <c r="AW197" i="5"/>
  <c r="AS197" i="5"/>
  <c r="AL196" i="5"/>
  <c r="CK196" i="5"/>
  <c r="AT197" i="5" l="1"/>
  <c r="AR198" i="5"/>
  <c r="E198" i="5"/>
  <c r="I198" i="5"/>
  <c r="H197" i="5"/>
  <c r="CI197" i="5"/>
  <c r="CG198" i="5"/>
  <c r="BO197" i="5"/>
  <c r="BM198" i="5"/>
  <c r="BE197" i="5"/>
  <c r="BC198" i="5"/>
  <c r="AJ197" i="5"/>
  <c r="AH198" i="5"/>
  <c r="BY197" i="5"/>
  <c r="BW198" i="5"/>
  <c r="P197" i="5"/>
  <c r="N198" i="5"/>
  <c r="Z197" i="5"/>
  <c r="X198" i="5"/>
  <c r="CB198" i="5" l="1"/>
  <c r="BX198" i="5"/>
  <c r="CL198" i="5"/>
  <c r="CH198" i="5"/>
  <c r="CA197" i="5"/>
  <c r="CK197" i="5"/>
  <c r="AM198" i="5"/>
  <c r="AI198" i="5"/>
  <c r="AL197" i="5"/>
  <c r="AC198" i="5"/>
  <c r="Y198" i="5"/>
  <c r="AB197" i="5"/>
  <c r="BG197" i="5"/>
  <c r="F198" i="5"/>
  <c r="D199" i="5"/>
  <c r="BH198" i="5"/>
  <c r="BD198" i="5"/>
  <c r="S198" i="5"/>
  <c r="O198" i="5"/>
  <c r="BR198" i="5"/>
  <c r="BN198" i="5"/>
  <c r="AW198" i="5"/>
  <c r="AS198" i="5"/>
  <c r="R197" i="5"/>
  <c r="BQ197" i="5"/>
  <c r="AV197" i="5"/>
  <c r="P198" i="5" l="1"/>
  <c r="N199" i="5"/>
  <c r="BE198" i="5"/>
  <c r="BC199" i="5"/>
  <c r="Z198" i="5"/>
  <c r="X199" i="5"/>
  <c r="AT198" i="5"/>
  <c r="AR199" i="5"/>
  <c r="E199" i="5"/>
  <c r="I199" i="5"/>
  <c r="CI198" i="5"/>
  <c r="CG199" i="5"/>
  <c r="H198" i="5"/>
  <c r="BO198" i="5"/>
  <c r="BM199" i="5"/>
  <c r="AJ198" i="5"/>
  <c r="AH199" i="5"/>
  <c r="BY198" i="5"/>
  <c r="BW199" i="5"/>
  <c r="BR199" i="5" l="1"/>
  <c r="BN199" i="5"/>
  <c r="AW199" i="5"/>
  <c r="AS199" i="5"/>
  <c r="BQ198" i="5"/>
  <c r="AV198" i="5"/>
  <c r="AC199" i="5"/>
  <c r="Y199" i="5"/>
  <c r="AB198" i="5"/>
  <c r="CB199" i="5"/>
  <c r="BX199" i="5"/>
  <c r="CL199" i="5"/>
  <c r="CH199" i="5"/>
  <c r="BH199" i="5"/>
  <c r="BD199" i="5"/>
  <c r="CA198" i="5"/>
  <c r="CK198" i="5"/>
  <c r="BG198" i="5"/>
  <c r="S199" i="5"/>
  <c r="O199" i="5"/>
  <c r="AM199" i="5"/>
  <c r="AI199" i="5"/>
  <c r="AL198" i="5"/>
  <c r="F199" i="5"/>
  <c r="D200" i="5"/>
  <c r="R198" i="5"/>
  <c r="E200" i="5" l="1"/>
  <c r="I200" i="5"/>
  <c r="CI199" i="5"/>
  <c r="CG200" i="5"/>
  <c r="H199" i="5"/>
  <c r="BY199" i="5"/>
  <c r="BW200" i="5"/>
  <c r="AJ199" i="5"/>
  <c r="AH200" i="5"/>
  <c r="AT199" i="5"/>
  <c r="AR200" i="5"/>
  <c r="P199" i="5"/>
  <c r="N200" i="5"/>
  <c r="BE199" i="5"/>
  <c r="BC200" i="5"/>
  <c r="Z199" i="5"/>
  <c r="X200" i="5"/>
  <c r="BO199" i="5"/>
  <c r="BM200" i="5"/>
  <c r="BH200" i="5" l="1"/>
  <c r="BD200" i="5"/>
  <c r="CB200" i="5"/>
  <c r="BX200" i="5"/>
  <c r="BG199" i="5"/>
  <c r="CA199" i="5"/>
  <c r="AM200" i="5"/>
  <c r="AI200" i="5"/>
  <c r="S200" i="5"/>
  <c r="O200" i="5"/>
  <c r="R199" i="5"/>
  <c r="BR200" i="5"/>
  <c r="BN200" i="5"/>
  <c r="AW200" i="5"/>
  <c r="AS200" i="5"/>
  <c r="CL200" i="5"/>
  <c r="CH200" i="5"/>
  <c r="BQ199" i="5"/>
  <c r="AV199" i="5"/>
  <c r="CK199" i="5"/>
  <c r="AC200" i="5"/>
  <c r="Y200" i="5"/>
  <c r="AB199" i="5"/>
  <c r="AL199" i="5"/>
  <c r="F200" i="5"/>
  <c r="D201" i="5"/>
  <c r="H200" i="5" l="1"/>
  <c r="BO200" i="5"/>
  <c r="BM201" i="5"/>
  <c r="Z200" i="5"/>
  <c r="X201" i="5"/>
  <c r="CI200" i="5"/>
  <c r="CG201" i="5"/>
  <c r="P200" i="5"/>
  <c r="N201" i="5"/>
  <c r="BY200" i="5"/>
  <c r="BW201" i="5"/>
  <c r="E201" i="5"/>
  <c r="I201" i="5"/>
  <c r="AT200" i="5"/>
  <c r="AR201" i="5"/>
  <c r="AJ200" i="5"/>
  <c r="AH201" i="5"/>
  <c r="BE200" i="5"/>
  <c r="BC201" i="5"/>
  <c r="AW201" i="5" l="1"/>
  <c r="AS201" i="5"/>
  <c r="CL201" i="5"/>
  <c r="CH201" i="5"/>
  <c r="AV200" i="5"/>
  <c r="CK200" i="5"/>
  <c r="AC201" i="5"/>
  <c r="Y201" i="5"/>
  <c r="F201" i="5"/>
  <c r="D202" i="5"/>
  <c r="AB200" i="5"/>
  <c r="BH201" i="5"/>
  <c r="BD201" i="5"/>
  <c r="CB201" i="5"/>
  <c r="BX201" i="5"/>
  <c r="BR201" i="5"/>
  <c r="BN201" i="5"/>
  <c r="BG200" i="5"/>
  <c r="CA200" i="5"/>
  <c r="BQ200" i="5"/>
  <c r="AM201" i="5"/>
  <c r="AI201" i="5"/>
  <c r="S201" i="5"/>
  <c r="O201" i="5"/>
  <c r="AL200" i="5"/>
  <c r="R200" i="5"/>
  <c r="BE201" i="5" l="1"/>
  <c r="BC202" i="5"/>
  <c r="P201" i="5"/>
  <c r="N202" i="5"/>
  <c r="AJ201" i="5"/>
  <c r="AH202" i="5"/>
  <c r="BO201" i="5"/>
  <c r="BM202" i="5"/>
  <c r="E202" i="5"/>
  <c r="I202" i="5"/>
  <c r="CI201" i="5"/>
  <c r="CG202" i="5"/>
  <c r="H201" i="5"/>
  <c r="BY201" i="5"/>
  <c r="BW202" i="5"/>
  <c r="Z201" i="5"/>
  <c r="X202" i="5"/>
  <c r="AT201" i="5"/>
  <c r="AR202" i="5"/>
  <c r="CB202" i="5" l="1"/>
  <c r="BX202" i="5"/>
  <c r="BR202" i="5"/>
  <c r="BN202" i="5"/>
  <c r="CA201" i="5"/>
  <c r="BQ201" i="5"/>
  <c r="AM202" i="5"/>
  <c r="AI202" i="5"/>
  <c r="AL201" i="5"/>
  <c r="AW202" i="5"/>
  <c r="AS202" i="5"/>
  <c r="CL202" i="5"/>
  <c r="CH202" i="5"/>
  <c r="S202" i="5"/>
  <c r="O202" i="5"/>
  <c r="AV201" i="5"/>
  <c r="CK201" i="5"/>
  <c r="R201" i="5"/>
  <c r="BH202" i="5"/>
  <c r="BD202" i="5"/>
  <c r="AC202" i="5"/>
  <c r="Y202" i="5"/>
  <c r="AB201" i="5"/>
  <c r="F202" i="5"/>
  <c r="D203" i="5"/>
  <c r="BG201" i="5"/>
  <c r="E203" i="5" l="1"/>
  <c r="I203" i="5"/>
  <c r="CI202" i="5"/>
  <c r="CG203" i="5"/>
  <c r="H202" i="5"/>
  <c r="AT202" i="5"/>
  <c r="AR203" i="5"/>
  <c r="Z202" i="5"/>
  <c r="X203" i="5"/>
  <c r="BO202" i="5"/>
  <c r="BM203" i="5"/>
  <c r="BE202" i="5"/>
  <c r="BC203" i="5"/>
  <c r="P202" i="5"/>
  <c r="N203" i="5"/>
  <c r="AJ202" i="5"/>
  <c r="AH203" i="5"/>
  <c r="BY202" i="5"/>
  <c r="BW203" i="5"/>
  <c r="S203" i="5" l="1"/>
  <c r="O203" i="5"/>
  <c r="AW203" i="5"/>
  <c r="AS203" i="5"/>
  <c r="R202" i="5"/>
  <c r="AV202" i="5"/>
  <c r="BG202" i="5"/>
  <c r="CB203" i="5"/>
  <c r="BX203" i="5"/>
  <c r="BR203" i="5"/>
  <c r="BN203" i="5"/>
  <c r="CL203" i="5"/>
  <c r="CH203" i="5"/>
  <c r="BH203" i="5"/>
  <c r="BD203" i="5"/>
  <c r="CA202" i="5"/>
  <c r="BQ202" i="5"/>
  <c r="CK202" i="5"/>
  <c r="AM203" i="5"/>
  <c r="AI203" i="5"/>
  <c r="AC203" i="5"/>
  <c r="Y203" i="5"/>
  <c r="AL202" i="5"/>
  <c r="AB202" i="5"/>
  <c r="F203" i="5"/>
  <c r="D204" i="5"/>
  <c r="CI203" i="5" l="1"/>
  <c r="CG204" i="5"/>
  <c r="H203" i="5"/>
  <c r="BO203" i="5"/>
  <c r="BM204" i="5"/>
  <c r="Z203" i="5"/>
  <c r="X204" i="5"/>
  <c r="BY203" i="5"/>
  <c r="BW204" i="5"/>
  <c r="AT203" i="5"/>
  <c r="AR204" i="5"/>
  <c r="E204" i="5"/>
  <c r="I204" i="5"/>
  <c r="AJ203" i="5"/>
  <c r="AH204" i="5"/>
  <c r="BE203" i="5"/>
  <c r="BC204" i="5"/>
  <c r="P203" i="5"/>
  <c r="N204" i="5"/>
  <c r="AM204" i="5" l="1"/>
  <c r="AI204" i="5"/>
  <c r="AC204" i="5"/>
  <c r="Y204" i="5"/>
  <c r="AL203" i="5"/>
  <c r="AB203" i="5"/>
  <c r="BR204" i="5"/>
  <c r="BN204" i="5"/>
  <c r="F204" i="5"/>
  <c r="D205" i="5"/>
  <c r="BQ203" i="5"/>
  <c r="S204" i="5"/>
  <c r="O204" i="5"/>
  <c r="AW204" i="5"/>
  <c r="AS204" i="5"/>
  <c r="R203" i="5"/>
  <c r="AV203" i="5"/>
  <c r="BH204" i="5"/>
  <c r="BD204" i="5"/>
  <c r="CB204" i="5"/>
  <c r="BX204" i="5"/>
  <c r="CL204" i="5"/>
  <c r="CH204" i="5"/>
  <c r="BG203" i="5"/>
  <c r="CA203" i="5"/>
  <c r="CK203" i="5"/>
  <c r="BE204" i="5" l="1"/>
  <c r="BC205" i="5"/>
  <c r="P204" i="5"/>
  <c r="N205" i="5"/>
  <c r="CI204" i="5"/>
  <c r="CG205" i="5"/>
  <c r="E205" i="5"/>
  <c r="I205" i="5"/>
  <c r="Z204" i="5"/>
  <c r="X205" i="5"/>
  <c r="H204" i="5"/>
  <c r="BY204" i="5"/>
  <c r="BW205" i="5"/>
  <c r="AT204" i="5"/>
  <c r="AR205" i="5"/>
  <c r="BO204" i="5"/>
  <c r="BM205" i="5"/>
  <c r="AJ204" i="5"/>
  <c r="AH205" i="5"/>
  <c r="AV204" i="5" l="1"/>
  <c r="F205" i="5"/>
  <c r="D206" i="5"/>
  <c r="CB205" i="5"/>
  <c r="BX205" i="5"/>
  <c r="CL205" i="5"/>
  <c r="CH205" i="5"/>
  <c r="CA204" i="5"/>
  <c r="CK204" i="5"/>
  <c r="S205" i="5"/>
  <c r="O205" i="5"/>
  <c r="AL204" i="5"/>
  <c r="R204" i="5"/>
  <c r="AW205" i="5"/>
  <c r="AS205" i="5"/>
  <c r="AM205" i="5"/>
  <c r="AI205" i="5"/>
  <c r="BR205" i="5"/>
  <c r="BN205" i="5"/>
  <c r="AC205" i="5"/>
  <c r="Y205" i="5"/>
  <c r="BH205" i="5"/>
  <c r="BD205" i="5"/>
  <c r="BQ204" i="5"/>
  <c r="AB204" i="5"/>
  <c r="BG204" i="5"/>
  <c r="BO205" i="5" l="1"/>
  <c r="BM206" i="5"/>
  <c r="CI205" i="5"/>
  <c r="CG206" i="5"/>
  <c r="AJ205" i="5"/>
  <c r="AH206" i="5"/>
  <c r="P205" i="5"/>
  <c r="N206" i="5"/>
  <c r="BY205" i="5"/>
  <c r="BW206" i="5"/>
  <c r="BE205" i="5"/>
  <c r="BC206" i="5"/>
  <c r="AT205" i="5"/>
  <c r="AR206" i="5"/>
  <c r="E206" i="5"/>
  <c r="I206" i="5"/>
  <c r="H205" i="5"/>
  <c r="Z205" i="5"/>
  <c r="X206" i="5"/>
  <c r="S206" i="5" l="1"/>
  <c r="O206" i="5"/>
  <c r="R205" i="5"/>
  <c r="F206" i="5"/>
  <c r="D207" i="5"/>
  <c r="AW206" i="5"/>
  <c r="AS206" i="5"/>
  <c r="AM206" i="5"/>
  <c r="AI206" i="5"/>
  <c r="AV205" i="5"/>
  <c r="AL205" i="5"/>
  <c r="AC206" i="5"/>
  <c r="Y206" i="5"/>
  <c r="BH206" i="5"/>
  <c r="BD206" i="5"/>
  <c r="CL206" i="5"/>
  <c r="CH206" i="5"/>
  <c r="AB205" i="5"/>
  <c r="BG205" i="5"/>
  <c r="CK205" i="5"/>
  <c r="CB206" i="5"/>
  <c r="BX206" i="5"/>
  <c r="BR206" i="5"/>
  <c r="BN206" i="5"/>
  <c r="CA205" i="5"/>
  <c r="BQ205" i="5"/>
  <c r="Z206" i="5" l="1"/>
  <c r="X207" i="5"/>
  <c r="AT206" i="5"/>
  <c r="AR207" i="5"/>
  <c r="BO206" i="5"/>
  <c r="BM207" i="5"/>
  <c r="E207" i="5"/>
  <c r="I207" i="5"/>
  <c r="H206" i="5"/>
  <c r="BY206" i="5"/>
  <c r="BW207" i="5"/>
  <c r="CI206" i="5"/>
  <c r="CG207" i="5"/>
  <c r="BE206" i="5"/>
  <c r="BC207" i="5"/>
  <c r="AJ206" i="5"/>
  <c r="AH207" i="5"/>
  <c r="P206" i="5"/>
  <c r="N207" i="5"/>
  <c r="BG206" i="5" l="1"/>
  <c r="F207" i="5"/>
  <c r="D208" i="5"/>
  <c r="CL207" i="5"/>
  <c r="CH207" i="5"/>
  <c r="BR207" i="5"/>
  <c r="BN207" i="5"/>
  <c r="BH207" i="5"/>
  <c r="BD207" i="5"/>
  <c r="CK206" i="5"/>
  <c r="BQ206" i="5"/>
  <c r="S207" i="5"/>
  <c r="O207" i="5"/>
  <c r="CB207" i="5"/>
  <c r="BX207" i="5"/>
  <c r="AW207" i="5"/>
  <c r="AS207" i="5"/>
  <c r="R206" i="5"/>
  <c r="CA206" i="5"/>
  <c r="AV206" i="5"/>
  <c r="AM207" i="5"/>
  <c r="AI207" i="5"/>
  <c r="AC207" i="5"/>
  <c r="Y207" i="5"/>
  <c r="AL206" i="5"/>
  <c r="AB206" i="5"/>
  <c r="P207" i="5" l="1"/>
  <c r="N208" i="5"/>
  <c r="BO207" i="5"/>
  <c r="BM208" i="5"/>
  <c r="Z207" i="5"/>
  <c r="X208" i="5"/>
  <c r="CI207" i="5"/>
  <c r="CG208" i="5"/>
  <c r="AJ207" i="5"/>
  <c r="AH208" i="5"/>
  <c r="AT207" i="5"/>
  <c r="AR208" i="5"/>
  <c r="E208" i="5"/>
  <c r="I208" i="5"/>
  <c r="H207" i="5"/>
  <c r="BY207" i="5"/>
  <c r="BW208" i="5"/>
  <c r="BE207" i="5"/>
  <c r="BC208" i="5"/>
  <c r="CL208" i="5" l="1"/>
  <c r="CH208" i="5"/>
  <c r="CK207" i="5"/>
  <c r="AC208" i="5"/>
  <c r="Y208" i="5"/>
  <c r="F208" i="5"/>
  <c r="D209" i="5"/>
  <c r="AB207" i="5"/>
  <c r="BH208" i="5"/>
  <c r="BD208" i="5"/>
  <c r="AW208" i="5"/>
  <c r="AS208" i="5"/>
  <c r="BR208" i="5"/>
  <c r="BN208" i="5"/>
  <c r="BG207" i="5"/>
  <c r="AV207" i="5"/>
  <c r="BQ207" i="5"/>
  <c r="CB208" i="5"/>
  <c r="BX208" i="5"/>
  <c r="AM208" i="5"/>
  <c r="AI208" i="5"/>
  <c r="S208" i="5"/>
  <c r="O208" i="5"/>
  <c r="CA207" i="5"/>
  <c r="AL207" i="5"/>
  <c r="R207" i="5"/>
  <c r="BY208" i="5" l="1"/>
  <c r="BW209" i="5"/>
  <c r="BO208" i="5"/>
  <c r="BM209" i="5"/>
  <c r="E209" i="5"/>
  <c r="I209" i="5"/>
  <c r="H208" i="5"/>
  <c r="AT208" i="5"/>
  <c r="AR209" i="5"/>
  <c r="Z208" i="5"/>
  <c r="X209" i="5"/>
  <c r="P208" i="5"/>
  <c r="N209" i="5"/>
  <c r="BE208" i="5"/>
  <c r="BC209" i="5"/>
  <c r="AJ208" i="5"/>
  <c r="AH209" i="5"/>
  <c r="CI208" i="5"/>
  <c r="CG209" i="5"/>
  <c r="BG208" i="5" l="1"/>
  <c r="R208" i="5"/>
  <c r="F209" i="5"/>
  <c r="D210" i="5"/>
  <c r="S209" i="5"/>
  <c r="O209" i="5"/>
  <c r="CL209" i="5"/>
  <c r="CH209" i="5"/>
  <c r="AC209" i="5"/>
  <c r="Y209" i="5"/>
  <c r="BR209" i="5"/>
  <c r="BN209" i="5"/>
  <c r="CK208" i="5"/>
  <c r="AB208" i="5"/>
  <c r="BQ208" i="5"/>
  <c r="BH209" i="5"/>
  <c r="BD209" i="5"/>
  <c r="AM209" i="5"/>
  <c r="AI209" i="5"/>
  <c r="AW209" i="5"/>
  <c r="AS209" i="5"/>
  <c r="CB209" i="5"/>
  <c r="BX209" i="5"/>
  <c r="AL208" i="5"/>
  <c r="AV208" i="5"/>
  <c r="CA208" i="5"/>
  <c r="AJ209" i="5" l="1"/>
  <c r="AH210" i="5"/>
  <c r="P209" i="5"/>
  <c r="N210" i="5"/>
  <c r="BE209" i="5"/>
  <c r="BC210" i="5"/>
  <c r="BO209" i="5"/>
  <c r="BM210" i="5"/>
  <c r="E210" i="5"/>
  <c r="I210" i="5"/>
  <c r="H209" i="5"/>
  <c r="BY209" i="5"/>
  <c r="BW210" i="5"/>
  <c r="Z209" i="5"/>
  <c r="X210" i="5"/>
  <c r="AT209" i="5"/>
  <c r="AR210" i="5"/>
  <c r="CI209" i="5"/>
  <c r="CG210" i="5"/>
  <c r="AC210" i="5" l="1"/>
  <c r="Y210" i="5"/>
  <c r="BR210" i="5"/>
  <c r="BN210" i="5"/>
  <c r="AB209" i="5"/>
  <c r="BQ209" i="5"/>
  <c r="CB210" i="5"/>
  <c r="BX210" i="5"/>
  <c r="BH210" i="5"/>
  <c r="BD210" i="5"/>
  <c r="CA209" i="5"/>
  <c r="BG209" i="5"/>
  <c r="CL210" i="5"/>
  <c r="CH210" i="5"/>
  <c r="S210" i="5"/>
  <c r="O210" i="5"/>
  <c r="CK209" i="5"/>
  <c r="R209" i="5"/>
  <c r="AM210" i="5"/>
  <c r="AI210" i="5"/>
  <c r="AW210" i="5"/>
  <c r="AS210" i="5"/>
  <c r="AV209" i="5"/>
  <c r="F210" i="5"/>
  <c r="D211" i="5"/>
  <c r="AL209" i="5"/>
  <c r="E211" i="5" l="1"/>
  <c r="I211" i="5"/>
  <c r="H210" i="5"/>
  <c r="AT210" i="5"/>
  <c r="AR211" i="5"/>
  <c r="P210" i="5"/>
  <c r="N211" i="5"/>
  <c r="BE210" i="5"/>
  <c r="BC211" i="5"/>
  <c r="BO210" i="5"/>
  <c r="BM211" i="5"/>
  <c r="AJ210" i="5"/>
  <c r="AH211" i="5"/>
  <c r="CI210" i="5"/>
  <c r="CG211" i="5"/>
  <c r="BY210" i="5"/>
  <c r="BW211" i="5"/>
  <c r="Z210" i="5"/>
  <c r="X211" i="5"/>
  <c r="CL211" i="5" l="1"/>
  <c r="CH211" i="5"/>
  <c r="S211" i="5"/>
  <c r="O211" i="5"/>
  <c r="BH211" i="5"/>
  <c r="BD211" i="5"/>
  <c r="CK210" i="5"/>
  <c r="R210" i="5"/>
  <c r="AM211" i="5"/>
  <c r="AI211" i="5"/>
  <c r="AW211" i="5"/>
  <c r="AS211" i="5"/>
  <c r="CB211" i="5"/>
  <c r="BX211" i="5"/>
  <c r="AL210" i="5"/>
  <c r="AV210" i="5"/>
  <c r="AC211" i="5"/>
  <c r="Y211" i="5"/>
  <c r="BR211" i="5"/>
  <c r="BN211" i="5"/>
  <c r="AB210" i="5"/>
  <c r="BQ210" i="5"/>
  <c r="CA210" i="5"/>
  <c r="BG210" i="5"/>
  <c r="F211" i="5"/>
  <c r="D212" i="5"/>
  <c r="BO211" i="5" l="1"/>
  <c r="BM212" i="5"/>
  <c r="BY211" i="5"/>
  <c r="BW212" i="5"/>
  <c r="Z211" i="5"/>
  <c r="X212" i="5"/>
  <c r="AT211" i="5"/>
  <c r="AR212" i="5"/>
  <c r="BE211" i="5"/>
  <c r="BC212" i="5"/>
  <c r="AJ211" i="5"/>
  <c r="AH212" i="5"/>
  <c r="P211" i="5"/>
  <c r="N212" i="5"/>
  <c r="E212" i="5"/>
  <c r="I212" i="5"/>
  <c r="CI211" i="5"/>
  <c r="CG212" i="5"/>
  <c r="H211" i="5"/>
  <c r="AW212" i="5" l="1"/>
  <c r="AS212" i="5"/>
  <c r="F212" i="5"/>
  <c r="D213" i="5"/>
  <c r="AV211" i="5"/>
  <c r="S212" i="5"/>
  <c r="O212" i="5"/>
  <c r="AC212" i="5"/>
  <c r="Y212" i="5"/>
  <c r="R211" i="5"/>
  <c r="AB211" i="5"/>
  <c r="AM212" i="5"/>
  <c r="AI212" i="5"/>
  <c r="CB212" i="5"/>
  <c r="BX212" i="5"/>
  <c r="AL211" i="5"/>
  <c r="CA211" i="5"/>
  <c r="CL212" i="5"/>
  <c r="CH212" i="5"/>
  <c r="BH212" i="5"/>
  <c r="BD212" i="5"/>
  <c r="BR212" i="5"/>
  <c r="BN212" i="5"/>
  <c r="CK211" i="5"/>
  <c r="BG211" i="5"/>
  <c r="BQ211" i="5"/>
  <c r="CI212" i="5" l="1"/>
  <c r="CG213" i="5"/>
  <c r="AJ212" i="5"/>
  <c r="AH213" i="5"/>
  <c r="P212" i="5"/>
  <c r="N213" i="5"/>
  <c r="BO212" i="5"/>
  <c r="BM213" i="5"/>
  <c r="E213" i="5"/>
  <c r="I213" i="5"/>
  <c r="H212" i="5"/>
  <c r="BE212" i="5"/>
  <c r="BC213" i="5"/>
  <c r="BY212" i="5"/>
  <c r="BW213" i="5"/>
  <c r="Z212" i="5"/>
  <c r="X213" i="5"/>
  <c r="AT212" i="5"/>
  <c r="AR213" i="5"/>
  <c r="CB213" i="5" l="1"/>
  <c r="BX213" i="5"/>
  <c r="BR213" i="5"/>
  <c r="BN213" i="5"/>
  <c r="CA212" i="5"/>
  <c r="BQ212" i="5"/>
  <c r="BH213" i="5"/>
  <c r="BD213" i="5"/>
  <c r="S213" i="5"/>
  <c r="O213" i="5"/>
  <c r="AC213" i="5"/>
  <c r="Y213" i="5"/>
  <c r="BG212" i="5"/>
  <c r="R212" i="5"/>
  <c r="AW213" i="5"/>
  <c r="AS213" i="5"/>
  <c r="AM213" i="5"/>
  <c r="AI213" i="5"/>
  <c r="AV212" i="5"/>
  <c r="AL212" i="5"/>
  <c r="CL213" i="5"/>
  <c r="CH213" i="5"/>
  <c r="AB212" i="5"/>
  <c r="F213" i="5"/>
  <c r="D214" i="5"/>
  <c r="CK212" i="5"/>
  <c r="E214" i="5" l="1"/>
  <c r="I214" i="5"/>
  <c r="H213" i="5"/>
  <c r="AJ213" i="5"/>
  <c r="AH214" i="5"/>
  <c r="Z213" i="5"/>
  <c r="X214" i="5"/>
  <c r="CI213" i="5"/>
  <c r="CG214" i="5"/>
  <c r="AT213" i="5"/>
  <c r="AR214" i="5"/>
  <c r="P213" i="5"/>
  <c r="N214" i="5"/>
  <c r="BO213" i="5"/>
  <c r="BM214" i="5"/>
  <c r="BE213" i="5"/>
  <c r="BC214" i="5"/>
  <c r="BY213" i="5"/>
  <c r="BW214" i="5"/>
  <c r="BQ213" i="5" l="1"/>
  <c r="AC214" i="5"/>
  <c r="Y214" i="5"/>
  <c r="S214" i="5"/>
  <c r="O214" i="5"/>
  <c r="AB213" i="5"/>
  <c r="R213" i="5"/>
  <c r="AM214" i="5"/>
  <c r="AI214" i="5"/>
  <c r="CK213" i="5"/>
  <c r="CB214" i="5"/>
  <c r="BX214" i="5"/>
  <c r="AW214" i="5"/>
  <c r="AS214" i="5"/>
  <c r="AL213" i="5"/>
  <c r="CA213" i="5"/>
  <c r="AV213" i="5"/>
  <c r="BG213" i="5"/>
  <c r="BH214" i="5"/>
  <c r="BD214" i="5"/>
  <c r="CL214" i="5"/>
  <c r="CH214" i="5"/>
  <c r="BR214" i="5"/>
  <c r="BN214" i="5"/>
  <c r="F214" i="5"/>
  <c r="D215" i="5"/>
  <c r="BO214" i="5" l="1"/>
  <c r="BM215" i="5"/>
  <c r="BY214" i="5"/>
  <c r="BW215" i="5"/>
  <c r="CI214" i="5"/>
  <c r="CG215" i="5"/>
  <c r="P214" i="5"/>
  <c r="N215" i="5"/>
  <c r="BE214" i="5"/>
  <c r="BC215" i="5"/>
  <c r="AJ214" i="5"/>
  <c r="AH215" i="5"/>
  <c r="Z214" i="5"/>
  <c r="X215" i="5"/>
  <c r="E215" i="5"/>
  <c r="I215" i="5"/>
  <c r="AT214" i="5"/>
  <c r="AR215" i="5"/>
  <c r="H214" i="5"/>
  <c r="S215" i="5" l="1"/>
  <c r="O215" i="5"/>
  <c r="R214" i="5"/>
  <c r="F215" i="5"/>
  <c r="D216" i="5"/>
  <c r="AC215" i="5"/>
  <c r="Y215" i="5"/>
  <c r="CL215" i="5"/>
  <c r="CH215" i="5"/>
  <c r="AB214" i="5"/>
  <c r="CK214" i="5"/>
  <c r="AM215" i="5"/>
  <c r="AI215" i="5"/>
  <c r="CB215" i="5"/>
  <c r="BX215" i="5"/>
  <c r="AL214" i="5"/>
  <c r="CA214" i="5"/>
  <c r="AW215" i="5"/>
  <c r="AS215" i="5"/>
  <c r="BH215" i="5"/>
  <c r="BD215" i="5"/>
  <c r="BR215" i="5"/>
  <c r="BN215" i="5"/>
  <c r="AV214" i="5"/>
  <c r="BG214" i="5"/>
  <c r="BQ214" i="5"/>
  <c r="AT215" i="5" l="1"/>
  <c r="AR216" i="5"/>
  <c r="AJ215" i="5"/>
  <c r="AH216" i="5"/>
  <c r="Z215" i="5"/>
  <c r="X216" i="5"/>
  <c r="E216" i="5"/>
  <c r="I216" i="5"/>
  <c r="H215" i="5"/>
  <c r="BO215" i="5"/>
  <c r="BM216" i="5"/>
  <c r="BE215" i="5"/>
  <c r="BC216" i="5"/>
  <c r="BY215" i="5"/>
  <c r="BW216" i="5"/>
  <c r="CI215" i="5"/>
  <c r="CG216" i="5"/>
  <c r="P215" i="5"/>
  <c r="N216" i="5"/>
  <c r="CB216" i="5" l="1"/>
  <c r="BX216" i="5"/>
  <c r="CA215" i="5"/>
  <c r="F216" i="5"/>
  <c r="D217" i="5"/>
  <c r="BH216" i="5"/>
  <c r="BD216" i="5"/>
  <c r="AC216" i="5"/>
  <c r="Y216" i="5"/>
  <c r="BG215" i="5"/>
  <c r="AB215" i="5"/>
  <c r="S216" i="5"/>
  <c r="O216" i="5"/>
  <c r="BR216" i="5"/>
  <c r="BN216" i="5"/>
  <c r="AM216" i="5"/>
  <c r="AI216" i="5"/>
  <c r="R215" i="5"/>
  <c r="BQ215" i="5"/>
  <c r="AL215" i="5"/>
  <c r="CL216" i="5"/>
  <c r="CH216" i="5"/>
  <c r="AW216" i="5"/>
  <c r="AS216" i="5"/>
  <c r="CK215" i="5"/>
  <c r="AV215" i="5"/>
  <c r="P216" i="5" l="1"/>
  <c r="N217" i="5"/>
  <c r="BE216" i="5"/>
  <c r="BC217" i="5"/>
  <c r="AT216" i="5"/>
  <c r="AR217" i="5"/>
  <c r="E217" i="5"/>
  <c r="I217" i="5"/>
  <c r="H216" i="5"/>
  <c r="CI216" i="5"/>
  <c r="CG217" i="5"/>
  <c r="AJ216" i="5"/>
  <c r="AH217" i="5"/>
  <c r="BO216" i="5"/>
  <c r="BM217" i="5"/>
  <c r="Z216" i="5"/>
  <c r="X217" i="5"/>
  <c r="BY216" i="5"/>
  <c r="BW217" i="5"/>
  <c r="BQ216" i="5" l="1"/>
  <c r="F217" i="5"/>
  <c r="D218" i="5"/>
  <c r="AM217" i="5"/>
  <c r="AI217" i="5"/>
  <c r="AW217" i="5"/>
  <c r="AS217" i="5"/>
  <c r="AL216" i="5"/>
  <c r="AV216" i="5"/>
  <c r="BR217" i="5"/>
  <c r="BN217" i="5"/>
  <c r="CB217" i="5"/>
  <c r="BX217" i="5"/>
  <c r="CL217" i="5"/>
  <c r="CH217" i="5"/>
  <c r="BH217" i="5"/>
  <c r="BD217" i="5"/>
  <c r="CA216" i="5"/>
  <c r="CK216" i="5"/>
  <c r="BG216" i="5"/>
  <c r="AC217" i="5"/>
  <c r="Y217" i="5"/>
  <c r="S217" i="5"/>
  <c r="O217" i="5"/>
  <c r="AB216" i="5"/>
  <c r="R216" i="5"/>
  <c r="BY217" i="5" l="1"/>
  <c r="BW218" i="5"/>
  <c r="AT217" i="5"/>
  <c r="AR218" i="5"/>
  <c r="P217" i="5"/>
  <c r="N218" i="5"/>
  <c r="BO217" i="5"/>
  <c r="BM218" i="5"/>
  <c r="AJ217" i="5"/>
  <c r="AH218" i="5"/>
  <c r="Z217" i="5"/>
  <c r="X218" i="5"/>
  <c r="BE217" i="5"/>
  <c r="BC218" i="5"/>
  <c r="E218" i="5"/>
  <c r="I218" i="5"/>
  <c r="H217" i="5"/>
  <c r="CI217" i="5"/>
  <c r="CG218" i="5"/>
  <c r="BR218" i="5" l="1"/>
  <c r="BN218" i="5"/>
  <c r="F218" i="5"/>
  <c r="D219" i="5"/>
  <c r="BQ217" i="5"/>
  <c r="BH218" i="5"/>
  <c r="BD218" i="5"/>
  <c r="S218" i="5"/>
  <c r="O218" i="5"/>
  <c r="BG217" i="5"/>
  <c r="R217" i="5"/>
  <c r="CL218" i="5"/>
  <c r="CH218" i="5"/>
  <c r="AC218" i="5"/>
  <c r="Y218" i="5"/>
  <c r="AW218" i="5"/>
  <c r="AS218" i="5"/>
  <c r="CK217" i="5"/>
  <c r="AB217" i="5"/>
  <c r="AV217" i="5"/>
  <c r="AM218" i="5"/>
  <c r="AI218" i="5"/>
  <c r="CB218" i="5"/>
  <c r="BX218" i="5"/>
  <c r="AL217" i="5"/>
  <c r="CA217" i="5"/>
  <c r="CI218" i="5" l="1"/>
  <c r="CG219" i="5"/>
  <c r="BE218" i="5"/>
  <c r="BC219" i="5"/>
  <c r="BY218" i="5"/>
  <c r="BW219" i="5"/>
  <c r="AJ218" i="5"/>
  <c r="AH219" i="5"/>
  <c r="AT218" i="5"/>
  <c r="AR219" i="5"/>
  <c r="E219" i="5"/>
  <c r="I219" i="5"/>
  <c r="H218" i="5"/>
  <c r="Z218" i="5"/>
  <c r="X219" i="5"/>
  <c r="P218" i="5"/>
  <c r="N219" i="5"/>
  <c r="BO218" i="5"/>
  <c r="BM219" i="5"/>
  <c r="AC219" i="5" l="1"/>
  <c r="Y219" i="5"/>
  <c r="AM219" i="5"/>
  <c r="AI219" i="5"/>
  <c r="AB218" i="5"/>
  <c r="AL218" i="5"/>
  <c r="CB219" i="5"/>
  <c r="BX219" i="5"/>
  <c r="CA218" i="5"/>
  <c r="BH219" i="5"/>
  <c r="BD219" i="5"/>
  <c r="BR219" i="5"/>
  <c r="BN219" i="5"/>
  <c r="BQ218" i="5"/>
  <c r="F219" i="5"/>
  <c r="D220" i="5"/>
  <c r="BG218" i="5"/>
  <c r="S219" i="5"/>
  <c r="O219" i="5"/>
  <c r="AW219" i="5"/>
  <c r="AS219" i="5"/>
  <c r="CL219" i="5"/>
  <c r="CH219" i="5"/>
  <c r="R218" i="5"/>
  <c r="AV218" i="5"/>
  <c r="CK218" i="5"/>
  <c r="P219" i="5" l="1"/>
  <c r="N220" i="5"/>
  <c r="BO219" i="5"/>
  <c r="BM220" i="5"/>
  <c r="BE219" i="5"/>
  <c r="BC220" i="5"/>
  <c r="CI219" i="5"/>
  <c r="CG220" i="5"/>
  <c r="E220" i="5"/>
  <c r="I220" i="5"/>
  <c r="AJ219" i="5"/>
  <c r="AH220" i="5"/>
  <c r="H219" i="5"/>
  <c r="AT219" i="5"/>
  <c r="AR220" i="5"/>
  <c r="BY219" i="5"/>
  <c r="BW220" i="5"/>
  <c r="Z219" i="5"/>
  <c r="X220" i="5"/>
  <c r="AW220" i="5" l="1"/>
  <c r="AS220" i="5"/>
  <c r="CL220" i="5"/>
  <c r="CH220" i="5"/>
  <c r="AV219" i="5"/>
  <c r="CK219" i="5"/>
  <c r="BH220" i="5"/>
  <c r="BD220" i="5"/>
  <c r="BG219" i="5"/>
  <c r="AC220" i="5"/>
  <c r="Y220" i="5"/>
  <c r="AM220" i="5"/>
  <c r="AI220" i="5"/>
  <c r="BR220" i="5"/>
  <c r="BN220" i="5"/>
  <c r="AB219" i="5"/>
  <c r="AL219" i="5"/>
  <c r="BQ219" i="5"/>
  <c r="S220" i="5"/>
  <c r="O220" i="5"/>
  <c r="CB220" i="5"/>
  <c r="BX220" i="5"/>
  <c r="CA219" i="5"/>
  <c r="F220" i="5"/>
  <c r="D221" i="5"/>
  <c r="R219" i="5"/>
  <c r="E221" i="5" l="1"/>
  <c r="I221" i="5"/>
  <c r="AJ220" i="5"/>
  <c r="AH221" i="5"/>
  <c r="H220" i="5"/>
  <c r="Z220" i="5"/>
  <c r="X221" i="5"/>
  <c r="BY220" i="5"/>
  <c r="BW221" i="5"/>
  <c r="CI220" i="5"/>
  <c r="CG221" i="5"/>
  <c r="P220" i="5"/>
  <c r="N221" i="5"/>
  <c r="BO220" i="5"/>
  <c r="BM221" i="5"/>
  <c r="BE220" i="5"/>
  <c r="BC221" i="5"/>
  <c r="AT220" i="5"/>
  <c r="AR221" i="5"/>
  <c r="BR221" i="5" l="1"/>
  <c r="BN221" i="5"/>
  <c r="AC221" i="5"/>
  <c r="Y221" i="5"/>
  <c r="BQ220" i="5"/>
  <c r="AB220" i="5"/>
  <c r="S221" i="5"/>
  <c r="O221" i="5"/>
  <c r="R220" i="5"/>
  <c r="AW221" i="5"/>
  <c r="AS221" i="5"/>
  <c r="CL221" i="5"/>
  <c r="CH221" i="5"/>
  <c r="AM221" i="5"/>
  <c r="AI221" i="5"/>
  <c r="AV220" i="5"/>
  <c r="CK220" i="5"/>
  <c r="AL220" i="5"/>
  <c r="BH221" i="5"/>
  <c r="BD221" i="5"/>
  <c r="CB221" i="5"/>
  <c r="BX221" i="5"/>
  <c r="BG220" i="5"/>
  <c r="CA220" i="5"/>
  <c r="F221" i="5"/>
  <c r="D222" i="5"/>
  <c r="CI221" i="5" l="1"/>
  <c r="CG222" i="5"/>
  <c r="AT221" i="5"/>
  <c r="AR222" i="5"/>
  <c r="BY221" i="5"/>
  <c r="BW222" i="5"/>
  <c r="Z221" i="5"/>
  <c r="X222" i="5"/>
  <c r="H221" i="5"/>
  <c r="E222" i="5"/>
  <c r="I222" i="5"/>
  <c r="BE221" i="5"/>
  <c r="BC222" i="5"/>
  <c r="AJ221" i="5"/>
  <c r="AH222" i="5"/>
  <c r="P221" i="5"/>
  <c r="N222" i="5"/>
  <c r="BO221" i="5"/>
  <c r="BM222" i="5"/>
  <c r="AM222" i="5" l="1"/>
  <c r="AI222" i="5"/>
  <c r="AC222" i="5"/>
  <c r="Y222" i="5"/>
  <c r="AL221" i="5"/>
  <c r="AB221" i="5"/>
  <c r="BH222" i="5"/>
  <c r="BD222" i="5"/>
  <c r="CB222" i="5"/>
  <c r="BX222" i="5"/>
  <c r="BG221" i="5"/>
  <c r="CA221" i="5"/>
  <c r="AW222" i="5"/>
  <c r="AS222" i="5"/>
  <c r="BQ221" i="5"/>
  <c r="F222" i="5"/>
  <c r="D223" i="5"/>
  <c r="AV221" i="5"/>
  <c r="S222" i="5"/>
  <c r="O222" i="5"/>
  <c r="CL222" i="5"/>
  <c r="CH222" i="5"/>
  <c r="BR222" i="5"/>
  <c r="BN222" i="5"/>
  <c r="R221" i="5"/>
  <c r="CK221" i="5"/>
  <c r="BO222" i="5" l="1"/>
  <c r="BM223" i="5"/>
  <c r="E223" i="5"/>
  <c r="I223" i="5"/>
  <c r="H222" i="5"/>
  <c r="CI222" i="5"/>
  <c r="CG223" i="5"/>
  <c r="BY222" i="5"/>
  <c r="BW223" i="5"/>
  <c r="Z222" i="5"/>
  <c r="X223" i="5"/>
  <c r="P222" i="5"/>
  <c r="N223" i="5"/>
  <c r="AT222" i="5"/>
  <c r="AR223" i="5"/>
  <c r="BE222" i="5"/>
  <c r="BC223" i="5"/>
  <c r="AJ222" i="5"/>
  <c r="AH223" i="5"/>
  <c r="AW223" i="5" l="1"/>
  <c r="AS223" i="5"/>
  <c r="CL223" i="5"/>
  <c r="CH223" i="5"/>
  <c r="AV222" i="5"/>
  <c r="CK222" i="5"/>
  <c r="S223" i="5"/>
  <c r="O223" i="5"/>
  <c r="R222" i="5"/>
  <c r="AM223" i="5"/>
  <c r="AI223" i="5"/>
  <c r="AL222" i="5"/>
  <c r="AB222" i="5"/>
  <c r="F223" i="5"/>
  <c r="D224" i="5"/>
  <c r="AC223" i="5"/>
  <c r="Y223" i="5"/>
  <c r="BH223" i="5"/>
  <c r="BD223" i="5"/>
  <c r="CB223" i="5"/>
  <c r="BX223" i="5"/>
  <c r="BR223" i="5"/>
  <c r="BN223" i="5"/>
  <c r="BG222" i="5"/>
  <c r="CA222" i="5"/>
  <c r="BQ222" i="5"/>
  <c r="BE223" i="5" l="1"/>
  <c r="BC224" i="5"/>
  <c r="Z223" i="5"/>
  <c r="X224" i="5"/>
  <c r="AJ223" i="5"/>
  <c r="AH224" i="5"/>
  <c r="BO223" i="5"/>
  <c r="BM224" i="5"/>
  <c r="E224" i="5"/>
  <c r="I224" i="5"/>
  <c r="CI223" i="5"/>
  <c r="CG224" i="5"/>
  <c r="H223" i="5"/>
  <c r="BY223" i="5"/>
  <c r="BW224" i="5"/>
  <c r="P223" i="5"/>
  <c r="N224" i="5"/>
  <c r="AT223" i="5"/>
  <c r="AR224" i="5"/>
  <c r="CB224" i="5" l="1"/>
  <c r="BX224" i="5"/>
  <c r="BR224" i="5"/>
  <c r="BN224" i="5"/>
  <c r="CA223" i="5"/>
  <c r="BQ223" i="5"/>
  <c r="AM224" i="5"/>
  <c r="AI224" i="5"/>
  <c r="S224" i="5"/>
  <c r="O224" i="5"/>
  <c r="AL223" i="5"/>
  <c r="AW224" i="5"/>
  <c r="AS224" i="5"/>
  <c r="CL224" i="5"/>
  <c r="CH224" i="5"/>
  <c r="AC224" i="5"/>
  <c r="Y224" i="5"/>
  <c r="AV223" i="5"/>
  <c r="CK223" i="5"/>
  <c r="AB223" i="5"/>
  <c r="BH224" i="5"/>
  <c r="BD224" i="5"/>
  <c r="R223" i="5"/>
  <c r="F224" i="5"/>
  <c r="D225" i="5"/>
  <c r="BG223" i="5"/>
  <c r="E225" i="5" l="1"/>
  <c r="I225" i="5"/>
  <c r="AT224" i="5"/>
  <c r="AR225" i="5"/>
  <c r="H224" i="5"/>
  <c r="BE224" i="5"/>
  <c r="BC225" i="5"/>
  <c r="Z224" i="5"/>
  <c r="X225" i="5"/>
  <c r="P224" i="5"/>
  <c r="N225" i="5"/>
  <c r="BO224" i="5"/>
  <c r="BM225" i="5"/>
  <c r="CI224" i="5"/>
  <c r="CG225" i="5"/>
  <c r="AJ224" i="5"/>
  <c r="AH225" i="5"/>
  <c r="BY224" i="5"/>
  <c r="BW225" i="5"/>
  <c r="CL225" i="5" l="1"/>
  <c r="CH225" i="5"/>
  <c r="BH225" i="5"/>
  <c r="BD225" i="5"/>
  <c r="CK224" i="5"/>
  <c r="BG224" i="5"/>
  <c r="BR225" i="5"/>
  <c r="BN225" i="5"/>
  <c r="BQ224" i="5"/>
  <c r="CB225" i="5"/>
  <c r="BX225" i="5"/>
  <c r="S225" i="5"/>
  <c r="O225" i="5"/>
  <c r="AW225" i="5"/>
  <c r="AS225" i="5"/>
  <c r="CA224" i="5"/>
  <c r="R224" i="5"/>
  <c r="AV224" i="5"/>
  <c r="AM225" i="5"/>
  <c r="AI225" i="5"/>
  <c r="AC225" i="5"/>
  <c r="Y225" i="5"/>
  <c r="AL224" i="5"/>
  <c r="AB224" i="5"/>
  <c r="F225" i="5"/>
  <c r="D226" i="5"/>
  <c r="P225" i="5" l="1"/>
  <c r="N226" i="5"/>
  <c r="BY225" i="5"/>
  <c r="BW226" i="5"/>
  <c r="Z225" i="5"/>
  <c r="X226" i="5"/>
  <c r="BE225" i="5"/>
  <c r="BC226" i="5"/>
  <c r="E226" i="5"/>
  <c r="I226" i="5"/>
  <c r="AJ225" i="5"/>
  <c r="AH226" i="5"/>
  <c r="AT225" i="5"/>
  <c r="AR226" i="5"/>
  <c r="BO225" i="5"/>
  <c r="BM226" i="5"/>
  <c r="CI225" i="5"/>
  <c r="CG226" i="5"/>
  <c r="H225" i="5"/>
  <c r="BR226" i="5" l="1"/>
  <c r="BN226" i="5"/>
  <c r="BH226" i="5"/>
  <c r="BD226" i="5"/>
  <c r="BQ225" i="5"/>
  <c r="BG225" i="5"/>
  <c r="AW226" i="5"/>
  <c r="AS226" i="5"/>
  <c r="AC226" i="5"/>
  <c r="Y226" i="5"/>
  <c r="AV225" i="5"/>
  <c r="AB225" i="5"/>
  <c r="AM226" i="5"/>
  <c r="AI226" i="5"/>
  <c r="CB226" i="5"/>
  <c r="BX226" i="5"/>
  <c r="AL225" i="5"/>
  <c r="CA225" i="5"/>
  <c r="S226" i="5"/>
  <c r="O226" i="5"/>
  <c r="CL226" i="5"/>
  <c r="CH226" i="5"/>
  <c r="CK225" i="5"/>
  <c r="F226" i="5"/>
  <c r="D227" i="5"/>
  <c r="R225" i="5"/>
  <c r="E227" i="5" l="1"/>
  <c r="I227" i="5"/>
  <c r="H226" i="5"/>
  <c r="CI226" i="5"/>
  <c r="CG227" i="5"/>
  <c r="BY226" i="5"/>
  <c r="BW227" i="5"/>
  <c r="Z226" i="5"/>
  <c r="X227" i="5"/>
  <c r="BE226" i="5"/>
  <c r="BC227" i="5"/>
  <c r="P226" i="5"/>
  <c r="N227" i="5"/>
  <c r="AJ226" i="5"/>
  <c r="AH227" i="5"/>
  <c r="AT226" i="5"/>
  <c r="AR227" i="5"/>
  <c r="BO226" i="5"/>
  <c r="BM227" i="5"/>
  <c r="AM227" i="5" l="1"/>
  <c r="AI227" i="5"/>
  <c r="CB227" i="5"/>
  <c r="BX227" i="5"/>
  <c r="AL226" i="5"/>
  <c r="CA226" i="5"/>
  <c r="AC227" i="5"/>
  <c r="Y227" i="5"/>
  <c r="S227" i="5"/>
  <c r="O227" i="5"/>
  <c r="CL227" i="5"/>
  <c r="CH227" i="5"/>
  <c r="AW227" i="5"/>
  <c r="AS227" i="5"/>
  <c r="R226" i="5"/>
  <c r="CK226" i="5"/>
  <c r="BR227" i="5"/>
  <c r="BN227" i="5"/>
  <c r="BH227" i="5"/>
  <c r="BD227" i="5"/>
  <c r="BQ226" i="5"/>
  <c r="BG226" i="5"/>
  <c r="AV226" i="5"/>
  <c r="AB226" i="5"/>
  <c r="F227" i="5"/>
  <c r="D228" i="5"/>
  <c r="BE227" i="5" l="1"/>
  <c r="BC228" i="5"/>
  <c r="AT227" i="5"/>
  <c r="AR228" i="5"/>
  <c r="BO227" i="5"/>
  <c r="BM228" i="5"/>
  <c r="CI227" i="5"/>
  <c r="CG228" i="5"/>
  <c r="P227" i="5"/>
  <c r="N228" i="5"/>
  <c r="BY227" i="5"/>
  <c r="BW228" i="5"/>
  <c r="E228" i="5"/>
  <c r="I228" i="5"/>
  <c r="Z227" i="5"/>
  <c r="X228" i="5"/>
  <c r="AJ227" i="5"/>
  <c r="AH228" i="5"/>
  <c r="H227" i="5"/>
  <c r="AC228" i="5" l="1"/>
  <c r="Y228" i="5"/>
  <c r="CL228" i="5"/>
  <c r="CH228" i="5"/>
  <c r="AB227" i="5"/>
  <c r="CK227" i="5"/>
  <c r="BR228" i="5"/>
  <c r="BN228" i="5"/>
  <c r="F228" i="5"/>
  <c r="D229" i="5"/>
  <c r="BQ227" i="5"/>
  <c r="CB228" i="5"/>
  <c r="BX228" i="5"/>
  <c r="AW228" i="5"/>
  <c r="AS228" i="5"/>
  <c r="CA227" i="5"/>
  <c r="AV227" i="5"/>
  <c r="AM228" i="5"/>
  <c r="AI228" i="5"/>
  <c r="S228" i="5"/>
  <c r="O228" i="5"/>
  <c r="BH228" i="5"/>
  <c r="BD228" i="5"/>
  <c r="AL227" i="5"/>
  <c r="R227" i="5"/>
  <c r="BG227" i="5"/>
  <c r="AJ228" i="5" l="1"/>
  <c r="AH229" i="5"/>
  <c r="BY228" i="5"/>
  <c r="BW229" i="5"/>
  <c r="BE228" i="5"/>
  <c r="BC229" i="5"/>
  <c r="E229" i="5"/>
  <c r="I229" i="5"/>
  <c r="CI228" i="5"/>
  <c r="CG229" i="5"/>
  <c r="H228" i="5"/>
  <c r="P228" i="5"/>
  <c r="N229" i="5"/>
  <c r="AT228" i="5"/>
  <c r="AR229" i="5"/>
  <c r="BO228" i="5"/>
  <c r="BM229" i="5"/>
  <c r="Z228" i="5"/>
  <c r="X229" i="5"/>
  <c r="AV228" i="5" l="1"/>
  <c r="F229" i="5"/>
  <c r="D230" i="5"/>
  <c r="S229" i="5"/>
  <c r="O229" i="5"/>
  <c r="BH229" i="5"/>
  <c r="BD229" i="5"/>
  <c r="R228" i="5"/>
  <c r="BG228" i="5"/>
  <c r="AC229" i="5"/>
  <c r="Y229" i="5"/>
  <c r="CB229" i="5"/>
  <c r="BX229" i="5"/>
  <c r="AB228" i="5"/>
  <c r="CA228" i="5"/>
  <c r="AW229" i="5"/>
  <c r="AS229" i="5"/>
  <c r="BR229" i="5"/>
  <c r="BN229" i="5"/>
  <c r="CL229" i="5"/>
  <c r="CH229" i="5"/>
  <c r="AM229" i="5"/>
  <c r="AI229" i="5"/>
  <c r="BQ228" i="5"/>
  <c r="CK228" i="5"/>
  <c r="AL228" i="5"/>
  <c r="BO229" i="5" l="1"/>
  <c r="BM230" i="5"/>
  <c r="BY229" i="5"/>
  <c r="BW230" i="5"/>
  <c r="BE229" i="5"/>
  <c r="BC230" i="5"/>
  <c r="AT229" i="5"/>
  <c r="AR230" i="5"/>
  <c r="Z229" i="5"/>
  <c r="X230" i="5"/>
  <c r="P229" i="5"/>
  <c r="N230" i="5"/>
  <c r="AJ229" i="5"/>
  <c r="AH230" i="5"/>
  <c r="E230" i="5"/>
  <c r="I230" i="5"/>
  <c r="H229" i="5"/>
  <c r="CI229" i="5"/>
  <c r="CG230" i="5"/>
  <c r="AW230" i="5" l="1"/>
  <c r="AS230" i="5"/>
  <c r="F230" i="5"/>
  <c r="D231" i="5"/>
  <c r="AV229" i="5"/>
  <c r="AM230" i="5"/>
  <c r="AI230" i="5"/>
  <c r="BH230" i="5"/>
  <c r="BD230" i="5"/>
  <c r="AL229" i="5"/>
  <c r="BG229" i="5"/>
  <c r="CL230" i="5"/>
  <c r="CH230" i="5"/>
  <c r="S230" i="5"/>
  <c r="O230" i="5"/>
  <c r="CB230" i="5"/>
  <c r="BX230" i="5"/>
  <c r="CK229" i="5"/>
  <c r="R229" i="5"/>
  <c r="CA229" i="5"/>
  <c r="AC230" i="5"/>
  <c r="Y230" i="5"/>
  <c r="BR230" i="5"/>
  <c r="BN230" i="5"/>
  <c r="AB229" i="5"/>
  <c r="BQ229" i="5"/>
  <c r="CI230" i="5" l="1"/>
  <c r="CG231" i="5"/>
  <c r="AJ230" i="5"/>
  <c r="AH231" i="5"/>
  <c r="BO230" i="5"/>
  <c r="BM231" i="5"/>
  <c r="Z230" i="5"/>
  <c r="X231" i="5"/>
  <c r="BY230" i="5"/>
  <c r="BW231" i="5"/>
  <c r="E231" i="5"/>
  <c r="I231" i="5"/>
  <c r="H230" i="5"/>
  <c r="P230" i="5"/>
  <c r="N231" i="5"/>
  <c r="BE230" i="5"/>
  <c r="BC231" i="5"/>
  <c r="AT230" i="5"/>
  <c r="AR231" i="5"/>
  <c r="S231" i="5" l="1"/>
  <c r="O231" i="5"/>
  <c r="AC231" i="5"/>
  <c r="Y231" i="5"/>
  <c r="R230" i="5"/>
  <c r="AB230" i="5"/>
  <c r="BR231" i="5"/>
  <c r="BN231" i="5"/>
  <c r="BQ230" i="5"/>
  <c r="AM231" i="5"/>
  <c r="AI231" i="5"/>
  <c r="AV230" i="5"/>
  <c r="F231" i="5"/>
  <c r="D232" i="5"/>
  <c r="AL230" i="5"/>
  <c r="AW231" i="5"/>
  <c r="AS231" i="5"/>
  <c r="BH231" i="5"/>
  <c r="BD231" i="5"/>
  <c r="CB231" i="5"/>
  <c r="BX231" i="5"/>
  <c r="CL231" i="5"/>
  <c r="CH231" i="5"/>
  <c r="BG230" i="5"/>
  <c r="CA230" i="5"/>
  <c r="CK230" i="5"/>
  <c r="BE231" i="5" l="1"/>
  <c r="BC232" i="5"/>
  <c r="H231" i="5"/>
  <c r="AT231" i="5"/>
  <c r="AR232" i="5"/>
  <c r="AJ231" i="5"/>
  <c r="AH232" i="5"/>
  <c r="CI231" i="5"/>
  <c r="CG232" i="5"/>
  <c r="Z231" i="5"/>
  <c r="X232" i="5"/>
  <c r="BY231" i="5"/>
  <c r="BW232" i="5"/>
  <c r="E232" i="5"/>
  <c r="I232" i="5"/>
  <c r="BO231" i="5"/>
  <c r="BM232" i="5"/>
  <c r="P231" i="5"/>
  <c r="N232" i="5"/>
  <c r="AM232" i="5" l="1"/>
  <c r="AI232" i="5"/>
  <c r="F232" i="5"/>
  <c r="D233" i="5"/>
  <c r="AL231" i="5"/>
  <c r="CB232" i="5"/>
  <c r="BX232" i="5"/>
  <c r="AW232" i="5"/>
  <c r="AS232" i="5"/>
  <c r="CA231" i="5"/>
  <c r="AV231" i="5"/>
  <c r="S232" i="5"/>
  <c r="O232" i="5"/>
  <c r="AC232" i="5"/>
  <c r="Y232" i="5"/>
  <c r="R231" i="5"/>
  <c r="AB231" i="5"/>
  <c r="BR232" i="5"/>
  <c r="BN232" i="5"/>
  <c r="CL232" i="5"/>
  <c r="CH232" i="5"/>
  <c r="BH232" i="5"/>
  <c r="BD232" i="5"/>
  <c r="BQ231" i="5"/>
  <c r="CK231" i="5"/>
  <c r="BG231" i="5"/>
  <c r="BO232" i="5" l="1"/>
  <c r="BM233" i="5"/>
  <c r="P232" i="5"/>
  <c r="N233" i="5"/>
  <c r="BY232" i="5"/>
  <c r="BW233" i="5"/>
  <c r="BE232" i="5"/>
  <c r="BC233" i="5"/>
  <c r="E233" i="5"/>
  <c r="I233" i="5"/>
  <c r="H232" i="5"/>
  <c r="CI232" i="5"/>
  <c r="CG233" i="5"/>
  <c r="Z232" i="5"/>
  <c r="X233" i="5"/>
  <c r="AT232" i="5"/>
  <c r="AR233" i="5"/>
  <c r="AJ232" i="5"/>
  <c r="AH233" i="5"/>
  <c r="AC233" i="5" l="1"/>
  <c r="Y233" i="5"/>
  <c r="BH233" i="5"/>
  <c r="BD233" i="5"/>
  <c r="AB232" i="5"/>
  <c r="BG232" i="5"/>
  <c r="CL233" i="5"/>
  <c r="CH233" i="5"/>
  <c r="CB233" i="5"/>
  <c r="BX233" i="5"/>
  <c r="CK232" i="5"/>
  <c r="CA232" i="5"/>
  <c r="S233" i="5"/>
  <c r="O233" i="5"/>
  <c r="AM233" i="5"/>
  <c r="AI233" i="5"/>
  <c r="AL232" i="5"/>
  <c r="R232" i="5"/>
  <c r="BR233" i="5"/>
  <c r="BN233" i="5"/>
  <c r="AW233" i="5"/>
  <c r="AS233" i="5"/>
  <c r="AV232" i="5"/>
  <c r="F233" i="5"/>
  <c r="D234" i="5"/>
  <c r="BQ232" i="5"/>
  <c r="E234" i="5" l="1"/>
  <c r="I234" i="5"/>
  <c r="H233" i="5"/>
  <c r="AT233" i="5"/>
  <c r="AR234" i="5"/>
  <c r="AJ233" i="5"/>
  <c r="AH234" i="5"/>
  <c r="BY233" i="5"/>
  <c r="BW234" i="5"/>
  <c r="BE233" i="5"/>
  <c r="BC234" i="5"/>
  <c r="BO233" i="5"/>
  <c r="BM234" i="5"/>
  <c r="P233" i="5"/>
  <c r="N234" i="5"/>
  <c r="CI233" i="5"/>
  <c r="CG234" i="5"/>
  <c r="Z233" i="5"/>
  <c r="X234" i="5"/>
  <c r="CB234" i="5" l="1"/>
  <c r="BX234" i="5"/>
  <c r="S234" i="5"/>
  <c r="O234" i="5"/>
  <c r="AM234" i="5"/>
  <c r="AI234" i="5"/>
  <c r="CL234" i="5"/>
  <c r="CH234" i="5"/>
  <c r="R233" i="5"/>
  <c r="AL233" i="5"/>
  <c r="BR234" i="5"/>
  <c r="BN234" i="5"/>
  <c r="AW234" i="5"/>
  <c r="AS234" i="5"/>
  <c r="BQ233" i="5"/>
  <c r="AV233" i="5"/>
  <c r="AC234" i="5"/>
  <c r="Y234" i="5"/>
  <c r="BH234" i="5"/>
  <c r="BD234" i="5"/>
  <c r="AB233" i="5"/>
  <c r="BG233" i="5"/>
  <c r="CK233" i="5"/>
  <c r="CA233" i="5"/>
  <c r="F234" i="5"/>
  <c r="D235" i="5"/>
  <c r="BE234" i="5" l="1"/>
  <c r="BC235" i="5"/>
  <c r="AT234" i="5"/>
  <c r="AR235" i="5"/>
  <c r="CI234" i="5"/>
  <c r="CG235" i="5"/>
  <c r="Z234" i="5"/>
  <c r="X235" i="5"/>
  <c r="BO234" i="5"/>
  <c r="BM235" i="5"/>
  <c r="AJ234" i="5"/>
  <c r="AH235" i="5"/>
  <c r="P234" i="5"/>
  <c r="N235" i="5"/>
  <c r="E235" i="5"/>
  <c r="I235" i="5"/>
  <c r="BY234" i="5"/>
  <c r="BW235" i="5"/>
  <c r="H234" i="5"/>
  <c r="AC235" i="5" l="1"/>
  <c r="Y235" i="5"/>
  <c r="F235" i="5"/>
  <c r="D236" i="5"/>
  <c r="AB234" i="5"/>
  <c r="S235" i="5"/>
  <c r="O235" i="5"/>
  <c r="CL235" i="5"/>
  <c r="CH235" i="5"/>
  <c r="R234" i="5"/>
  <c r="CK234" i="5"/>
  <c r="AM235" i="5"/>
  <c r="AI235" i="5"/>
  <c r="AW235" i="5"/>
  <c r="AS235" i="5"/>
  <c r="AL234" i="5"/>
  <c r="AV234" i="5"/>
  <c r="CB235" i="5"/>
  <c r="BX235" i="5"/>
  <c r="BR235" i="5"/>
  <c r="BN235" i="5"/>
  <c r="BH235" i="5"/>
  <c r="BD235" i="5"/>
  <c r="CA234" i="5"/>
  <c r="BQ234" i="5"/>
  <c r="BG234" i="5"/>
  <c r="BY235" i="5" l="1"/>
  <c r="BW236" i="5"/>
  <c r="AJ235" i="5"/>
  <c r="AH236" i="5"/>
  <c r="P235" i="5"/>
  <c r="N236" i="5"/>
  <c r="BE235" i="5"/>
  <c r="BC236" i="5"/>
  <c r="E236" i="5"/>
  <c r="I236" i="5"/>
  <c r="H235" i="5"/>
  <c r="BO235" i="5"/>
  <c r="BM236" i="5"/>
  <c r="AT235" i="5"/>
  <c r="AR236" i="5"/>
  <c r="CI235" i="5"/>
  <c r="CG236" i="5"/>
  <c r="Z235" i="5"/>
  <c r="X236" i="5"/>
  <c r="AW236" i="5" l="1"/>
  <c r="AS236" i="5"/>
  <c r="BH236" i="5"/>
  <c r="BD236" i="5"/>
  <c r="CL236" i="5"/>
  <c r="CH236" i="5"/>
  <c r="AV235" i="5"/>
  <c r="BG235" i="5"/>
  <c r="BR236" i="5"/>
  <c r="BN236" i="5"/>
  <c r="S236" i="5"/>
  <c r="O236" i="5"/>
  <c r="BQ235" i="5"/>
  <c r="R235" i="5"/>
  <c r="AC236" i="5"/>
  <c r="Y236" i="5"/>
  <c r="AM236" i="5"/>
  <c r="AI236" i="5"/>
  <c r="AB235" i="5"/>
  <c r="AL235" i="5"/>
  <c r="CB236" i="5"/>
  <c r="BX236" i="5"/>
  <c r="CK235" i="5"/>
  <c r="F236" i="5"/>
  <c r="D237" i="5"/>
  <c r="CA235" i="5"/>
  <c r="E237" i="5" l="1"/>
  <c r="I237" i="5"/>
  <c r="H236" i="5"/>
  <c r="AJ236" i="5"/>
  <c r="AH237" i="5"/>
  <c r="P236" i="5"/>
  <c r="N237" i="5"/>
  <c r="CI236" i="5"/>
  <c r="CG237" i="5"/>
  <c r="BY236" i="5"/>
  <c r="BW237" i="5"/>
  <c r="Z236" i="5"/>
  <c r="X237" i="5"/>
  <c r="BO236" i="5"/>
  <c r="BM237" i="5"/>
  <c r="BE236" i="5"/>
  <c r="BC237" i="5"/>
  <c r="AT236" i="5"/>
  <c r="AR237" i="5"/>
  <c r="BH237" i="5" l="1"/>
  <c r="BD237" i="5"/>
  <c r="BR237" i="5"/>
  <c r="BN237" i="5"/>
  <c r="S237" i="5"/>
  <c r="O237" i="5"/>
  <c r="BQ236" i="5"/>
  <c r="R236" i="5"/>
  <c r="CL237" i="5"/>
  <c r="CH237" i="5"/>
  <c r="AC237" i="5"/>
  <c r="Y237" i="5"/>
  <c r="AM237" i="5"/>
  <c r="AI237" i="5"/>
  <c r="AB236" i="5"/>
  <c r="AL236" i="5"/>
  <c r="AW237" i="5"/>
  <c r="AS237" i="5"/>
  <c r="CB237" i="5"/>
  <c r="BX237" i="5"/>
  <c r="AV236" i="5"/>
  <c r="CA236" i="5"/>
  <c r="BG236" i="5"/>
  <c r="CK236" i="5"/>
  <c r="F237" i="5"/>
  <c r="D238" i="5"/>
  <c r="BY237" i="5" l="1"/>
  <c r="BW238" i="5"/>
  <c r="AJ237" i="5"/>
  <c r="AH238" i="5"/>
  <c r="AT237" i="5"/>
  <c r="AR238" i="5"/>
  <c r="Z237" i="5"/>
  <c r="X238" i="5"/>
  <c r="P237" i="5"/>
  <c r="N238" i="5"/>
  <c r="CI237" i="5"/>
  <c r="CG238" i="5"/>
  <c r="BO237" i="5"/>
  <c r="BM238" i="5"/>
  <c r="E238" i="5"/>
  <c r="I238" i="5"/>
  <c r="BE237" i="5"/>
  <c r="BC238" i="5"/>
  <c r="H237" i="5"/>
  <c r="AC238" i="5" l="1"/>
  <c r="Y238" i="5"/>
  <c r="F238" i="5"/>
  <c r="D239" i="5"/>
  <c r="AB237" i="5"/>
  <c r="BR238" i="5"/>
  <c r="BN238" i="5"/>
  <c r="AW238" i="5"/>
  <c r="AS238" i="5"/>
  <c r="BQ237" i="5"/>
  <c r="AV237" i="5"/>
  <c r="CL238" i="5"/>
  <c r="CH238" i="5"/>
  <c r="AM238" i="5"/>
  <c r="AI238" i="5"/>
  <c r="CK237" i="5"/>
  <c r="AL237" i="5"/>
  <c r="BH238" i="5"/>
  <c r="BD238" i="5"/>
  <c r="S238" i="5"/>
  <c r="O238" i="5"/>
  <c r="CB238" i="5"/>
  <c r="BX238" i="5"/>
  <c r="BG237" i="5"/>
  <c r="R237" i="5"/>
  <c r="CA237" i="5"/>
  <c r="BE238" i="5" l="1"/>
  <c r="BC239" i="5"/>
  <c r="CI238" i="5"/>
  <c r="CG239" i="5"/>
  <c r="BO238" i="5"/>
  <c r="BM239" i="5"/>
  <c r="BY238" i="5"/>
  <c r="BW239" i="5"/>
  <c r="E239" i="5"/>
  <c r="I239" i="5"/>
  <c r="H238" i="5"/>
  <c r="P238" i="5"/>
  <c r="N239" i="5"/>
  <c r="AJ238" i="5"/>
  <c r="AH239" i="5"/>
  <c r="AT238" i="5"/>
  <c r="AR239" i="5"/>
  <c r="Z238" i="5"/>
  <c r="X239" i="5"/>
  <c r="AM239" i="5" l="1"/>
  <c r="AI239" i="5"/>
  <c r="CB239" i="5"/>
  <c r="BX239" i="5"/>
  <c r="AL238" i="5"/>
  <c r="CA238" i="5"/>
  <c r="S239" i="5"/>
  <c r="O239" i="5"/>
  <c r="BR239" i="5"/>
  <c r="BN239" i="5"/>
  <c r="R238" i="5"/>
  <c r="BQ238" i="5"/>
  <c r="AC239" i="5"/>
  <c r="Y239" i="5"/>
  <c r="CL239" i="5"/>
  <c r="CH239" i="5"/>
  <c r="AB238" i="5"/>
  <c r="CK238" i="5"/>
  <c r="BH239" i="5"/>
  <c r="BD239" i="5"/>
  <c r="AW239" i="5"/>
  <c r="AS239" i="5"/>
  <c r="AV238" i="5"/>
  <c r="F239" i="5"/>
  <c r="D240" i="5"/>
  <c r="BG238" i="5"/>
  <c r="E240" i="5" l="1"/>
  <c r="I240" i="5"/>
  <c r="H239" i="5"/>
  <c r="AT239" i="5"/>
  <c r="AR240" i="5"/>
  <c r="CI239" i="5"/>
  <c r="CG240" i="5"/>
  <c r="BO239" i="5"/>
  <c r="BM240" i="5"/>
  <c r="BY239" i="5"/>
  <c r="BW240" i="5"/>
  <c r="BE239" i="5"/>
  <c r="BC240" i="5"/>
  <c r="Z239" i="5"/>
  <c r="X240" i="5"/>
  <c r="P239" i="5"/>
  <c r="N240" i="5"/>
  <c r="AJ239" i="5"/>
  <c r="AH240" i="5"/>
  <c r="S240" i="5" l="1"/>
  <c r="O240" i="5"/>
  <c r="BR240" i="5"/>
  <c r="BN240" i="5"/>
  <c r="AC240" i="5"/>
  <c r="Y240" i="5"/>
  <c r="CL240" i="5"/>
  <c r="CH240" i="5"/>
  <c r="AB239" i="5"/>
  <c r="CK239" i="5"/>
  <c r="BH240" i="5"/>
  <c r="BD240" i="5"/>
  <c r="AW240" i="5"/>
  <c r="AS240" i="5"/>
  <c r="BG239" i="5"/>
  <c r="AV239" i="5"/>
  <c r="AM240" i="5"/>
  <c r="AI240" i="5"/>
  <c r="CB240" i="5"/>
  <c r="BX240" i="5"/>
  <c r="AL239" i="5"/>
  <c r="CA239" i="5"/>
  <c r="R239" i="5"/>
  <c r="BQ239" i="5"/>
  <c r="F240" i="5"/>
  <c r="D241" i="5"/>
  <c r="BY240" i="5" l="1"/>
  <c r="BW241" i="5"/>
  <c r="AT240" i="5"/>
  <c r="AR241" i="5"/>
  <c r="CI240" i="5"/>
  <c r="CG241" i="5"/>
  <c r="AJ240" i="5"/>
  <c r="AH241" i="5"/>
  <c r="BE240" i="5"/>
  <c r="BC241" i="5"/>
  <c r="Z240" i="5"/>
  <c r="X241" i="5"/>
  <c r="BO240" i="5"/>
  <c r="BM241" i="5"/>
  <c r="E241" i="5"/>
  <c r="I241" i="5"/>
  <c r="P240" i="5"/>
  <c r="N241" i="5"/>
  <c r="H240" i="5"/>
  <c r="AM241" i="5" l="1"/>
  <c r="AI241" i="5"/>
  <c r="F241" i="5"/>
  <c r="D242" i="5"/>
  <c r="AL240" i="5"/>
  <c r="BR241" i="5"/>
  <c r="BN241" i="5"/>
  <c r="CL241" i="5"/>
  <c r="CH241" i="5"/>
  <c r="BQ240" i="5"/>
  <c r="CK240" i="5"/>
  <c r="AC241" i="5"/>
  <c r="Y241" i="5"/>
  <c r="AW241" i="5"/>
  <c r="AS241" i="5"/>
  <c r="AB240" i="5"/>
  <c r="AV240" i="5"/>
  <c r="S241" i="5"/>
  <c r="O241" i="5"/>
  <c r="BH241" i="5"/>
  <c r="BD241" i="5"/>
  <c r="CB241" i="5"/>
  <c r="BX241" i="5"/>
  <c r="R240" i="5"/>
  <c r="BG240" i="5"/>
  <c r="CA240" i="5"/>
  <c r="P241" i="5" l="1"/>
  <c r="N242" i="5"/>
  <c r="Z241" i="5"/>
  <c r="X242" i="5"/>
  <c r="BO241" i="5"/>
  <c r="BM242" i="5"/>
  <c r="BY241" i="5"/>
  <c r="BW242" i="5"/>
  <c r="E242" i="5"/>
  <c r="I242" i="5"/>
  <c r="H241" i="5"/>
  <c r="BE241" i="5"/>
  <c r="BC242" i="5"/>
  <c r="AT241" i="5"/>
  <c r="AR242" i="5"/>
  <c r="CI241" i="5"/>
  <c r="CG242" i="5"/>
  <c r="AJ241" i="5"/>
  <c r="AH242" i="5"/>
  <c r="AW242" i="5" l="1"/>
  <c r="AS242" i="5"/>
  <c r="CB242" i="5"/>
  <c r="BX242" i="5"/>
  <c r="AV241" i="5"/>
  <c r="CA241" i="5"/>
  <c r="BH242" i="5"/>
  <c r="BD242" i="5"/>
  <c r="BR242" i="5"/>
  <c r="BN242" i="5"/>
  <c r="CL242" i="5"/>
  <c r="CH242" i="5"/>
  <c r="BG241" i="5"/>
  <c r="BQ241" i="5"/>
  <c r="AC242" i="5"/>
  <c r="Y242" i="5"/>
  <c r="AM242" i="5"/>
  <c r="AI242" i="5"/>
  <c r="AL241" i="5"/>
  <c r="AB241" i="5"/>
  <c r="S242" i="5"/>
  <c r="O242" i="5"/>
  <c r="CK241" i="5"/>
  <c r="F242" i="5"/>
  <c r="D243" i="5"/>
  <c r="R241" i="5"/>
  <c r="E243" i="5" l="1"/>
  <c r="I243" i="5"/>
  <c r="H242" i="5"/>
  <c r="AJ242" i="5"/>
  <c r="AH243" i="5"/>
  <c r="CI242" i="5"/>
  <c r="CG243" i="5"/>
  <c r="P242" i="5"/>
  <c r="N243" i="5"/>
  <c r="Z242" i="5"/>
  <c r="X243" i="5"/>
  <c r="BO242" i="5"/>
  <c r="BM243" i="5"/>
  <c r="BY242" i="5"/>
  <c r="BW243" i="5"/>
  <c r="BE242" i="5"/>
  <c r="BC243" i="5"/>
  <c r="AT242" i="5"/>
  <c r="AR243" i="5"/>
  <c r="CB243" i="5" l="1"/>
  <c r="BX243" i="5"/>
  <c r="CL243" i="5"/>
  <c r="CH243" i="5"/>
  <c r="CA242" i="5"/>
  <c r="CK242" i="5"/>
  <c r="BR243" i="5"/>
  <c r="BN243" i="5"/>
  <c r="AM243" i="5"/>
  <c r="AI243" i="5"/>
  <c r="BQ242" i="5"/>
  <c r="AL242" i="5"/>
  <c r="AW243" i="5"/>
  <c r="AS243" i="5"/>
  <c r="BH243" i="5"/>
  <c r="BD243" i="5"/>
  <c r="S243" i="5"/>
  <c r="O243" i="5"/>
  <c r="AC243" i="5"/>
  <c r="Y243" i="5"/>
  <c r="AV242" i="5"/>
  <c r="AB242" i="5"/>
  <c r="BG242" i="5"/>
  <c r="R242" i="5"/>
  <c r="F243" i="5"/>
  <c r="D244" i="5"/>
  <c r="H243" i="5" l="1"/>
  <c r="Z243" i="5"/>
  <c r="X244" i="5"/>
  <c r="P243" i="5"/>
  <c r="N244" i="5"/>
  <c r="BE243" i="5"/>
  <c r="BC244" i="5"/>
  <c r="AJ243" i="5"/>
  <c r="AH244" i="5"/>
  <c r="CI243" i="5"/>
  <c r="CG244" i="5"/>
  <c r="E244" i="5"/>
  <c r="I244" i="5"/>
  <c r="AT243" i="5"/>
  <c r="AR244" i="5"/>
  <c r="BO243" i="5"/>
  <c r="BM244" i="5"/>
  <c r="BY243" i="5"/>
  <c r="BW244" i="5"/>
  <c r="AW244" i="5" l="1"/>
  <c r="AS244" i="5"/>
  <c r="BH244" i="5"/>
  <c r="BD244" i="5"/>
  <c r="AV243" i="5"/>
  <c r="BG243" i="5"/>
  <c r="S244" i="5"/>
  <c r="O244" i="5"/>
  <c r="F244" i="5"/>
  <c r="D245" i="5"/>
  <c r="R243" i="5"/>
  <c r="CB244" i="5"/>
  <c r="BX244" i="5"/>
  <c r="CL244" i="5"/>
  <c r="CH244" i="5"/>
  <c r="AC244" i="5"/>
  <c r="Y244" i="5"/>
  <c r="CA243" i="5"/>
  <c r="CK243" i="5"/>
  <c r="AB243" i="5"/>
  <c r="BR244" i="5"/>
  <c r="BN244" i="5"/>
  <c r="AM244" i="5"/>
  <c r="AI244" i="5"/>
  <c r="BQ243" i="5"/>
  <c r="AL243" i="5"/>
  <c r="BY244" i="5" l="1"/>
  <c r="BW245" i="5"/>
  <c r="AJ244" i="5"/>
  <c r="AH245" i="5"/>
  <c r="BO244" i="5"/>
  <c r="BM245" i="5"/>
  <c r="Z244" i="5"/>
  <c r="X245" i="5"/>
  <c r="E245" i="5"/>
  <c r="I245" i="5"/>
  <c r="BE244" i="5"/>
  <c r="BC245" i="5"/>
  <c r="H244" i="5"/>
  <c r="CI244" i="5"/>
  <c r="CG245" i="5"/>
  <c r="P244" i="5"/>
  <c r="N245" i="5"/>
  <c r="AT244" i="5"/>
  <c r="AR245" i="5"/>
  <c r="CL245" i="5" l="1"/>
  <c r="CH245" i="5"/>
  <c r="AC245" i="5"/>
  <c r="Y245" i="5"/>
  <c r="CK244" i="5"/>
  <c r="AB244" i="5"/>
  <c r="BR245" i="5"/>
  <c r="BN245" i="5"/>
  <c r="S245" i="5"/>
  <c r="O245" i="5"/>
  <c r="BQ244" i="5"/>
  <c r="AW245" i="5"/>
  <c r="AS245" i="5"/>
  <c r="BH245" i="5"/>
  <c r="BD245" i="5"/>
  <c r="AM245" i="5"/>
  <c r="AI245" i="5"/>
  <c r="AV244" i="5"/>
  <c r="BG244" i="5"/>
  <c r="AL244" i="5"/>
  <c r="CB245" i="5"/>
  <c r="BX245" i="5"/>
  <c r="R244" i="5"/>
  <c r="F245" i="5"/>
  <c r="D246" i="5"/>
  <c r="CA244" i="5"/>
  <c r="E246" i="5" l="1"/>
  <c r="I246" i="5"/>
  <c r="AT245" i="5"/>
  <c r="AR246" i="5"/>
  <c r="H245" i="5"/>
  <c r="BY245" i="5"/>
  <c r="BW246" i="5"/>
  <c r="AJ245" i="5"/>
  <c r="AH246" i="5"/>
  <c r="P245" i="5"/>
  <c r="N246" i="5"/>
  <c r="Z245" i="5"/>
  <c r="X246" i="5"/>
  <c r="BE245" i="5"/>
  <c r="BC246" i="5"/>
  <c r="BO245" i="5"/>
  <c r="BM246" i="5"/>
  <c r="CI245" i="5"/>
  <c r="CG246" i="5"/>
  <c r="BH246" i="5" l="1"/>
  <c r="BD246" i="5"/>
  <c r="CB246" i="5"/>
  <c r="BX246" i="5"/>
  <c r="BR246" i="5"/>
  <c r="BN246" i="5"/>
  <c r="BG245" i="5"/>
  <c r="CA245" i="5"/>
  <c r="AC246" i="5"/>
  <c r="Y246" i="5"/>
  <c r="AB245" i="5"/>
  <c r="CL246" i="5"/>
  <c r="CH246" i="5"/>
  <c r="S246" i="5"/>
  <c r="O246" i="5"/>
  <c r="AW246" i="5"/>
  <c r="AS246" i="5"/>
  <c r="AM246" i="5"/>
  <c r="AI246" i="5"/>
  <c r="CK245" i="5"/>
  <c r="R245" i="5"/>
  <c r="AV245" i="5"/>
  <c r="BQ245" i="5"/>
  <c r="AL245" i="5"/>
  <c r="F246" i="5"/>
  <c r="D247" i="5"/>
  <c r="CI246" i="5" l="1"/>
  <c r="CG247" i="5"/>
  <c r="AJ246" i="5"/>
  <c r="AH247" i="5"/>
  <c r="BO246" i="5"/>
  <c r="BM247" i="5"/>
  <c r="AT246" i="5"/>
  <c r="AR247" i="5"/>
  <c r="Z246" i="5"/>
  <c r="X247" i="5"/>
  <c r="BY246" i="5"/>
  <c r="BW247" i="5"/>
  <c r="E247" i="5"/>
  <c r="I247" i="5"/>
  <c r="P246" i="5"/>
  <c r="N247" i="5"/>
  <c r="BE246" i="5"/>
  <c r="BC247" i="5"/>
  <c r="H246" i="5"/>
  <c r="S247" i="5" l="1"/>
  <c r="O247" i="5"/>
  <c r="AW247" i="5"/>
  <c r="AS247" i="5"/>
  <c r="R246" i="5"/>
  <c r="AV246" i="5"/>
  <c r="BR247" i="5"/>
  <c r="BN247" i="5"/>
  <c r="F247" i="5"/>
  <c r="D248" i="5"/>
  <c r="BQ246" i="5"/>
  <c r="CB247" i="5"/>
  <c r="BX247" i="5"/>
  <c r="AM247" i="5"/>
  <c r="AI247" i="5"/>
  <c r="CA246" i="5"/>
  <c r="AL246" i="5"/>
  <c r="BH247" i="5"/>
  <c r="BD247" i="5"/>
  <c r="AC247" i="5"/>
  <c r="Y247" i="5"/>
  <c r="CL247" i="5"/>
  <c r="CH247" i="5"/>
  <c r="BG246" i="5"/>
  <c r="AB246" i="5"/>
  <c r="CK246" i="5"/>
  <c r="BE247" i="5" l="1"/>
  <c r="BC248" i="5"/>
  <c r="BY247" i="5"/>
  <c r="BW248" i="5"/>
  <c r="CI247" i="5"/>
  <c r="CG248" i="5"/>
  <c r="E248" i="5"/>
  <c r="I248" i="5"/>
  <c r="AT247" i="5"/>
  <c r="AR248" i="5"/>
  <c r="H247" i="5"/>
  <c r="Z247" i="5"/>
  <c r="X248" i="5"/>
  <c r="AJ247" i="5"/>
  <c r="AH248" i="5"/>
  <c r="BO247" i="5"/>
  <c r="BM248" i="5"/>
  <c r="P247" i="5"/>
  <c r="N248" i="5"/>
  <c r="AL247" i="5" l="1"/>
  <c r="F248" i="5"/>
  <c r="D249" i="5"/>
  <c r="AM248" i="5"/>
  <c r="AI248" i="5"/>
  <c r="AC248" i="5"/>
  <c r="Y248" i="5"/>
  <c r="CL248" i="5"/>
  <c r="CH248" i="5"/>
  <c r="AB247" i="5"/>
  <c r="CK247" i="5"/>
  <c r="S248" i="5"/>
  <c r="O248" i="5"/>
  <c r="CB248" i="5"/>
  <c r="BX248" i="5"/>
  <c r="R247" i="5"/>
  <c r="CA247" i="5"/>
  <c r="BR248" i="5"/>
  <c r="BN248" i="5"/>
  <c r="AW248" i="5"/>
  <c r="AS248" i="5"/>
  <c r="BH248" i="5"/>
  <c r="BD248" i="5"/>
  <c r="BQ247" i="5"/>
  <c r="AV247" i="5"/>
  <c r="BG247" i="5"/>
  <c r="BO248" i="5" l="1"/>
  <c r="BM249" i="5"/>
  <c r="P248" i="5"/>
  <c r="N249" i="5"/>
  <c r="Z248" i="5"/>
  <c r="X249" i="5"/>
  <c r="AJ248" i="5"/>
  <c r="AH249" i="5"/>
  <c r="BE248" i="5"/>
  <c r="BC249" i="5"/>
  <c r="E249" i="5"/>
  <c r="I249" i="5"/>
  <c r="H248" i="5"/>
  <c r="AT248" i="5"/>
  <c r="AR249" i="5"/>
  <c r="BY248" i="5"/>
  <c r="BW249" i="5"/>
  <c r="CI248" i="5"/>
  <c r="CG249" i="5"/>
  <c r="AW249" i="5" l="1"/>
  <c r="AS249" i="5"/>
  <c r="AM249" i="5"/>
  <c r="AI249" i="5"/>
  <c r="AV248" i="5"/>
  <c r="AL248" i="5"/>
  <c r="AC249" i="5"/>
  <c r="Y249" i="5"/>
  <c r="AB248" i="5"/>
  <c r="S249" i="5"/>
  <c r="O249" i="5"/>
  <c r="CK248" i="5"/>
  <c r="F249" i="5"/>
  <c r="D250" i="5"/>
  <c r="R248" i="5"/>
  <c r="CL249" i="5"/>
  <c r="CH249" i="5"/>
  <c r="CB249" i="5"/>
  <c r="BX249" i="5"/>
  <c r="BH249" i="5"/>
  <c r="BD249" i="5"/>
  <c r="BR249" i="5"/>
  <c r="BN249" i="5"/>
  <c r="CA248" i="5"/>
  <c r="BG248" i="5"/>
  <c r="BQ248" i="5"/>
  <c r="BY249" i="5" l="1"/>
  <c r="BW250" i="5"/>
  <c r="H249" i="5"/>
  <c r="CI249" i="5"/>
  <c r="CG250" i="5"/>
  <c r="P249" i="5"/>
  <c r="N250" i="5"/>
  <c r="BO249" i="5"/>
  <c r="BM250" i="5"/>
  <c r="AJ249" i="5"/>
  <c r="AH250" i="5"/>
  <c r="BE249" i="5"/>
  <c r="BC250" i="5"/>
  <c r="E250" i="5"/>
  <c r="I250" i="5"/>
  <c r="Z249" i="5"/>
  <c r="X250" i="5"/>
  <c r="AT249" i="5"/>
  <c r="AR250" i="5"/>
  <c r="S250" i="5" l="1"/>
  <c r="O250" i="5"/>
  <c r="F250" i="5"/>
  <c r="D251" i="5"/>
  <c r="R249" i="5"/>
  <c r="BH250" i="5"/>
  <c r="BD250" i="5"/>
  <c r="CL250" i="5"/>
  <c r="CH250" i="5"/>
  <c r="BG249" i="5"/>
  <c r="CK249" i="5"/>
  <c r="AM250" i="5"/>
  <c r="AI250" i="5"/>
  <c r="AV249" i="5"/>
  <c r="AL249" i="5"/>
  <c r="AW250" i="5"/>
  <c r="AS250" i="5"/>
  <c r="AC250" i="5"/>
  <c r="Y250" i="5"/>
  <c r="BR250" i="5"/>
  <c r="BN250" i="5"/>
  <c r="CB250" i="5"/>
  <c r="BX250" i="5"/>
  <c r="AB249" i="5"/>
  <c r="BQ249" i="5"/>
  <c r="CA249" i="5"/>
  <c r="Z250" i="5" l="1"/>
  <c r="X251" i="5"/>
  <c r="AJ250" i="5"/>
  <c r="AH251" i="5"/>
  <c r="BE250" i="5"/>
  <c r="BC251" i="5"/>
  <c r="AT250" i="5"/>
  <c r="AR251" i="5"/>
  <c r="BY250" i="5"/>
  <c r="BW251" i="5"/>
  <c r="E251" i="5"/>
  <c r="I251" i="5"/>
  <c r="H250" i="5"/>
  <c r="BO250" i="5"/>
  <c r="BM251" i="5"/>
  <c r="CI250" i="5"/>
  <c r="CG251" i="5"/>
  <c r="P250" i="5"/>
  <c r="N251" i="5"/>
  <c r="BR251" i="5" l="1"/>
  <c r="BN251" i="5"/>
  <c r="AW251" i="5"/>
  <c r="AS251" i="5"/>
  <c r="BQ250" i="5"/>
  <c r="AV250" i="5"/>
  <c r="BH251" i="5"/>
  <c r="BD251" i="5"/>
  <c r="BG250" i="5"/>
  <c r="AM251" i="5"/>
  <c r="AI251" i="5"/>
  <c r="R250" i="5"/>
  <c r="F251" i="5"/>
  <c r="D252" i="5"/>
  <c r="AL250" i="5"/>
  <c r="S251" i="5"/>
  <c r="O251" i="5"/>
  <c r="CL251" i="5"/>
  <c r="CH251" i="5"/>
  <c r="CB251" i="5"/>
  <c r="BX251" i="5"/>
  <c r="AC251" i="5"/>
  <c r="Y251" i="5"/>
  <c r="CK250" i="5"/>
  <c r="CA250" i="5"/>
  <c r="AB250" i="5"/>
  <c r="CI251" i="5" l="1"/>
  <c r="CG252" i="5"/>
  <c r="H251" i="5"/>
  <c r="P251" i="5"/>
  <c r="N252" i="5"/>
  <c r="AJ251" i="5"/>
  <c r="AH252" i="5"/>
  <c r="Z251" i="5"/>
  <c r="X252" i="5"/>
  <c r="AT251" i="5"/>
  <c r="AR252" i="5"/>
  <c r="BY251" i="5"/>
  <c r="BW252" i="5"/>
  <c r="E252" i="5"/>
  <c r="I252" i="5"/>
  <c r="BE251" i="5"/>
  <c r="BC252" i="5"/>
  <c r="BO251" i="5"/>
  <c r="BM252" i="5"/>
  <c r="AM252" i="5" l="1"/>
  <c r="AI252" i="5"/>
  <c r="F252" i="5"/>
  <c r="D253" i="5"/>
  <c r="AL251" i="5"/>
  <c r="CB252" i="5"/>
  <c r="BX252" i="5"/>
  <c r="S252" i="5"/>
  <c r="O252" i="5"/>
  <c r="CA251" i="5"/>
  <c r="R251" i="5"/>
  <c r="AW252" i="5"/>
  <c r="AS252" i="5"/>
  <c r="BQ251" i="5"/>
  <c r="AV251" i="5"/>
  <c r="BR252" i="5"/>
  <c r="BN252" i="5"/>
  <c r="BH252" i="5"/>
  <c r="BD252" i="5"/>
  <c r="AC252" i="5"/>
  <c r="Y252" i="5"/>
  <c r="CL252" i="5"/>
  <c r="CH252" i="5"/>
  <c r="BG251" i="5"/>
  <c r="AB251" i="5"/>
  <c r="CK251" i="5"/>
  <c r="BE252" i="5" l="1"/>
  <c r="BC253" i="5"/>
  <c r="AT252" i="5"/>
  <c r="AR253" i="5"/>
  <c r="BY252" i="5"/>
  <c r="BW253" i="5"/>
  <c r="BO252" i="5"/>
  <c r="BM253" i="5"/>
  <c r="CI252" i="5"/>
  <c r="CG253" i="5"/>
  <c r="E253" i="5"/>
  <c r="I253" i="5"/>
  <c r="H252" i="5"/>
  <c r="Z252" i="5"/>
  <c r="X253" i="5"/>
  <c r="P252" i="5"/>
  <c r="N253" i="5"/>
  <c r="AJ252" i="5"/>
  <c r="AH253" i="5"/>
  <c r="AC253" i="5" l="1"/>
  <c r="Y253" i="5"/>
  <c r="BR253" i="5"/>
  <c r="BN253" i="5"/>
  <c r="AB252" i="5"/>
  <c r="BQ252" i="5"/>
  <c r="CB253" i="5"/>
  <c r="BX253" i="5"/>
  <c r="CA252" i="5"/>
  <c r="AW253" i="5"/>
  <c r="AS253" i="5"/>
  <c r="AM253" i="5"/>
  <c r="AI253" i="5"/>
  <c r="AL252" i="5"/>
  <c r="F253" i="5"/>
  <c r="D254" i="5"/>
  <c r="AV252" i="5"/>
  <c r="S253" i="5"/>
  <c r="O253" i="5"/>
  <c r="CL253" i="5"/>
  <c r="CH253" i="5"/>
  <c r="BH253" i="5"/>
  <c r="BD253" i="5"/>
  <c r="R252" i="5"/>
  <c r="CK252" i="5"/>
  <c r="BG252" i="5"/>
  <c r="P253" i="5" l="1"/>
  <c r="N254" i="5"/>
  <c r="AJ253" i="5"/>
  <c r="AH254" i="5"/>
  <c r="AT253" i="5"/>
  <c r="AR254" i="5"/>
  <c r="BE253" i="5"/>
  <c r="BC254" i="5"/>
  <c r="E254" i="5"/>
  <c r="I254" i="5"/>
  <c r="BO253" i="5"/>
  <c r="BM254" i="5"/>
  <c r="H253" i="5"/>
  <c r="CI253" i="5"/>
  <c r="CG254" i="5"/>
  <c r="BY253" i="5"/>
  <c r="BW254" i="5"/>
  <c r="Z253" i="5"/>
  <c r="X254" i="5"/>
  <c r="CL254" i="5" l="1"/>
  <c r="CH254" i="5"/>
  <c r="BH254" i="5"/>
  <c r="BD254" i="5"/>
  <c r="CK253" i="5"/>
  <c r="BG253" i="5"/>
  <c r="AW254" i="5"/>
  <c r="AS254" i="5"/>
  <c r="AV253" i="5"/>
  <c r="AC254" i="5"/>
  <c r="Y254" i="5"/>
  <c r="BR254" i="5"/>
  <c r="BN254" i="5"/>
  <c r="AM254" i="5"/>
  <c r="AI254" i="5"/>
  <c r="AB253" i="5"/>
  <c r="BQ253" i="5"/>
  <c r="AL253" i="5"/>
  <c r="S254" i="5"/>
  <c r="O254" i="5"/>
  <c r="CB254" i="5"/>
  <c r="BX254" i="5"/>
  <c r="CA253" i="5"/>
  <c r="F254" i="5"/>
  <c r="D255" i="5"/>
  <c r="R253" i="5"/>
  <c r="E255" i="5" l="1"/>
  <c r="I255" i="5"/>
  <c r="BO254" i="5"/>
  <c r="BM255" i="5"/>
  <c r="H254" i="5"/>
  <c r="Z254" i="5"/>
  <c r="X255" i="5"/>
  <c r="BY254" i="5"/>
  <c r="BW255" i="5"/>
  <c r="BE254" i="5"/>
  <c r="BC255" i="5"/>
  <c r="P254" i="5"/>
  <c r="N255" i="5"/>
  <c r="AJ254" i="5"/>
  <c r="AH255" i="5"/>
  <c r="AT254" i="5"/>
  <c r="AR255" i="5"/>
  <c r="CI254" i="5"/>
  <c r="CG255" i="5"/>
  <c r="AM255" i="5" l="1"/>
  <c r="AI255" i="5"/>
  <c r="AC255" i="5"/>
  <c r="Y255" i="5"/>
  <c r="AL254" i="5"/>
  <c r="AB254" i="5"/>
  <c r="AW255" i="5"/>
  <c r="AS255" i="5"/>
  <c r="S255" i="5"/>
  <c r="O255" i="5"/>
  <c r="CB255" i="5"/>
  <c r="BX255" i="5"/>
  <c r="R254" i="5"/>
  <c r="CL255" i="5"/>
  <c r="CH255" i="5"/>
  <c r="BH255" i="5"/>
  <c r="BD255" i="5"/>
  <c r="BR255" i="5"/>
  <c r="BN255" i="5"/>
  <c r="CK254" i="5"/>
  <c r="BG254" i="5"/>
  <c r="BQ254" i="5"/>
  <c r="AV254" i="5"/>
  <c r="CA254" i="5"/>
  <c r="F255" i="5"/>
  <c r="D256" i="5"/>
  <c r="BO255" i="5" l="1"/>
  <c r="BM256" i="5"/>
  <c r="BY255" i="5"/>
  <c r="BW256" i="5"/>
  <c r="BE255" i="5"/>
  <c r="BC256" i="5"/>
  <c r="P255" i="5"/>
  <c r="N256" i="5"/>
  <c r="Z255" i="5"/>
  <c r="X256" i="5"/>
  <c r="E256" i="5"/>
  <c r="I256" i="5"/>
  <c r="CI255" i="5"/>
  <c r="CG256" i="5"/>
  <c r="AT255" i="5"/>
  <c r="AR256" i="5"/>
  <c r="AJ255" i="5"/>
  <c r="AH256" i="5"/>
  <c r="H255" i="5"/>
  <c r="AW256" i="5" l="1"/>
  <c r="AS256" i="5"/>
  <c r="S256" i="5"/>
  <c r="O256" i="5"/>
  <c r="AV255" i="5"/>
  <c r="R255" i="5"/>
  <c r="CL256" i="5"/>
  <c r="CH256" i="5"/>
  <c r="BH256" i="5"/>
  <c r="BD256" i="5"/>
  <c r="CK255" i="5"/>
  <c r="BG255" i="5"/>
  <c r="CB256" i="5"/>
  <c r="BX256" i="5"/>
  <c r="F256" i="5"/>
  <c r="D257" i="5"/>
  <c r="CA255" i="5"/>
  <c r="AM256" i="5"/>
  <c r="AI256" i="5"/>
  <c r="AC256" i="5"/>
  <c r="Y256" i="5"/>
  <c r="BR256" i="5"/>
  <c r="BN256" i="5"/>
  <c r="AL255" i="5"/>
  <c r="AB255" i="5"/>
  <c r="BQ255" i="5"/>
  <c r="AJ256" i="5" l="1"/>
  <c r="AH257" i="5"/>
  <c r="BO256" i="5"/>
  <c r="BM257" i="5"/>
  <c r="E257" i="5"/>
  <c r="I257" i="5"/>
  <c r="BE256" i="5"/>
  <c r="BC257" i="5"/>
  <c r="P256" i="5"/>
  <c r="N257" i="5"/>
  <c r="H256" i="5"/>
  <c r="Z256" i="5"/>
  <c r="X257" i="5"/>
  <c r="BY256" i="5"/>
  <c r="BW257" i="5"/>
  <c r="CI256" i="5"/>
  <c r="CG257" i="5"/>
  <c r="AT256" i="5"/>
  <c r="AR257" i="5"/>
  <c r="CB257" i="5" l="1"/>
  <c r="BX257" i="5"/>
  <c r="BH257" i="5"/>
  <c r="BD257" i="5"/>
  <c r="CA256" i="5"/>
  <c r="BG256" i="5"/>
  <c r="AB256" i="5"/>
  <c r="F257" i="5"/>
  <c r="D258" i="5"/>
  <c r="BR257" i="5"/>
  <c r="BN257" i="5"/>
  <c r="AV256" i="5"/>
  <c r="BQ256" i="5"/>
  <c r="CL257" i="5"/>
  <c r="CH257" i="5"/>
  <c r="S257" i="5"/>
  <c r="O257" i="5"/>
  <c r="AM257" i="5"/>
  <c r="AI257" i="5"/>
  <c r="AC257" i="5"/>
  <c r="Y257" i="5"/>
  <c r="AW257" i="5"/>
  <c r="AS257" i="5"/>
  <c r="CK256" i="5"/>
  <c r="R256" i="5"/>
  <c r="AL256" i="5"/>
  <c r="AJ257" i="5" l="1"/>
  <c r="AH258" i="5"/>
  <c r="P257" i="5"/>
  <c r="N258" i="5"/>
  <c r="BO257" i="5"/>
  <c r="BM258" i="5"/>
  <c r="AT257" i="5"/>
  <c r="AR258" i="5"/>
  <c r="CI257" i="5"/>
  <c r="CG258" i="5"/>
  <c r="E258" i="5"/>
  <c r="I258" i="5"/>
  <c r="BE257" i="5"/>
  <c r="BC258" i="5"/>
  <c r="H257" i="5"/>
  <c r="Z257" i="5"/>
  <c r="X258" i="5"/>
  <c r="BY257" i="5"/>
  <c r="BW258" i="5"/>
  <c r="AW258" i="5" l="1"/>
  <c r="AS258" i="5"/>
  <c r="AV257" i="5"/>
  <c r="BH258" i="5"/>
  <c r="BD258" i="5"/>
  <c r="BN258" i="5"/>
  <c r="BR258" i="5" s="1"/>
  <c r="BG257" i="5"/>
  <c r="BQ257" i="5"/>
  <c r="S258" i="5"/>
  <c r="O258" i="5"/>
  <c r="CA257" i="5"/>
  <c r="F258" i="5"/>
  <c r="D259" i="5"/>
  <c r="R257" i="5"/>
  <c r="CB258" i="5"/>
  <c r="BX258" i="5"/>
  <c r="Y258" i="5"/>
  <c r="AC258" i="5" s="1"/>
  <c r="CL258" i="5"/>
  <c r="CH258" i="5"/>
  <c r="AM258" i="5"/>
  <c r="AI258" i="5"/>
  <c r="AB257" i="5"/>
  <c r="CK257" i="5"/>
  <c r="AL257" i="5"/>
  <c r="BY258" i="5" l="1"/>
  <c r="BW259" i="5"/>
  <c r="P258" i="5"/>
  <c r="N259" i="5"/>
  <c r="BE258" i="5"/>
  <c r="BC259" i="5"/>
  <c r="BO258" i="5"/>
  <c r="BM259" i="5"/>
  <c r="AJ258" i="5"/>
  <c r="AH259" i="5"/>
  <c r="Z258" i="5"/>
  <c r="X259" i="5"/>
  <c r="CI258" i="5"/>
  <c r="CG259" i="5"/>
  <c r="E259" i="5"/>
  <c r="I259" i="5"/>
  <c r="AT258" i="5"/>
  <c r="AR259" i="5"/>
  <c r="H258" i="5"/>
  <c r="BR259" i="5" l="1"/>
  <c r="BN259" i="5"/>
  <c r="CL259" i="5"/>
  <c r="CH259" i="5"/>
  <c r="BH259" i="5"/>
  <c r="BD259" i="5"/>
  <c r="CK258" i="5"/>
  <c r="BG258" i="5"/>
  <c r="F259" i="5"/>
  <c r="D260" i="5"/>
  <c r="BQ258" i="5"/>
  <c r="AC259" i="5"/>
  <c r="Y259" i="5"/>
  <c r="S259" i="5"/>
  <c r="O259" i="5"/>
  <c r="AB258" i="5"/>
  <c r="R258" i="5"/>
  <c r="AW259" i="5"/>
  <c r="AS259" i="5"/>
  <c r="AM259" i="5"/>
  <c r="AI259" i="5"/>
  <c r="CB259" i="5"/>
  <c r="BX259" i="5"/>
  <c r="AV258" i="5"/>
  <c r="AL258" i="5"/>
  <c r="CA258" i="5"/>
  <c r="AT259" i="5" l="1"/>
  <c r="AR260" i="5"/>
  <c r="Z259" i="5"/>
  <c r="X260" i="5"/>
  <c r="BE259" i="5"/>
  <c r="BC260" i="5"/>
  <c r="BY259" i="5"/>
  <c r="BW260" i="5"/>
  <c r="E260" i="5"/>
  <c r="I260" i="5"/>
  <c r="CI259" i="5"/>
  <c r="CG260" i="5"/>
  <c r="H259" i="5"/>
  <c r="AJ259" i="5"/>
  <c r="AH260" i="5"/>
  <c r="P259" i="5"/>
  <c r="N260" i="5"/>
  <c r="BO259" i="5"/>
  <c r="BM260" i="5"/>
  <c r="AM260" i="5" l="1"/>
  <c r="AI260" i="5"/>
  <c r="CB260" i="5"/>
  <c r="BX260" i="5"/>
  <c r="S260" i="5"/>
  <c r="O260" i="5"/>
  <c r="AL259" i="5"/>
  <c r="CA259" i="5"/>
  <c r="BH260" i="5"/>
  <c r="BD260" i="5"/>
  <c r="BG259" i="5"/>
  <c r="BR260" i="5"/>
  <c r="BN260" i="5"/>
  <c r="CL260" i="5"/>
  <c r="CH260" i="5"/>
  <c r="AC260" i="5"/>
  <c r="Y260" i="5"/>
  <c r="BQ259" i="5"/>
  <c r="CK259" i="5"/>
  <c r="AB259" i="5"/>
  <c r="AW260" i="5"/>
  <c r="AS260" i="5"/>
  <c r="R259" i="5"/>
  <c r="F260" i="5"/>
  <c r="D261" i="5"/>
  <c r="AV259" i="5"/>
  <c r="E261" i="5" l="1"/>
  <c r="I261" i="5"/>
  <c r="BO260" i="5"/>
  <c r="BM261" i="5"/>
  <c r="H260" i="5"/>
  <c r="P260" i="5"/>
  <c r="N261" i="5"/>
  <c r="AT260" i="5"/>
  <c r="AR261" i="5"/>
  <c r="Z260" i="5"/>
  <c r="X261" i="5"/>
  <c r="BE260" i="5"/>
  <c r="BC261" i="5"/>
  <c r="BY260" i="5"/>
  <c r="BW261" i="5"/>
  <c r="CI260" i="5"/>
  <c r="CG261" i="5"/>
  <c r="AJ260" i="5"/>
  <c r="AH261" i="5"/>
  <c r="CL261" i="5" l="1"/>
  <c r="CH261" i="5"/>
  <c r="CB261" i="5"/>
  <c r="BX261" i="5"/>
  <c r="S261" i="5"/>
  <c r="O261" i="5"/>
  <c r="CA260" i="5"/>
  <c r="R260" i="5"/>
  <c r="AW261" i="5"/>
  <c r="AS261" i="5"/>
  <c r="BG260" i="5"/>
  <c r="BH261" i="5"/>
  <c r="BD261" i="5"/>
  <c r="AM261" i="5"/>
  <c r="AI261" i="5"/>
  <c r="AC261" i="5"/>
  <c r="Y261" i="5"/>
  <c r="BR261" i="5"/>
  <c r="BN261" i="5"/>
  <c r="AL260" i="5"/>
  <c r="AB260" i="5"/>
  <c r="BQ260" i="5"/>
  <c r="CK260" i="5"/>
  <c r="AV260" i="5"/>
  <c r="F261" i="5"/>
  <c r="D262" i="5"/>
  <c r="H261" i="5" l="1"/>
  <c r="BE261" i="5"/>
  <c r="BC262" i="5"/>
  <c r="BO261" i="5"/>
  <c r="BM262" i="5"/>
  <c r="P261" i="5"/>
  <c r="N262" i="5"/>
  <c r="Z261" i="5"/>
  <c r="X262" i="5"/>
  <c r="AT261" i="5"/>
  <c r="AR262" i="5"/>
  <c r="BY261" i="5"/>
  <c r="BW262" i="5"/>
  <c r="E262" i="5"/>
  <c r="I262" i="5"/>
  <c r="AJ261" i="5"/>
  <c r="AH262" i="5"/>
  <c r="CI261" i="5"/>
  <c r="CG262" i="5"/>
  <c r="S262" i="5" l="1"/>
  <c r="O262" i="5"/>
  <c r="F262" i="5"/>
  <c r="D263" i="5"/>
  <c r="R261" i="5"/>
  <c r="CB262" i="5"/>
  <c r="BX262" i="5"/>
  <c r="BR262" i="5"/>
  <c r="BN262" i="5"/>
  <c r="CA261" i="5"/>
  <c r="BQ261" i="5"/>
  <c r="CL262" i="5"/>
  <c r="CH262" i="5"/>
  <c r="AW262" i="5"/>
  <c r="AS262" i="5"/>
  <c r="BH262" i="5"/>
  <c r="BD262" i="5"/>
  <c r="CK261" i="5"/>
  <c r="AV261" i="5"/>
  <c r="BG261" i="5"/>
  <c r="AM262" i="5"/>
  <c r="AI262" i="5"/>
  <c r="AC262" i="5"/>
  <c r="Y262" i="5"/>
  <c r="AL261" i="5"/>
  <c r="AB261" i="5"/>
  <c r="CI262" i="5" l="1"/>
  <c r="CG263" i="5"/>
  <c r="BY262" i="5"/>
  <c r="BW263" i="5"/>
  <c r="Z262" i="5"/>
  <c r="X263" i="5"/>
  <c r="AJ262" i="5"/>
  <c r="AH263" i="5"/>
  <c r="BE262" i="5"/>
  <c r="BC263" i="5"/>
  <c r="E263" i="5"/>
  <c r="I263" i="5"/>
  <c r="H262" i="5"/>
  <c r="AT262" i="5"/>
  <c r="AR263" i="5"/>
  <c r="BO262" i="5"/>
  <c r="BM263" i="5"/>
  <c r="P262" i="5"/>
  <c r="N263" i="5"/>
  <c r="AW263" i="5" l="1"/>
  <c r="AS263" i="5"/>
  <c r="AM263" i="5"/>
  <c r="AI263" i="5"/>
  <c r="AV262" i="5"/>
  <c r="AL262" i="5"/>
  <c r="AC263" i="5"/>
  <c r="Y263" i="5"/>
  <c r="AB262" i="5"/>
  <c r="CB263" i="5"/>
  <c r="BX263" i="5"/>
  <c r="S263" i="5"/>
  <c r="O263" i="5"/>
  <c r="R262" i="5"/>
  <c r="F263" i="5"/>
  <c r="D264" i="5"/>
  <c r="CA262" i="5"/>
  <c r="BR263" i="5"/>
  <c r="BN263" i="5"/>
  <c r="BH263" i="5"/>
  <c r="BD263" i="5"/>
  <c r="CL263" i="5"/>
  <c r="CH263" i="5"/>
  <c r="BQ262" i="5"/>
  <c r="BG262" i="5"/>
  <c r="CK262" i="5"/>
  <c r="BO263" i="5" l="1"/>
  <c r="BM264" i="5"/>
  <c r="P263" i="5"/>
  <c r="N264" i="5"/>
  <c r="BY263" i="5"/>
  <c r="BW264" i="5"/>
  <c r="CI263" i="5"/>
  <c r="CG264" i="5"/>
  <c r="E264" i="5"/>
  <c r="I264" i="5"/>
  <c r="AJ263" i="5"/>
  <c r="AH264" i="5"/>
  <c r="H263" i="5"/>
  <c r="BE263" i="5"/>
  <c r="BC264" i="5"/>
  <c r="Z263" i="5"/>
  <c r="X264" i="5"/>
  <c r="AT263" i="5"/>
  <c r="AR264" i="5"/>
  <c r="BH264" i="5" l="1"/>
  <c r="BD264" i="5"/>
  <c r="CL264" i="5"/>
  <c r="CH264" i="5"/>
  <c r="BG263" i="5"/>
  <c r="CK263" i="5"/>
  <c r="CB264" i="5"/>
  <c r="BX264" i="5"/>
  <c r="CA263" i="5"/>
  <c r="AW264" i="5"/>
  <c r="AS264" i="5"/>
  <c r="AM264" i="5"/>
  <c r="AI264" i="5"/>
  <c r="S264" i="5"/>
  <c r="O264" i="5"/>
  <c r="AV263" i="5"/>
  <c r="AL263" i="5"/>
  <c r="R263" i="5"/>
  <c r="BR264" i="5"/>
  <c r="BN264" i="5"/>
  <c r="AC264" i="5"/>
  <c r="Y264" i="5"/>
  <c r="AB263" i="5"/>
  <c r="F264" i="5"/>
  <c r="D265" i="5"/>
  <c r="BQ263" i="5"/>
  <c r="E265" i="5" l="1"/>
  <c r="I265" i="5"/>
  <c r="AJ264" i="5"/>
  <c r="AH265" i="5"/>
  <c r="H264" i="5"/>
  <c r="AT264" i="5"/>
  <c r="AR265" i="5"/>
  <c r="Z264" i="5"/>
  <c r="X265" i="5"/>
  <c r="CI264" i="5"/>
  <c r="CG265" i="5"/>
  <c r="BO264" i="5"/>
  <c r="BM265" i="5"/>
  <c r="P264" i="5"/>
  <c r="N265" i="5"/>
  <c r="BY264" i="5"/>
  <c r="BW265" i="5"/>
  <c r="BE264" i="5"/>
  <c r="BC265" i="5"/>
  <c r="S265" i="5" l="1"/>
  <c r="O265" i="5"/>
  <c r="AW265" i="5"/>
  <c r="AS265" i="5"/>
  <c r="R264" i="5"/>
  <c r="AV264" i="5"/>
  <c r="BR265" i="5"/>
  <c r="BN265" i="5"/>
  <c r="BQ264" i="5"/>
  <c r="BH265" i="5"/>
  <c r="BD265" i="5"/>
  <c r="CL265" i="5"/>
  <c r="CH265" i="5"/>
  <c r="AM265" i="5"/>
  <c r="AI265" i="5"/>
  <c r="BG264" i="5"/>
  <c r="CK264" i="5"/>
  <c r="AL264" i="5"/>
  <c r="CB265" i="5"/>
  <c r="BX265" i="5"/>
  <c r="AC265" i="5"/>
  <c r="Y265" i="5"/>
  <c r="CA264" i="5"/>
  <c r="AB264" i="5"/>
  <c r="F265" i="5"/>
  <c r="D266" i="5"/>
  <c r="CI265" i="5" l="1"/>
  <c r="CG266" i="5"/>
  <c r="H265" i="5"/>
  <c r="BE265" i="5"/>
  <c r="BC266" i="5"/>
  <c r="Z265" i="5"/>
  <c r="X266" i="5"/>
  <c r="AT265" i="5"/>
  <c r="AR266" i="5"/>
  <c r="E266" i="5"/>
  <c r="I266" i="5"/>
  <c r="BY265" i="5"/>
  <c r="BW266" i="5"/>
  <c r="AJ265" i="5"/>
  <c r="AH266" i="5"/>
  <c r="BO265" i="5"/>
  <c r="BM266" i="5"/>
  <c r="P265" i="5"/>
  <c r="N266" i="5"/>
  <c r="AM266" i="5" l="1"/>
  <c r="AI266" i="5"/>
  <c r="AC266" i="5"/>
  <c r="Y266" i="5"/>
  <c r="O266" i="5"/>
  <c r="S266" i="5" s="1"/>
  <c r="AL265" i="5"/>
  <c r="AB265" i="5"/>
  <c r="CB266" i="5"/>
  <c r="BX266" i="5"/>
  <c r="BD266" i="5"/>
  <c r="BH266" i="5" s="1"/>
  <c r="CA265" i="5"/>
  <c r="BG265" i="5"/>
  <c r="R265" i="5"/>
  <c r="F266" i="5"/>
  <c r="D267" i="5"/>
  <c r="BR266" i="5"/>
  <c r="BN266" i="5"/>
  <c r="AW266" i="5"/>
  <c r="AS266" i="5"/>
  <c r="CL266" i="5"/>
  <c r="CH266" i="5"/>
  <c r="BQ265" i="5"/>
  <c r="AV265" i="5"/>
  <c r="CK265" i="5"/>
  <c r="BO266" i="5" l="1"/>
  <c r="BM267" i="5"/>
  <c r="H266" i="5"/>
  <c r="CI266" i="5"/>
  <c r="CG267" i="5"/>
  <c r="BY266" i="5"/>
  <c r="BW267" i="5"/>
  <c r="Z266" i="5"/>
  <c r="X267" i="5"/>
  <c r="E267" i="5"/>
  <c r="I267" i="5"/>
  <c r="BE266" i="5"/>
  <c r="BC267" i="5"/>
  <c r="P266" i="5"/>
  <c r="N267" i="5"/>
  <c r="AT266" i="5"/>
  <c r="AR267" i="5"/>
  <c r="AJ266" i="5"/>
  <c r="AH267" i="5"/>
  <c r="S267" i="5" l="1"/>
  <c r="O267" i="5"/>
  <c r="CB267" i="5"/>
  <c r="BX267" i="5"/>
  <c r="R266" i="5"/>
  <c r="CA266" i="5"/>
  <c r="BH267" i="5"/>
  <c r="BD267" i="5"/>
  <c r="CL267" i="5"/>
  <c r="CH267" i="5"/>
  <c r="BG266" i="5"/>
  <c r="CK266" i="5"/>
  <c r="AM267" i="5"/>
  <c r="AI267" i="5"/>
  <c r="AL266" i="5"/>
  <c r="F267" i="5"/>
  <c r="D268" i="5"/>
  <c r="AW267" i="5"/>
  <c r="AS267" i="5"/>
  <c r="AC267" i="5"/>
  <c r="Y267" i="5"/>
  <c r="BR267" i="5"/>
  <c r="BN267" i="5"/>
  <c r="AV266" i="5"/>
  <c r="AB266" i="5"/>
  <c r="BQ266" i="5"/>
  <c r="AT267" i="5" l="1"/>
  <c r="AR268" i="5"/>
  <c r="E268" i="5"/>
  <c r="I268" i="5"/>
  <c r="H267" i="5"/>
  <c r="BO267" i="5"/>
  <c r="BM268" i="5"/>
  <c r="CI267" i="5"/>
  <c r="CG268" i="5"/>
  <c r="BY267" i="5"/>
  <c r="BW268" i="5"/>
  <c r="Z267" i="5"/>
  <c r="X268" i="5"/>
  <c r="AJ267" i="5"/>
  <c r="AH268" i="5"/>
  <c r="BE267" i="5"/>
  <c r="BC268" i="5"/>
  <c r="P267" i="5"/>
  <c r="N268" i="5"/>
  <c r="AM268" i="5" l="1"/>
  <c r="AI268" i="5"/>
  <c r="BR268" i="5"/>
  <c r="BN268" i="5"/>
  <c r="AL267" i="5"/>
  <c r="BQ267" i="5"/>
  <c r="AC268" i="5"/>
  <c r="Y268" i="5"/>
  <c r="AB267" i="5"/>
  <c r="R267" i="5"/>
  <c r="CA267" i="5"/>
  <c r="F268" i="5"/>
  <c r="D269" i="5"/>
  <c r="BH268" i="5"/>
  <c r="BD268" i="5"/>
  <c r="CL268" i="5"/>
  <c r="CH268" i="5"/>
  <c r="AW268" i="5"/>
  <c r="AS268" i="5"/>
  <c r="S268" i="5"/>
  <c r="O268" i="5"/>
  <c r="CB268" i="5"/>
  <c r="BX268" i="5"/>
  <c r="BG267" i="5"/>
  <c r="CK267" i="5"/>
  <c r="AV267" i="5"/>
  <c r="AT268" i="5" l="1"/>
  <c r="AR269" i="5"/>
  <c r="H268" i="5"/>
  <c r="CI268" i="5"/>
  <c r="CG269" i="5"/>
  <c r="BY268" i="5"/>
  <c r="BW269" i="5"/>
  <c r="BE268" i="5"/>
  <c r="BC269" i="5"/>
  <c r="BO268" i="5"/>
  <c r="BM269" i="5"/>
  <c r="P268" i="5"/>
  <c r="N269" i="5"/>
  <c r="E269" i="5"/>
  <c r="I269" i="5"/>
  <c r="Z268" i="5"/>
  <c r="X269" i="5"/>
  <c r="AJ268" i="5"/>
  <c r="AH269" i="5"/>
  <c r="CB269" i="5" l="1"/>
  <c r="BX269" i="5"/>
  <c r="F269" i="5"/>
  <c r="D270" i="5"/>
  <c r="CA268" i="5"/>
  <c r="S269" i="5"/>
  <c r="O269" i="5"/>
  <c r="CL269" i="5"/>
  <c r="CH269" i="5"/>
  <c r="R268" i="5"/>
  <c r="CK268" i="5"/>
  <c r="AM269" i="5"/>
  <c r="AI269" i="5"/>
  <c r="AL268" i="5"/>
  <c r="BQ268" i="5"/>
  <c r="BR269" i="5"/>
  <c r="BN269" i="5"/>
  <c r="AC269" i="5"/>
  <c r="Y269" i="5"/>
  <c r="BH269" i="5"/>
  <c r="BD269" i="5"/>
  <c r="AW269" i="5"/>
  <c r="AS269" i="5"/>
  <c r="AB268" i="5"/>
  <c r="BG268" i="5"/>
  <c r="AV268" i="5"/>
  <c r="Z269" i="5" l="1"/>
  <c r="X270" i="5"/>
  <c r="AJ269" i="5"/>
  <c r="AH270" i="5"/>
  <c r="P269" i="5"/>
  <c r="N270" i="5"/>
  <c r="BO269" i="5"/>
  <c r="BM270" i="5"/>
  <c r="AT269" i="5"/>
  <c r="AR270" i="5"/>
  <c r="E270" i="5"/>
  <c r="I270" i="5"/>
  <c r="H269" i="5"/>
  <c r="BE269" i="5"/>
  <c r="BC270" i="5"/>
  <c r="CI269" i="5"/>
  <c r="CG270" i="5"/>
  <c r="BY269" i="5"/>
  <c r="BW270" i="5"/>
  <c r="BH270" i="5" l="1"/>
  <c r="BD270" i="5"/>
  <c r="BR270" i="5"/>
  <c r="BN270" i="5"/>
  <c r="BG269" i="5"/>
  <c r="BQ269" i="5"/>
  <c r="S270" i="5"/>
  <c r="O270" i="5"/>
  <c r="R269" i="5"/>
  <c r="AM270" i="5"/>
  <c r="AI270" i="5"/>
  <c r="CB270" i="5"/>
  <c r="BX270" i="5"/>
  <c r="CA269" i="5"/>
  <c r="F270" i="5"/>
  <c r="D271" i="5"/>
  <c r="AL269" i="5"/>
  <c r="CL270" i="5"/>
  <c r="CH270" i="5"/>
  <c r="AW270" i="5"/>
  <c r="AS270" i="5"/>
  <c r="AC270" i="5"/>
  <c r="Y270" i="5"/>
  <c r="CK269" i="5"/>
  <c r="AV269" i="5"/>
  <c r="AB269" i="5"/>
  <c r="CI270" i="5" l="1"/>
  <c r="CG271" i="5"/>
  <c r="BY270" i="5"/>
  <c r="BW271" i="5"/>
  <c r="AJ270" i="5"/>
  <c r="AH271" i="5"/>
  <c r="Z270" i="5"/>
  <c r="X271" i="5"/>
  <c r="E271" i="5"/>
  <c r="I271" i="5"/>
  <c r="BO270" i="5"/>
  <c r="BM271" i="5"/>
  <c r="H270" i="5"/>
  <c r="AT270" i="5"/>
  <c r="AR271" i="5"/>
  <c r="P270" i="5"/>
  <c r="N271" i="5"/>
  <c r="BE270" i="5"/>
  <c r="BC271" i="5"/>
  <c r="AW271" i="5" l="1"/>
  <c r="AS271" i="5"/>
  <c r="AC271" i="5"/>
  <c r="Y271" i="5"/>
  <c r="AV270" i="5"/>
  <c r="AB270" i="5"/>
  <c r="AM271" i="5"/>
  <c r="AI271" i="5"/>
  <c r="AL270" i="5"/>
  <c r="BH271" i="5"/>
  <c r="BD271" i="5"/>
  <c r="BR271" i="5"/>
  <c r="BN271" i="5"/>
  <c r="CB271" i="5"/>
  <c r="BX271" i="5"/>
  <c r="BG270" i="5"/>
  <c r="BQ270" i="5"/>
  <c r="CA270" i="5"/>
  <c r="CL271" i="5"/>
  <c r="CH271" i="5"/>
  <c r="S271" i="5"/>
  <c r="O271" i="5"/>
  <c r="R270" i="5"/>
  <c r="F271" i="5"/>
  <c r="D272" i="5"/>
  <c r="CK270" i="5"/>
  <c r="E272" i="5" l="1"/>
  <c r="I272" i="5"/>
  <c r="BO271" i="5"/>
  <c r="BM272" i="5"/>
  <c r="H271" i="5"/>
  <c r="BE271" i="5"/>
  <c r="BC272" i="5"/>
  <c r="P271" i="5"/>
  <c r="N272" i="5"/>
  <c r="Z271" i="5"/>
  <c r="X272" i="5"/>
  <c r="CI271" i="5"/>
  <c r="CG272" i="5"/>
  <c r="BY271" i="5"/>
  <c r="BW272" i="5"/>
  <c r="AJ271" i="5"/>
  <c r="AH272" i="5"/>
  <c r="AT271" i="5"/>
  <c r="AR272" i="5"/>
  <c r="CB272" i="5" l="1"/>
  <c r="BX272" i="5"/>
  <c r="BH272" i="5"/>
  <c r="BD272" i="5"/>
  <c r="CA271" i="5"/>
  <c r="BG271" i="5"/>
  <c r="CL272" i="5"/>
  <c r="CH272" i="5"/>
  <c r="CK271" i="5"/>
  <c r="AW272" i="5"/>
  <c r="AS272" i="5"/>
  <c r="AC272" i="5"/>
  <c r="Y272" i="5"/>
  <c r="BR272" i="5"/>
  <c r="BN272" i="5"/>
  <c r="AV271" i="5"/>
  <c r="AB271" i="5"/>
  <c r="BQ271" i="5"/>
  <c r="AM272" i="5"/>
  <c r="AI272" i="5"/>
  <c r="S272" i="5"/>
  <c r="O272" i="5"/>
  <c r="AL271" i="5"/>
  <c r="R271" i="5"/>
  <c r="F272" i="5"/>
  <c r="D273" i="5"/>
  <c r="Z272" i="5" l="1"/>
  <c r="X273" i="5"/>
  <c r="AT272" i="5"/>
  <c r="AR273" i="5"/>
  <c r="P272" i="5"/>
  <c r="N273" i="5"/>
  <c r="BE272" i="5"/>
  <c r="BC273" i="5"/>
  <c r="E273" i="5"/>
  <c r="I273" i="5"/>
  <c r="AJ272" i="5"/>
  <c r="AH273" i="5"/>
  <c r="BO272" i="5"/>
  <c r="BM273" i="5"/>
  <c r="CI272" i="5"/>
  <c r="CG273" i="5"/>
  <c r="BY272" i="5"/>
  <c r="BW273" i="5"/>
  <c r="H272" i="5"/>
  <c r="CL273" i="5" l="1"/>
  <c r="CH273" i="5"/>
  <c r="BH273" i="5"/>
  <c r="BD273" i="5"/>
  <c r="CK272" i="5"/>
  <c r="BG272" i="5"/>
  <c r="BR273" i="5"/>
  <c r="BN273" i="5"/>
  <c r="S273" i="5"/>
  <c r="O273" i="5"/>
  <c r="BQ272" i="5"/>
  <c r="R272" i="5"/>
  <c r="AM273" i="5"/>
  <c r="AI273" i="5"/>
  <c r="AW273" i="5"/>
  <c r="AS273" i="5"/>
  <c r="CB273" i="5"/>
  <c r="BX273" i="5"/>
  <c r="AL272" i="5"/>
  <c r="AV272" i="5"/>
  <c r="AC273" i="5"/>
  <c r="Y273" i="5"/>
  <c r="CA272" i="5"/>
  <c r="F273" i="5"/>
  <c r="D274" i="5"/>
  <c r="AB272" i="5"/>
  <c r="E274" i="5" l="1"/>
  <c r="I274" i="5"/>
  <c r="H273" i="5"/>
  <c r="BY273" i="5"/>
  <c r="BW274" i="5"/>
  <c r="Z273" i="5"/>
  <c r="X274" i="5"/>
  <c r="AT273" i="5"/>
  <c r="AR274" i="5"/>
  <c r="P273" i="5"/>
  <c r="N274" i="5"/>
  <c r="BE273" i="5"/>
  <c r="BC274" i="5"/>
  <c r="AJ273" i="5"/>
  <c r="AH274" i="5"/>
  <c r="BO273" i="5"/>
  <c r="BM274" i="5"/>
  <c r="CI273" i="5"/>
  <c r="CG274" i="5"/>
  <c r="AW274" i="5" l="1"/>
  <c r="AS274" i="5"/>
  <c r="AM274" i="5"/>
  <c r="AI274" i="5"/>
  <c r="Y274" i="5"/>
  <c r="BR274" i="5"/>
  <c r="BN274" i="5"/>
  <c r="AL273" i="5"/>
  <c r="AB273" i="5"/>
  <c r="BH274" i="5"/>
  <c r="BD274" i="5"/>
  <c r="CB274" i="5"/>
  <c r="BX274" i="5"/>
  <c r="BG273" i="5"/>
  <c r="CA273" i="5"/>
  <c r="CL274" i="5"/>
  <c r="CH274" i="5"/>
  <c r="S274" i="5"/>
  <c r="O274" i="5"/>
  <c r="CK273" i="5"/>
  <c r="R273" i="5"/>
  <c r="BQ273" i="5"/>
  <c r="AV273" i="5"/>
  <c r="F274" i="5"/>
  <c r="D275" i="5"/>
  <c r="P274" i="5" l="1"/>
  <c r="N275" i="5"/>
  <c r="BY274" i="5"/>
  <c r="BW275" i="5"/>
  <c r="BO274" i="5"/>
  <c r="BM275" i="5"/>
  <c r="CI274" i="5"/>
  <c r="CG275" i="5"/>
  <c r="BE274" i="5"/>
  <c r="BC275" i="5"/>
  <c r="Z274" i="5"/>
  <c r="X275" i="5"/>
  <c r="AC274" i="5"/>
  <c r="AJ274" i="5"/>
  <c r="AH275" i="5"/>
  <c r="E275" i="5"/>
  <c r="I275" i="5"/>
  <c r="AT274" i="5"/>
  <c r="AR275" i="5"/>
  <c r="H274" i="5"/>
  <c r="F275" i="5" l="1"/>
  <c r="D276" i="5"/>
  <c r="CL275" i="5"/>
  <c r="CH275" i="5"/>
  <c r="AM275" i="5"/>
  <c r="AI275" i="5"/>
  <c r="CK274" i="5"/>
  <c r="AL274" i="5"/>
  <c r="BR275" i="5"/>
  <c r="BN275" i="5"/>
  <c r="BQ274" i="5"/>
  <c r="AC275" i="5"/>
  <c r="Y275" i="5"/>
  <c r="CB275" i="5"/>
  <c r="BX275" i="5"/>
  <c r="AW275" i="5"/>
  <c r="AS275" i="5"/>
  <c r="AB274" i="5"/>
  <c r="CA274" i="5"/>
  <c r="AV274" i="5"/>
  <c r="BH275" i="5"/>
  <c r="BD275" i="5"/>
  <c r="S275" i="5"/>
  <c r="O275" i="5"/>
  <c r="BG274" i="5"/>
  <c r="R274" i="5"/>
  <c r="Z275" i="5" l="1"/>
  <c r="X276" i="5"/>
  <c r="P275" i="5"/>
  <c r="N276" i="5"/>
  <c r="AJ275" i="5"/>
  <c r="AH276" i="5"/>
  <c r="BE275" i="5"/>
  <c r="BC276" i="5"/>
  <c r="AT275" i="5"/>
  <c r="AR276" i="5"/>
  <c r="BO275" i="5"/>
  <c r="BM276" i="5"/>
  <c r="CI275" i="5"/>
  <c r="CG276" i="5"/>
  <c r="BY275" i="5"/>
  <c r="BW276" i="5"/>
  <c r="E276" i="5"/>
  <c r="I276" i="5"/>
  <c r="H275" i="5"/>
  <c r="CB276" i="5" l="1"/>
  <c r="BX276" i="5"/>
  <c r="BH276" i="5"/>
  <c r="BD276" i="5"/>
  <c r="CA275" i="5"/>
  <c r="BG275" i="5"/>
  <c r="CL276" i="5"/>
  <c r="CH276" i="5"/>
  <c r="AM276" i="5"/>
  <c r="AI276" i="5"/>
  <c r="CK275" i="5"/>
  <c r="AL275" i="5"/>
  <c r="BR276" i="5"/>
  <c r="BN276" i="5"/>
  <c r="S276" i="5"/>
  <c r="O276" i="5"/>
  <c r="BQ275" i="5"/>
  <c r="R275" i="5"/>
  <c r="AW276" i="5"/>
  <c r="AS276" i="5"/>
  <c r="AC276" i="5"/>
  <c r="Y276" i="5"/>
  <c r="F276" i="5"/>
  <c r="D277" i="5"/>
  <c r="AV275" i="5"/>
  <c r="AB275" i="5"/>
  <c r="E277" i="5" l="1"/>
  <c r="I277" i="5"/>
  <c r="H276" i="5"/>
  <c r="Z276" i="5"/>
  <c r="X277" i="5"/>
  <c r="P276" i="5"/>
  <c r="N277" i="5"/>
  <c r="AJ276" i="5"/>
  <c r="AH277" i="5"/>
  <c r="BE276" i="5"/>
  <c r="BC277" i="5"/>
  <c r="AT276" i="5"/>
  <c r="AR277" i="5"/>
  <c r="BO276" i="5"/>
  <c r="BM277" i="5"/>
  <c r="CI276" i="5"/>
  <c r="CG277" i="5"/>
  <c r="BY276" i="5"/>
  <c r="BW277" i="5"/>
  <c r="BR277" i="5" l="1"/>
  <c r="BN277" i="5"/>
  <c r="S277" i="5"/>
  <c r="O277" i="5"/>
  <c r="BQ276" i="5"/>
  <c r="R276" i="5"/>
  <c r="AW277" i="5"/>
  <c r="AS277" i="5"/>
  <c r="AC277" i="5"/>
  <c r="Y277" i="5"/>
  <c r="AM277" i="5"/>
  <c r="AI277" i="5"/>
  <c r="AV276" i="5"/>
  <c r="AB276" i="5"/>
  <c r="CL277" i="5"/>
  <c r="CH277" i="5"/>
  <c r="CB277" i="5"/>
  <c r="BX277" i="5"/>
  <c r="BH277" i="5"/>
  <c r="BD277" i="5"/>
  <c r="CA276" i="5"/>
  <c r="BG276" i="5"/>
  <c r="CK276" i="5"/>
  <c r="AL276" i="5"/>
  <c r="F277" i="5"/>
  <c r="D278" i="5"/>
  <c r="BE277" i="5" l="1"/>
  <c r="BC278" i="5"/>
  <c r="H277" i="5"/>
  <c r="BY277" i="5"/>
  <c r="BW278" i="5"/>
  <c r="AJ277" i="5"/>
  <c r="AH278" i="5"/>
  <c r="CI277" i="5"/>
  <c r="CG278" i="5"/>
  <c r="Z277" i="5"/>
  <c r="X278" i="5"/>
  <c r="P277" i="5"/>
  <c r="N278" i="5"/>
  <c r="E278" i="5"/>
  <c r="I278" i="5"/>
  <c r="AT277" i="5"/>
  <c r="AR278" i="5"/>
  <c r="BO277" i="5"/>
  <c r="BM278" i="5"/>
  <c r="AM278" i="5" l="1"/>
  <c r="AI278" i="5"/>
  <c r="F278" i="5"/>
  <c r="D279" i="5"/>
  <c r="AL277" i="5"/>
  <c r="S278" i="5"/>
  <c r="O278" i="5"/>
  <c r="CB278" i="5"/>
  <c r="BX278" i="5"/>
  <c r="R277" i="5"/>
  <c r="CA277" i="5"/>
  <c r="BQ277" i="5"/>
  <c r="AB277" i="5"/>
  <c r="BR278" i="5"/>
  <c r="BN278" i="5"/>
  <c r="AC278" i="5"/>
  <c r="Y278" i="5"/>
  <c r="AW278" i="5"/>
  <c r="AS278" i="5"/>
  <c r="CL278" i="5"/>
  <c r="CH278" i="5"/>
  <c r="BH278" i="5"/>
  <c r="BD278" i="5"/>
  <c r="AV277" i="5"/>
  <c r="CK277" i="5"/>
  <c r="BG277" i="5"/>
  <c r="AT278" i="5" l="1"/>
  <c r="AR279" i="5"/>
  <c r="P278" i="5"/>
  <c r="N279" i="5"/>
  <c r="Z278" i="5"/>
  <c r="X279" i="5"/>
  <c r="BE278" i="5"/>
  <c r="BC279" i="5"/>
  <c r="BO278" i="5"/>
  <c r="BM279" i="5"/>
  <c r="E279" i="5"/>
  <c r="I279" i="5"/>
  <c r="H278" i="5"/>
  <c r="CI278" i="5"/>
  <c r="CG279" i="5"/>
  <c r="BY278" i="5"/>
  <c r="BW279" i="5"/>
  <c r="AJ278" i="5"/>
  <c r="AH279" i="5"/>
  <c r="CL279" i="5" l="1"/>
  <c r="CH279" i="5"/>
  <c r="BH279" i="5"/>
  <c r="BD279" i="5"/>
  <c r="CK278" i="5"/>
  <c r="BG278" i="5"/>
  <c r="AC279" i="5"/>
  <c r="Y279" i="5"/>
  <c r="AB278" i="5"/>
  <c r="S279" i="5"/>
  <c r="O279" i="5"/>
  <c r="AL278" i="5"/>
  <c r="F279" i="5"/>
  <c r="D280" i="5"/>
  <c r="R278" i="5"/>
  <c r="AM279" i="5"/>
  <c r="AI279" i="5"/>
  <c r="CB279" i="5"/>
  <c r="BX279" i="5"/>
  <c r="BR279" i="5"/>
  <c r="BN279" i="5"/>
  <c r="AW279" i="5"/>
  <c r="AS279" i="5"/>
  <c r="CA278" i="5"/>
  <c r="BQ278" i="5"/>
  <c r="AV278" i="5"/>
  <c r="H279" i="5" l="1"/>
  <c r="BY279" i="5"/>
  <c r="BW280" i="5"/>
  <c r="AJ279" i="5"/>
  <c r="AH280" i="5"/>
  <c r="P279" i="5"/>
  <c r="N280" i="5"/>
  <c r="AT279" i="5"/>
  <c r="AR280" i="5"/>
  <c r="BE279" i="5"/>
  <c r="BC280" i="5"/>
  <c r="BO279" i="5"/>
  <c r="BM280" i="5"/>
  <c r="E280" i="5"/>
  <c r="I280" i="5"/>
  <c r="Z279" i="5"/>
  <c r="X280" i="5"/>
  <c r="CI279" i="5"/>
  <c r="CG280" i="5"/>
  <c r="S280" i="5" l="1"/>
  <c r="O280" i="5"/>
  <c r="F280" i="5"/>
  <c r="D281" i="5"/>
  <c r="R279" i="5"/>
  <c r="BR280" i="5"/>
  <c r="BN280" i="5"/>
  <c r="AM280" i="5"/>
  <c r="AI280" i="5"/>
  <c r="BQ279" i="5"/>
  <c r="AL279" i="5"/>
  <c r="CL280" i="5"/>
  <c r="CH280" i="5"/>
  <c r="BH280" i="5"/>
  <c r="BD280" i="5"/>
  <c r="CB280" i="5"/>
  <c r="BX280" i="5"/>
  <c r="CK279" i="5"/>
  <c r="BG279" i="5"/>
  <c r="CA279" i="5"/>
  <c r="AC280" i="5"/>
  <c r="Y280" i="5"/>
  <c r="AW280" i="5"/>
  <c r="AS280" i="5"/>
  <c r="AB279" i="5"/>
  <c r="AV279" i="5"/>
  <c r="CI280" i="5" l="1"/>
  <c r="CG281" i="5"/>
  <c r="BO280" i="5"/>
  <c r="BM281" i="5"/>
  <c r="AT280" i="5"/>
  <c r="AR281" i="5"/>
  <c r="Z280" i="5"/>
  <c r="X281" i="5"/>
  <c r="BY280" i="5"/>
  <c r="BW281" i="5"/>
  <c r="E281" i="5"/>
  <c r="I281" i="5"/>
  <c r="H280" i="5"/>
  <c r="BE280" i="5"/>
  <c r="BC281" i="5"/>
  <c r="AJ280" i="5"/>
  <c r="AH281" i="5"/>
  <c r="P280" i="5"/>
  <c r="N281" i="5"/>
  <c r="BH281" i="5" l="1"/>
  <c r="BD281" i="5"/>
  <c r="AC281" i="5"/>
  <c r="Y281" i="5"/>
  <c r="BG280" i="5"/>
  <c r="AB280" i="5"/>
  <c r="AW281" i="5"/>
  <c r="AS281" i="5"/>
  <c r="AV280" i="5"/>
  <c r="BR281" i="5"/>
  <c r="BN281" i="5"/>
  <c r="R280" i="5"/>
  <c r="F281" i="5"/>
  <c r="D282" i="5"/>
  <c r="BQ280" i="5"/>
  <c r="S281" i="5"/>
  <c r="O281" i="5"/>
  <c r="AM281" i="5"/>
  <c r="AI281" i="5"/>
  <c r="CB281" i="5"/>
  <c r="BX281" i="5"/>
  <c r="CL281" i="5"/>
  <c r="CH281" i="5"/>
  <c r="AL280" i="5"/>
  <c r="CA280" i="5"/>
  <c r="CK280" i="5"/>
  <c r="AJ281" i="5" l="1"/>
  <c r="AH282" i="5"/>
  <c r="H281" i="5"/>
  <c r="P281" i="5"/>
  <c r="N282" i="5"/>
  <c r="BO281" i="5"/>
  <c r="BM282" i="5"/>
  <c r="CI281" i="5"/>
  <c r="CG282" i="5"/>
  <c r="Z281" i="5"/>
  <c r="X282" i="5"/>
  <c r="BY281" i="5"/>
  <c r="BW282" i="5"/>
  <c r="E282" i="5"/>
  <c r="I282" i="5"/>
  <c r="AT281" i="5"/>
  <c r="AR282" i="5"/>
  <c r="BE281" i="5"/>
  <c r="BC282" i="5"/>
  <c r="BR282" i="5" l="1"/>
  <c r="BN282" i="5"/>
  <c r="F282" i="5"/>
  <c r="D283" i="5"/>
  <c r="BQ281" i="5"/>
  <c r="CB282" i="5"/>
  <c r="BX282" i="5"/>
  <c r="S282" i="5"/>
  <c r="O282" i="5"/>
  <c r="CA281" i="5"/>
  <c r="R281" i="5"/>
  <c r="BH282" i="5"/>
  <c r="BD282" i="5"/>
  <c r="AC282" i="5"/>
  <c r="Y282" i="5"/>
  <c r="BG281" i="5"/>
  <c r="AB281" i="5"/>
  <c r="AW282" i="5"/>
  <c r="AS282" i="5"/>
  <c r="CL282" i="5"/>
  <c r="CH282" i="5"/>
  <c r="AM282" i="5"/>
  <c r="AI282" i="5"/>
  <c r="AV281" i="5"/>
  <c r="CK281" i="5"/>
  <c r="AL281" i="5"/>
  <c r="AT282" i="5" l="1"/>
  <c r="AR283" i="5"/>
  <c r="BE282" i="5"/>
  <c r="BC283" i="5"/>
  <c r="BY282" i="5"/>
  <c r="BW283" i="5"/>
  <c r="AJ282" i="5"/>
  <c r="AH283" i="5"/>
  <c r="E283" i="5"/>
  <c r="I283" i="5"/>
  <c r="H282" i="5"/>
  <c r="CI282" i="5"/>
  <c r="CG283" i="5"/>
  <c r="Z282" i="5"/>
  <c r="X283" i="5"/>
  <c r="P282" i="5"/>
  <c r="N283" i="5"/>
  <c r="BO282" i="5"/>
  <c r="BM283" i="5"/>
  <c r="AC283" i="5" l="1"/>
  <c r="Y283" i="5"/>
  <c r="AM283" i="5"/>
  <c r="AI283" i="5"/>
  <c r="AB282" i="5"/>
  <c r="AL282" i="5"/>
  <c r="CL283" i="5"/>
  <c r="CH283" i="5"/>
  <c r="CB283" i="5"/>
  <c r="BX283" i="5"/>
  <c r="S283" i="5"/>
  <c r="O283" i="5"/>
  <c r="CK282" i="5"/>
  <c r="CA282" i="5"/>
  <c r="BH283" i="5"/>
  <c r="BD283" i="5"/>
  <c r="BR283" i="5"/>
  <c r="BN283" i="5"/>
  <c r="BQ282" i="5"/>
  <c r="BG282" i="5"/>
  <c r="AW283" i="5"/>
  <c r="AS283" i="5"/>
  <c r="R282" i="5"/>
  <c r="F283" i="5"/>
  <c r="D284" i="5"/>
  <c r="AV282" i="5"/>
  <c r="E284" i="5" l="1"/>
  <c r="I284" i="5"/>
  <c r="H283" i="5"/>
  <c r="BO283" i="5"/>
  <c r="BM284" i="5"/>
  <c r="P283" i="5"/>
  <c r="N284" i="5"/>
  <c r="AT283" i="5"/>
  <c r="AR284" i="5"/>
  <c r="BE283" i="5"/>
  <c r="BC284" i="5"/>
  <c r="BY283" i="5"/>
  <c r="BW284" i="5"/>
  <c r="AJ283" i="5"/>
  <c r="AH284" i="5"/>
  <c r="CI283" i="5"/>
  <c r="CG284" i="5"/>
  <c r="Z283" i="5"/>
  <c r="X284" i="5"/>
  <c r="AM284" i="5" l="1"/>
  <c r="AI284" i="5"/>
  <c r="S284" i="5"/>
  <c r="O284" i="5"/>
  <c r="CL284" i="5"/>
  <c r="CH284" i="5"/>
  <c r="AW284" i="5"/>
  <c r="AS284" i="5"/>
  <c r="AL283" i="5"/>
  <c r="R283" i="5"/>
  <c r="CB284" i="5"/>
  <c r="BX284" i="5"/>
  <c r="BR284" i="5"/>
  <c r="BN284" i="5"/>
  <c r="CA283" i="5"/>
  <c r="BQ283" i="5"/>
  <c r="AC284" i="5"/>
  <c r="Y284" i="5"/>
  <c r="BH284" i="5"/>
  <c r="BD284" i="5"/>
  <c r="AB283" i="5"/>
  <c r="BG283" i="5"/>
  <c r="CK283" i="5"/>
  <c r="AV283" i="5"/>
  <c r="F284" i="5"/>
  <c r="D285" i="5"/>
  <c r="H284" i="5" l="1"/>
  <c r="BE284" i="5"/>
  <c r="BC285" i="5"/>
  <c r="BO284" i="5"/>
  <c r="BM285" i="5"/>
  <c r="AT284" i="5"/>
  <c r="AR285" i="5"/>
  <c r="Z284" i="5"/>
  <c r="X285" i="5"/>
  <c r="BY284" i="5"/>
  <c r="BW285" i="5"/>
  <c r="CI284" i="5"/>
  <c r="CG285" i="5"/>
  <c r="P284" i="5"/>
  <c r="N285" i="5"/>
  <c r="E285" i="5"/>
  <c r="I285" i="5"/>
  <c r="AJ284" i="5"/>
  <c r="AH285" i="5"/>
  <c r="S285" i="5" l="1"/>
  <c r="O285" i="5"/>
  <c r="AW285" i="5"/>
  <c r="AS285" i="5"/>
  <c r="R284" i="5"/>
  <c r="AV284" i="5"/>
  <c r="CL285" i="5"/>
  <c r="CH285" i="5"/>
  <c r="BR285" i="5"/>
  <c r="BN285" i="5"/>
  <c r="CK284" i="5"/>
  <c r="BQ284" i="5"/>
  <c r="AM285" i="5"/>
  <c r="AI285" i="5"/>
  <c r="CB285" i="5"/>
  <c r="BX285" i="5"/>
  <c r="BH285" i="5"/>
  <c r="BD285" i="5"/>
  <c r="AL284" i="5"/>
  <c r="CA284" i="5"/>
  <c r="BG284" i="5"/>
  <c r="AC285" i="5"/>
  <c r="Y285" i="5"/>
  <c r="F285" i="5"/>
  <c r="D286" i="5"/>
  <c r="AB284" i="5"/>
  <c r="E286" i="5" l="1"/>
  <c r="I286" i="5"/>
  <c r="H285" i="5"/>
  <c r="Z285" i="5"/>
  <c r="X286" i="5"/>
  <c r="BE285" i="5"/>
  <c r="BC286" i="5"/>
  <c r="BY285" i="5"/>
  <c r="BW286" i="5"/>
  <c r="BO285" i="5"/>
  <c r="BM286" i="5"/>
  <c r="AT285" i="5"/>
  <c r="AR286" i="5"/>
  <c r="AJ285" i="5"/>
  <c r="AH286" i="5"/>
  <c r="CI285" i="5"/>
  <c r="CG286" i="5"/>
  <c r="P285" i="5"/>
  <c r="N286" i="5"/>
  <c r="AM286" i="5" l="1"/>
  <c r="AI286" i="5"/>
  <c r="BH286" i="5"/>
  <c r="BD286" i="5"/>
  <c r="AL285" i="5"/>
  <c r="BG285" i="5"/>
  <c r="CL286" i="5"/>
  <c r="CH286" i="5"/>
  <c r="AW286" i="5"/>
  <c r="AS286" i="5"/>
  <c r="AC286" i="5"/>
  <c r="Y286" i="5"/>
  <c r="AV285" i="5"/>
  <c r="AB285" i="5"/>
  <c r="CB286" i="5"/>
  <c r="BX286" i="5"/>
  <c r="S286" i="5"/>
  <c r="O286" i="5"/>
  <c r="BR286" i="5"/>
  <c r="BN286" i="5"/>
  <c r="R285" i="5"/>
  <c r="BQ285" i="5"/>
  <c r="CK285" i="5"/>
  <c r="CA285" i="5"/>
  <c r="F286" i="5"/>
  <c r="D287" i="5"/>
  <c r="BO286" i="5" l="1"/>
  <c r="BM287" i="5"/>
  <c r="P286" i="5"/>
  <c r="N287" i="5"/>
  <c r="Z286" i="5"/>
  <c r="X287" i="5"/>
  <c r="BY286" i="5"/>
  <c r="BW287" i="5"/>
  <c r="AT286" i="5"/>
  <c r="AR287" i="5"/>
  <c r="BE286" i="5"/>
  <c r="BC287" i="5"/>
  <c r="E287" i="5"/>
  <c r="I287" i="5"/>
  <c r="CI286" i="5"/>
  <c r="CG287" i="5"/>
  <c r="AJ286" i="5"/>
  <c r="AH287" i="5"/>
  <c r="H286" i="5"/>
  <c r="CL287" i="5" l="1"/>
  <c r="CH287" i="5"/>
  <c r="CB287" i="5"/>
  <c r="BX287" i="5"/>
  <c r="CK286" i="5"/>
  <c r="CA286" i="5"/>
  <c r="AC287" i="5"/>
  <c r="Y287" i="5"/>
  <c r="F287" i="5"/>
  <c r="D288" i="5"/>
  <c r="AB286" i="5"/>
  <c r="BH287" i="5"/>
  <c r="BD287" i="5"/>
  <c r="S287" i="5"/>
  <c r="O287" i="5"/>
  <c r="BG286" i="5"/>
  <c r="R286" i="5"/>
  <c r="AM287" i="5"/>
  <c r="AI287" i="5"/>
  <c r="AW287" i="5"/>
  <c r="AS287" i="5"/>
  <c r="BR287" i="5"/>
  <c r="BN287" i="5"/>
  <c r="AL286" i="5"/>
  <c r="AV286" i="5"/>
  <c r="BQ286" i="5"/>
  <c r="AJ287" i="5" l="1"/>
  <c r="AH288" i="5"/>
  <c r="BE287" i="5"/>
  <c r="BC288" i="5"/>
  <c r="BO287" i="5"/>
  <c r="BM288" i="5"/>
  <c r="E288" i="5"/>
  <c r="I288" i="5"/>
  <c r="BY287" i="5"/>
  <c r="BW288" i="5"/>
  <c r="H287" i="5"/>
  <c r="AT287" i="5"/>
  <c r="AR288" i="5"/>
  <c r="P287" i="5"/>
  <c r="N288" i="5"/>
  <c r="Z287" i="5"/>
  <c r="X288" i="5"/>
  <c r="CI287" i="5"/>
  <c r="CG288" i="5"/>
  <c r="R287" i="5" l="1"/>
  <c r="F288" i="5"/>
  <c r="D289" i="5"/>
  <c r="AW288" i="5"/>
  <c r="AS288" i="5"/>
  <c r="BR288" i="5"/>
  <c r="BN288" i="5"/>
  <c r="AV287" i="5"/>
  <c r="BQ287" i="5"/>
  <c r="S288" i="5"/>
  <c r="O288" i="5"/>
  <c r="BH288" i="5"/>
  <c r="BD288" i="5"/>
  <c r="CL288" i="5"/>
  <c r="CH288" i="5"/>
  <c r="CK287" i="5"/>
  <c r="BG287" i="5"/>
  <c r="AC288" i="5"/>
  <c r="Y288" i="5"/>
  <c r="CB288" i="5"/>
  <c r="BX288" i="5"/>
  <c r="AM288" i="5"/>
  <c r="AI288" i="5"/>
  <c r="AB287" i="5"/>
  <c r="CA287" i="5"/>
  <c r="AL287" i="5"/>
  <c r="Z288" i="5" l="1"/>
  <c r="X289" i="5"/>
  <c r="BE288" i="5"/>
  <c r="BC289" i="5"/>
  <c r="BO288" i="5"/>
  <c r="BM289" i="5"/>
  <c r="P288" i="5"/>
  <c r="N289" i="5"/>
  <c r="AT288" i="5"/>
  <c r="AR289" i="5"/>
  <c r="AJ288" i="5"/>
  <c r="AH289" i="5"/>
  <c r="E289" i="5"/>
  <c r="I289" i="5"/>
  <c r="H288" i="5"/>
  <c r="BY288" i="5"/>
  <c r="BW289" i="5"/>
  <c r="CI288" i="5"/>
  <c r="CG289" i="5"/>
  <c r="S289" i="5" l="1"/>
  <c r="O289" i="5"/>
  <c r="R288" i="5"/>
  <c r="BR289" i="5"/>
  <c r="BN289" i="5"/>
  <c r="F289" i="5"/>
  <c r="D290" i="5"/>
  <c r="BQ288" i="5"/>
  <c r="CL289" i="5"/>
  <c r="CH289" i="5"/>
  <c r="AM289" i="5"/>
  <c r="AI289" i="5"/>
  <c r="BH289" i="5"/>
  <c r="BD289" i="5"/>
  <c r="CK288" i="5"/>
  <c r="AL288" i="5"/>
  <c r="BG288" i="5"/>
  <c r="CB289" i="5"/>
  <c r="BX289" i="5"/>
  <c r="AW289" i="5"/>
  <c r="AS289" i="5"/>
  <c r="AC289" i="5"/>
  <c r="Y289" i="5"/>
  <c r="CA288" i="5"/>
  <c r="AV288" i="5"/>
  <c r="AB288" i="5"/>
  <c r="BY289" i="5" l="1"/>
  <c r="BW290" i="5"/>
  <c r="BE289" i="5"/>
  <c r="BC290" i="5"/>
  <c r="E290" i="5"/>
  <c r="I290" i="5"/>
  <c r="H289" i="5"/>
  <c r="AJ289" i="5"/>
  <c r="AH290" i="5"/>
  <c r="BO289" i="5"/>
  <c r="BM290" i="5"/>
  <c r="Z289" i="5"/>
  <c r="X290" i="5"/>
  <c r="CI289" i="5"/>
  <c r="CG290" i="5"/>
  <c r="AT289" i="5"/>
  <c r="AR290" i="5"/>
  <c r="P289" i="5"/>
  <c r="N290" i="5"/>
  <c r="CL290" i="5" l="1"/>
  <c r="CH290" i="5"/>
  <c r="CK289" i="5"/>
  <c r="AB289" i="5"/>
  <c r="F290" i="5"/>
  <c r="D291" i="5"/>
  <c r="AC290" i="5"/>
  <c r="Y290" i="5"/>
  <c r="S290" i="5"/>
  <c r="O290" i="5"/>
  <c r="BR290" i="5"/>
  <c r="BN290" i="5"/>
  <c r="BH290" i="5"/>
  <c r="BD290" i="5"/>
  <c r="R289" i="5"/>
  <c r="BQ289" i="5"/>
  <c r="BG289" i="5"/>
  <c r="AW290" i="5"/>
  <c r="AS290" i="5"/>
  <c r="AM290" i="5"/>
  <c r="AI290" i="5"/>
  <c r="CB290" i="5"/>
  <c r="BX290" i="5"/>
  <c r="AV289" i="5"/>
  <c r="AL289" i="5"/>
  <c r="CA289" i="5"/>
  <c r="AT290" i="5" l="1"/>
  <c r="AR291" i="5"/>
  <c r="BE290" i="5"/>
  <c r="BC291" i="5"/>
  <c r="E291" i="5"/>
  <c r="I291" i="5"/>
  <c r="H290" i="5"/>
  <c r="BO290" i="5"/>
  <c r="BM291" i="5"/>
  <c r="BY290" i="5"/>
  <c r="BW291" i="5"/>
  <c r="P290" i="5"/>
  <c r="N291" i="5"/>
  <c r="AJ290" i="5"/>
  <c r="AH291" i="5"/>
  <c r="Z290" i="5"/>
  <c r="X291" i="5"/>
  <c r="CI290" i="5"/>
  <c r="CG291" i="5"/>
  <c r="AM291" i="5" l="1"/>
  <c r="AI291" i="5"/>
  <c r="AL290" i="5"/>
  <c r="R290" i="5"/>
  <c r="F291" i="5"/>
  <c r="D292" i="5"/>
  <c r="S291" i="5"/>
  <c r="O291" i="5"/>
  <c r="CL291" i="5"/>
  <c r="CH291" i="5"/>
  <c r="CB291" i="5"/>
  <c r="BX291" i="5"/>
  <c r="BH291" i="5"/>
  <c r="BD291" i="5"/>
  <c r="CK290" i="5"/>
  <c r="CA290" i="5"/>
  <c r="BG290" i="5"/>
  <c r="AC291" i="5"/>
  <c r="Y291" i="5"/>
  <c r="BR291" i="5"/>
  <c r="BN291" i="5"/>
  <c r="AW291" i="5"/>
  <c r="AS291" i="5"/>
  <c r="AB290" i="5"/>
  <c r="BQ290" i="5"/>
  <c r="AV290" i="5"/>
  <c r="Z291" i="5" l="1"/>
  <c r="X292" i="5"/>
  <c r="BE291" i="5"/>
  <c r="BC292" i="5"/>
  <c r="E292" i="5"/>
  <c r="I292" i="5"/>
  <c r="H291" i="5"/>
  <c r="BY291" i="5"/>
  <c r="BW292" i="5"/>
  <c r="AT291" i="5"/>
  <c r="AR292" i="5"/>
  <c r="CI291" i="5"/>
  <c r="CG292" i="5"/>
  <c r="BO291" i="5"/>
  <c r="BM292" i="5"/>
  <c r="P291" i="5"/>
  <c r="N292" i="5"/>
  <c r="AJ291" i="5"/>
  <c r="AH292" i="5"/>
  <c r="BQ291" i="5" l="1"/>
  <c r="CK291" i="5"/>
  <c r="F292" i="5"/>
  <c r="D293" i="5"/>
  <c r="BR292" i="5"/>
  <c r="BN292" i="5"/>
  <c r="CL292" i="5"/>
  <c r="CH292" i="5"/>
  <c r="AM292" i="5"/>
  <c r="AI292" i="5"/>
  <c r="AW292" i="5"/>
  <c r="AS292" i="5"/>
  <c r="BH292" i="5"/>
  <c r="BD292" i="5"/>
  <c r="AL291" i="5"/>
  <c r="AV291" i="5"/>
  <c r="BG291" i="5"/>
  <c r="S292" i="5"/>
  <c r="O292" i="5"/>
  <c r="CB292" i="5"/>
  <c r="BX292" i="5"/>
  <c r="AC292" i="5"/>
  <c r="Y292" i="5"/>
  <c r="R291" i="5"/>
  <c r="CA291" i="5"/>
  <c r="AB291" i="5"/>
  <c r="P292" i="5" l="1"/>
  <c r="N293" i="5"/>
  <c r="BE292" i="5"/>
  <c r="BC293" i="5"/>
  <c r="BO292" i="5"/>
  <c r="BM293" i="5"/>
  <c r="AT292" i="5"/>
  <c r="AR293" i="5"/>
  <c r="E293" i="5"/>
  <c r="I293" i="5"/>
  <c r="H292" i="5"/>
  <c r="Z292" i="5"/>
  <c r="X293" i="5"/>
  <c r="AJ292" i="5"/>
  <c r="AH293" i="5"/>
  <c r="BY292" i="5"/>
  <c r="BW293" i="5"/>
  <c r="CI292" i="5"/>
  <c r="CG293" i="5"/>
  <c r="CB293" i="5" l="1"/>
  <c r="BX293" i="5"/>
  <c r="AM293" i="5"/>
  <c r="AI293" i="5"/>
  <c r="AW293" i="5"/>
  <c r="AS293" i="5"/>
  <c r="AL292" i="5"/>
  <c r="AV292" i="5"/>
  <c r="AC293" i="5"/>
  <c r="Y293" i="5"/>
  <c r="BR293" i="5"/>
  <c r="BN293" i="5"/>
  <c r="AB292" i="5"/>
  <c r="BQ292" i="5"/>
  <c r="CL293" i="5"/>
  <c r="CH293" i="5"/>
  <c r="BH293" i="5"/>
  <c r="BD293" i="5"/>
  <c r="CK292" i="5"/>
  <c r="BG292" i="5"/>
  <c r="S293" i="5"/>
  <c r="O293" i="5"/>
  <c r="CA292" i="5"/>
  <c r="F293" i="5"/>
  <c r="D294" i="5"/>
  <c r="R292" i="5"/>
  <c r="H293" i="5" l="1"/>
  <c r="E294" i="5"/>
  <c r="I294" i="5"/>
  <c r="BE293" i="5"/>
  <c r="BC294" i="5"/>
  <c r="BO293" i="5"/>
  <c r="BM294" i="5"/>
  <c r="AT293" i="5"/>
  <c r="AR294" i="5"/>
  <c r="P293" i="5"/>
  <c r="N294" i="5"/>
  <c r="CI293" i="5"/>
  <c r="CG294" i="5"/>
  <c r="Z293" i="5"/>
  <c r="X294" i="5"/>
  <c r="AJ293" i="5"/>
  <c r="AH294" i="5"/>
  <c r="BY293" i="5"/>
  <c r="BW294" i="5"/>
  <c r="AC294" i="5" l="1"/>
  <c r="Y294" i="5"/>
  <c r="BR294" i="5"/>
  <c r="BN294" i="5"/>
  <c r="CB294" i="5"/>
  <c r="BX294" i="5"/>
  <c r="AB293" i="5"/>
  <c r="BQ293" i="5"/>
  <c r="CL294" i="5"/>
  <c r="CH294" i="5"/>
  <c r="BH294" i="5"/>
  <c r="BD294" i="5"/>
  <c r="CK293" i="5"/>
  <c r="BG293" i="5"/>
  <c r="S294" i="5"/>
  <c r="O294" i="5"/>
  <c r="CA293" i="5"/>
  <c r="R293" i="5"/>
  <c r="F294" i="5"/>
  <c r="D295" i="5"/>
  <c r="AM294" i="5"/>
  <c r="AI294" i="5"/>
  <c r="AW294" i="5"/>
  <c r="AS294" i="5"/>
  <c r="AL293" i="5"/>
  <c r="AV293" i="5"/>
  <c r="AT294" i="5" l="1"/>
  <c r="AR295" i="5"/>
  <c r="BE294" i="5"/>
  <c r="BC295" i="5"/>
  <c r="BY294" i="5"/>
  <c r="BW295" i="5"/>
  <c r="AJ294" i="5"/>
  <c r="AH295" i="5"/>
  <c r="P294" i="5"/>
  <c r="N295" i="5"/>
  <c r="CI294" i="5"/>
  <c r="CG295" i="5"/>
  <c r="BO294" i="5"/>
  <c r="BM295" i="5"/>
  <c r="E295" i="5"/>
  <c r="I295" i="5"/>
  <c r="Z294" i="5"/>
  <c r="X295" i="5"/>
  <c r="H294" i="5"/>
  <c r="AM295" i="5" l="1"/>
  <c r="AI295" i="5"/>
  <c r="F295" i="5"/>
  <c r="D296" i="5"/>
  <c r="AL294" i="5"/>
  <c r="BR295" i="5"/>
  <c r="BN295" i="5"/>
  <c r="CB295" i="5"/>
  <c r="BX295" i="5"/>
  <c r="BQ294" i="5"/>
  <c r="CA294" i="5"/>
  <c r="CL295" i="5"/>
  <c r="CH295" i="5"/>
  <c r="BH295" i="5"/>
  <c r="BD295" i="5"/>
  <c r="CK294" i="5"/>
  <c r="BG294" i="5"/>
  <c r="AC295" i="5"/>
  <c r="Y295" i="5"/>
  <c r="S295" i="5"/>
  <c r="O295" i="5"/>
  <c r="AW295" i="5"/>
  <c r="AS295" i="5"/>
  <c r="AB294" i="5"/>
  <c r="R294" i="5"/>
  <c r="AV294" i="5"/>
  <c r="Z295" i="5" l="1"/>
  <c r="X296" i="5"/>
  <c r="CI295" i="5"/>
  <c r="CG296" i="5"/>
  <c r="BO295" i="5"/>
  <c r="BM296" i="5"/>
  <c r="AT295" i="5"/>
  <c r="AR296" i="5"/>
  <c r="E296" i="5"/>
  <c r="I296" i="5"/>
  <c r="H295" i="5"/>
  <c r="P295" i="5"/>
  <c r="N296" i="5"/>
  <c r="BE295" i="5"/>
  <c r="BC296" i="5"/>
  <c r="BY295" i="5"/>
  <c r="BW296" i="5"/>
  <c r="AJ295" i="5"/>
  <c r="AH296" i="5"/>
  <c r="BH296" i="5" l="1"/>
  <c r="BD296" i="5"/>
  <c r="AW296" i="5"/>
  <c r="AS296" i="5"/>
  <c r="BG295" i="5"/>
  <c r="AV295" i="5"/>
  <c r="CB296" i="5"/>
  <c r="BX296" i="5"/>
  <c r="S296" i="5"/>
  <c r="O296" i="5"/>
  <c r="BR296" i="5"/>
  <c r="BN296" i="5"/>
  <c r="R295" i="5"/>
  <c r="BQ295" i="5"/>
  <c r="CL296" i="5"/>
  <c r="CH296" i="5"/>
  <c r="AM296" i="5"/>
  <c r="AI296" i="5"/>
  <c r="AL295" i="5"/>
  <c r="CK295" i="5"/>
  <c r="AC296" i="5"/>
  <c r="Y296" i="5"/>
  <c r="CA295" i="5"/>
  <c r="F296" i="5"/>
  <c r="D297" i="5"/>
  <c r="AB295" i="5"/>
  <c r="E297" i="5" l="1"/>
  <c r="I297" i="5"/>
  <c r="H296" i="5"/>
  <c r="AJ296" i="5"/>
  <c r="AH297" i="5"/>
  <c r="BO296" i="5"/>
  <c r="BM297" i="5"/>
  <c r="Z296" i="5"/>
  <c r="X297" i="5"/>
  <c r="CI296" i="5"/>
  <c r="CG297" i="5"/>
  <c r="P296" i="5"/>
  <c r="N297" i="5"/>
  <c r="AT296" i="5"/>
  <c r="AR297" i="5"/>
  <c r="BY296" i="5"/>
  <c r="BW297" i="5"/>
  <c r="BE296" i="5"/>
  <c r="BC297" i="5"/>
  <c r="AW297" i="5" l="1"/>
  <c r="AS297" i="5"/>
  <c r="BR297" i="5"/>
  <c r="BN297" i="5"/>
  <c r="AV296" i="5"/>
  <c r="BQ296" i="5"/>
  <c r="CB297" i="5"/>
  <c r="BX297" i="5"/>
  <c r="AC297" i="5"/>
  <c r="Y297" i="5"/>
  <c r="S297" i="5"/>
  <c r="O297" i="5"/>
  <c r="AM297" i="5"/>
  <c r="AI297" i="5"/>
  <c r="R296" i="5"/>
  <c r="AL296" i="5"/>
  <c r="BH297" i="5"/>
  <c r="BD297" i="5"/>
  <c r="CL297" i="5"/>
  <c r="CH297" i="5"/>
  <c r="BG296" i="5"/>
  <c r="CK296" i="5"/>
  <c r="CA296" i="5"/>
  <c r="AB296" i="5"/>
  <c r="F297" i="5"/>
  <c r="D298" i="5"/>
  <c r="CI297" i="5" l="1"/>
  <c r="CG298" i="5"/>
  <c r="AJ297" i="5"/>
  <c r="AH298" i="5"/>
  <c r="BE297" i="5"/>
  <c r="BC298" i="5"/>
  <c r="P297" i="5"/>
  <c r="N298" i="5"/>
  <c r="Z297" i="5"/>
  <c r="X298" i="5"/>
  <c r="BO297" i="5"/>
  <c r="BM298" i="5"/>
  <c r="E298" i="5"/>
  <c r="I298" i="5"/>
  <c r="BY297" i="5"/>
  <c r="BW298" i="5"/>
  <c r="AT297" i="5"/>
  <c r="AR298" i="5"/>
  <c r="H297" i="5"/>
  <c r="CB298" i="5" l="1"/>
  <c r="BX298" i="5"/>
  <c r="S298" i="5"/>
  <c r="O298" i="5"/>
  <c r="CA297" i="5"/>
  <c r="R297" i="5"/>
  <c r="BH298" i="5"/>
  <c r="BD298" i="5"/>
  <c r="F298" i="5"/>
  <c r="D299" i="5"/>
  <c r="BG297" i="5"/>
  <c r="BR298" i="5"/>
  <c r="BN298" i="5"/>
  <c r="AM298" i="5"/>
  <c r="AI298" i="5"/>
  <c r="BQ297" i="5"/>
  <c r="AL297" i="5"/>
  <c r="AW298" i="5"/>
  <c r="AS298" i="5"/>
  <c r="AC298" i="5"/>
  <c r="Y298" i="5"/>
  <c r="CL298" i="5"/>
  <c r="CH298" i="5"/>
  <c r="AV297" i="5"/>
  <c r="AB297" i="5"/>
  <c r="CK297" i="5"/>
  <c r="AT298" i="5" l="1"/>
  <c r="AR299" i="5"/>
  <c r="BO298" i="5"/>
  <c r="BM299" i="5"/>
  <c r="CI298" i="5"/>
  <c r="CG299" i="5"/>
  <c r="E299" i="5"/>
  <c r="I299" i="5"/>
  <c r="P298" i="5"/>
  <c r="N299" i="5"/>
  <c r="H298" i="5"/>
  <c r="Z298" i="5"/>
  <c r="X299" i="5"/>
  <c r="AJ298" i="5"/>
  <c r="AH299" i="5"/>
  <c r="BE298" i="5"/>
  <c r="BC299" i="5"/>
  <c r="BY298" i="5"/>
  <c r="BW299" i="5"/>
  <c r="AM299" i="5" l="1"/>
  <c r="AI299" i="5"/>
  <c r="AL298" i="5"/>
  <c r="F299" i="5"/>
  <c r="D300" i="5"/>
  <c r="AC299" i="5"/>
  <c r="Y299" i="5"/>
  <c r="CL299" i="5"/>
  <c r="CH299" i="5"/>
  <c r="AB298" i="5"/>
  <c r="CK298" i="5"/>
  <c r="BR299" i="5"/>
  <c r="BN299" i="5"/>
  <c r="CB299" i="5"/>
  <c r="BX299" i="5"/>
  <c r="CA298" i="5"/>
  <c r="BQ298" i="5"/>
  <c r="BH299" i="5"/>
  <c r="BD299" i="5"/>
  <c r="S299" i="5"/>
  <c r="O299" i="5"/>
  <c r="AW299" i="5"/>
  <c r="AS299" i="5"/>
  <c r="BG298" i="5"/>
  <c r="R298" i="5"/>
  <c r="AV298" i="5"/>
  <c r="BE299" i="5" l="1"/>
  <c r="BC300" i="5"/>
  <c r="BO299" i="5"/>
  <c r="BM300" i="5"/>
  <c r="Z299" i="5"/>
  <c r="X300" i="5"/>
  <c r="E300" i="5"/>
  <c r="I300" i="5"/>
  <c r="H299" i="5"/>
  <c r="AT299" i="5"/>
  <c r="AR300" i="5"/>
  <c r="P299" i="5"/>
  <c r="N300" i="5"/>
  <c r="BY299" i="5"/>
  <c r="BW300" i="5"/>
  <c r="CI299" i="5"/>
  <c r="CG300" i="5"/>
  <c r="AJ299" i="5"/>
  <c r="AH300" i="5"/>
  <c r="CA299" i="5" l="1"/>
  <c r="F300" i="5"/>
  <c r="D301" i="5"/>
  <c r="S300" i="5"/>
  <c r="O300" i="5"/>
  <c r="AC300" i="5"/>
  <c r="Y300" i="5"/>
  <c r="R299" i="5"/>
  <c r="AB299" i="5"/>
  <c r="AM300" i="5"/>
  <c r="AI300" i="5"/>
  <c r="AW300" i="5"/>
  <c r="AS300" i="5"/>
  <c r="BR300" i="5"/>
  <c r="BN300" i="5"/>
  <c r="CB300" i="5"/>
  <c r="BX300" i="5"/>
  <c r="AL299" i="5"/>
  <c r="AV299" i="5"/>
  <c r="BQ299" i="5"/>
  <c r="CL300" i="5"/>
  <c r="CH300" i="5"/>
  <c r="BH300" i="5"/>
  <c r="BD300" i="5"/>
  <c r="CK299" i="5"/>
  <c r="BG299" i="5"/>
  <c r="AT300" i="5" l="1"/>
  <c r="AR301" i="5"/>
  <c r="Z300" i="5"/>
  <c r="X301" i="5"/>
  <c r="BE300" i="5"/>
  <c r="BC301" i="5"/>
  <c r="AJ300" i="5"/>
  <c r="AH301" i="5"/>
  <c r="P300" i="5"/>
  <c r="N301" i="5"/>
  <c r="CI300" i="5"/>
  <c r="CG301" i="5"/>
  <c r="BY300" i="5"/>
  <c r="BW301" i="5"/>
  <c r="E301" i="5"/>
  <c r="I301" i="5"/>
  <c r="H300" i="5"/>
  <c r="BO300" i="5"/>
  <c r="BM301" i="5"/>
  <c r="AM301" i="5" l="1"/>
  <c r="AI301" i="5"/>
  <c r="F301" i="5"/>
  <c r="D302" i="5"/>
  <c r="AL300" i="5"/>
  <c r="CB301" i="5"/>
  <c r="BX301" i="5"/>
  <c r="BH301" i="5"/>
  <c r="BD301" i="5"/>
  <c r="CA300" i="5"/>
  <c r="BG300" i="5"/>
  <c r="BR301" i="5"/>
  <c r="BN301" i="5"/>
  <c r="CL301" i="5"/>
  <c r="CH301" i="5"/>
  <c r="AC301" i="5"/>
  <c r="Y301" i="5"/>
  <c r="BQ300" i="5"/>
  <c r="CK300" i="5"/>
  <c r="AB300" i="5"/>
  <c r="S301" i="5"/>
  <c r="O301" i="5"/>
  <c r="AW301" i="5"/>
  <c r="AS301" i="5"/>
  <c r="R300" i="5"/>
  <c r="AV300" i="5"/>
  <c r="BO301" i="5" l="1"/>
  <c r="BM302" i="5"/>
  <c r="BY301" i="5"/>
  <c r="BW302" i="5"/>
  <c r="AT301" i="5"/>
  <c r="AR302" i="5"/>
  <c r="P301" i="5"/>
  <c r="N302" i="5"/>
  <c r="Z301" i="5"/>
  <c r="X302" i="5"/>
  <c r="E302" i="5"/>
  <c r="I302" i="5"/>
  <c r="H301" i="5"/>
  <c r="CI301" i="5"/>
  <c r="CG302" i="5"/>
  <c r="BE301" i="5"/>
  <c r="BC302" i="5"/>
  <c r="AJ301" i="5"/>
  <c r="AH302" i="5"/>
  <c r="CL302" i="5" l="1"/>
  <c r="CH302" i="5"/>
  <c r="S302" i="5"/>
  <c r="O302" i="5"/>
  <c r="CK301" i="5"/>
  <c r="R301" i="5"/>
  <c r="AW302" i="5"/>
  <c r="AS302" i="5"/>
  <c r="AV301" i="5"/>
  <c r="CB302" i="5"/>
  <c r="BX302" i="5"/>
  <c r="AM302" i="5"/>
  <c r="AI302" i="5"/>
  <c r="AL301" i="5"/>
  <c r="F302" i="5"/>
  <c r="D303" i="5"/>
  <c r="CA301" i="5"/>
  <c r="BH302" i="5"/>
  <c r="BD302" i="5"/>
  <c r="AC302" i="5"/>
  <c r="Y302" i="5"/>
  <c r="BR302" i="5"/>
  <c r="BN302" i="5"/>
  <c r="BG301" i="5"/>
  <c r="AB301" i="5"/>
  <c r="BQ301" i="5"/>
  <c r="BE302" i="5" l="1"/>
  <c r="BC303" i="5"/>
  <c r="AJ302" i="5"/>
  <c r="AH303" i="5"/>
  <c r="BY302" i="5"/>
  <c r="BW303" i="5"/>
  <c r="BO302" i="5"/>
  <c r="BM303" i="5"/>
  <c r="E303" i="5"/>
  <c r="I303" i="5"/>
  <c r="P302" i="5"/>
  <c r="N303" i="5"/>
  <c r="H302" i="5"/>
  <c r="Z302" i="5"/>
  <c r="X303" i="5"/>
  <c r="AT302" i="5"/>
  <c r="AR303" i="5"/>
  <c r="CI302" i="5"/>
  <c r="CG303" i="5"/>
  <c r="AC303" i="5" l="1"/>
  <c r="Y303" i="5"/>
  <c r="BR303" i="5"/>
  <c r="BN303" i="5"/>
  <c r="AB302" i="5"/>
  <c r="BQ302" i="5"/>
  <c r="CB303" i="5"/>
  <c r="BX303" i="5"/>
  <c r="AW303" i="5"/>
  <c r="AS303" i="5"/>
  <c r="CA302" i="5"/>
  <c r="CL303" i="5"/>
  <c r="CH303" i="5"/>
  <c r="S303" i="5"/>
  <c r="O303" i="5"/>
  <c r="AM303" i="5"/>
  <c r="AI303" i="5"/>
  <c r="CK302" i="5"/>
  <c r="R302" i="5"/>
  <c r="AL302" i="5"/>
  <c r="BH303" i="5"/>
  <c r="BD303" i="5"/>
  <c r="AV302" i="5"/>
  <c r="F303" i="5"/>
  <c r="D304" i="5"/>
  <c r="BG302" i="5"/>
  <c r="E304" i="5" l="1"/>
  <c r="I304" i="5"/>
  <c r="CI303" i="5"/>
  <c r="CG304" i="5"/>
  <c r="H303" i="5"/>
  <c r="BE303" i="5"/>
  <c r="BC304" i="5"/>
  <c r="AJ303" i="5"/>
  <c r="AH304" i="5"/>
  <c r="AT303" i="5"/>
  <c r="AR304" i="5"/>
  <c r="BO303" i="5"/>
  <c r="BM304" i="5"/>
  <c r="P303" i="5"/>
  <c r="N304" i="5"/>
  <c r="BY303" i="5"/>
  <c r="BW304" i="5"/>
  <c r="Z303" i="5"/>
  <c r="X304" i="5"/>
  <c r="CB304" i="5" l="1"/>
  <c r="BX304" i="5"/>
  <c r="S304" i="5"/>
  <c r="O304" i="5"/>
  <c r="BH304" i="5"/>
  <c r="BD304" i="5"/>
  <c r="R303" i="5"/>
  <c r="BG303" i="5"/>
  <c r="BR304" i="5"/>
  <c r="BN304" i="5"/>
  <c r="BQ303" i="5"/>
  <c r="AC304" i="5"/>
  <c r="Y304" i="5"/>
  <c r="AW304" i="5"/>
  <c r="AS304" i="5"/>
  <c r="CL304" i="5"/>
  <c r="CH304" i="5"/>
  <c r="AM304" i="5"/>
  <c r="AI304" i="5"/>
  <c r="AB303" i="5"/>
  <c r="AV303" i="5"/>
  <c r="CK303" i="5"/>
  <c r="CA303" i="5"/>
  <c r="AL303" i="5"/>
  <c r="F304" i="5"/>
  <c r="D305" i="5"/>
  <c r="Z304" i="5" l="1"/>
  <c r="X305" i="5"/>
  <c r="AJ304" i="5"/>
  <c r="AH305" i="5"/>
  <c r="BE304" i="5"/>
  <c r="BC305" i="5"/>
  <c r="CI304" i="5"/>
  <c r="CG305" i="5"/>
  <c r="BO304" i="5"/>
  <c r="BM305" i="5"/>
  <c r="P304" i="5"/>
  <c r="N305" i="5"/>
  <c r="E305" i="5"/>
  <c r="I305" i="5"/>
  <c r="AT304" i="5"/>
  <c r="AR305" i="5"/>
  <c r="BY304" i="5"/>
  <c r="BW305" i="5"/>
  <c r="H304" i="5"/>
  <c r="AW305" i="5" l="1"/>
  <c r="AS305" i="5"/>
  <c r="CL305" i="5"/>
  <c r="CH305" i="5"/>
  <c r="AV304" i="5"/>
  <c r="CK304" i="5"/>
  <c r="BH305" i="5"/>
  <c r="BD305" i="5"/>
  <c r="F305" i="5"/>
  <c r="D306" i="5"/>
  <c r="BG304" i="5"/>
  <c r="S305" i="5"/>
  <c r="O305" i="5"/>
  <c r="AM305" i="5"/>
  <c r="AI305" i="5"/>
  <c r="R304" i="5"/>
  <c r="AL304" i="5"/>
  <c r="CB305" i="5"/>
  <c r="BX305" i="5"/>
  <c r="BR305" i="5"/>
  <c r="BN305" i="5"/>
  <c r="AC305" i="5"/>
  <c r="Y305" i="5"/>
  <c r="CA304" i="5"/>
  <c r="BQ304" i="5"/>
  <c r="AB304" i="5"/>
  <c r="BY305" i="5" l="1"/>
  <c r="BW306" i="5"/>
  <c r="P305" i="5"/>
  <c r="N306" i="5"/>
  <c r="Z305" i="5"/>
  <c r="X306" i="5"/>
  <c r="E306" i="5"/>
  <c r="I306" i="5"/>
  <c r="CI305" i="5"/>
  <c r="CG306" i="5"/>
  <c r="H305" i="5"/>
  <c r="BO305" i="5"/>
  <c r="BM306" i="5"/>
  <c r="AJ305" i="5"/>
  <c r="AH306" i="5"/>
  <c r="BE305" i="5"/>
  <c r="BC306" i="5"/>
  <c r="AT305" i="5"/>
  <c r="AR306" i="5"/>
  <c r="AL305" i="5" l="1"/>
  <c r="F306" i="5"/>
  <c r="D307" i="5"/>
  <c r="BR306" i="5"/>
  <c r="BN306" i="5"/>
  <c r="AC306" i="5"/>
  <c r="Y306" i="5"/>
  <c r="BQ305" i="5"/>
  <c r="AB305" i="5"/>
  <c r="AM306" i="5"/>
  <c r="AI306" i="5"/>
  <c r="S306" i="5"/>
  <c r="O306" i="5"/>
  <c r="AW306" i="5"/>
  <c r="AS306" i="5"/>
  <c r="AV305" i="5"/>
  <c r="R305" i="5"/>
  <c r="BH306" i="5"/>
  <c r="BD306" i="5"/>
  <c r="CL306" i="5"/>
  <c r="CH306" i="5"/>
  <c r="CB306" i="5"/>
  <c r="BX306" i="5"/>
  <c r="BG305" i="5"/>
  <c r="CK305" i="5"/>
  <c r="CA305" i="5"/>
  <c r="BE306" i="5" l="1"/>
  <c r="BC307" i="5"/>
  <c r="P306" i="5"/>
  <c r="N307" i="5"/>
  <c r="Z306" i="5"/>
  <c r="X307" i="5"/>
  <c r="AJ306" i="5"/>
  <c r="AH307" i="5"/>
  <c r="BO306" i="5"/>
  <c r="BM307" i="5"/>
  <c r="BY306" i="5"/>
  <c r="BW307" i="5"/>
  <c r="E307" i="5"/>
  <c r="I307" i="5"/>
  <c r="H306" i="5"/>
  <c r="CI306" i="5"/>
  <c r="CG307" i="5"/>
  <c r="AT306" i="5"/>
  <c r="AR307" i="5"/>
  <c r="AL306" i="5" l="1"/>
  <c r="AC307" i="5"/>
  <c r="Y307" i="5"/>
  <c r="F307" i="5"/>
  <c r="D308" i="5"/>
  <c r="AB306" i="5"/>
  <c r="AW307" i="5"/>
  <c r="AS307" i="5"/>
  <c r="CB307" i="5"/>
  <c r="BX307" i="5"/>
  <c r="S307" i="5"/>
  <c r="O307" i="5"/>
  <c r="AM307" i="5"/>
  <c r="AI307" i="5"/>
  <c r="AV306" i="5"/>
  <c r="CA306" i="5"/>
  <c r="R306" i="5"/>
  <c r="CL307" i="5"/>
  <c r="CH307" i="5"/>
  <c r="BR307" i="5"/>
  <c r="BN307" i="5"/>
  <c r="BH307" i="5"/>
  <c r="BD307" i="5"/>
  <c r="CK306" i="5"/>
  <c r="BQ306" i="5"/>
  <c r="BG306" i="5"/>
  <c r="CI307" i="5" l="1"/>
  <c r="CG308" i="5"/>
  <c r="AJ307" i="5"/>
  <c r="AH308" i="5"/>
  <c r="P307" i="5"/>
  <c r="N308" i="5"/>
  <c r="E308" i="5"/>
  <c r="I308" i="5"/>
  <c r="H307" i="5"/>
  <c r="BE307" i="5"/>
  <c r="BC308" i="5"/>
  <c r="BY307" i="5"/>
  <c r="BW308" i="5"/>
  <c r="Z307" i="5"/>
  <c r="X308" i="5"/>
  <c r="BO307" i="5"/>
  <c r="BM308" i="5"/>
  <c r="AT307" i="5"/>
  <c r="AR308" i="5"/>
  <c r="AB307" i="5" l="1"/>
  <c r="F308" i="5"/>
  <c r="D309" i="5"/>
  <c r="CB308" i="5"/>
  <c r="BX308" i="5"/>
  <c r="S308" i="5"/>
  <c r="O308" i="5"/>
  <c r="CA307" i="5"/>
  <c r="R307" i="5"/>
  <c r="AC308" i="5"/>
  <c r="Y308" i="5"/>
  <c r="AW308" i="5"/>
  <c r="AS308" i="5"/>
  <c r="BH308" i="5"/>
  <c r="BD308" i="5"/>
  <c r="AM308" i="5"/>
  <c r="AI308" i="5"/>
  <c r="AV307" i="5"/>
  <c r="BG307" i="5"/>
  <c r="AL307" i="5"/>
  <c r="BR308" i="5"/>
  <c r="BN308" i="5"/>
  <c r="CL308" i="5"/>
  <c r="CH308" i="5"/>
  <c r="BQ307" i="5"/>
  <c r="CK307" i="5"/>
  <c r="AT308" i="5" l="1"/>
  <c r="AR309" i="5"/>
  <c r="P308" i="5"/>
  <c r="N309" i="5"/>
  <c r="CI308" i="5"/>
  <c r="CG309" i="5"/>
  <c r="Z308" i="5"/>
  <c r="X309" i="5"/>
  <c r="BY308" i="5"/>
  <c r="BW309" i="5"/>
  <c r="BO308" i="5"/>
  <c r="BM309" i="5"/>
  <c r="AJ308" i="5"/>
  <c r="AH309" i="5"/>
  <c r="E309" i="5"/>
  <c r="I309" i="5"/>
  <c r="H308" i="5"/>
  <c r="BE308" i="5"/>
  <c r="BC309" i="5"/>
  <c r="AC309" i="5" l="1"/>
  <c r="Y309" i="5"/>
  <c r="F309" i="5"/>
  <c r="D310" i="5"/>
  <c r="AB308" i="5"/>
  <c r="AM309" i="5"/>
  <c r="AI309" i="5"/>
  <c r="CL309" i="5"/>
  <c r="CH309" i="5"/>
  <c r="AL308" i="5"/>
  <c r="CK308" i="5"/>
  <c r="BH309" i="5"/>
  <c r="BD309" i="5"/>
  <c r="BR309" i="5"/>
  <c r="BN309" i="5"/>
  <c r="S309" i="5"/>
  <c r="O309" i="5"/>
  <c r="BG308" i="5"/>
  <c r="BQ308" i="5"/>
  <c r="R308" i="5"/>
  <c r="CB309" i="5"/>
  <c r="BX309" i="5"/>
  <c r="AW309" i="5"/>
  <c r="AS309" i="5"/>
  <c r="CA308" i="5"/>
  <c r="AV308" i="5"/>
  <c r="BE309" i="5" l="1"/>
  <c r="BC310" i="5"/>
  <c r="AJ309" i="5"/>
  <c r="AH310" i="5"/>
  <c r="AT309" i="5"/>
  <c r="AR310" i="5"/>
  <c r="BY309" i="5"/>
  <c r="BW310" i="5"/>
  <c r="P309" i="5"/>
  <c r="N310" i="5"/>
  <c r="E310" i="5"/>
  <c r="I310" i="5"/>
  <c r="H309" i="5"/>
  <c r="BO309" i="5"/>
  <c r="BM310" i="5"/>
  <c r="CI309" i="5"/>
  <c r="CG310" i="5"/>
  <c r="Z309" i="5"/>
  <c r="X310" i="5"/>
  <c r="BR310" i="5" l="1"/>
  <c r="BN310" i="5"/>
  <c r="CB310" i="5"/>
  <c r="BX310" i="5"/>
  <c r="BQ309" i="5"/>
  <c r="CA309" i="5"/>
  <c r="AW310" i="5"/>
  <c r="AS310" i="5"/>
  <c r="AV309" i="5"/>
  <c r="AM310" i="5"/>
  <c r="AI310" i="5"/>
  <c r="AB309" i="5"/>
  <c r="F310" i="5"/>
  <c r="D311" i="5"/>
  <c r="AL309" i="5"/>
  <c r="AC310" i="5"/>
  <c r="Y310" i="5"/>
  <c r="CL310" i="5"/>
  <c r="CH310" i="5"/>
  <c r="S310" i="5"/>
  <c r="O310" i="5"/>
  <c r="BH310" i="5"/>
  <c r="BD310" i="5"/>
  <c r="CK309" i="5"/>
  <c r="R309" i="5"/>
  <c r="BG309" i="5"/>
  <c r="CI310" i="5" l="1"/>
  <c r="CG311" i="5"/>
  <c r="Z310" i="5"/>
  <c r="X311" i="5"/>
  <c r="AJ310" i="5"/>
  <c r="AH311" i="5"/>
  <c r="BE310" i="5"/>
  <c r="BC311" i="5"/>
  <c r="BY310" i="5"/>
  <c r="BW311" i="5"/>
  <c r="P310" i="5"/>
  <c r="N311" i="5"/>
  <c r="E311" i="5"/>
  <c r="I311" i="5"/>
  <c r="AT310" i="5"/>
  <c r="AR311" i="5"/>
  <c r="BO310" i="5"/>
  <c r="BM311" i="5"/>
  <c r="H310" i="5"/>
  <c r="AW311" i="5" l="1"/>
  <c r="AS311" i="5"/>
  <c r="BH311" i="5"/>
  <c r="BD311" i="5"/>
  <c r="AV310" i="5"/>
  <c r="BG310" i="5"/>
  <c r="AM311" i="5"/>
  <c r="AI311" i="5"/>
  <c r="F311" i="5"/>
  <c r="D312" i="5"/>
  <c r="AL310" i="5"/>
  <c r="S311" i="5"/>
  <c r="O311" i="5"/>
  <c r="AC311" i="5"/>
  <c r="Y311" i="5"/>
  <c r="R310" i="5"/>
  <c r="AB310" i="5"/>
  <c r="BR311" i="5"/>
  <c r="BN311" i="5"/>
  <c r="CB311" i="5"/>
  <c r="BX311" i="5"/>
  <c r="CL311" i="5"/>
  <c r="CH311" i="5"/>
  <c r="BQ310" i="5"/>
  <c r="CA310" i="5"/>
  <c r="CK310" i="5"/>
  <c r="BO311" i="5" l="1"/>
  <c r="BM312" i="5"/>
  <c r="P311" i="5"/>
  <c r="N312" i="5"/>
  <c r="CI311" i="5"/>
  <c r="CG312" i="5"/>
  <c r="E312" i="5"/>
  <c r="I312" i="5"/>
  <c r="BE311" i="5"/>
  <c r="BC312" i="5"/>
  <c r="H311" i="5"/>
  <c r="BY311" i="5"/>
  <c r="BW312" i="5"/>
  <c r="Z311" i="5"/>
  <c r="X312" i="5"/>
  <c r="AJ311" i="5"/>
  <c r="AH312" i="5"/>
  <c r="AT311" i="5"/>
  <c r="AR312" i="5"/>
  <c r="AB311" i="5" l="1"/>
  <c r="F312" i="5"/>
  <c r="D313" i="5"/>
  <c r="CB312" i="5"/>
  <c r="BX312" i="5"/>
  <c r="CL312" i="5"/>
  <c r="CH312" i="5"/>
  <c r="CA311" i="5"/>
  <c r="CK311" i="5"/>
  <c r="S312" i="5"/>
  <c r="O312" i="5"/>
  <c r="AC312" i="5"/>
  <c r="Y312" i="5"/>
  <c r="AW312" i="5"/>
  <c r="AS312" i="5"/>
  <c r="AV311" i="5"/>
  <c r="R311" i="5"/>
  <c r="AM312" i="5"/>
  <c r="AI312" i="5"/>
  <c r="BH312" i="5"/>
  <c r="BD312" i="5"/>
  <c r="BR312" i="5"/>
  <c r="BN312" i="5"/>
  <c r="AL311" i="5"/>
  <c r="BG311" i="5"/>
  <c r="BQ311" i="5"/>
  <c r="AJ312" i="5" l="1"/>
  <c r="AH313" i="5"/>
  <c r="Z312" i="5"/>
  <c r="X313" i="5"/>
  <c r="CI312" i="5"/>
  <c r="CG313" i="5"/>
  <c r="P312" i="5"/>
  <c r="N313" i="5"/>
  <c r="BY312" i="5"/>
  <c r="BW313" i="5"/>
  <c r="BO312" i="5"/>
  <c r="BM313" i="5"/>
  <c r="E313" i="5"/>
  <c r="I313" i="5"/>
  <c r="H312" i="5"/>
  <c r="BE312" i="5"/>
  <c r="BC313" i="5"/>
  <c r="AT312" i="5"/>
  <c r="AR313" i="5"/>
  <c r="S313" i="5" l="1"/>
  <c r="O313" i="5"/>
  <c r="R312" i="5"/>
  <c r="CL313" i="5"/>
  <c r="CH313" i="5"/>
  <c r="F313" i="5"/>
  <c r="D314" i="5"/>
  <c r="CK312" i="5"/>
  <c r="AW313" i="5"/>
  <c r="AS313" i="5"/>
  <c r="BR313" i="5"/>
  <c r="BN313" i="5"/>
  <c r="AC313" i="5"/>
  <c r="Y313" i="5"/>
  <c r="AV312" i="5"/>
  <c r="BQ312" i="5"/>
  <c r="AB312" i="5"/>
  <c r="BH313" i="5"/>
  <c r="BD313" i="5"/>
  <c r="CB313" i="5"/>
  <c r="BX313" i="5"/>
  <c r="AM313" i="5"/>
  <c r="AI313" i="5"/>
  <c r="BG312" i="5"/>
  <c r="CA312" i="5"/>
  <c r="AL312" i="5"/>
  <c r="BE313" i="5" l="1"/>
  <c r="BC314" i="5"/>
  <c r="Z313" i="5"/>
  <c r="X314" i="5"/>
  <c r="E314" i="5"/>
  <c r="I314" i="5"/>
  <c r="H313" i="5"/>
  <c r="BO313" i="5"/>
  <c r="BM314" i="5"/>
  <c r="CI313" i="5"/>
  <c r="CG314" i="5"/>
  <c r="AJ313" i="5"/>
  <c r="AH314" i="5"/>
  <c r="AT313" i="5"/>
  <c r="AR314" i="5"/>
  <c r="BY313" i="5"/>
  <c r="BW314" i="5"/>
  <c r="P313" i="5"/>
  <c r="N314" i="5"/>
  <c r="AW314" i="5" l="1"/>
  <c r="AS314" i="5"/>
  <c r="AV313" i="5"/>
  <c r="AL313" i="5"/>
  <c r="F314" i="5"/>
  <c r="D315" i="5"/>
  <c r="S314" i="5"/>
  <c r="O314" i="5"/>
  <c r="CL314" i="5"/>
  <c r="CH314" i="5"/>
  <c r="AC314" i="5"/>
  <c r="Y314" i="5"/>
  <c r="R313" i="5"/>
  <c r="CK313" i="5"/>
  <c r="AB313" i="5"/>
  <c r="CB314" i="5"/>
  <c r="BX314" i="5"/>
  <c r="BR314" i="5"/>
  <c r="BN314" i="5"/>
  <c r="BH314" i="5"/>
  <c r="BD314" i="5"/>
  <c r="AM314" i="5"/>
  <c r="AI314" i="5"/>
  <c r="CA313" i="5"/>
  <c r="BQ313" i="5"/>
  <c r="BG313" i="5"/>
  <c r="BO314" i="5" l="1"/>
  <c r="BM315" i="5"/>
  <c r="E315" i="5"/>
  <c r="I315" i="5"/>
  <c r="H314" i="5"/>
  <c r="BY314" i="5"/>
  <c r="BW315" i="5"/>
  <c r="Z314" i="5"/>
  <c r="X315" i="5"/>
  <c r="AJ314" i="5"/>
  <c r="AH315" i="5"/>
  <c r="CI314" i="5"/>
  <c r="CG315" i="5"/>
  <c r="BE314" i="5"/>
  <c r="BC315" i="5"/>
  <c r="P314" i="5"/>
  <c r="N315" i="5"/>
  <c r="AT314" i="5"/>
  <c r="AR315" i="5"/>
  <c r="BH315" i="5" l="1"/>
  <c r="BD315" i="5"/>
  <c r="CB315" i="5"/>
  <c r="BX315" i="5"/>
  <c r="BG314" i="5"/>
  <c r="CA314" i="5"/>
  <c r="CL315" i="5"/>
  <c r="CH315" i="5"/>
  <c r="CK314" i="5"/>
  <c r="AV314" i="5"/>
  <c r="AL314" i="5"/>
  <c r="F315" i="5"/>
  <c r="D316" i="5"/>
  <c r="AW315" i="5"/>
  <c r="AS315" i="5"/>
  <c r="AM315" i="5"/>
  <c r="AI315" i="5"/>
  <c r="S315" i="5"/>
  <c r="O315" i="5"/>
  <c r="AC315" i="5"/>
  <c r="Y315" i="5"/>
  <c r="BR315" i="5"/>
  <c r="BN315" i="5"/>
  <c r="R314" i="5"/>
  <c r="AB314" i="5"/>
  <c r="BQ314" i="5"/>
  <c r="P315" i="5" l="1"/>
  <c r="N316" i="5"/>
  <c r="AJ315" i="5"/>
  <c r="AH316" i="5"/>
  <c r="H315" i="5"/>
  <c r="BO315" i="5"/>
  <c r="BM316" i="5"/>
  <c r="AT315" i="5"/>
  <c r="AR316" i="5"/>
  <c r="BY315" i="5"/>
  <c r="BW316" i="5"/>
  <c r="Z315" i="5"/>
  <c r="X316" i="5"/>
  <c r="E316" i="5"/>
  <c r="I316" i="5"/>
  <c r="CI315" i="5"/>
  <c r="CG316" i="5"/>
  <c r="BE315" i="5"/>
  <c r="BC316" i="5"/>
  <c r="BR316" i="5" l="1"/>
  <c r="BN316" i="5"/>
  <c r="F316" i="5"/>
  <c r="D317" i="5"/>
  <c r="BQ315" i="5"/>
  <c r="AC316" i="5"/>
  <c r="Y316" i="5"/>
  <c r="AB315" i="5"/>
  <c r="BH316" i="5"/>
  <c r="BD316" i="5"/>
  <c r="CB316" i="5"/>
  <c r="BX316" i="5"/>
  <c r="AM316" i="5"/>
  <c r="AI316" i="5"/>
  <c r="BG315" i="5"/>
  <c r="CA315" i="5"/>
  <c r="AL315" i="5"/>
  <c r="CL316" i="5"/>
  <c r="CH316" i="5"/>
  <c r="AW316" i="5"/>
  <c r="AS316" i="5"/>
  <c r="S316" i="5"/>
  <c r="O316" i="5"/>
  <c r="CK315" i="5"/>
  <c r="AV315" i="5"/>
  <c r="R315" i="5"/>
  <c r="CI316" i="5" l="1"/>
  <c r="CG317" i="5"/>
  <c r="AJ316" i="5"/>
  <c r="AH317" i="5"/>
  <c r="Z316" i="5"/>
  <c r="X317" i="5"/>
  <c r="BY316" i="5"/>
  <c r="BW317" i="5"/>
  <c r="P316" i="5"/>
  <c r="N317" i="5"/>
  <c r="BE316" i="5"/>
  <c r="BC317" i="5"/>
  <c r="E317" i="5"/>
  <c r="I317" i="5"/>
  <c r="H316" i="5"/>
  <c r="AT316" i="5"/>
  <c r="AR317" i="5"/>
  <c r="BO316" i="5"/>
  <c r="BM317" i="5"/>
  <c r="CB317" i="5" l="1"/>
  <c r="BX317" i="5"/>
  <c r="CA316" i="5"/>
  <c r="AC317" i="5"/>
  <c r="Y317" i="5"/>
  <c r="F317" i="5"/>
  <c r="D318" i="5"/>
  <c r="AB316" i="5"/>
  <c r="BR317" i="5"/>
  <c r="BN317" i="5"/>
  <c r="BH317" i="5"/>
  <c r="BD317" i="5"/>
  <c r="AM317" i="5"/>
  <c r="AI317" i="5"/>
  <c r="BQ316" i="5"/>
  <c r="BG316" i="5"/>
  <c r="AL316" i="5"/>
  <c r="AW317" i="5"/>
  <c r="AS317" i="5"/>
  <c r="S317" i="5"/>
  <c r="O317" i="5"/>
  <c r="CL317" i="5"/>
  <c r="CH317" i="5"/>
  <c r="AV316" i="5"/>
  <c r="R316" i="5"/>
  <c r="CK316" i="5"/>
  <c r="AT317" i="5" l="1"/>
  <c r="AR318" i="5"/>
  <c r="AJ317" i="5"/>
  <c r="AH318" i="5"/>
  <c r="E318" i="5"/>
  <c r="I318" i="5"/>
  <c r="H317" i="5"/>
  <c r="BE317" i="5"/>
  <c r="BC318" i="5"/>
  <c r="Z317" i="5"/>
  <c r="X318" i="5"/>
  <c r="CI317" i="5"/>
  <c r="CG318" i="5"/>
  <c r="BO317" i="5"/>
  <c r="BM318" i="5"/>
  <c r="P317" i="5"/>
  <c r="N318" i="5"/>
  <c r="BY317" i="5"/>
  <c r="BW318" i="5"/>
  <c r="BR318" i="5" l="1"/>
  <c r="BN318" i="5"/>
  <c r="BQ317" i="5"/>
  <c r="CK317" i="5"/>
  <c r="F318" i="5"/>
  <c r="D319" i="5"/>
  <c r="CB318" i="5"/>
  <c r="BX318" i="5"/>
  <c r="AC318" i="5"/>
  <c r="Y318" i="5"/>
  <c r="AM318" i="5"/>
  <c r="AI318" i="5"/>
  <c r="CL318" i="5"/>
  <c r="CH318" i="5"/>
  <c r="CA317" i="5"/>
  <c r="AB317" i="5"/>
  <c r="AL317" i="5"/>
  <c r="S318" i="5"/>
  <c r="O318" i="5"/>
  <c r="BH318" i="5"/>
  <c r="BD318" i="5"/>
  <c r="AW318" i="5"/>
  <c r="AS318" i="5"/>
  <c r="R317" i="5"/>
  <c r="BG317" i="5"/>
  <c r="AV317" i="5"/>
  <c r="P318" i="5" l="1"/>
  <c r="N319" i="5"/>
  <c r="CI318" i="5"/>
  <c r="CG319" i="5"/>
  <c r="E319" i="5"/>
  <c r="I319" i="5"/>
  <c r="H318" i="5"/>
  <c r="AJ318" i="5"/>
  <c r="AH319" i="5"/>
  <c r="AT318" i="5"/>
  <c r="AR319" i="5"/>
  <c r="Z318" i="5"/>
  <c r="X319" i="5"/>
  <c r="BE318" i="5"/>
  <c r="BC319" i="5"/>
  <c r="BY318" i="5"/>
  <c r="BW319" i="5"/>
  <c r="BO318" i="5"/>
  <c r="BM319" i="5"/>
  <c r="BH319" i="5" l="1"/>
  <c r="BD319" i="5"/>
  <c r="BG318" i="5"/>
  <c r="AB318" i="5"/>
  <c r="F319" i="5"/>
  <c r="D320" i="5"/>
  <c r="BR319" i="5"/>
  <c r="BN319" i="5"/>
  <c r="AW319" i="5"/>
  <c r="AS319" i="5"/>
  <c r="CL319" i="5"/>
  <c r="CH319" i="5"/>
  <c r="AC319" i="5"/>
  <c r="Y319" i="5"/>
  <c r="BQ318" i="5"/>
  <c r="AV318" i="5"/>
  <c r="CK318" i="5"/>
  <c r="CB319" i="5"/>
  <c r="BX319" i="5"/>
  <c r="AM319" i="5"/>
  <c r="AI319" i="5"/>
  <c r="S319" i="5"/>
  <c r="O319" i="5"/>
  <c r="CA318" i="5"/>
  <c r="AL318" i="5"/>
  <c r="R318" i="5"/>
  <c r="BY319" i="5" l="1"/>
  <c r="BW320" i="5"/>
  <c r="Z319" i="5"/>
  <c r="X320" i="5"/>
  <c r="E320" i="5"/>
  <c r="I320" i="5"/>
  <c r="H319" i="5"/>
  <c r="CI319" i="5"/>
  <c r="CG320" i="5"/>
  <c r="P319" i="5"/>
  <c r="N320" i="5"/>
  <c r="AT319" i="5"/>
  <c r="AR320" i="5"/>
  <c r="AJ319" i="5"/>
  <c r="AH320" i="5"/>
  <c r="BO319" i="5"/>
  <c r="BM320" i="5"/>
  <c r="BE319" i="5"/>
  <c r="BC320" i="5"/>
  <c r="AL319" i="5" l="1"/>
  <c r="AW320" i="5"/>
  <c r="AS320" i="5"/>
  <c r="AV319" i="5"/>
  <c r="F320" i="5"/>
  <c r="D321" i="5"/>
  <c r="BH320" i="5"/>
  <c r="BD320" i="5"/>
  <c r="S320" i="5"/>
  <c r="O320" i="5"/>
  <c r="AC320" i="5"/>
  <c r="Y320" i="5"/>
  <c r="BG319" i="5"/>
  <c r="R319" i="5"/>
  <c r="AB319" i="5"/>
  <c r="BR320" i="5"/>
  <c r="BN320" i="5"/>
  <c r="CL320" i="5"/>
  <c r="CH320" i="5"/>
  <c r="CB320" i="5"/>
  <c r="BX320" i="5"/>
  <c r="AM320" i="5"/>
  <c r="AI320" i="5"/>
  <c r="BQ319" i="5"/>
  <c r="CK319" i="5"/>
  <c r="CA319" i="5"/>
  <c r="CI320" i="5" l="1"/>
  <c r="CG321" i="5"/>
  <c r="E321" i="5"/>
  <c r="I321" i="5"/>
  <c r="H320" i="5"/>
  <c r="BO320" i="5"/>
  <c r="BM321" i="5"/>
  <c r="Z320" i="5"/>
  <c r="X321" i="5"/>
  <c r="AJ320" i="5"/>
  <c r="AH321" i="5"/>
  <c r="P320" i="5"/>
  <c r="N321" i="5"/>
  <c r="AT320" i="5"/>
  <c r="AR321" i="5"/>
  <c r="BY320" i="5"/>
  <c r="BW321" i="5"/>
  <c r="BE320" i="5"/>
  <c r="BC321" i="5"/>
  <c r="AW321" i="5" l="1"/>
  <c r="AS321" i="5"/>
  <c r="BR321" i="5"/>
  <c r="BN321" i="5"/>
  <c r="AV320" i="5"/>
  <c r="BQ320" i="5"/>
  <c r="S321" i="5"/>
  <c r="O321" i="5"/>
  <c r="R320" i="5"/>
  <c r="BH321" i="5"/>
  <c r="BD321" i="5"/>
  <c r="BG320" i="5"/>
  <c r="AL320" i="5"/>
  <c r="F321" i="5"/>
  <c r="D322" i="5"/>
  <c r="AM321" i="5"/>
  <c r="AI321" i="5"/>
  <c r="CB321" i="5"/>
  <c r="BX321" i="5"/>
  <c r="AC321" i="5"/>
  <c r="Y321" i="5"/>
  <c r="CL321" i="5"/>
  <c r="CH321" i="5"/>
  <c r="CA320" i="5"/>
  <c r="AB320" i="5"/>
  <c r="CK320" i="5"/>
  <c r="BY321" i="5" l="1"/>
  <c r="BW322" i="5"/>
  <c r="AJ321" i="5"/>
  <c r="AH322" i="5"/>
  <c r="BE321" i="5"/>
  <c r="BC322" i="5"/>
  <c r="CI321" i="5"/>
  <c r="CG322" i="5"/>
  <c r="E322" i="5"/>
  <c r="I322" i="5"/>
  <c r="BO321" i="5"/>
  <c r="BM322" i="5"/>
  <c r="H321" i="5"/>
  <c r="Z321" i="5"/>
  <c r="X322" i="5"/>
  <c r="P321" i="5"/>
  <c r="N322" i="5"/>
  <c r="AT321" i="5"/>
  <c r="AR322" i="5"/>
  <c r="AC322" i="5" l="1"/>
  <c r="Y322" i="5"/>
  <c r="CL322" i="5"/>
  <c r="CH322" i="5"/>
  <c r="AB321" i="5"/>
  <c r="CK321" i="5"/>
  <c r="BH322" i="5"/>
  <c r="BD322" i="5"/>
  <c r="BG321" i="5"/>
  <c r="AW322" i="5"/>
  <c r="AS322" i="5"/>
  <c r="BR322" i="5"/>
  <c r="BN322" i="5"/>
  <c r="AM322" i="5"/>
  <c r="AI322" i="5"/>
  <c r="S322" i="5"/>
  <c r="O322" i="5"/>
  <c r="AV321" i="5"/>
  <c r="BQ321" i="5"/>
  <c r="AL321" i="5"/>
  <c r="CB322" i="5"/>
  <c r="BX322" i="5"/>
  <c r="R321" i="5"/>
  <c r="F322" i="5"/>
  <c r="D323" i="5"/>
  <c r="CA321" i="5"/>
  <c r="E323" i="5" l="1"/>
  <c r="I323" i="5"/>
  <c r="BO322" i="5"/>
  <c r="BM323" i="5"/>
  <c r="H322" i="5"/>
  <c r="AT322" i="5"/>
  <c r="AR323" i="5"/>
  <c r="BY322" i="5"/>
  <c r="BW323" i="5"/>
  <c r="P322" i="5"/>
  <c r="N323" i="5"/>
  <c r="CI322" i="5"/>
  <c r="CG323" i="5"/>
  <c r="AJ322" i="5"/>
  <c r="AH323" i="5"/>
  <c r="BE322" i="5"/>
  <c r="BC323" i="5"/>
  <c r="Z322" i="5"/>
  <c r="X323" i="5"/>
  <c r="AM323" i="5" l="1"/>
  <c r="AI323" i="5"/>
  <c r="AW323" i="5"/>
  <c r="AS323" i="5"/>
  <c r="AL322" i="5"/>
  <c r="AV322" i="5"/>
  <c r="CL323" i="5"/>
  <c r="CH323" i="5"/>
  <c r="CK322" i="5"/>
  <c r="AC323" i="5"/>
  <c r="Y323" i="5"/>
  <c r="S323" i="5"/>
  <c r="O323" i="5"/>
  <c r="BR323" i="5"/>
  <c r="BN323" i="5"/>
  <c r="AB322" i="5"/>
  <c r="R322" i="5"/>
  <c r="BQ322" i="5"/>
  <c r="BH323" i="5"/>
  <c r="BD323" i="5"/>
  <c r="CB323" i="5"/>
  <c r="BX323" i="5"/>
  <c r="BG322" i="5"/>
  <c r="CA322" i="5"/>
  <c r="F323" i="5"/>
  <c r="D324" i="5"/>
  <c r="P323" i="5" l="1"/>
  <c r="N324" i="5"/>
  <c r="H323" i="5"/>
  <c r="Z323" i="5"/>
  <c r="X324" i="5"/>
  <c r="BY323" i="5"/>
  <c r="BW324" i="5"/>
  <c r="AT323" i="5"/>
  <c r="AR324" i="5"/>
  <c r="E324" i="5"/>
  <c r="I324" i="5"/>
  <c r="BE323" i="5"/>
  <c r="BC324" i="5"/>
  <c r="BO323" i="5"/>
  <c r="BM324" i="5"/>
  <c r="CI323" i="5"/>
  <c r="CG324" i="5"/>
  <c r="AJ323" i="5"/>
  <c r="AH324" i="5"/>
  <c r="BR324" i="5" l="1"/>
  <c r="BN324" i="5"/>
  <c r="CB324" i="5"/>
  <c r="BX324" i="5"/>
  <c r="BQ323" i="5"/>
  <c r="CA323" i="5"/>
  <c r="BH324" i="5"/>
  <c r="BD324" i="5"/>
  <c r="AC324" i="5"/>
  <c r="Y324" i="5"/>
  <c r="BG323" i="5"/>
  <c r="AB323" i="5"/>
  <c r="AL323" i="5"/>
  <c r="F324" i="5"/>
  <c r="D325" i="5"/>
  <c r="AM324" i="5"/>
  <c r="AI324" i="5"/>
  <c r="CL324" i="5"/>
  <c r="CH324" i="5"/>
  <c r="AW324" i="5"/>
  <c r="AS324" i="5"/>
  <c r="S324" i="5"/>
  <c r="O324" i="5"/>
  <c r="CK323" i="5"/>
  <c r="AV323" i="5"/>
  <c r="R323" i="5"/>
  <c r="CI324" i="5" l="1"/>
  <c r="CG325" i="5"/>
  <c r="AJ324" i="5"/>
  <c r="AH325" i="5"/>
  <c r="H324" i="5"/>
  <c r="P324" i="5"/>
  <c r="N325" i="5"/>
  <c r="E325" i="5"/>
  <c r="I325" i="5"/>
  <c r="Z324" i="5"/>
  <c r="X325" i="5"/>
  <c r="BY324" i="5"/>
  <c r="BW325" i="5"/>
  <c r="AT324" i="5"/>
  <c r="AR325" i="5"/>
  <c r="BE324" i="5"/>
  <c r="BC325" i="5"/>
  <c r="BO324" i="5"/>
  <c r="BM325" i="5"/>
  <c r="AW325" i="5" l="1"/>
  <c r="AS325" i="5"/>
  <c r="S325" i="5"/>
  <c r="O325" i="5"/>
  <c r="AV324" i="5"/>
  <c r="R324" i="5"/>
  <c r="BH325" i="5"/>
  <c r="BD325" i="5"/>
  <c r="CB325" i="5"/>
  <c r="BX325" i="5"/>
  <c r="CA324" i="5"/>
  <c r="BR325" i="5"/>
  <c r="BN325" i="5"/>
  <c r="AC325" i="5"/>
  <c r="Y325" i="5"/>
  <c r="AM325" i="5"/>
  <c r="AI325" i="5"/>
  <c r="BQ324" i="5"/>
  <c r="AB324" i="5"/>
  <c r="AL324" i="5"/>
  <c r="CL325" i="5"/>
  <c r="CH325" i="5"/>
  <c r="BG324" i="5"/>
  <c r="F325" i="5"/>
  <c r="D326" i="5"/>
  <c r="CK324" i="5"/>
  <c r="E326" i="5" l="1"/>
  <c r="I326" i="5"/>
  <c r="BO325" i="5"/>
  <c r="BM326" i="5"/>
  <c r="H325" i="5"/>
  <c r="CI325" i="5"/>
  <c r="CG326" i="5"/>
  <c r="AJ325" i="5"/>
  <c r="AH326" i="5"/>
  <c r="BY325" i="5"/>
  <c r="BW326" i="5"/>
  <c r="P325" i="5"/>
  <c r="N326" i="5"/>
  <c r="Z325" i="5"/>
  <c r="X326" i="5"/>
  <c r="BE325" i="5"/>
  <c r="BC326" i="5"/>
  <c r="AT325" i="5"/>
  <c r="AR326" i="5"/>
  <c r="AC326" i="5" l="1"/>
  <c r="Y326" i="5"/>
  <c r="CL326" i="5"/>
  <c r="CH326" i="5"/>
  <c r="AB325" i="5"/>
  <c r="CK325" i="5"/>
  <c r="BH326" i="5"/>
  <c r="BD326" i="5"/>
  <c r="AM326" i="5"/>
  <c r="AI326" i="5"/>
  <c r="S326" i="5"/>
  <c r="O326" i="5"/>
  <c r="R325" i="5"/>
  <c r="AW326" i="5"/>
  <c r="AS326" i="5"/>
  <c r="CB326" i="5"/>
  <c r="BX326" i="5"/>
  <c r="BR326" i="5"/>
  <c r="BN326" i="5"/>
  <c r="AV325" i="5"/>
  <c r="CA325" i="5"/>
  <c r="BQ325" i="5"/>
  <c r="BG325" i="5"/>
  <c r="AL325" i="5"/>
  <c r="F326" i="5"/>
  <c r="D327" i="5"/>
  <c r="H326" i="5" l="1"/>
  <c r="BO326" i="5"/>
  <c r="BM327" i="5"/>
  <c r="P326" i="5"/>
  <c r="N327" i="5"/>
  <c r="BY326" i="5"/>
  <c r="BW327" i="5"/>
  <c r="AJ326" i="5"/>
  <c r="AH327" i="5"/>
  <c r="CI326" i="5"/>
  <c r="CG327" i="5"/>
  <c r="E327" i="5"/>
  <c r="I327" i="5"/>
  <c r="AT326" i="5"/>
  <c r="AR327" i="5"/>
  <c r="BE326" i="5"/>
  <c r="BC327" i="5"/>
  <c r="Z326" i="5"/>
  <c r="X327" i="5"/>
  <c r="AW327" i="5" l="1"/>
  <c r="AS327" i="5"/>
  <c r="CB327" i="5"/>
  <c r="BX327" i="5"/>
  <c r="AV326" i="5"/>
  <c r="CA326" i="5"/>
  <c r="S327" i="5"/>
  <c r="O327" i="5"/>
  <c r="F327" i="5"/>
  <c r="D328" i="5"/>
  <c r="R326" i="5"/>
  <c r="AC327" i="5"/>
  <c r="Y327" i="5"/>
  <c r="CL327" i="5"/>
  <c r="CH327" i="5"/>
  <c r="BR327" i="5"/>
  <c r="BN327" i="5"/>
  <c r="AB326" i="5"/>
  <c r="CK326" i="5"/>
  <c r="BQ326" i="5"/>
  <c r="BH327" i="5"/>
  <c r="BD327" i="5"/>
  <c r="AM327" i="5"/>
  <c r="AI327" i="5"/>
  <c r="BG326" i="5"/>
  <c r="AL326" i="5"/>
  <c r="Z327" i="5" l="1"/>
  <c r="X328" i="5"/>
  <c r="AJ327" i="5"/>
  <c r="AH328" i="5"/>
  <c r="BE327" i="5"/>
  <c r="BC328" i="5"/>
  <c r="BO327" i="5"/>
  <c r="BM328" i="5"/>
  <c r="E328" i="5"/>
  <c r="I328" i="5"/>
  <c r="BY327" i="5"/>
  <c r="BW328" i="5"/>
  <c r="H327" i="5"/>
  <c r="CI327" i="5"/>
  <c r="CG328" i="5"/>
  <c r="P327" i="5"/>
  <c r="N328" i="5"/>
  <c r="AT327" i="5"/>
  <c r="AR328" i="5"/>
  <c r="CL328" i="5" l="1"/>
  <c r="CH328" i="5"/>
  <c r="BR328" i="5"/>
  <c r="BN328" i="5"/>
  <c r="CK327" i="5"/>
  <c r="BQ327" i="5"/>
  <c r="BH328" i="5"/>
  <c r="BD328" i="5"/>
  <c r="BG327" i="5"/>
  <c r="AW328" i="5"/>
  <c r="AS328" i="5"/>
  <c r="CB328" i="5"/>
  <c r="BX328" i="5"/>
  <c r="AM328" i="5"/>
  <c r="AI328" i="5"/>
  <c r="AV327" i="5"/>
  <c r="CA327" i="5"/>
  <c r="AL327" i="5"/>
  <c r="AC328" i="5"/>
  <c r="Y328" i="5"/>
  <c r="S328" i="5"/>
  <c r="O328" i="5"/>
  <c r="R327" i="5"/>
  <c r="F328" i="5"/>
  <c r="D329" i="5"/>
  <c r="AB327" i="5"/>
  <c r="E329" i="5" l="1"/>
  <c r="I329" i="5"/>
  <c r="BY328" i="5"/>
  <c r="BW329" i="5"/>
  <c r="H328" i="5"/>
  <c r="AT328" i="5"/>
  <c r="AR329" i="5"/>
  <c r="P328" i="5"/>
  <c r="N329" i="5"/>
  <c r="BO328" i="5"/>
  <c r="BM329" i="5"/>
  <c r="Z328" i="5"/>
  <c r="X329" i="5"/>
  <c r="AJ328" i="5"/>
  <c r="AH329" i="5"/>
  <c r="BE328" i="5"/>
  <c r="BC329" i="5"/>
  <c r="CI328" i="5"/>
  <c r="CG329" i="5"/>
  <c r="S329" i="5" l="1"/>
  <c r="O329" i="5"/>
  <c r="AM329" i="5"/>
  <c r="AI329" i="5"/>
  <c r="AW329" i="5"/>
  <c r="AS329" i="5"/>
  <c r="AL328" i="5"/>
  <c r="AV328" i="5"/>
  <c r="AC329" i="5"/>
  <c r="Y329" i="5"/>
  <c r="AB328" i="5"/>
  <c r="BH329" i="5"/>
  <c r="BD329" i="5"/>
  <c r="CL329" i="5"/>
  <c r="CH329" i="5"/>
  <c r="BR329" i="5"/>
  <c r="BN329" i="5"/>
  <c r="CB329" i="5"/>
  <c r="BX329" i="5"/>
  <c r="CK328" i="5"/>
  <c r="BQ328" i="5"/>
  <c r="CA328" i="5"/>
  <c r="BG328" i="5"/>
  <c r="R328" i="5"/>
  <c r="F329" i="5"/>
  <c r="D330" i="5"/>
  <c r="BE329" i="5" l="1"/>
  <c r="BC330" i="5"/>
  <c r="BY329" i="5"/>
  <c r="BW330" i="5"/>
  <c r="AT329" i="5"/>
  <c r="AR330" i="5"/>
  <c r="BO329" i="5"/>
  <c r="BM330" i="5"/>
  <c r="Z329" i="5"/>
  <c r="X330" i="5"/>
  <c r="AJ329" i="5"/>
  <c r="AH330" i="5"/>
  <c r="E330" i="5"/>
  <c r="I330" i="5"/>
  <c r="CI329" i="5"/>
  <c r="CG330" i="5"/>
  <c r="P329" i="5"/>
  <c r="N330" i="5"/>
  <c r="H329" i="5"/>
  <c r="CL330" i="5" l="1"/>
  <c r="CH330" i="5"/>
  <c r="BR330" i="5"/>
  <c r="BN330" i="5"/>
  <c r="CK329" i="5"/>
  <c r="BQ329" i="5"/>
  <c r="AW330" i="5"/>
  <c r="AS330" i="5"/>
  <c r="F330" i="5"/>
  <c r="D331" i="5"/>
  <c r="AV329" i="5"/>
  <c r="AM330" i="5"/>
  <c r="AI330" i="5"/>
  <c r="CB330" i="5"/>
  <c r="BX330" i="5"/>
  <c r="AL329" i="5"/>
  <c r="CA329" i="5"/>
  <c r="S330" i="5"/>
  <c r="O330" i="5"/>
  <c r="AC330" i="5"/>
  <c r="Y330" i="5"/>
  <c r="BH330" i="5"/>
  <c r="BD330" i="5"/>
  <c r="R329" i="5"/>
  <c r="AB329" i="5"/>
  <c r="BG329" i="5"/>
  <c r="P330" i="5" l="1"/>
  <c r="N331" i="5"/>
  <c r="AJ330" i="5"/>
  <c r="AH331" i="5"/>
  <c r="BE330" i="5"/>
  <c r="BC331" i="5"/>
  <c r="E331" i="5"/>
  <c r="I331" i="5"/>
  <c r="BO330" i="5"/>
  <c r="BM331" i="5"/>
  <c r="H330" i="5"/>
  <c r="Z330" i="5"/>
  <c r="X331" i="5"/>
  <c r="BY330" i="5"/>
  <c r="BW331" i="5"/>
  <c r="AT330" i="5"/>
  <c r="AR331" i="5"/>
  <c r="CI330" i="5"/>
  <c r="CG331" i="5"/>
  <c r="CA330" i="5" l="1"/>
  <c r="F331" i="5"/>
  <c r="D332" i="5"/>
  <c r="AC331" i="5"/>
  <c r="Y331" i="5"/>
  <c r="BH331" i="5"/>
  <c r="BD331" i="5"/>
  <c r="CB331" i="5"/>
  <c r="BX331" i="5"/>
  <c r="AB330" i="5"/>
  <c r="BG330" i="5"/>
  <c r="AM331" i="5"/>
  <c r="AI331" i="5"/>
  <c r="CK330" i="5"/>
  <c r="AL330" i="5"/>
  <c r="CL331" i="5"/>
  <c r="CH331" i="5"/>
  <c r="AW331" i="5"/>
  <c r="AS331" i="5"/>
  <c r="BR331" i="5"/>
  <c r="BN331" i="5"/>
  <c r="S331" i="5"/>
  <c r="O331" i="5"/>
  <c r="AV330" i="5"/>
  <c r="BQ330" i="5"/>
  <c r="R330" i="5"/>
  <c r="AT331" i="5" l="1"/>
  <c r="AR332" i="5"/>
  <c r="AJ331" i="5"/>
  <c r="AH332" i="5"/>
  <c r="BE331" i="5"/>
  <c r="BC332" i="5"/>
  <c r="CI331" i="5"/>
  <c r="CG332" i="5"/>
  <c r="Z331" i="5"/>
  <c r="X332" i="5"/>
  <c r="P331" i="5"/>
  <c r="N332" i="5"/>
  <c r="E332" i="5"/>
  <c r="I332" i="5"/>
  <c r="H331" i="5"/>
  <c r="BO331" i="5"/>
  <c r="BM332" i="5"/>
  <c r="BY331" i="5"/>
  <c r="BW332" i="5"/>
  <c r="CL332" i="5" l="1"/>
  <c r="CH332" i="5"/>
  <c r="CK331" i="5"/>
  <c r="BH332" i="5"/>
  <c r="BD332" i="5"/>
  <c r="F332" i="5"/>
  <c r="D333" i="5"/>
  <c r="BG331" i="5"/>
  <c r="CB332" i="5"/>
  <c r="BX332" i="5"/>
  <c r="S332" i="5"/>
  <c r="O332" i="5"/>
  <c r="AM332" i="5"/>
  <c r="AI332" i="5"/>
  <c r="CA331" i="5"/>
  <c r="R331" i="5"/>
  <c r="AL331" i="5"/>
  <c r="BR332" i="5"/>
  <c r="BN332" i="5"/>
  <c r="AC332" i="5"/>
  <c r="Y332" i="5"/>
  <c r="AW332" i="5"/>
  <c r="AS332" i="5"/>
  <c r="BQ331" i="5"/>
  <c r="AB331" i="5"/>
  <c r="AV331" i="5"/>
  <c r="BO332" i="5" l="1"/>
  <c r="BM333" i="5"/>
  <c r="AJ332" i="5"/>
  <c r="AH333" i="5"/>
  <c r="E333" i="5"/>
  <c r="I333" i="5"/>
  <c r="H332" i="5"/>
  <c r="P332" i="5"/>
  <c r="N333" i="5"/>
  <c r="BE332" i="5"/>
  <c r="BC333" i="5"/>
  <c r="AT332" i="5"/>
  <c r="AR333" i="5"/>
  <c r="BY332" i="5"/>
  <c r="BW333" i="5"/>
  <c r="Z332" i="5"/>
  <c r="X333" i="5"/>
  <c r="CI332" i="5"/>
  <c r="CG333" i="5"/>
  <c r="CA332" i="5" l="1"/>
  <c r="CB333" i="5"/>
  <c r="BX333" i="5"/>
  <c r="AV332" i="5"/>
  <c r="F333" i="5"/>
  <c r="D334" i="5"/>
  <c r="CL333" i="5"/>
  <c r="CH333" i="5"/>
  <c r="BH333" i="5"/>
  <c r="BD333" i="5"/>
  <c r="AM333" i="5"/>
  <c r="AI333" i="5"/>
  <c r="AW333" i="5"/>
  <c r="AS333" i="5"/>
  <c r="CK332" i="5"/>
  <c r="BG332" i="5"/>
  <c r="AL332" i="5"/>
  <c r="AC333" i="5"/>
  <c r="Y333" i="5"/>
  <c r="S333" i="5"/>
  <c r="O333" i="5"/>
  <c r="BR333" i="5"/>
  <c r="BN333" i="5"/>
  <c r="AB332" i="5"/>
  <c r="R332" i="5"/>
  <c r="BQ332" i="5"/>
  <c r="Z333" i="5" l="1"/>
  <c r="X334" i="5"/>
  <c r="AT333" i="5"/>
  <c r="AR334" i="5"/>
  <c r="E334" i="5"/>
  <c r="I334" i="5"/>
  <c r="H333" i="5"/>
  <c r="AJ333" i="5"/>
  <c r="AH334" i="5"/>
  <c r="BO333" i="5"/>
  <c r="BM334" i="5"/>
  <c r="BE333" i="5"/>
  <c r="BC334" i="5"/>
  <c r="BY333" i="5"/>
  <c r="BW334" i="5"/>
  <c r="P333" i="5"/>
  <c r="N334" i="5"/>
  <c r="CI333" i="5"/>
  <c r="CG334" i="5"/>
  <c r="CB334" i="5" l="1"/>
  <c r="BX334" i="5"/>
  <c r="CA333" i="5"/>
  <c r="BG333" i="5"/>
  <c r="F334" i="5"/>
  <c r="D335" i="5"/>
  <c r="CL334" i="5"/>
  <c r="CH334" i="5"/>
  <c r="BR334" i="5"/>
  <c r="BN334" i="5"/>
  <c r="AW334" i="5"/>
  <c r="AS334" i="5"/>
  <c r="CK333" i="5"/>
  <c r="BQ333" i="5"/>
  <c r="AV333" i="5"/>
  <c r="BH334" i="5"/>
  <c r="BD334" i="5"/>
  <c r="S334" i="5"/>
  <c r="O334" i="5"/>
  <c r="AM334" i="5"/>
  <c r="AI334" i="5"/>
  <c r="AC334" i="5"/>
  <c r="Y334" i="5"/>
  <c r="R333" i="5"/>
  <c r="AL333" i="5"/>
  <c r="AB333" i="5"/>
  <c r="P334" i="5" l="1"/>
  <c r="N335" i="5"/>
  <c r="E335" i="5"/>
  <c r="I335" i="5"/>
  <c r="H334" i="5"/>
  <c r="BE334" i="5"/>
  <c r="BC335" i="5"/>
  <c r="AT334" i="5"/>
  <c r="AR335" i="5"/>
  <c r="Z334" i="5"/>
  <c r="X335" i="5"/>
  <c r="BO334" i="5"/>
  <c r="BM335" i="5"/>
  <c r="AJ334" i="5"/>
  <c r="AH335" i="5"/>
  <c r="CI334" i="5"/>
  <c r="CG335" i="5"/>
  <c r="BY334" i="5"/>
  <c r="BW335" i="5"/>
  <c r="AM335" i="5" l="1"/>
  <c r="AI335" i="5"/>
  <c r="BH335" i="5"/>
  <c r="BD335" i="5"/>
  <c r="AL334" i="5"/>
  <c r="BG334" i="5"/>
  <c r="BR335" i="5"/>
  <c r="BN335" i="5"/>
  <c r="BQ334" i="5"/>
  <c r="AC335" i="5"/>
  <c r="Y335" i="5"/>
  <c r="CA334" i="5"/>
  <c r="AB334" i="5"/>
  <c r="F335" i="5"/>
  <c r="D336" i="5"/>
  <c r="CB335" i="5"/>
  <c r="BX335" i="5"/>
  <c r="CL335" i="5"/>
  <c r="CH335" i="5"/>
  <c r="AW335" i="5"/>
  <c r="AS335" i="5"/>
  <c r="S335" i="5"/>
  <c r="O335" i="5"/>
  <c r="CK334" i="5"/>
  <c r="AV334" i="5"/>
  <c r="R334" i="5"/>
  <c r="CI335" i="5" l="1"/>
  <c r="CG336" i="5"/>
  <c r="BY335" i="5"/>
  <c r="BW336" i="5"/>
  <c r="Z335" i="5"/>
  <c r="X336" i="5"/>
  <c r="P335" i="5"/>
  <c r="N336" i="5"/>
  <c r="E336" i="5"/>
  <c r="I336" i="5"/>
  <c r="BE335" i="5"/>
  <c r="BC336" i="5"/>
  <c r="H335" i="5"/>
  <c r="AT335" i="5"/>
  <c r="AR336" i="5"/>
  <c r="BO335" i="5"/>
  <c r="BM336" i="5"/>
  <c r="AJ335" i="5"/>
  <c r="AH336" i="5"/>
  <c r="AW336" i="5" l="1"/>
  <c r="AS336" i="5"/>
  <c r="S336" i="5"/>
  <c r="O336" i="5"/>
  <c r="AV335" i="5"/>
  <c r="R335" i="5"/>
  <c r="AC336" i="5"/>
  <c r="Y336" i="5"/>
  <c r="AB335" i="5"/>
  <c r="AM336" i="5"/>
  <c r="AI336" i="5"/>
  <c r="BH336" i="5"/>
  <c r="BD336" i="5"/>
  <c r="CB336" i="5"/>
  <c r="BX336" i="5"/>
  <c r="AL335" i="5"/>
  <c r="BG335" i="5"/>
  <c r="CA335" i="5"/>
  <c r="CL336" i="5"/>
  <c r="CH336" i="5"/>
  <c r="BR336" i="5"/>
  <c r="BN336" i="5"/>
  <c r="BQ335" i="5"/>
  <c r="F336" i="5"/>
  <c r="D337" i="5"/>
  <c r="CK335" i="5"/>
  <c r="E337" i="5" l="1"/>
  <c r="I337" i="5"/>
  <c r="BE336" i="5"/>
  <c r="BC337" i="5"/>
  <c r="H336" i="5"/>
  <c r="AJ336" i="5"/>
  <c r="AH337" i="5"/>
  <c r="BO336" i="5"/>
  <c r="BM337" i="5"/>
  <c r="P336" i="5"/>
  <c r="N337" i="5"/>
  <c r="CI336" i="5"/>
  <c r="CG337" i="5"/>
  <c r="BY336" i="5"/>
  <c r="BW337" i="5"/>
  <c r="Z336" i="5"/>
  <c r="X337" i="5"/>
  <c r="AT336" i="5"/>
  <c r="AR337" i="5"/>
  <c r="CB337" i="5" l="1"/>
  <c r="BX337" i="5"/>
  <c r="AM337" i="5"/>
  <c r="AI337" i="5"/>
  <c r="CA336" i="5"/>
  <c r="AL336" i="5"/>
  <c r="CL337" i="5"/>
  <c r="CH337" i="5"/>
  <c r="CK336" i="5"/>
  <c r="AW337" i="5"/>
  <c r="AS337" i="5"/>
  <c r="S337" i="5"/>
  <c r="O337" i="5"/>
  <c r="BH337" i="5"/>
  <c r="BD337" i="5"/>
  <c r="AV336" i="5"/>
  <c r="R336" i="5"/>
  <c r="BG336" i="5"/>
  <c r="AC337" i="5"/>
  <c r="Y337" i="5"/>
  <c r="BR337" i="5"/>
  <c r="BN337" i="5"/>
  <c r="AB336" i="5"/>
  <c r="BQ336" i="5"/>
  <c r="F337" i="5"/>
  <c r="D338" i="5"/>
  <c r="P337" i="5" l="1"/>
  <c r="N338" i="5"/>
  <c r="H337" i="5"/>
  <c r="AT337" i="5"/>
  <c r="AR338" i="5"/>
  <c r="BO337" i="5"/>
  <c r="BM338" i="5"/>
  <c r="AJ337" i="5"/>
  <c r="AH338" i="5"/>
  <c r="E338" i="5"/>
  <c r="I338" i="5"/>
  <c r="Z337" i="5"/>
  <c r="X338" i="5"/>
  <c r="BE337" i="5"/>
  <c r="BC338" i="5"/>
  <c r="CI337" i="5"/>
  <c r="CG338" i="5"/>
  <c r="BY337" i="5"/>
  <c r="BW338" i="5"/>
  <c r="BH338" i="5" l="1"/>
  <c r="BD338" i="5"/>
  <c r="BR338" i="5"/>
  <c r="BN338" i="5"/>
  <c r="BG337" i="5"/>
  <c r="BQ337" i="5"/>
  <c r="AC338" i="5"/>
  <c r="Y338" i="5"/>
  <c r="AW338" i="5"/>
  <c r="AS338" i="5"/>
  <c r="AB337" i="5"/>
  <c r="AV337" i="5"/>
  <c r="CA337" i="5"/>
  <c r="F338" i="5"/>
  <c r="D339" i="5"/>
  <c r="CL338" i="5"/>
  <c r="CH338" i="5"/>
  <c r="AM338" i="5"/>
  <c r="AI338" i="5"/>
  <c r="S338" i="5"/>
  <c r="O338" i="5"/>
  <c r="CB338" i="5"/>
  <c r="BX338" i="5"/>
  <c r="CK337" i="5"/>
  <c r="AL337" i="5"/>
  <c r="R337" i="5"/>
  <c r="AJ338" i="5" l="1"/>
  <c r="AH339" i="5"/>
  <c r="CI338" i="5"/>
  <c r="CG339" i="5"/>
  <c r="BY338" i="5"/>
  <c r="BW339" i="5"/>
  <c r="E339" i="5"/>
  <c r="I339" i="5"/>
  <c r="AT338" i="5"/>
  <c r="AR339" i="5"/>
  <c r="BO338" i="5"/>
  <c r="BM339" i="5"/>
  <c r="H338" i="5"/>
  <c r="P338" i="5"/>
  <c r="N339" i="5"/>
  <c r="Z338" i="5"/>
  <c r="X339" i="5"/>
  <c r="BE338" i="5"/>
  <c r="BC339" i="5"/>
  <c r="R338" i="5" l="1"/>
  <c r="F339" i="5"/>
  <c r="D340" i="5"/>
  <c r="S339" i="5"/>
  <c r="O339" i="5"/>
  <c r="CB339" i="5"/>
  <c r="BX339" i="5"/>
  <c r="CA338" i="5"/>
  <c r="BH339" i="5"/>
  <c r="BD339" i="5"/>
  <c r="BR339" i="5"/>
  <c r="BN339" i="5"/>
  <c r="CL339" i="5"/>
  <c r="CH339" i="5"/>
  <c r="BG338" i="5"/>
  <c r="BQ338" i="5"/>
  <c r="CK338" i="5"/>
  <c r="AC339" i="5"/>
  <c r="Y339" i="5"/>
  <c r="AW339" i="5"/>
  <c r="AS339" i="5"/>
  <c r="AM339" i="5"/>
  <c r="AI339" i="5"/>
  <c r="AB338" i="5"/>
  <c r="AV338" i="5"/>
  <c r="AL338" i="5"/>
  <c r="Z339" i="5" l="1"/>
  <c r="X340" i="5"/>
  <c r="CI339" i="5"/>
  <c r="CG340" i="5"/>
  <c r="BY339" i="5"/>
  <c r="BW340" i="5"/>
  <c r="BO339" i="5"/>
  <c r="BM340" i="5"/>
  <c r="P339" i="5"/>
  <c r="N340" i="5"/>
  <c r="AJ339" i="5"/>
  <c r="AH340" i="5"/>
  <c r="BE339" i="5"/>
  <c r="BC340" i="5"/>
  <c r="E340" i="5"/>
  <c r="I340" i="5"/>
  <c r="H339" i="5"/>
  <c r="AT339" i="5"/>
  <c r="AR340" i="5"/>
  <c r="BR340" i="5" l="1"/>
  <c r="BN340" i="5"/>
  <c r="F340" i="5"/>
  <c r="D341" i="5"/>
  <c r="BQ339" i="5"/>
  <c r="BH340" i="5"/>
  <c r="BD340" i="5"/>
  <c r="CB340" i="5"/>
  <c r="BX340" i="5"/>
  <c r="BG339" i="5"/>
  <c r="CA339" i="5"/>
  <c r="AW340" i="5"/>
  <c r="AS340" i="5"/>
  <c r="AM340" i="5"/>
  <c r="AI340" i="5"/>
  <c r="CL340" i="5"/>
  <c r="CH340" i="5"/>
  <c r="AV339" i="5"/>
  <c r="AL339" i="5"/>
  <c r="CK339" i="5"/>
  <c r="S340" i="5"/>
  <c r="O340" i="5"/>
  <c r="AC340" i="5"/>
  <c r="Y340" i="5"/>
  <c r="R339" i="5"/>
  <c r="AB339" i="5"/>
  <c r="AT340" i="5" l="1"/>
  <c r="AR341" i="5"/>
  <c r="BE340" i="5"/>
  <c r="BC341" i="5"/>
  <c r="Z340" i="5"/>
  <c r="X341" i="5"/>
  <c r="P340" i="5"/>
  <c r="N341" i="5"/>
  <c r="CI340" i="5"/>
  <c r="CG341" i="5"/>
  <c r="E341" i="5"/>
  <c r="I341" i="5"/>
  <c r="H340" i="5"/>
  <c r="AJ340" i="5"/>
  <c r="AH341" i="5"/>
  <c r="BY340" i="5"/>
  <c r="BW341" i="5"/>
  <c r="BO340" i="5"/>
  <c r="BM341" i="5"/>
  <c r="AM341" i="5" l="1"/>
  <c r="AI341" i="5"/>
  <c r="S341" i="5"/>
  <c r="O341" i="5"/>
  <c r="AL340" i="5"/>
  <c r="R340" i="5"/>
  <c r="AC341" i="5"/>
  <c r="Y341" i="5"/>
  <c r="AB340" i="5"/>
  <c r="BH341" i="5"/>
  <c r="BD341" i="5"/>
  <c r="BN341" i="5"/>
  <c r="BR341" i="5" s="1"/>
  <c r="BQ340" i="5"/>
  <c r="F341" i="5"/>
  <c r="D342" i="5"/>
  <c r="BG340" i="5"/>
  <c r="CB341" i="5"/>
  <c r="BX341" i="5"/>
  <c r="CL341" i="5"/>
  <c r="CH341" i="5"/>
  <c r="AW341" i="5"/>
  <c r="AS341" i="5"/>
  <c r="CA340" i="5"/>
  <c r="CK340" i="5"/>
  <c r="AV340" i="5"/>
  <c r="BY341" i="5" l="1"/>
  <c r="BW342" i="5"/>
  <c r="BO341" i="5"/>
  <c r="BM342" i="5"/>
  <c r="BE341" i="5"/>
  <c r="BC342" i="5"/>
  <c r="AT341" i="5"/>
  <c r="AR342" i="5"/>
  <c r="E342" i="5"/>
  <c r="I342" i="5"/>
  <c r="P341" i="5"/>
  <c r="N342" i="5"/>
  <c r="H341" i="5"/>
  <c r="CI341" i="5"/>
  <c r="CG342" i="5"/>
  <c r="Z341" i="5"/>
  <c r="X342" i="5"/>
  <c r="AJ341" i="5"/>
  <c r="AH342" i="5"/>
  <c r="CL342" i="5" l="1"/>
  <c r="CH342" i="5"/>
  <c r="AW342" i="5"/>
  <c r="AS342" i="5"/>
  <c r="CK341" i="5"/>
  <c r="AV341" i="5"/>
  <c r="AC342" i="5"/>
  <c r="Y342" i="5"/>
  <c r="BH342" i="5"/>
  <c r="BD342" i="5"/>
  <c r="BG341" i="5"/>
  <c r="AM342" i="5"/>
  <c r="AI342" i="5"/>
  <c r="S342" i="5"/>
  <c r="O342" i="5"/>
  <c r="BR342" i="5"/>
  <c r="BN342" i="5"/>
  <c r="AL341" i="5"/>
  <c r="R341" i="5"/>
  <c r="BQ341" i="5"/>
  <c r="CB342" i="5"/>
  <c r="BX342" i="5"/>
  <c r="AB341" i="5"/>
  <c r="F342" i="5"/>
  <c r="D343" i="5"/>
  <c r="CA341" i="5"/>
  <c r="E343" i="5" l="1"/>
  <c r="I343" i="5"/>
  <c r="AJ342" i="5"/>
  <c r="AH343" i="5"/>
  <c r="H342" i="5"/>
  <c r="BY342" i="5"/>
  <c r="BW343" i="5"/>
  <c r="BO342" i="5"/>
  <c r="BM343" i="5"/>
  <c r="BE342" i="5"/>
  <c r="BC343" i="5"/>
  <c r="AT342" i="5"/>
  <c r="AR343" i="5"/>
  <c r="P342" i="5"/>
  <c r="N343" i="5"/>
  <c r="Z342" i="5"/>
  <c r="X343" i="5"/>
  <c r="CI342" i="5"/>
  <c r="CG343" i="5"/>
  <c r="S343" i="5" l="1"/>
  <c r="O343" i="5"/>
  <c r="CB343" i="5"/>
  <c r="BX343" i="5"/>
  <c r="R342" i="5"/>
  <c r="CA342" i="5"/>
  <c r="AC343" i="5"/>
  <c r="Y343" i="5"/>
  <c r="AW343" i="5"/>
  <c r="AS343" i="5"/>
  <c r="AV342" i="5"/>
  <c r="CL343" i="5"/>
  <c r="CH343" i="5"/>
  <c r="BH343" i="5"/>
  <c r="BD343" i="5"/>
  <c r="AM343" i="5"/>
  <c r="AI343" i="5"/>
  <c r="BR343" i="5"/>
  <c r="BN343" i="5"/>
  <c r="CK342" i="5"/>
  <c r="BG342" i="5"/>
  <c r="AL342" i="5"/>
  <c r="AB342" i="5"/>
  <c r="BQ342" i="5"/>
  <c r="F343" i="5"/>
  <c r="D344" i="5"/>
  <c r="CI343" i="5" l="1"/>
  <c r="CG344" i="5"/>
  <c r="H343" i="5"/>
  <c r="BO343" i="5"/>
  <c r="BM344" i="5"/>
  <c r="AJ343" i="5"/>
  <c r="AH344" i="5"/>
  <c r="AT343" i="5"/>
  <c r="AR344" i="5"/>
  <c r="BY343" i="5"/>
  <c r="BW344" i="5"/>
  <c r="E344" i="5"/>
  <c r="I344" i="5"/>
  <c r="BE343" i="5"/>
  <c r="BC344" i="5"/>
  <c r="Z343" i="5"/>
  <c r="X344" i="5"/>
  <c r="P343" i="5"/>
  <c r="N344" i="5"/>
  <c r="BH344" i="5" l="1"/>
  <c r="BD344" i="5"/>
  <c r="AM344" i="5"/>
  <c r="AI344" i="5"/>
  <c r="BG343" i="5"/>
  <c r="AL343" i="5"/>
  <c r="BR344" i="5"/>
  <c r="BN344" i="5"/>
  <c r="F344" i="5"/>
  <c r="D345" i="5"/>
  <c r="BQ343" i="5"/>
  <c r="S344" i="5"/>
  <c r="O344" i="5"/>
  <c r="CB344" i="5"/>
  <c r="BX344" i="5"/>
  <c r="R343" i="5"/>
  <c r="CA343" i="5"/>
  <c r="AC344" i="5"/>
  <c r="Y344" i="5"/>
  <c r="AW344" i="5"/>
  <c r="AS344" i="5"/>
  <c r="CL344" i="5"/>
  <c r="CH344" i="5"/>
  <c r="AB343" i="5"/>
  <c r="AV343" i="5"/>
  <c r="CK343" i="5"/>
  <c r="Z344" i="5" l="1"/>
  <c r="X345" i="5"/>
  <c r="P344" i="5"/>
  <c r="N345" i="5"/>
  <c r="CI344" i="5"/>
  <c r="CG345" i="5"/>
  <c r="E345" i="5"/>
  <c r="I345" i="5"/>
  <c r="AJ344" i="5"/>
  <c r="AH345" i="5"/>
  <c r="H344" i="5"/>
  <c r="AT344" i="5"/>
  <c r="AR345" i="5"/>
  <c r="BY344" i="5"/>
  <c r="BW345" i="5"/>
  <c r="BO344" i="5"/>
  <c r="BM345" i="5"/>
  <c r="BE344" i="5"/>
  <c r="BC345" i="5"/>
  <c r="CA344" i="5" l="1"/>
  <c r="F345" i="5"/>
  <c r="D346" i="5"/>
  <c r="AW345" i="5"/>
  <c r="AS345" i="5"/>
  <c r="CL345" i="5"/>
  <c r="CH345" i="5"/>
  <c r="AV344" i="5"/>
  <c r="CK344" i="5"/>
  <c r="S345" i="5"/>
  <c r="O345" i="5"/>
  <c r="BG344" i="5"/>
  <c r="R344" i="5"/>
  <c r="CB345" i="5"/>
  <c r="BX345" i="5"/>
  <c r="BH345" i="5"/>
  <c r="BD345" i="5"/>
  <c r="BR345" i="5"/>
  <c r="BN345" i="5"/>
  <c r="AM345" i="5"/>
  <c r="AI345" i="5"/>
  <c r="AC345" i="5"/>
  <c r="Y345" i="5"/>
  <c r="BQ344" i="5"/>
  <c r="AL344" i="5"/>
  <c r="AB344" i="5"/>
  <c r="BO345" i="5" l="1"/>
  <c r="BM346" i="5"/>
  <c r="CI345" i="5"/>
  <c r="CG346" i="5"/>
  <c r="BE345" i="5"/>
  <c r="BC346" i="5"/>
  <c r="P345" i="5"/>
  <c r="N346" i="5"/>
  <c r="AT345" i="5"/>
  <c r="AR346" i="5"/>
  <c r="Z345" i="5"/>
  <c r="X346" i="5"/>
  <c r="BY345" i="5"/>
  <c r="BW346" i="5"/>
  <c r="E346" i="5"/>
  <c r="I346" i="5"/>
  <c r="H345" i="5"/>
  <c r="AJ345" i="5"/>
  <c r="AH346" i="5"/>
  <c r="F346" i="5" l="1"/>
  <c r="D347" i="5"/>
  <c r="R345" i="5"/>
  <c r="CB346" i="5"/>
  <c r="BX346" i="5"/>
  <c r="BH346" i="5"/>
  <c r="BD346" i="5"/>
  <c r="CA345" i="5"/>
  <c r="BG345" i="5"/>
  <c r="S346" i="5"/>
  <c r="O346" i="5"/>
  <c r="AC346" i="5"/>
  <c r="Y346" i="5"/>
  <c r="CL346" i="5"/>
  <c r="CH346" i="5"/>
  <c r="AM346" i="5"/>
  <c r="AI346" i="5"/>
  <c r="AL345" i="5"/>
  <c r="AB345" i="5"/>
  <c r="CK345" i="5"/>
  <c r="AW346" i="5"/>
  <c r="AS346" i="5"/>
  <c r="BR346" i="5"/>
  <c r="BN346" i="5"/>
  <c r="AV345" i="5"/>
  <c r="BQ345" i="5"/>
  <c r="Z346" i="5" l="1"/>
  <c r="X347" i="5"/>
  <c r="BE346" i="5"/>
  <c r="BC347" i="5"/>
  <c r="BO346" i="5"/>
  <c r="BM347" i="5"/>
  <c r="P346" i="5"/>
  <c r="N347" i="5"/>
  <c r="BY346" i="5"/>
  <c r="BW347" i="5"/>
  <c r="AT346" i="5"/>
  <c r="AR347" i="5"/>
  <c r="AJ346" i="5"/>
  <c r="AH347" i="5"/>
  <c r="CI346" i="5"/>
  <c r="CG347" i="5"/>
  <c r="E347" i="5"/>
  <c r="I347" i="5"/>
  <c r="H346" i="5"/>
  <c r="CL347" i="5" l="1"/>
  <c r="CH347" i="5"/>
  <c r="S347" i="5"/>
  <c r="O347" i="5"/>
  <c r="CK346" i="5"/>
  <c r="R346" i="5"/>
  <c r="AM347" i="5"/>
  <c r="AI347" i="5"/>
  <c r="BR347" i="5"/>
  <c r="BN347" i="5"/>
  <c r="AL346" i="5"/>
  <c r="BQ346" i="5"/>
  <c r="AW347" i="5"/>
  <c r="AS347" i="5"/>
  <c r="BH347" i="5"/>
  <c r="BD347" i="5"/>
  <c r="AV346" i="5"/>
  <c r="BG346" i="5"/>
  <c r="CB347" i="5"/>
  <c r="BX347" i="5"/>
  <c r="AC347" i="5"/>
  <c r="Y347" i="5"/>
  <c r="F347" i="5"/>
  <c r="D348" i="5"/>
  <c r="CA346" i="5"/>
  <c r="AB346" i="5"/>
  <c r="E348" i="5" l="1"/>
  <c r="I348" i="5"/>
  <c r="H347" i="5"/>
  <c r="Z347" i="5"/>
  <c r="X348" i="5"/>
  <c r="BE347" i="5"/>
  <c r="BC348" i="5"/>
  <c r="BO347" i="5"/>
  <c r="BM348" i="5"/>
  <c r="P347" i="5"/>
  <c r="N348" i="5"/>
  <c r="BY347" i="5"/>
  <c r="BW348" i="5"/>
  <c r="AT347" i="5"/>
  <c r="AR348" i="5"/>
  <c r="AJ347" i="5"/>
  <c r="AH348" i="5"/>
  <c r="CI347" i="5"/>
  <c r="CG348" i="5"/>
  <c r="BR348" i="5" l="1"/>
  <c r="BN348" i="5"/>
  <c r="AW348" i="5"/>
  <c r="AS348" i="5"/>
  <c r="BH348" i="5"/>
  <c r="BD348" i="5"/>
  <c r="AV347" i="5"/>
  <c r="BG347" i="5"/>
  <c r="CB348" i="5"/>
  <c r="BX348" i="5"/>
  <c r="AC348" i="5"/>
  <c r="Y348" i="5"/>
  <c r="CA347" i="5"/>
  <c r="AB347" i="5"/>
  <c r="AM348" i="5"/>
  <c r="AI348" i="5"/>
  <c r="CL348" i="5"/>
  <c r="CH348" i="5"/>
  <c r="S348" i="5"/>
  <c r="O348" i="5"/>
  <c r="CK347" i="5"/>
  <c r="R347" i="5"/>
  <c r="AL347" i="5"/>
  <c r="BQ347" i="5"/>
  <c r="F348" i="5"/>
  <c r="D349" i="5"/>
  <c r="P348" i="5" l="1"/>
  <c r="N349" i="5"/>
  <c r="CI348" i="5"/>
  <c r="CG349" i="5"/>
  <c r="Z348" i="5"/>
  <c r="X349" i="5"/>
  <c r="BE348" i="5"/>
  <c r="BC349" i="5"/>
  <c r="AJ348" i="5"/>
  <c r="AH349" i="5"/>
  <c r="BY348" i="5"/>
  <c r="BW349" i="5"/>
  <c r="AT348" i="5"/>
  <c r="AR349" i="5"/>
  <c r="E349" i="5"/>
  <c r="I349" i="5"/>
  <c r="BO348" i="5"/>
  <c r="BM349" i="5"/>
  <c r="H348" i="5"/>
  <c r="BH349" i="5" l="1"/>
  <c r="BD349" i="5"/>
  <c r="F349" i="5"/>
  <c r="D350" i="5"/>
  <c r="BG348" i="5"/>
  <c r="AW349" i="5"/>
  <c r="AS349" i="5"/>
  <c r="AC349" i="5"/>
  <c r="Y349" i="5"/>
  <c r="AV348" i="5"/>
  <c r="AB348" i="5"/>
  <c r="CB349" i="5"/>
  <c r="BX349" i="5"/>
  <c r="CL349" i="5"/>
  <c r="CH349" i="5"/>
  <c r="CA348" i="5"/>
  <c r="CK348" i="5"/>
  <c r="BR349" i="5"/>
  <c r="BN349" i="5"/>
  <c r="AM349" i="5"/>
  <c r="AI349" i="5"/>
  <c r="S349" i="5"/>
  <c r="O349" i="5"/>
  <c r="BQ348" i="5"/>
  <c r="AL348" i="5"/>
  <c r="R348" i="5"/>
  <c r="BO349" i="5" l="1"/>
  <c r="BM350" i="5"/>
  <c r="BY349" i="5"/>
  <c r="BW350" i="5"/>
  <c r="AT349" i="5"/>
  <c r="AR350" i="5"/>
  <c r="P349" i="5"/>
  <c r="N350" i="5"/>
  <c r="E350" i="5"/>
  <c r="I350" i="5"/>
  <c r="H349" i="5"/>
  <c r="AJ349" i="5"/>
  <c r="AH350" i="5"/>
  <c r="CI349" i="5"/>
  <c r="CG350" i="5"/>
  <c r="Z349" i="5"/>
  <c r="X350" i="5"/>
  <c r="BE349" i="5"/>
  <c r="BC350" i="5"/>
  <c r="CL350" i="5" l="1"/>
  <c r="CH350" i="5"/>
  <c r="S350" i="5"/>
  <c r="O350" i="5"/>
  <c r="CK349" i="5"/>
  <c r="R349" i="5"/>
  <c r="AC350" i="5"/>
  <c r="Y350" i="5"/>
  <c r="AM350" i="5"/>
  <c r="AI350" i="5"/>
  <c r="AW350" i="5"/>
  <c r="AS350" i="5"/>
  <c r="AL349" i="5"/>
  <c r="AV349" i="5"/>
  <c r="CB350" i="5"/>
  <c r="BX350" i="5"/>
  <c r="BH350" i="5"/>
  <c r="BD350" i="5"/>
  <c r="BG349" i="5"/>
  <c r="CA349" i="5"/>
  <c r="BR350" i="5"/>
  <c r="BN350" i="5"/>
  <c r="AB349" i="5"/>
  <c r="F350" i="5"/>
  <c r="D351" i="5"/>
  <c r="BQ349" i="5"/>
  <c r="E351" i="5" l="1"/>
  <c r="I351" i="5"/>
  <c r="H350" i="5"/>
  <c r="BE350" i="5"/>
  <c r="BC351" i="5"/>
  <c r="AT350" i="5"/>
  <c r="AR351" i="5"/>
  <c r="BO350" i="5"/>
  <c r="BM351" i="5"/>
  <c r="BY350" i="5"/>
  <c r="BW351" i="5"/>
  <c r="AJ350" i="5"/>
  <c r="AH351" i="5"/>
  <c r="P350" i="5"/>
  <c r="N351" i="5"/>
  <c r="Z350" i="5"/>
  <c r="X351" i="5"/>
  <c r="CI350" i="5"/>
  <c r="CG351" i="5"/>
  <c r="AC351" i="5" l="1"/>
  <c r="Y351" i="5"/>
  <c r="BR351" i="5"/>
  <c r="BN351" i="5"/>
  <c r="S351" i="5"/>
  <c r="O351" i="5"/>
  <c r="AW351" i="5"/>
  <c r="AS351" i="5"/>
  <c r="AV350" i="5"/>
  <c r="AM351" i="5"/>
  <c r="AI351" i="5"/>
  <c r="BH351" i="5"/>
  <c r="BD351" i="5"/>
  <c r="R350" i="5"/>
  <c r="AL350" i="5"/>
  <c r="BG350" i="5"/>
  <c r="CB351" i="5"/>
  <c r="BX351" i="5"/>
  <c r="CL351" i="5"/>
  <c r="CH351" i="5"/>
  <c r="CK350" i="5"/>
  <c r="CA350" i="5"/>
  <c r="AB350" i="5"/>
  <c r="BQ350" i="5"/>
  <c r="F351" i="5"/>
  <c r="D352" i="5"/>
  <c r="CI351" i="5" l="1"/>
  <c r="CG352" i="5"/>
  <c r="AT351" i="5"/>
  <c r="AR352" i="5"/>
  <c r="BY351" i="5"/>
  <c r="BW352" i="5"/>
  <c r="BE351" i="5"/>
  <c r="BC352" i="5"/>
  <c r="P351" i="5"/>
  <c r="N352" i="5"/>
  <c r="AJ351" i="5"/>
  <c r="AH352" i="5"/>
  <c r="BO351" i="5"/>
  <c r="BM352" i="5"/>
  <c r="E352" i="5"/>
  <c r="I352" i="5"/>
  <c r="Z351" i="5"/>
  <c r="X352" i="5"/>
  <c r="H351" i="5"/>
  <c r="BH352" i="5" l="1"/>
  <c r="BD352" i="5"/>
  <c r="F352" i="5"/>
  <c r="D353" i="5"/>
  <c r="BG351" i="5"/>
  <c r="BR352" i="5"/>
  <c r="BN352" i="5"/>
  <c r="CB352" i="5"/>
  <c r="BX352" i="5"/>
  <c r="BQ351" i="5"/>
  <c r="CA351" i="5"/>
  <c r="AM352" i="5"/>
  <c r="AI352" i="5"/>
  <c r="AW352" i="5"/>
  <c r="AS352" i="5"/>
  <c r="AL351" i="5"/>
  <c r="AV351" i="5"/>
  <c r="AC352" i="5"/>
  <c r="Y352" i="5"/>
  <c r="S352" i="5"/>
  <c r="O352" i="5"/>
  <c r="CL352" i="5"/>
  <c r="CH352" i="5"/>
  <c r="AB351" i="5"/>
  <c r="R351" i="5"/>
  <c r="CK351" i="5"/>
  <c r="Z352" i="5" l="1"/>
  <c r="X353" i="5"/>
  <c r="AJ352" i="5"/>
  <c r="AH353" i="5"/>
  <c r="BO352" i="5"/>
  <c r="BM353" i="5"/>
  <c r="CI352" i="5"/>
  <c r="CG353" i="5"/>
  <c r="E353" i="5"/>
  <c r="I353" i="5"/>
  <c r="H352" i="5"/>
  <c r="P352" i="5"/>
  <c r="N353" i="5"/>
  <c r="AT352" i="5"/>
  <c r="AR353" i="5"/>
  <c r="BY352" i="5"/>
  <c r="BW353" i="5"/>
  <c r="BE352" i="5"/>
  <c r="BC353" i="5"/>
  <c r="CB353" i="5" l="1"/>
  <c r="BX353" i="5"/>
  <c r="AW353" i="5"/>
  <c r="AS353" i="5"/>
  <c r="CL353" i="5"/>
  <c r="CH353" i="5"/>
  <c r="AV352" i="5"/>
  <c r="CK352" i="5"/>
  <c r="BR353" i="5"/>
  <c r="BN353" i="5"/>
  <c r="S353" i="5"/>
  <c r="O353" i="5"/>
  <c r="R352" i="5"/>
  <c r="BQ352" i="5"/>
  <c r="AM353" i="5"/>
  <c r="AI353" i="5"/>
  <c r="BH353" i="5"/>
  <c r="BD353" i="5"/>
  <c r="BG352" i="5"/>
  <c r="AL352" i="5"/>
  <c r="AC353" i="5"/>
  <c r="Y353" i="5"/>
  <c r="CA352" i="5"/>
  <c r="F353" i="5"/>
  <c r="D354" i="5"/>
  <c r="AB352" i="5"/>
  <c r="E354" i="5" l="1"/>
  <c r="I354" i="5"/>
  <c r="H353" i="5"/>
  <c r="BE353" i="5"/>
  <c r="BC354" i="5"/>
  <c r="P353" i="5"/>
  <c r="N354" i="5"/>
  <c r="CI353" i="5"/>
  <c r="CG354" i="5"/>
  <c r="Z353" i="5"/>
  <c r="X354" i="5"/>
  <c r="AJ353" i="5"/>
  <c r="AH354" i="5"/>
  <c r="BO353" i="5"/>
  <c r="BM354" i="5"/>
  <c r="AT353" i="5"/>
  <c r="AR354" i="5"/>
  <c r="BY353" i="5"/>
  <c r="BW354" i="5"/>
  <c r="AW354" i="5" l="1"/>
  <c r="AS354" i="5"/>
  <c r="CL354" i="5"/>
  <c r="CH354" i="5"/>
  <c r="BR354" i="5"/>
  <c r="BN354" i="5"/>
  <c r="S354" i="5"/>
  <c r="O354" i="5"/>
  <c r="BQ353" i="5"/>
  <c r="R353" i="5"/>
  <c r="AM354" i="5"/>
  <c r="AI354" i="5"/>
  <c r="BH354" i="5"/>
  <c r="BD354" i="5"/>
  <c r="AL353" i="5"/>
  <c r="BG353" i="5"/>
  <c r="CB354" i="5"/>
  <c r="BX354" i="5"/>
  <c r="AC354" i="5"/>
  <c r="Y354" i="5"/>
  <c r="CA353" i="5"/>
  <c r="AB353" i="5"/>
  <c r="AV353" i="5"/>
  <c r="CK353" i="5"/>
  <c r="F354" i="5"/>
  <c r="D355" i="5"/>
  <c r="H354" i="5" l="1"/>
  <c r="Z354" i="5"/>
  <c r="X355" i="5"/>
  <c r="BE354" i="5"/>
  <c r="BC355" i="5"/>
  <c r="P354" i="5"/>
  <c r="N355" i="5"/>
  <c r="BY354" i="5"/>
  <c r="BW355" i="5"/>
  <c r="AJ354" i="5"/>
  <c r="AH355" i="5"/>
  <c r="BO354" i="5"/>
  <c r="BM355" i="5"/>
  <c r="CI354" i="5"/>
  <c r="CG355" i="5"/>
  <c r="E355" i="5"/>
  <c r="I355" i="5"/>
  <c r="AT354" i="5"/>
  <c r="AR355" i="5"/>
  <c r="CL355" i="5" l="1"/>
  <c r="CH355" i="5"/>
  <c r="S355" i="5"/>
  <c r="O355" i="5"/>
  <c r="CK354" i="5"/>
  <c r="R354" i="5"/>
  <c r="BR355" i="5"/>
  <c r="BN355" i="5"/>
  <c r="BH355" i="5"/>
  <c r="BD355" i="5"/>
  <c r="BQ354" i="5"/>
  <c r="BG354" i="5"/>
  <c r="AW355" i="5"/>
  <c r="AS355" i="5"/>
  <c r="AM355" i="5"/>
  <c r="AI355" i="5"/>
  <c r="AC355" i="5"/>
  <c r="Y355" i="5"/>
  <c r="AV354" i="5"/>
  <c r="AL354" i="5"/>
  <c r="AB354" i="5"/>
  <c r="CB355" i="5"/>
  <c r="BX355" i="5"/>
  <c r="F355" i="5"/>
  <c r="D356" i="5"/>
  <c r="CA354" i="5"/>
  <c r="E356" i="5" l="1"/>
  <c r="I356" i="5"/>
  <c r="H355" i="5"/>
  <c r="BY355" i="5"/>
  <c r="BW356" i="5"/>
  <c r="Z355" i="5"/>
  <c r="X356" i="5"/>
  <c r="AJ355" i="5"/>
  <c r="AH356" i="5"/>
  <c r="BE355" i="5"/>
  <c r="BC356" i="5"/>
  <c r="P355" i="5"/>
  <c r="N356" i="5"/>
  <c r="AT355" i="5"/>
  <c r="AR356" i="5"/>
  <c r="BO355" i="5"/>
  <c r="BM356" i="5"/>
  <c r="CI355" i="5"/>
  <c r="CG356" i="5"/>
  <c r="AW356" i="5" l="1"/>
  <c r="AS356" i="5"/>
  <c r="AC356" i="5"/>
  <c r="Y356" i="5"/>
  <c r="BR356" i="5"/>
  <c r="BN356" i="5"/>
  <c r="AV355" i="5"/>
  <c r="AB355" i="5"/>
  <c r="AM356" i="5"/>
  <c r="AI356" i="5"/>
  <c r="S356" i="5"/>
  <c r="O356" i="5"/>
  <c r="CB356" i="5"/>
  <c r="BX356" i="5"/>
  <c r="R355" i="5"/>
  <c r="CA355" i="5"/>
  <c r="CL356" i="5"/>
  <c r="CH356" i="5"/>
  <c r="BH356" i="5"/>
  <c r="BD356" i="5"/>
  <c r="CK355" i="5"/>
  <c r="BG355" i="5"/>
  <c r="BQ355" i="5"/>
  <c r="AL355" i="5"/>
  <c r="F356" i="5"/>
  <c r="D357" i="5"/>
  <c r="BE356" i="5" l="1"/>
  <c r="BC357" i="5"/>
  <c r="BY356" i="5"/>
  <c r="BW357" i="5"/>
  <c r="CI356" i="5"/>
  <c r="CG357" i="5"/>
  <c r="P356" i="5"/>
  <c r="N357" i="5"/>
  <c r="BO356" i="5"/>
  <c r="BM357" i="5"/>
  <c r="AJ356" i="5"/>
  <c r="AH357" i="5"/>
  <c r="Z356" i="5"/>
  <c r="X357" i="5"/>
  <c r="E357" i="5"/>
  <c r="I357" i="5"/>
  <c r="AT356" i="5"/>
  <c r="AR357" i="5"/>
  <c r="H356" i="5"/>
  <c r="S357" i="5" l="1"/>
  <c r="O357" i="5"/>
  <c r="F357" i="5"/>
  <c r="D358" i="5"/>
  <c r="R356" i="5"/>
  <c r="AC357" i="5"/>
  <c r="Y357" i="5"/>
  <c r="CL357" i="5"/>
  <c r="CH357" i="5"/>
  <c r="AB356" i="5"/>
  <c r="CK356" i="5"/>
  <c r="AM357" i="5"/>
  <c r="AI357" i="5"/>
  <c r="CB357" i="5"/>
  <c r="BX357" i="5"/>
  <c r="AL356" i="5"/>
  <c r="CA356" i="5"/>
  <c r="AW357" i="5"/>
  <c r="AS357" i="5"/>
  <c r="BR357" i="5"/>
  <c r="BN357" i="5"/>
  <c r="BH357" i="5"/>
  <c r="BD357" i="5"/>
  <c r="AV356" i="5"/>
  <c r="BQ356" i="5"/>
  <c r="BG356" i="5"/>
  <c r="AT357" i="5" l="1"/>
  <c r="AR358" i="5"/>
  <c r="AJ357" i="5"/>
  <c r="AH358" i="5"/>
  <c r="Z357" i="5"/>
  <c r="X358" i="5"/>
  <c r="BE357" i="5"/>
  <c r="BC358" i="5"/>
  <c r="E358" i="5"/>
  <c r="I358" i="5"/>
  <c r="H357" i="5"/>
  <c r="BO357" i="5"/>
  <c r="BM358" i="5"/>
  <c r="BY357" i="5"/>
  <c r="BW358" i="5"/>
  <c r="CI357" i="5"/>
  <c r="CG358" i="5"/>
  <c r="P357" i="5"/>
  <c r="N358" i="5"/>
  <c r="CB358" i="5" l="1"/>
  <c r="BX358" i="5"/>
  <c r="BH358" i="5"/>
  <c r="BD358" i="5"/>
  <c r="CA357" i="5"/>
  <c r="BG357" i="5"/>
  <c r="BR358" i="5"/>
  <c r="BN358" i="5"/>
  <c r="AC358" i="5"/>
  <c r="Y358" i="5"/>
  <c r="BQ357" i="5"/>
  <c r="AB357" i="5"/>
  <c r="AM358" i="5"/>
  <c r="AI358" i="5"/>
  <c r="S358" i="5"/>
  <c r="O358" i="5"/>
  <c r="R357" i="5"/>
  <c r="AL357" i="5"/>
  <c r="AW358" i="5"/>
  <c r="AS358" i="5"/>
  <c r="CL358" i="5"/>
  <c r="CH358" i="5"/>
  <c r="CK357" i="5"/>
  <c r="F358" i="5"/>
  <c r="D359" i="5"/>
  <c r="AV357" i="5"/>
  <c r="E359" i="5" l="1"/>
  <c r="I359" i="5"/>
  <c r="H358" i="5"/>
  <c r="CI358" i="5"/>
  <c r="CG359" i="5"/>
  <c r="P358" i="5"/>
  <c r="N359" i="5"/>
  <c r="Z358" i="5"/>
  <c r="X359" i="5"/>
  <c r="BE358" i="5"/>
  <c r="BC359" i="5"/>
  <c r="AT358" i="5"/>
  <c r="AR359" i="5"/>
  <c r="AJ358" i="5"/>
  <c r="AH359" i="5"/>
  <c r="BO358" i="5"/>
  <c r="BM359" i="5"/>
  <c r="BY358" i="5"/>
  <c r="BW359" i="5"/>
  <c r="BR359" i="5" l="1"/>
  <c r="BN359" i="5"/>
  <c r="AC359" i="5"/>
  <c r="Y359" i="5"/>
  <c r="AM359" i="5"/>
  <c r="AI359" i="5"/>
  <c r="S359" i="5"/>
  <c r="O359" i="5"/>
  <c r="AL358" i="5"/>
  <c r="R358" i="5"/>
  <c r="AW359" i="5"/>
  <c r="AS359" i="5"/>
  <c r="CL359" i="5"/>
  <c r="CH359" i="5"/>
  <c r="AV358" i="5"/>
  <c r="CK358" i="5"/>
  <c r="CB359" i="5"/>
  <c r="BX359" i="5"/>
  <c r="BH359" i="5"/>
  <c r="BD359" i="5"/>
  <c r="CA358" i="5"/>
  <c r="BG358" i="5"/>
  <c r="BQ358" i="5"/>
  <c r="AB358" i="5"/>
  <c r="F359" i="5"/>
  <c r="D360" i="5"/>
  <c r="BE359" i="5" l="1"/>
  <c r="BC360" i="5"/>
  <c r="CI359" i="5"/>
  <c r="CG360" i="5"/>
  <c r="P359" i="5"/>
  <c r="N360" i="5"/>
  <c r="BY359" i="5"/>
  <c r="BW360" i="5"/>
  <c r="AT359" i="5"/>
  <c r="AR360" i="5"/>
  <c r="AJ359" i="5"/>
  <c r="AH360" i="5"/>
  <c r="Z359" i="5"/>
  <c r="X360" i="5"/>
  <c r="E360" i="5"/>
  <c r="I360" i="5"/>
  <c r="BO359" i="5"/>
  <c r="BM360" i="5"/>
  <c r="H359" i="5"/>
  <c r="CB360" i="5" l="1"/>
  <c r="BX360" i="5"/>
  <c r="F360" i="5"/>
  <c r="D361" i="5"/>
  <c r="CA359" i="5"/>
  <c r="AC360" i="5"/>
  <c r="Y360" i="5"/>
  <c r="S360" i="5"/>
  <c r="O360" i="5"/>
  <c r="AB359" i="5"/>
  <c r="R359" i="5"/>
  <c r="AM360" i="5"/>
  <c r="AI360" i="5"/>
  <c r="CL360" i="5"/>
  <c r="CH360" i="5"/>
  <c r="AL359" i="5"/>
  <c r="CK359" i="5"/>
  <c r="BR360" i="5"/>
  <c r="BN360" i="5"/>
  <c r="AW360" i="5"/>
  <c r="AS360" i="5"/>
  <c r="BH360" i="5"/>
  <c r="BD360" i="5"/>
  <c r="BQ359" i="5"/>
  <c r="AV359" i="5"/>
  <c r="BG359" i="5"/>
  <c r="BO360" i="5" l="1"/>
  <c r="BM361" i="5"/>
  <c r="AJ360" i="5"/>
  <c r="AH361" i="5"/>
  <c r="Z360" i="5"/>
  <c r="X361" i="5"/>
  <c r="BE360" i="5"/>
  <c r="BC361" i="5"/>
  <c r="E361" i="5"/>
  <c r="I361" i="5"/>
  <c r="H360" i="5"/>
  <c r="AT360" i="5"/>
  <c r="AR361" i="5"/>
  <c r="CI360" i="5"/>
  <c r="CG361" i="5"/>
  <c r="P360" i="5"/>
  <c r="N361" i="5"/>
  <c r="BY360" i="5"/>
  <c r="BW361" i="5"/>
  <c r="CB361" i="5" l="1"/>
  <c r="BX361" i="5"/>
  <c r="CL361" i="5"/>
  <c r="CH361" i="5"/>
  <c r="BH361" i="5"/>
  <c r="BD361" i="5"/>
  <c r="CK360" i="5"/>
  <c r="BG360" i="5"/>
  <c r="AW361" i="5"/>
  <c r="AS361" i="5"/>
  <c r="AC361" i="5"/>
  <c r="Y361" i="5"/>
  <c r="AV360" i="5"/>
  <c r="AB360" i="5"/>
  <c r="AM361" i="5"/>
  <c r="AI361" i="5"/>
  <c r="CA360" i="5"/>
  <c r="AL360" i="5"/>
  <c r="BR361" i="5"/>
  <c r="BN361" i="5"/>
  <c r="S361" i="5"/>
  <c r="O361" i="5"/>
  <c r="R360" i="5"/>
  <c r="F361" i="5"/>
  <c r="D362" i="5"/>
  <c r="BQ360" i="5"/>
  <c r="E362" i="5" l="1"/>
  <c r="I362" i="5"/>
  <c r="H361" i="5"/>
  <c r="Z361" i="5"/>
  <c r="X362" i="5"/>
  <c r="BE361" i="5"/>
  <c r="BC362" i="5"/>
  <c r="P361" i="5"/>
  <c r="N362" i="5"/>
  <c r="AJ361" i="5"/>
  <c r="AH362" i="5"/>
  <c r="AT361" i="5"/>
  <c r="AR362" i="5"/>
  <c r="CI361" i="5"/>
  <c r="CG362" i="5"/>
  <c r="BO361" i="5"/>
  <c r="BM362" i="5"/>
  <c r="BY361" i="5"/>
  <c r="BW362" i="5"/>
  <c r="S362" i="5" l="1"/>
  <c r="O362" i="5"/>
  <c r="CL362" i="5"/>
  <c r="CH362" i="5"/>
  <c r="BH362" i="5"/>
  <c r="BD362" i="5"/>
  <c r="CK361" i="5"/>
  <c r="BG361" i="5"/>
  <c r="AW362" i="5"/>
  <c r="AS362" i="5"/>
  <c r="AC362" i="5"/>
  <c r="Y362" i="5"/>
  <c r="AV361" i="5"/>
  <c r="AB361" i="5"/>
  <c r="BR362" i="5"/>
  <c r="BN362" i="5"/>
  <c r="CB362" i="5"/>
  <c r="BX362" i="5"/>
  <c r="AM362" i="5"/>
  <c r="AI362" i="5"/>
  <c r="CA361" i="5"/>
  <c r="AL361" i="5"/>
  <c r="BQ361" i="5"/>
  <c r="R361" i="5"/>
  <c r="F362" i="5"/>
  <c r="D363" i="5"/>
  <c r="AJ362" i="5" l="1"/>
  <c r="AH363" i="5"/>
  <c r="BY362" i="5"/>
  <c r="BW363" i="5"/>
  <c r="Z362" i="5"/>
  <c r="X363" i="5"/>
  <c r="BE362" i="5"/>
  <c r="BC363" i="5"/>
  <c r="BO362" i="5"/>
  <c r="BM363" i="5"/>
  <c r="AT362" i="5"/>
  <c r="AR363" i="5"/>
  <c r="CI362" i="5"/>
  <c r="CG363" i="5"/>
  <c r="E363" i="5"/>
  <c r="I363" i="5"/>
  <c r="P362" i="5"/>
  <c r="N363" i="5"/>
  <c r="H362" i="5"/>
  <c r="BH363" i="5" l="1"/>
  <c r="BD363" i="5"/>
  <c r="F363" i="5"/>
  <c r="D364" i="5"/>
  <c r="BG362" i="5"/>
  <c r="CL363" i="5"/>
  <c r="CH363" i="5"/>
  <c r="AC363" i="5"/>
  <c r="Y363" i="5"/>
  <c r="CK362" i="5"/>
  <c r="AB362" i="5"/>
  <c r="AW363" i="5"/>
  <c r="AS363" i="5"/>
  <c r="CB363" i="5"/>
  <c r="BX363" i="5"/>
  <c r="AV362" i="5"/>
  <c r="CA362" i="5"/>
  <c r="S363" i="5"/>
  <c r="O363" i="5"/>
  <c r="BR363" i="5"/>
  <c r="BN363" i="5"/>
  <c r="AM363" i="5"/>
  <c r="AI363" i="5"/>
  <c r="R362" i="5"/>
  <c r="BQ362" i="5"/>
  <c r="AL362" i="5"/>
  <c r="P363" i="5" l="1"/>
  <c r="N364" i="5"/>
  <c r="AT363" i="5"/>
  <c r="AR364" i="5"/>
  <c r="CI363" i="5"/>
  <c r="CG364" i="5"/>
  <c r="AJ363" i="5"/>
  <c r="AH364" i="5"/>
  <c r="E364" i="5"/>
  <c r="I364" i="5"/>
  <c r="H363" i="5"/>
  <c r="BO363" i="5"/>
  <c r="BM364" i="5"/>
  <c r="BY363" i="5"/>
  <c r="BW364" i="5"/>
  <c r="Z363" i="5"/>
  <c r="X364" i="5"/>
  <c r="BE363" i="5"/>
  <c r="BC364" i="5"/>
  <c r="AC364" i="5" l="1"/>
  <c r="Y364" i="5"/>
  <c r="CB364" i="5"/>
  <c r="BX364" i="5"/>
  <c r="AM364" i="5"/>
  <c r="AI364" i="5"/>
  <c r="CA363" i="5"/>
  <c r="AL363" i="5"/>
  <c r="BR364" i="5"/>
  <c r="BN364" i="5"/>
  <c r="CL364" i="5"/>
  <c r="CH364" i="5"/>
  <c r="BQ363" i="5"/>
  <c r="CK363" i="5"/>
  <c r="BH364" i="5"/>
  <c r="BD364" i="5"/>
  <c r="AW364" i="5"/>
  <c r="AS364" i="5"/>
  <c r="BG363" i="5"/>
  <c r="AV363" i="5"/>
  <c r="S364" i="5"/>
  <c r="O364" i="5"/>
  <c r="AB363" i="5"/>
  <c r="F364" i="5"/>
  <c r="D365" i="5"/>
  <c r="R363" i="5"/>
  <c r="E365" i="5" l="1"/>
  <c r="I365" i="5"/>
  <c r="H364" i="5"/>
  <c r="AT364" i="5"/>
  <c r="AR365" i="5"/>
  <c r="CI364" i="5"/>
  <c r="CG365" i="5"/>
  <c r="AJ364" i="5"/>
  <c r="AH365" i="5"/>
  <c r="P364" i="5"/>
  <c r="N365" i="5"/>
  <c r="BE364" i="5"/>
  <c r="BC365" i="5"/>
  <c r="BO364" i="5"/>
  <c r="BM365" i="5"/>
  <c r="BY364" i="5"/>
  <c r="BW365" i="5"/>
  <c r="Z364" i="5"/>
  <c r="X365" i="5"/>
  <c r="BR365" i="5" l="1"/>
  <c r="BN365" i="5"/>
  <c r="CL365" i="5"/>
  <c r="CH365" i="5"/>
  <c r="BQ364" i="5"/>
  <c r="CK364" i="5"/>
  <c r="BH365" i="5"/>
  <c r="BD365" i="5"/>
  <c r="AW365" i="5"/>
  <c r="AS365" i="5"/>
  <c r="BG364" i="5"/>
  <c r="AV364" i="5"/>
  <c r="AC365" i="5"/>
  <c r="Y365" i="5"/>
  <c r="S365" i="5"/>
  <c r="O365" i="5"/>
  <c r="AB364" i="5"/>
  <c r="R364" i="5"/>
  <c r="CB365" i="5"/>
  <c r="BX365" i="5"/>
  <c r="AM365" i="5"/>
  <c r="AI365" i="5"/>
  <c r="CA364" i="5"/>
  <c r="AL364" i="5"/>
  <c r="F365" i="5"/>
  <c r="D366" i="5"/>
  <c r="H365" i="5" l="1"/>
  <c r="AJ365" i="5"/>
  <c r="AH366" i="5"/>
  <c r="P365" i="5"/>
  <c r="N366" i="5"/>
  <c r="AT365" i="5"/>
  <c r="AR366" i="5"/>
  <c r="CI365" i="5"/>
  <c r="CG366" i="5"/>
  <c r="E366" i="5"/>
  <c r="I366" i="5"/>
  <c r="BY365" i="5"/>
  <c r="BW366" i="5"/>
  <c r="Z365" i="5"/>
  <c r="X366" i="5"/>
  <c r="BE365" i="5"/>
  <c r="BC366" i="5"/>
  <c r="BO365" i="5"/>
  <c r="BM366" i="5"/>
  <c r="AC366" i="5" l="1"/>
  <c r="Y366" i="5"/>
  <c r="AW366" i="5"/>
  <c r="AS366" i="5"/>
  <c r="AB365" i="5"/>
  <c r="AV365" i="5"/>
  <c r="CB366" i="5"/>
  <c r="BX366" i="5"/>
  <c r="S366" i="5"/>
  <c r="O366" i="5"/>
  <c r="CA365" i="5"/>
  <c r="R365" i="5"/>
  <c r="AM366" i="5"/>
  <c r="AI366" i="5"/>
  <c r="BQ365" i="5"/>
  <c r="F366" i="5"/>
  <c r="D367" i="5"/>
  <c r="AL365" i="5"/>
  <c r="BR366" i="5"/>
  <c r="BN366" i="5"/>
  <c r="BH366" i="5"/>
  <c r="BD366" i="5"/>
  <c r="CL366" i="5"/>
  <c r="CH366" i="5"/>
  <c r="BG365" i="5"/>
  <c r="CK365" i="5"/>
  <c r="CI366" i="5" l="1"/>
  <c r="CG367" i="5"/>
  <c r="E367" i="5"/>
  <c r="I367" i="5"/>
  <c r="H366" i="5"/>
  <c r="BE366" i="5"/>
  <c r="BC367" i="5"/>
  <c r="P366" i="5"/>
  <c r="N367" i="5"/>
  <c r="AT366" i="5"/>
  <c r="AR367" i="5"/>
  <c r="BO366" i="5"/>
  <c r="BM367" i="5"/>
  <c r="AJ366" i="5"/>
  <c r="AH367" i="5"/>
  <c r="BY366" i="5"/>
  <c r="BW367" i="5"/>
  <c r="Z366" i="5"/>
  <c r="X367" i="5"/>
  <c r="AM367" i="5" l="1"/>
  <c r="AI367" i="5"/>
  <c r="BH367" i="5"/>
  <c r="BD367" i="5"/>
  <c r="AL366" i="5"/>
  <c r="BG366" i="5"/>
  <c r="BR367" i="5"/>
  <c r="BN367" i="5"/>
  <c r="BQ366" i="5"/>
  <c r="AC367" i="5"/>
  <c r="Y367" i="5"/>
  <c r="AW367" i="5"/>
  <c r="AS367" i="5"/>
  <c r="AB366" i="5"/>
  <c r="AV366" i="5"/>
  <c r="F367" i="5"/>
  <c r="D368" i="5"/>
  <c r="CB367" i="5"/>
  <c r="BX367" i="5"/>
  <c r="S367" i="5"/>
  <c r="O367" i="5"/>
  <c r="CL367" i="5"/>
  <c r="CH367" i="5"/>
  <c r="CA366" i="5"/>
  <c r="R366" i="5"/>
  <c r="CK366" i="5"/>
  <c r="BY367" i="5" l="1"/>
  <c r="BW368" i="5"/>
  <c r="AT367" i="5"/>
  <c r="AR368" i="5"/>
  <c r="E368" i="5"/>
  <c r="I368" i="5"/>
  <c r="Z367" i="5"/>
  <c r="X368" i="5"/>
  <c r="H367" i="5"/>
  <c r="CI367" i="5"/>
  <c r="CG368" i="5"/>
  <c r="BE367" i="5"/>
  <c r="BC368" i="5"/>
  <c r="P367" i="5"/>
  <c r="N368" i="5"/>
  <c r="BO367" i="5"/>
  <c r="BM368" i="5"/>
  <c r="AJ367" i="5"/>
  <c r="AH368" i="5"/>
  <c r="S368" i="5" l="1"/>
  <c r="O368" i="5"/>
  <c r="AC368" i="5"/>
  <c r="Y368" i="5"/>
  <c r="R367" i="5"/>
  <c r="AB367" i="5"/>
  <c r="BG367" i="5"/>
  <c r="F368" i="5"/>
  <c r="D369" i="5"/>
  <c r="BH368" i="5"/>
  <c r="BD368" i="5"/>
  <c r="AM368" i="5"/>
  <c r="AI368" i="5"/>
  <c r="CL368" i="5"/>
  <c r="CH368" i="5"/>
  <c r="AW368" i="5"/>
  <c r="AS368" i="5"/>
  <c r="AL367" i="5"/>
  <c r="CK367" i="5"/>
  <c r="AV367" i="5"/>
  <c r="BR368" i="5"/>
  <c r="BN368" i="5"/>
  <c r="CB368" i="5"/>
  <c r="BX368" i="5"/>
  <c r="BQ367" i="5"/>
  <c r="CA367" i="5"/>
  <c r="AJ368" i="5" l="1"/>
  <c r="AH369" i="5"/>
  <c r="BY368" i="5"/>
  <c r="BW369" i="5"/>
  <c r="BE368" i="5"/>
  <c r="BC369" i="5"/>
  <c r="BO368" i="5"/>
  <c r="BM369" i="5"/>
  <c r="AT368" i="5"/>
  <c r="AR369" i="5"/>
  <c r="E369" i="5"/>
  <c r="I369" i="5"/>
  <c r="Z368" i="5"/>
  <c r="X369" i="5"/>
  <c r="H368" i="5"/>
  <c r="CI368" i="5"/>
  <c r="CG369" i="5"/>
  <c r="P368" i="5"/>
  <c r="N369" i="5"/>
  <c r="BR369" i="5" l="1"/>
  <c r="BN369" i="5"/>
  <c r="BQ368" i="5"/>
  <c r="AC369" i="5"/>
  <c r="Y369" i="5"/>
  <c r="BH369" i="5"/>
  <c r="BD369" i="5"/>
  <c r="AB368" i="5"/>
  <c r="BG368" i="5"/>
  <c r="CB369" i="5"/>
  <c r="BX369" i="5"/>
  <c r="S369" i="5"/>
  <c r="O369" i="5"/>
  <c r="R368" i="5"/>
  <c r="F369" i="5"/>
  <c r="D370" i="5"/>
  <c r="CA368" i="5"/>
  <c r="CL369" i="5"/>
  <c r="CH369" i="5"/>
  <c r="AW369" i="5"/>
  <c r="AS369" i="5"/>
  <c r="AM369" i="5"/>
  <c r="AI369" i="5"/>
  <c r="CK368" i="5"/>
  <c r="AV368" i="5"/>
  <c r="AL368" i="5"/>
  <c r="CI369" i="5" l="1"/>
  <c r="CG370" i="5"/>
  <c r="P369" i="5"/>
  <c r="N370" i="5"/>
  <c r="BE369" i="5"/>
  <c r="BC370" i="5"/>
  <c r="BY369" i="5"/>
  <c r="BW370" i="5"/>
  <c r="Z369" i="5"/>
  <c r="X370" i="5"/>
  <c r="AJ369" i="5"/>
  <c r="AH370" i="5"/>
  <c r="E370" i="5"/>
  <c r="I370" i="5"/>
  <c r="H369" i="5"/>
  <c r="AT369" i="5"/>
  <c r="AR370" i="5"/>
  <c r="BO369" i="5"/>
  <c r="BM370" i="5"/>
  <c r="CB370" i="5" l="1"/>
  <c r="BX370" i="5"/>
  <c r="CA369" i="5"/>
  <c r="BH370" i="5"/>
  <c r="BD370" i="5"/>
  <c r="F370" i="5"/>
  <c r="D371" i="5"/>
  <c r="BG369" i="5"/>
  <c r="BR370" i="5"/>
  <c r="BN370" i="5"/>
  <c r="AM370" i="5"/>
  <c r="AI370" i="5"/>
  <c r="S370" i="5"/>
  <c r="O370" i="5"/>
  <c r="BQ369" i="5"/>
  <c r="AL369" i="5"/>
  <c r="R369" i="5"/>
  <c r="AW370" i="5"/>
  <c r="AS370" i="5"/>
  <c r="AC370" i="5"/>
  <c r="Y370" i="5"/>
  <c r="CL370" i="5"/>
  <c r="CH370" i="5"/>
  <c r="AV369" i="5"/>
  <c r="AB369" i="5"/>
  <c r="CK369" i="5"/>
  <c r="AT370" i="5" l="1"/>
  <c r="AR371" i="5"/>
  <c r="P370" i="5"/>
  <c r="N371" i="5"/>
  <c r="E371" i="5"/>
  <c r="I371" i="5"/>
  <c r="H370" i="5"/>
  <c r="AJ370" i="5"/>
  <c r="AH371" i="5"/>
  <c r="BE370" i="5"/>
  <c r="BC371" i="5"/>
  <c r="CI370" i="5"/>
  <c r="CG371" i="5"/>
  <c r="BO370" i="5"/>
  <c r="BM371" i="5"/>
  <c r="Z370" i="5"/>
  <c r="X371" i="5"/>
  <c r="BY370" i="5"/>
  <c r="BW371" i="5"/>
  <c r="BR371" i="5" l="1"/>
  <c r="BN371" i="5"/>
  <c r="BQ370" i="5"/>
  <c r="CK370" i="5"/>
  <c r="F371" i="5"/>
  <c r="D372" i="5"/>
  <c r="CB371" i="5"/>
  <c r="BX371" i="5"/>
  <c r="BH371" i="5"/>
  <c r="BD371" i="5"/>
  <c r="S371" i="5"/>
  <c r="O371" i="5"/>
  <c r="CA370" i="5"/>
  <c r="BG370" i="5"/>
  <c r="R370" i="5"/>
  <c r="CL371" i="5"/>
  <c r="CH371" i="5"/>
  <c r="AC371" i="5"/>
  <c r="Y371" i="5"/>
  <c r="AM371" i="5"/>
  <c r="AI371" i="5"/>
  <c r="AW371" i="5"/>
  <c r="AS371" i="5"/>
  <c r="AB370" i="5"/>
  <c r="AL370" i="5"/>
  <c r="AV370" i="5"/>
  <c r="Z371" i="5" l="1"/>
  <c r="X372" i="5"/>
  <c r="E372" i="5"/>
  <c r="I372" i="5"/>
  <c r="H371" i="5"/>
  <c r="CI371" i="5"/>
  <c r="CG372" i="5"/>
  <c r="P371" i="5"/>
  <c r="N372" i="5"/>
  <c r="AT371" i="5"/>
  <c r="AR372" i="5"/>
  <c r="BE371" i="5"/>
  <c r="BC372" i="5"/>
  <c r="AJ371" i="5"/>
  <c r="AH372" i="5"/>
  <c r="BY371" i="5"/>
  <c r="BW372" i="5"/>
  <c r="BO371" i="5"/>
  <c r="BM372" i="5"/>
  <c r="AM372" i="5" l="1"/>
  <c r="AI372" i="5"/>
  <c r="CL372" i="5"/>
  <c r="CH372" i="5"/>
  <c r="AL371" i="5"/>
  <c r="CK371" i="5"/>
  <c r="BH372" i="5"/>
  <c r="BD372" i="5"/>
  <c r="BG371" i="5"/>
  <c r="BR372" i="5"/>
  <c r="BN372" i="5"/>
  <c r="AW372" i="5"/>
  <c r="AS372" i="5"/>
  <c r="BQ371" i="5"/>
  <c r="AV371" i="5"/>
  <c r="F372" i="5"/>
  <c r="D373" i="5"/>
  <c r="CB372" i="5"/>
  <c r="BX372" i="5"/>
  <c r="S372" i="5"/>
  <c r="O372" i="5"/>
  <c r="AC372" i="5"/>
  <c r="Y372" i="5"/>
  <c r="CA371" i="5"/>
  <c r="R371" i="5"/>
  <c r="AB371" i="5"/>
  <c r="BY372" i="5" l="1"/>
  <c r="BW373" i="5"/>
  <c r="AT372" i="5"/>
  <c r="AR373" i="5"/>
  <c r="E373" i="5"/>
  <c r="I373" i="5"/>
  <c r="BO372" i="5"/>
  <c r="BM373" i="5"/>
  <c r="H372" i="5"/>
  <c r="Z372" i="5"/>
  <c r="X373" i="5"/>
  <c r="CI372" i="5"/>
  <c r="CG373" i="5"/>
  <c r="P372" i="5"/>
  <c r="N373" i="5"/>
  <c r="BE372" i="5"/>
  <c r="BC373" i="5"/>
  <c r="AJ372" i="5"/>
  <c r="AH373" i="5"/>
  <c r="S373" i="5" l="1"/>
  <c r="O373" i="5"/>
  <c r="BR373" i="5"/>
  <c r="BN373" i="5"/>
  <c r="R372" i="5"/>
  <c r="BQ372" i="5"/>
  <c r="CK372" i="5"/>
  <c r="F373" i="5"/>
  <c r="D374" i="5"/>
  <c r="AM373" i="5"/>
  <c r="AI373" i="5"/>
  <c r="AC373" i="5"/>
  <c r="Y373" i="5"/>
  <c r="AW373" i="5"/>
  <c r="AS373" i="5"/>
  <c r="CL373" i="5"/>
  <c r="CH373" i="5"/>
  <c r="AL372" i="5"/>
  <c r="AB372" i="5"/>
  <c r="AV372" i="5"/>
  <c r="BH373" i="5"/>
  <c r="BD373" i="5"/>
  <c r="CB373" i="5"/>
  <c r="BX373" i="5"/>
  <c r="BG372" i="5"/>
  <c r="CA372" i="5"/>
  <c r="Z373" i="5" l="1"/>
  <c r="X374" i="5"/>
  <c r="BY373" i="5"/>
  <c r="BW374" i="5"/>
  <c r="AJ373" i="5"/>
  <c r="AH374" i="5"/>
  <c r="BE373" i="5"/>
  <c r="BC374" i="5"/>
  <c r="CI373" i="5"/>
  <c r="CG374" i="5"/>
  <c r="E374" i="5"/>
  <c r="I374" i="5"/>
  <c r="BO373" i="5"/>
  <c r="BM374" i="5"/>
  <c r="H373" i="5"/>
  <c r="AT373" i="5"/>
  <c r="AR374" i="5"/>
  <c r="P373" i="5"/>
  <c r="N374" i="5"/>
  <c r="BH374" i="5" l="1"/>
  <c r="BD374" i="5"/>
  <c r="BG373" i="5"/>
  <c r="BR374" i="5"/>
  <c r="BN374" i="5"/>
  <c r="AM374" i="5"/>
  <c r="AI374" i="5"/>
  <c r="BQ373" i="5"/>
  <c r="AL373" i="5"/>
  <c r="CB374" i="5"/>
  <c r="BX374" i="5"/>
  <c r="S374" i="5"/>
  <c r="O374" i="5"/>
  <c r="R373" i="5"/>
  <c r="F374" i="5"/>
  <c r="D375" i="5"/>
  <c r="CA373" i="5"/>
  <c r="AW374" i="5"/>
  <c r="AS374" i="5"/>
  <c r="CL374" i="5"/>
  <c r="CH374" i="5"/>
  <c r="AC374" i="5"/>
  <c r="Y374" i="5"/>
  <c r="AV373" i="5"/>
  <c r="CK373" i="5"/>
  <c r="AB373" i="5"/>
  <c r="AT374" i="5" l="1"/>
  <c r="AR375" i="5"/>
  <c r="P374" i="5"/>
  <c r="N375" i="5"/>
  <c r="AJ374" i="5"/>
  <c r="AH375" i="5"/>
  <c r="BY374" i="5"/>
  <c r="BW375" i="5"/>
  <c r="BO374" i="5"/>
  <c r="BM375" i="5"/>
  <c r="Z374" i="5"/>
  <c r="X375" i="5"/>
  <c r="E375" i="5"/>
  <c r="I375" i="5"/>
  <c r="H374" i="5"/>
  <c r="CI374" i="5"/>
  <c r="CG375" i="5"/>
  <c r="BE374" i="5"/>
  <c r="BC375" i="5"/>
  <c r="CB375" i="5" l="1"/>
  <c r="BX375" i="5"/>
  <c r="CA374" i="5"/>
  <c r="AM375" i="5"/>
  <c r="AI375" i="5"/>
  <c r="F375" i="5"/>
  <c r="D376" i="5"/>
  <c r="AL374" i="5"/>
  <c r="BH375" i="5"/>
  <c r="BD375" i="5"/>
  <c r="AC375" i="5"/>
  <c r="Y375" i="5"/>
  <c r="S375" i="5"/>
  <c r="O375" i="5"/>
  <c r="BG374" i="5"/>
  <c r="AB374" i="5"/>
  <c r="R374" i="5"/>
  <c r="CL375" i="5"/>
  <c r="CH375" i="5"/>
  <c r="BR375" i="5"/>
  <c r="BN375" i="5"/>
  <c r="AW375" i="5"/>
  <c r="AS375" i="5"/>
  <c r="CK374" i="5"/>
  <c r="BQ374" i="5"/>
  <c r="AV374" i="5"/>
  <c r="CI375" i="5" l="1"/>
  <c r="CG376" i="5"/>
  <c r="P375" i="5"/>
  <c r="N376" i="5"/>
  <c r="E376" i="5"/>
  <c r="I376" i="5"/>
  <c r="H375" i="5"/>
  <c r="Z375" i="5"/>
  <c r="X376" i="5"/>
  <c r="AJ375" i="5"/>
  <c r="AH376" i="5"/>
  <c r="AT375" i="5"/>
  <c r="AR376" i="5"/>
  <c r="BE375" i="5"/>
  <c r="BC376" i="5"/>
  <c r="BO375" i="5"/>
  <c r="BM376" i="5"/>
  <c r="BY375" i="5"/>
  <c r="BW376" i="5"/>
  <c r="BH376" i="5" l="1"/>
  <c r="BD376" i="5"/>
  <c r="BG375" i="5"/>
  <c r="AV375" i="5"/>
  <c r="F376" i="5"/>
  <c r="D377" i="5"/>
  <c r="CB376" i="5"/>
  <c r="BX376" i="5"/>
  <c r="AM376" i="5"/>
  <c r="AI376" i="5"/>
  <c r="S376" i="5"/>
  <c r="O376" i="5"/>
  <c r="AW376" i="5"/>
  <c r="AS376" i="5"/>
  <c r="CA375" i="5"/>
  <c r="AL375" i="5"/>
  <c r="R375" i="5"/>
  <c r="BR376" i="5"/>
  <c r="BN376" i="5"/>
  <c r="AC376" i="5"/>
  <c r="Y376" i="5"/>
  <c r="CL376" i="5"/>
  <c r="CH376" i="5"/>
  <c r="BQ375" i="5"/>
  <c r="AB375" i="5"/>
  <c r="CK375" i="5"/>
  <c r="BO376" i="5" l="1"/>
  <c r="BM377" i="5"/>
  <c r="AT376" i="5"/>
  <c r="AR377" i="5"/>
  <c r="E377" i="5"/>
  <c r="I377" i="5"/>
  <c r="H376" i="5"/>
  <c r="P376" i="5"/>
  <c r="N377" i="5"/>
  <c r="CI376" i="5"/>
  <c r="CG377" i="5"/>
  <c r="AJ376" i="5"/>
  <c r="AH377" i="5"/>
  <c r="Z376" i="5"/>
  <c r="X377" i="5"/>
  <c r="BY376" i="5"/>
  <c r="BW377" i="5"/>
  <c r="BE376" i="5"/>
  <c r="BC377" i="5"/>
  <c r="AC377" i="5" l="1"/>
  <c r="Y377" i="5"/>
  <c r="AB376" i="5"/>
  <c r="AL376" i="5"/>
  <c r="F377" i="5"/>
  <c r="D378" i="5"/>
  <c r="BH377" i="5"/>
  <c r="BD377" i="5"/>
  <c r="CL377" i="5"/>
  <c r="CH377" i="5"/>
  <c r="AW377" i="5"/>
  <c r="AS377" i="5"/>
  <c r="BG376" i="5"/>
  <c r="CK376" i="5"/>
  <c r="AV376" i="5"/>
  <c r="AM377" i="5"/>
  <c r="AI377" i="5"/>
  <c r="CB377" i="5"/>
  <c r="BX377" i="5"/>
  <c r="S377" i="5"/>
  <c r="O377" i="5"/>
  <c r="BR377" i="5"/>
  <c r="BN377" i="5"/>
  <c r="CA376" i="5"/>
  <c r="R376" i="5"/>
  <c r="BQ376" i="5"/>
  <c r="BY377" i="5" l="1"/>
  <c r="BW378" i="5"/>
  <c r="E378" i="5"/>
  <c r="I378" i="5"/>
  <c r="H377" i="5"/>
  <c r="AJ377" i="5"/>
  <c r="AH378" i="5"/>
  <c r="AT377" i="5"/>
  <c r="AR378" i="5"/>
  <c r="BO377" i="5"/>
  <c r="BM378" i="5"/>
  <c r="CI377" i="5"/>
  <c r="CG378" i="5"/>
  <c r="P377" i="5"/>
  <c r="N378" i="5"/>
  <c r="BE377" i="5"/>
  <c r="BC378" i="5"/>
  <c r="Z377" i="5"/>
  <c r="X378" i="5"/>
  <c r="S378" i="5" l="1"/>
  <c r="O378" i="5"/>
  <c r="AM378" i="5"/>
  <c r="AI378" i="5"/>
  <c r="R377" i="5"/>
  <c r="AL377" i="5"/>
  <c r="CL378" i="5"/>
  <c r="CH378" i="5"/>
  <c r="CK377" i="5"/>
  <c r="AB377" i="5"/>
  <c r="BQ377" i="5"/>
  <c r="F378" i="5"/>
  <c r="D379" i="5"/>
  <c r="AC378" i="5"/>
  <c r="Y378" i="5"/>
  <c r="BR378" i="5"/>
  <c r="BN378" i="5"/>
  <c r="BH378" i="5"/>
  <c r="BD378" i="5"/>
  <c r="AW378" i="5"/>
  <c r="AS378" i="5"/>
  <c r="CB378" i="5"/>
  <c r="BX378" i="5"/>
  <c r="BG377" i="5"/>
  <c r="AV377" i="5"/>
  <c r="CA377" i="5"/>
  <c r="BE378" i="5" l="1"/>
  <c r="BC379" i="5"/>
  <c r="H378" i="5"/>
  <c r="BO378" i="5"/>
  <c r="BM379" i="5"/>
  <c r="BY378" i="5"/>
  <c r="BW379" i="5"/>
  <c r="Z378" i="5"/>
  <c r="X379" i="5"/>
  <c r="AJ378" i="5"/>
  <c r="AH379" i="5"/>
  <c r="AT378" i="5"/>
  <c r="AR379" i="5"/>
  <c r="E379" i="5"/>
  <c r="I379" i="5"/>
  <c r="CI378" i="5"/>
  <c r="CG379" i="5"/>
  <c r="P378" i="5"/>
  <c r="N379" i="5"/>
  <c r="CB379" i="5" l="1"/>
  <c r="BX379" i="5"/>
  <c r="F379" i="5"/>
  <c r="D380" i="5"/>
  <c r="CA378" i="5"/>
  <c r="AW379" i="5"/>
  <c r="AS379" i="5"/>
  <c r="BR379" i="5"/>
  <c r="BN379" i="5"/>
  <c r="AV378" i="5"/>
  <c r="BQ378" i="5"/>
  <c r="S379" i="5"/>
  <c r="O379" i="5"/>
  <c r="AM379" i="5"/>
  <c r="AI379" i="5"/>
  <c r="R378" i="5"/>
  <c r="AL378" i="5"/>
  <c r="CL379" i="5"/>
  <c r="CH379" i="5"/>
  <c r="AC379" i="5"/>
  <c r="Y379" i="5"/>
  <c r="BH379" i="5"/>
  <c r="BD379" i="5"/>
  <c r="CK378" i="5"/>
  <c r="AB378" i="5"/>
  <c r="BG378" i="5"/>
  <c r="CI379" i="5" l="1"/>
  <c r="CG380" i="5"/>
  <c r="P379" i="5"/>
  <c r="N380" i="5"/>
  <c r="AT379" i="5"/>
  <c r="AR380" i="5"/>
  <c r="BE379" i="5"/>
  <c r="BC380" i="5"/>
  <c r="E380" i="5"/>
  <c r="I380" i="5"/>
  <c r="H379" i="5"/>
  <c r="Z379" i="5"/>
  <c r="X380" i="5"/>
  <c r="AJ379" i="5"/>
  <c r="AH380" i="5"/>
  <c r="BO379" i="5"/>
  <c r="BM380" i="5"/>
  <c r="BY379" i="5"/>
  <c r="BW380" i="5"/>
  <c r="AM380" i="5" l="1"/>
  <c r="AI380" i="5"/>
  <c r="BH380" i="5"/>
  <c r="BD380" i="5"/>
  <c r="BR380" i="5"/>
  <c r="BN380" i="5"/>
  <c r="AL379" i="5"/>
  <c r="BG379" i="5"/>
  <c r="AC380" i="5"/>
  <c r="Y380" i="5"/>
  <c r="AW380" i="5"/>
  <c r="AS380" i="5"/>
  <c r="AB379" i="5"/>
  <c r="AV379" i="5"/>
  <c r="CB380" i="5"/>
  <c r="BX380" i="5"/>
  <c r="S380" i="5"/>
  <c r="O380" i="5"/>
  <c r="CA379" i="5"/>
  <c r="R379" i="5"/>
  <c r="CL380" i="5"/>
  <c r="CH380" i="5"/>
  <c r="BQ379" i="5"/>
  <c r="F380" i="5"/>
  <c r="D381" i="5"/>
  <c r="CK379" i="5"/>
  <c r="E381" i="5" l="1"/>
  <c r="I381" i="5"/>
  <c r="H380" i="5"/>
  <c r="P380" i="5"/>
  <c r="N381" i="5"/>
  <c r="AT380" i="5"/>
  <c r="AR381" i="5"/>
  <c r="BO380" i="5"/>
  <c r="BM381" i="5"/>
  <c r="CI380" i="5"/>
  <c r="CG381" i="5"/>
  <c r="BY380" i="5"/>
  <c r="BW381" i="5"/>
  <c r="Z380" i="5"/>
  <c r="X381" i="5"/>
  <c r="BE380" i="5"/>
  <c r="BC381" i="5"/>
  <c r="AJ380" i="5"/>
  <c r="AH381" i="5"/>
  <c r="BH381" i="5" l="1"/>
  <c r="BD381" i="5"/>
  <c r="BR381" i="5"/>
  <c r="BN381" i="5"/>
  <c r="AC381" i="5"/>
  <c r="Y381" i="5"/>
  <c r="AW381" i="5"/>
  <c r="AS381" i="5"/>
  <c r="AB380" i="5"/>
  <c r="AV380" i="5"/>
  <c r="CB381" i="5"/>
  <c r="BX381" i="5"/>
  <c r="S381" i="5"/>
  <c r="O381" i="5"/>
  <c r="CA380" i="5"/>
  <c r="R380" i="5"/>
  <c r="AM381" i="5"/>
  <c r="AI381" i="5"/>
  <c r="CL381" i="5"/>
  <c r="CH381" i="5"/>
  <c r="AL380" i="5"/>
  <c r="CK380" i="5"/>
  <c r="BG380" i="5"/>
  <c r="BQ380" i="5"/>
  <c r="F381" i="5"/>
  <c r="D382" i="5"/>
  <c r="CI381" i="5" l="1"/>
  <c r="CG382" i="5"/>
  <c r="P381" i="5"/>
  <c r="N382" i="5"/>
  <c r="AT381" i="5"/>
  <c r="AR382" i="5"/>
  <c r="AJ381" i="5"/>
  <c r="AH382" i="5"/>
  <c r="BY381" i="5"/>
  <c r="BW382" i="5"/>
  <c r="Z381" i="5"/>
  <c r="X382" i="5"/>
  <c r="BO381" i="5"/>
  <c r="BM382" i="5"/>
  <c r="E382" i="5"/>
  <c r="I382" i="5"/>
  <c r="BE381" i="5"/>
  <c r="BC382" i="5"/>
  <c r="H381" i="5"/>
  <c r="H6" i="5" l="1"/>
  <c r="I6" i="5" s="1"/>
  <c r="E6" i="5"/>
  <c r="F6" i="5" s="1"/>
  <c r="H7" i="5"/>
  <c r="I7" i="5" s="1"/>
  <c r="H8" i="5"/>
  <c r="I8" i="5" s="1"/>
  <c r="E7" i="5"/>
  <c r="F7" i="5" s="1"/>
  <c r="H5" i="5"/>
  <c r="I5" i="5" s="1"/>
  <c r="E8" i="5"/>
  <c r="F8" i="5" s="1"/>
  <c r="E5" i="5"/>
  <c r="F5" i="5" s="1"/>
  <c r="AM382" i="5"/>
  <c r="AI382" i="5"/>
  <c r="AW382" i="5"/>
  <c r="AS382" i="5"/>
  <c r="BQ381" i="5"/>
  <c r="AV381" i="5"/>
  <c r="F382" i="5"/>
  <c r="D383" i="5"/>
  <c r="BR382" i="5"/>
  <c r="BN382" i="5"/>
  <c r="Y382" i="5"/>
  <c r="AC382" i="5" s="1"/>
  <c r="S382" i="5"/>
  <c r="O382" i="5"/>
  <c r="AB381" i="5"/>
  <c r="R381" i="5"/>
  <c r="BD382" i="5"/>
  <c r="BH382" i="5" s="1"/>
  <c r="CB382" i="5"/>
  <c r="BX382" i="5"/>
  <c r="CL382" i="5"/>
  <c r="CH382" i="5"/>
  <c r="AL381" i="5"/>
  <c r="BG381" i="5"/>
  <c r="CA381" i="5"/>
  <c r="CK381" i="5"/>
  <c r="BD7" i="5" l="1"/>
  <c r="BE7" i="5" s="1"/>
  <c r="BD6" i="5"/>
  <c r="BE6" i="5" s="1"/>
  <c r="BG8" i="5"/>
  <c r="BH8" i="5" s="1"/>
  <c r="BG5" i="5"/>
  <c r="BH5" i="5" s="1"/>
  <c r="BD8" i="5"/>
  <c r="BE8" i="5" s="1"/>
  <c r="BG7" i="5"/>
  <c r="BH7" i="5" s="1"/>
  <c r="BD5" i="5"/>
  <c r="BE5" i="5" s="1"/>
  <c r="BG6" i="5"/>
  <c r="BH6" i="5" s="1"/>
  <c r="Y6" i="5"/>
  <c r="Z6" i="5" s="1"/>
  <c r="AB7" i="5"/>
  <c r="AC7" i="5" s="1"/>
  <c r="AB5" i="5"/>
  <c r="AC5" i="5" s="1"/>
  <c r="Y7" i="5"/>
  <c r="Z7" i="5" s="1"/>
  <c r="Y8" i="5"/>
  <c r="Z8" i="5" s="1"/>
  <c r="Y5" i="5"/>
  <c r="Z5" i="5" s="1"/>
  <c r="AB6" i="5"/>
  <c r="AC6" i="5" s="1"/>
  <c r="BX7" i="5"/>
  <c r="BY7" i="5" s="1"/>
  <c r="CA8" i="5"/>
  <c r="CB8" i="5" s="1"/>
  <c r="CA5" i="5"/>
  <c r="CB5" i="5" s="1"/>
  <c r="BX8" i="5"/>
  <c r="BY8" i="5" s="1"/>
  <c r="BX5" i="5"/>
  <c r="BY5" i="5" s="1"/>
  <c r="CA6" i="5"/>
  <c r="CB6" i="5" s="1"/>
  <c r="CA7" i="5"/>
  <c r="CB7" i="5" s="1"/>
  <c r="BX6" i="5"/>
  <c r="BY6" i="5" s="1"/>
  <c r="R8" i="5"/>
  <c r="S8" i="5" s="1"/>
  <c r="O7" i="5"/>
  <c r="P7" i="5" s="1"/>
  <c r="R5" i="5"/>
  <c r="S5" i="5" s="1"/>
  <c r="O8" i="5"/>
  <c r="P8" i="5" s="1"/>
  <c r="O5" i="5"/>
  <c r="P5" i="5" s="1"/>
  <c r="R6" i="5"/>
  <c r="S6" i="5" s="1"/>
  <c r="O6" i="5"/>
  <c r="P6" i="5" s="1"/>
  <c r="R7" i="5"/>
  <c r="S7" i="5" s="1"/>
  <c r="BO382" i="5"/>
  <c r="BM383" i="5"/>
  <c r="AT382" i="5"/>
  <c r="AR383" i="5"/>
  <c r="BE382" i="5"/>
  <c r="BC383" i="5"/>
  <c r="Z382" i="5"/>
  <c r="X383" i="5"/>
  <c r="BN8" i="5"/>
  <c r="BO8" i="5" s="1"/>
  <c r="BN5" i="5"/>
  <c r="BO5" i="5" s="1"/>
  <c r="BQ7" i="5"/>
  <c r="BR7" i="5" s="1"/>
  <c r="BQ6" i="5"/>
  <c r="BR6" i="5" s="1"/>
  <c r="BN7" i="5"/>
  <c r="BO7" i="5" s="1"/>
  <c r="BN6" i="5"/>
  <c r="BO6" i="5" s="1"/>
  <c r="BQ8" i="5"/>
  <c r="BR8" i="5" s="1"/>
  <c r="BQ5" i="5"/>
  <c r="BR5" i="5" s="1"/>
  <c r="AV8" i="5"/>
  <c r="AW8" i="5" s="1"/>
  <c r="AV5" i="5"/>
  <c r="AW5" i="5" s="1"/>
  <c r="AV7" i="5"/>
  <c r="AW7" i="5" s="1"/>
  <c r="AS8" i="5"/>
  <c r="AT8" i="5" s="1"/>
  <c r="AS5" i="5"/>
  <c r="AT5" i="5" s="1"/>
  <c r="AV9" i="5"/>
  <c r="AW9" i="5" s="1"/>
  <c r="AS7" i="5"/>
  <c r="AT7" i="5" s="1"/>
  <c r="AV6" i="5"/>
  <c r="AW6" i="5" s="1"/>
  <c r="AS6" i="5"/>
  <c r="AT6" i="5" s="1"/>
  <c r="CI382" i="5"/>
  <c r="CG383" i="5"/>
  <c r="E383" i="5"/>
  <c r="I383" i="5"/>
  <c r="AJ382" i="5"/>
  <c r="AH383" i="5"/>
  <c r="CK9" i="5"/>
  <c r="CL9" i="5" s="1"/>
  <c r="CK6" i="5"/>
  <c r="CL6" i="5" s="1"/>
  <c r="CK7" i="5"/>
  <c r="CL7" i="5" s="1"/>
  <c r="CH6" i="5"/>
  <c r="CI6" i="5" s="1"/>
  <c r="CH7" i="5"/>
  <c r="CI7" i="5" s="1"/>
  <c r="CK8" i="5"/>
  <c r="CL8" i="5" s="1"/>
  <c r="CK5" i="5"/>
  <c r="CL5" i="5" s="1"/>
  <c r="CH8" i="5"/>
  <c r="CI8" i="5" s="1"/>
  <c r="CH5" i="5"/>
  <c r="CI5" i="5" s="1"/>
  <c r="H382" i="5"/>
  <c r="AI8" i="5"/>
  <c r="AJ8" i="5" s="1"/>
  <c r="AI7" i="5"/>
  <c r="AJ7" i="5" s="1"/>
  <c r="AI5" i="5"/>
  <c r="AJ5" i="5" s="1"/>
  <c r="AL6" i="5"/>
  <c r="AM6" i="5" s="1"/>
  <c r="AI6" i="5"/>
  <c r="AJ6" i="5" s="1"/>
  <c r="AL8" i="5"/>
  <c r="AM8" i="5" s="1"/>
  <c r="AL7" i="5"/>
  <c r="AM7" i="5" s="1"/>
  <c r="AL5" i="5"/>
  <c r="AM5" i="5" s="1"/>
  <c r="BY382" i="5"/>
  <c r="BW383" i="5"/>
  <c r="P382" i="5"/>
  <c r="N383" i="5"/>
  <c r="CL383" i="5" l="1"/>
  <c r="CH383" i="5"/>
  <c r="AW383" i="5"/>
  <c r="AS383" i="5"/>
  <c r="CK382" i="5"/>
  <c r="AV382" i="5"/>
  <c r="BR383" i="5"/>
  <c r="BN383" i="5"/>
  <c r="CB383" i="5"/>
  <c r="BX383" i="5"/>
  <c r="BQ382" i="5"/>
  <c r="S383" i="5"/>
  <c r="O383" i="5"/>
  <c r="AM383" i="5"/>
  <c r="AI383" i="5"/>
  <c r="AC383" i="5"/>
  <c r="Y383" i="5"/>
  <c r="R382" i="5"/>
  <c r="AL382" i="5"/>
  <c r="AB382" i="5"/>
  <c r="BH383" i="5"/>
  <c r="BD383" i="5"/>
  <c r="CA382" i="5"/>
  <c r="F383" i="5"/>
  <c r="D384" i="5"/>
  <c r="BG382" i="5"/>
  <c r="E384" i="5" l="1"/>
  <c r="I384" i="5"/>
  <c r="P383" i="5"/>
  <c r="N384" i="5"/>
  <c r="H383" i="5"/>
  <c r="BE383" i="5"/>
  <c r="BC384" i="5"/>
  <c r="Z383" i="5"/>
  <c r="X384" i="5"/>
  <c r="BY383" i="5"/>
  <c r="BW384" i="5"/>
  <c r="AT383" i="5"/>
  <c r="AR384" i="5"/>
  <c r="AJ383" i="5"/>
  <c r="AH384" i="5"/>
  <c r="BO383" i="5"/>
  <c r="BM384" i="5"/>
  <c r="CI383" i="5"/>
  <c r="CG384" i="5"/>
  <c r="AM384" i="5" l="1"/>
  <c r="AI384" i="5"/>
  <c r="BH384" i="5"/>
  <c r="BD384" i="5"/>
  <c r="AC384" i="5"/>
  <c r="Y384" i="5"/>
  <c r="AL383" i="5"/>
  <c r="BG383" i="5"/>
  <c r="BR384" i="5"/>
  <c r="BN384" i="5"/>
  <c r="AW384" i="5"/>
  <c r="AS384" i="5"/>
  <c r="AV383" i="5"/>
  <c r="CL384" i="5"/>
  <c r="CH384" i="5"/>
  <c r="CB384" i="5"/>
  <c r="BX384" i="5"/>
  <c r="S384" i="5"/>
  <c r="O384" i="5"/>
  <c r="CK383" i="5"/>
  <c r="CA383" i="5"/>
  <c r="R383" i="5"/>
  <c r="BQ383" i="5"/>
  <c r="AB383" i="5"/>
  <c r="F384" i="5"/>
  <c r="D385" i="5"/>
  <c r="H384" i="5" l="1"/>
  <c r="P384" i="5"/>
  <c r="N385" i="5"/>
  <c r="AT384" i="5"/>
  <c r="AR385" i="5"/>
  <c r="Z384" i="5"/>
  <c r="X385" i="5"/>
  <c r="BY384" i="5"/>
  <c r="BW385" i="5"/>
  <c r="BO384" i="5"/>
  <c r="BM385" i="5"/>
  <c r="BE384" i="5"/>
  <c r="BC385" i="5"/>
  <c r="E385" i="5"/>
  <c r="I385" i="5"/>
  <c r="CI384" i="5"/>
  <c r="CG385" i="5"/>
  <c r="AJ384" i="5"/>
  <c r="AH385" i="5"/>
  <c r="AC385" i="5" l="1"/>
  <c r="Y385" i="5"/>
  <c r="F385" i="5"/>
  <c r="D386" i="5"/>
  <c r="AB384" i="5"/>
  <c r="BH385" i="5"/>
  <c r="BD385" i="5"/>
  <c r="AW385" i="5"/>
  <c r="AS385" i="5"/>
  <c r="BG384" i="5"/>
  <c r="AV384" i="5"/>
  <c r="AM385" i="5"/>
  <c r="AI385" i="5"/>
  <c r="BR385" i="5"/>
  <c r="BN385" i="5"/>
  <c r="S385" i="5"/>
  <c r="O385" i="5"/>
  <c r="AL384" i="5"/>
  <c r="BQ384" i="5"/>
  <c r="R384" i="5"/>
  <c r="CL385" i="5"/>
  <c r="CH385" i="5"/>
  <c r="CB385" i="5"/>
  <c r="BX385" i="5"/>
  <c r="CK384" i="5"/>
  <c r="CA384" i="5"/>
  <c r="AJ385" i="5" l="1"/>
  <c r="AH386" i="5"/>
  <c r="BE385" i="5"/>
  <c r="BC386" i="5"/>
  <c r="BY385" i="5"/>
  <c r="BW386" i="5"/>
  <c r="CI385" i="5"/>
  <c r="CG386" i="5"/>
  <c r="P385" i="5"/>
  <c r="N386" i="5"/>
  <c r="E386" i="5"/>
  <c r="I386" i="5"/>
  <c r="H385" i="5"/>
  <c r="BO385" i="5"/>
  <c r="BM386" i="5"/>
  <c r="AT385" i="5"/>
  <c r="AR386" i="5"/>
  <c r="Z385" i="5"/>
  <c r="X386" i="5"/>
  <c r="BR386" i="5" l="1"/>
  <c r="BN386" i="5"/>
  <c r="CL386" i="5"/>
  <c r="CH386" i="5"/>
  <c r="BQ385" i="5"/>
  <c r="CK385" i="5"/>
  <c r="CB386" i="5"/>
  <c r="BX386" i="5"/>
  <c r="CA385" i="5"/>
  <c r="BH386" i="5"/>
  <c r="BD386" i="5"/>
  <c r="AC386" i="5"/>
  <c r="Y386" i="5"/>
  <c r="AB385" i="5"/>
  <c r="F386" i="5"/>
  <c r="D387" i="5"/>
  <c r="BG385" i="5"/>
  <c r="AW386" i="5"/>
  <c r="AS386" i="5"/>
  <c r="S386" i="5"/>
  <c r="O386" i="5"/>
  <c r="AM386" i="5"/>
  <c r="AI386" i="5"/>
  <c r="AV385" i="5"/>
  <c r="R385" i="5"/>
  <c r="AL385" i="5"/>
  <c r="AT386" i="5" l="1"/>
  <c r="AR387" i="5"/>
  <c r="Z386" i="5"/>
  <c r="X387" i="5"/>
  <c r="BE386" i="5"/>
  <c r="BC387" i="5"/>
  <c r="AJ386" i="5"/>
  <c r="AH387" i="5"/>
  <c r="E387" i="5"/>
  <c r="I387" i="5"/>
  <c r="CI386" i="5"/>
  <c r="CG387" i="5"/>
  <c r="H386" i="5"/>
  <c r="P386" i="5"/>
  <c r="N387" i="5"/>
  <c r="BY386" i="5"/>
  <c r="BW387" i="5"/>
  <c r="BO386" i="5"/>
  <c r="BM387" i="5"/>
  <c r="S387" i="5" l="1"/>
  <c r="O387" i="5"/>
  <c r="AM387" i="5"/>
  <c r="AI387" i="5"/>
  <c r="R386" i="5"/>
  <c r="AL386" i="5"/>
  <c r="BH387" i="5"/>
  <c r="BD387" i="5"/>
  <c r="BG386" i="5"/>
  <c r="BR387" i="5"/>
  <c r="BN387" i="5"/>
  <c r="CL387" i="5"/>
  <c r="CH387" i="5"/>
  <c r="AC387" i="5"/>
  <c r="Y387" i="5"/>
  <c r="BQ386" i="5"/>
  <c r="CK386" i="5"/>
  <c r="AB386" i="5"/>
  <c r="AW387" i="5"/>
  <c r="AS387" i="5"/>
  <c r="CB387" i="5"/>
  <c r="BX387" i="5"/>
  <c r="CA386" i="5"/>
  <c r="F387" i="5"/>
  <c r="D388" i="5"/>
  <c r="AV386" i="5"/>
  <c r="E388" i="5" l="1"/>
  <c r="I388" i="5"/>
  <c r="CI387" i="5"/>
  <c r="CG388" i="5"/>
  <c r="H387" i="5"/>
  <c r="BO387" i="5"/>
  <c r="BM388" i="5"/>
  <c r="BY387" i="5"/>
  <c r="BW388" i="5"/>
  <c r="AJ387" i="5"/>
  <c r="AH388" i="5"/>
  <c r="AT387" i="5"/>
  <c r="AR388" i="5"/>
  <c r="Z387" i="5"/>
  <c r="X388" i="5"/>
  <c r="BE387" i="5"/>
  <c r="BC388" i="5"/>
  <c r="P387" i="5"/>
  <c r="N388" i="5"/>
  <c r="AC388" i="5" l="1"/>
  <c r="Y388" i="5"/>
  <c r="BR388" i="5"/>
  <c r="BN388" i="5"/>
  <c r="AB387" i="5"/>
  <c r="BQ387" i="5"/>
  <c r="AV387" i="5"/>
  <c r="S388" i="5"/>
  <c r="O388" i="5"/>
  <c r="AM388" i="5"/>
  <c r="AI388" i="5"/>
  <c r="CL388" i="5"/>
  <c r="CH388" i="5"/>
  <c r="AW388" i="5"/>
  <c r="AS388" i="5"/>
  <c r="R387" i="5"/>
  <c r="AL387" i="5"/>
  <c r="CK387" i="5"/>
  <c r="BH388" i="5"/>
  <c r="BD388" i="5"/>
  <c r="CB388" i="5"/>
  <c r="BX388" i="5"/>
  <c r="BG387" i="5"/>
  <c r="CA387" i="5"/>
  <c r="F388" i="5"/>
  <c r="D389" i="5"/>
  <c r="CI388" i="5" l="1"/>
  <c r="CG389" i="5"/>
  <c r="AJ388" i="5"/>
  <c r="AH389" i="5"/>
  <c r="BY388" i="5"/>
  <c r="BW389" i="5"/>
  <c r="P388" i="5"/>
  <c r="N389" i="5"/>
  <c r="BO388" i="5"/>
  <c r="BM389" i="5"/>
  <c r="E389" i="5"/>
  <c r="I389" i="5"/>
  <c r="BE388" i="5"/>
  <c r="BC389" i="5"/>
  <c r="AT388" i="5"/>
  <c r="AR389" i="5"/>
  <c r="Z388" i="5"/>
  <c r="X389" i="5"/>
  <c r="H388" i="5"/>
  <c r="AW389" i="5" l="1"/>
  <c r="AS389" i="5"/>
  <c r="S389" i="5"/>
  <c r="O389" i="5"/>
  <c r="AV388" i="5"/>
  <c r="R388" i="5"/>
  <c r="BH389" i="5"/>
  <c r="BD389" i="5"/>
  <c r="CB389" i="5"/>
  <c r="BX389" i="5"/>
  <c r="BG388" i="5"/>
  <c r="CA388" i="5"/>
  <c r="AM389" i="5"/>
  <c r="AI389" i="5"/>
  <c r="F389" i="5"/>
  <c r="D390" i="5"/>
  <c r="AL388" i="5"/>
  <c r="AC389" i="5"/>
  <c r="Y389" i="5"/>
  <c r="BR389" i="5"/>
  <c r="BN389" i="5"/>
  <c r="CL389" i="5"/>
  <c r="CH389" i="5"/>
  <c r="AB388" i="5"/>
  <c r="BQ388" i="5"/>
  <c r="CK388" i="5"/>
  <c r="Z389" i="5" l="1"/>
  <c r="X390" i="5"/>
  <c r="CI389" i="5"/>
  <c r="CG390" i="5"/>
  <c r="E390" i="5"/>
  <c r="I390" i="5"/>
  <c r="BY389" i="5"/>
  <c r="BW390" i="5"/>
  <c r="P389" i="5"/>
  <c r="N390" i="5"/>
  <c r="H389" i="5"/>
  <c r="BO389" i="5"/>
  <c r="BM390" i="5"/>
  <c r="AJ389" i="5"/>
  <c r="AH390" i="5"/>
  <c r="BE389" i="5"/>
  <c r="BC390" i="5"/>
  <c r="AT389" i="5"/>
  <c r="AR390" i="5"/>
  <c r="AM390" i="5" l="1"/>
  <c r="AI390" i="5"/>
  <c r="CB390" i="5"/>
  <c r="BX390" i="5"/>
  <c r="AL389" i="5"/>
  <c r="CA389" i="5"/>
  <c r="BQ389" i="5"/>
  <c r="F390" i="5"/>
  <c r="D391" i="5"/>
  <c r="BR390" i="5"/>
  <c r="BN390" i="5"/>
  <c r="CL390" i="5"/>
  <c r="CH390" i="5"/>
  <c r="AV389" i="5"/>
  <c r="CK389" i="5"/>
  <c r="AW390" i="5"/>
  <c r="AS390" i="5"/>
  <c r="BH390" i="5"/>
  <c r="BD390" i="5"/>
  <c r="S390" i="5"/>
  <c r="O390" i="5"/>
  <c r="AC390" i="5"/>
  <c r="Y390" i="5"/>
  <c r="BG389" i="5"/>
  <c r="R389" i="5"/>
  <c r="AB389" i="5"/>
  <c r="BE390" i="5" l="1"/>
  <c r="BC391" i="5"/>
  <c r="CI390" i="5"/>
  <c r="CG391" i="5"/>
  <c r="AT390" i="5"/>
  <c r="AR391" i="5"/>
  <c r="BO390" i="5"/>
  <c r="BM391" i="5"/>
  <c r="Z390" i="5"/>
  <c r="X391" i="5"/>
  <c r="E391" i="5"/>
  <c r="I391" i="5"/>
  <c r="BY390" i="5"/>
  <c r="BW391" i="5"/>
  <c r="H390" i="5"/>
  <c r="P390" i="5"/>
  <c r="N391" i="5"/>
  <c r="AJ390" i="5"/>
  <c r="AH391" i="5"/>
  <c r="BR391" i="5" l="1"/>
  <c r="BN391" i="5"/>
  <c r="BQ390" i="5"/>
  <c r="CB391" i="5"/>
  <c r="BX391" i="5"/>
  <c r="AW391" i="5"/>
  <c r="AS391" i="5"/>
  <c r="CA390" i="5"/>
  <c r="AV390" i="5"/>
  <c r="CL391" i="5"/>
  <c r="CH391" i="5"/>
  <c r="AL390" i="5"/>
  <c r="F391" i="5"/>
  <c r="D392" i="5"/>
  <c r="CK390" i="5"/>
  <c r="AM391" i="5"/>
  <c r="AI391" i="5"/>
  <c r="S391" i="5"/>
  <c r="O391" i="5"/>
  <c r="AC391" i="5"/>
  <c r="Y391" i="5"/>
  <c r="BH391" i="5"/>
  <c r="BD391" i="5"/>
  <c r="R390" i="5"/>
  <c r="AB390" i="5"/>
  <c r="BG390" i="5"/>
  <c r="P391" i="5" l="1"/>
  <c r="N392" i="5"/>
  <c r="AT391" i="5"/>
  <c r="AR392" i="5"/>
  <c r="AJ391" i="5"/>
  <c r="AH392" i="5"/>
  <c r="CI391" i="5"/>
  <c r="CG392" i="5"/>
  <c r="BY391" i="5"/>
  <c r="BW392" i="5"/>
  <c r="BE391" i="5"/>
  <c r="BC392" i="5"/>
  <c r="Z391" i="5"/>
  <c r="X392" i="5"/>
  <c r="E392" i="5"/>
  <c r="I392" i="5"/>
  <c r="BO391" i="5"/>
  <c r="BM392" i="5"/>
  <c r="H391" i="5"/>
  <c r="CL392" i="5" l="1"/>
  <c r="CH392" i="5"/>
  <c r="CK391" i="5"/>
  <c r="AC392" i="5"/>
  <c r="Y392" i="5"/>
  <c r="AM392" i="5"/>
  <c r="AI392" i="5"/>
  <c r="AB391" i="5"/>
  <c r="AL391" i="5"/>
  <c r="BH392" i="5"/>
  <c r="BD392" i="5"/>
  <c r="AW392" i="5"/>
  <c r="AS392" i="5"/>
  <c r="BG391" i="5"/>
  <c r="AV391" i="5"/>
  <c r="BR392" i="5"/>
  <c r="BN392" i="5"/>
  <c r="CB392" i="5"/>
  <c r="BX392" i="5"/>
  <c r="S392" i="5"/>
  <c r="O392" i="5"/>
  <c r="F392" i="5"/>
  <c r="D393" i="5"/>
  <c r="BQ391" i="5"/>
  <c r="CA391" i="5"/>
  <c r="R391" i="5"/>
  <c r="BY392" i="5" l="1"/>
  <c r="BW393" i="5"/>
  <c r="AT392" i="5"/>
  <c r="AR393" i="5"/>
  <c r="AJ392" i="5"/>
  <c r="AH393" i="5"/>
  <c r="BO392" i="5"/>
  <c r="BM393" i="5"/>
  <c r="BE392" i="5"/>
  <c r="BC393" i="5"/>
  <c r="Z392" i="5"/>
  <c r="X393" i="5"/>
  <c r="E393" i="5"/>
  <c r="I393" i="5"/>
  <c r="H392" i="5"/>
  <c r="P392" i="5"/>
  <c r="N393" i="5"/>
  <c r="CI392" i="5"/>
  <c r="CG393" i="5"/>
  <c r="BR393" i="5" l="1"/>
  <c r="BN393" i="5"/>
  <c r="BQ392" i="5"/>
  <c r="AM393" i="5"/>
  <c r="AI393" i="5"/>
  <c r="F393" i="5"/>
  <c r="D394" i="5"/>
  <c r="AL392" i="5"/>
  <c r="CL393" i="5"/>
  <c r="CH393" i="5"/>
  <c r="AC393" i="5"/>
  <c r="Y393" i="5"/>
  <c r="AW393" i="5"/>
  <c r="AS393" i="5"/>
  <c r="CK392" i="5"/>
  <c r="AB392" i="5"/>
  <c r="AV392" i="5"/>
  <c r="S393" i="5"/>
  <c r="O393" i="5"/>
  <c r="BH393" i="5"/>
  <c r="BD393" i="5"/>
  <c r="CB393" i="5"/>
  <c r="BX393" i="5"/>
  <c r="R392" i="5"/>
  <c r="BG392" i="5"/>
  <c r="CA392" i="5"/>
  <c r="P393" i="5" l="1"/>
  <c r="N394" i="5"/>
  <c r="AT393" i="5"/>
  <c r="AR394" i="5"/>
  <c r="E394" i="5"/>
  <c r="I394" i="5"/>
  <c r="H393" i="5"/>
  <c r="Z393" i="5"/>
  <c r="X394" i="5"/>
  <c r="AJ393" i="5"/>
  <c r="AH394" i="5"/>
  <c r="BY393" i="5"/>
  <c r="BW394" i="5"/>
  <c r="CI393" i="5"/>
  <c r="CG394" i="5"/>
  <c r="BE393" i="5"/>
  <c r="BC394" i="5"/>
  <c r="BO393" i="5"/>
  <c r="BM394" i="5"/>
  <c r="CK393" i="5" l="1"/>
  <c r="CA393" i="5"/>
  <c r="F394" i="5"/>
  <c r="D395" i="5"/>
  <c r="CL394" i="5"/>
  <c r="CH394" i="5"/>
  <c r="CB394" i="5"/>
  <c r="BX394" i="5"/>
  <c r="BR394" i="5"/>
  <c r="BN394" i="5"/>
  <c r="AM394" i="5"/>
  <c r="AI394" i="5"/>
  <c r="AW394" i="5"/>
  <c r="AS394" i="5"/>
  <c r="BQ393" i="5"/>
  <c r="AL393" i="5"/>
  <c r="AV393" i="5"/>
  <c r="BH394" i="5"/>
  <c r="BD394" i="5"/>
  <c r="AC394" i="5"/>
  <c r="Y394" i="5"/>
  <c r="S394" i="5"/>
  <c r="O394" i="5"/>
  <c r="BG393" i="5"/>
  <c r="AB393" i="5"/>
  <c r="R393" i="5"/>
  <c r="BE394" i="5" l="1"/>
  <c r="BC395" i="5"/>
  <c r="AT394" i="5"/>
  <c r="AR395" i="5"/>
  <c r="CI394" i="5"/>
  <c r="CG395" i="5"/>
  <c r="AJ394" i="5"/>
  <c r="AH395" i="5"/>
  <c r="E395" i="5"/>
  <c r="I395" i="5"/>
  <c r="H394" i="5"/>
  <c r="P394" i="5"/>
  <c r="N395" i="5"/>
  <c r="BO394" i="5"/>
  <c r="BM395" i="5"/>
  <c r="Z394" i="5"/>
  <c r="X395" i="5"/>
  <c r="BY394" i="5"/>
  <c r="BW395" i="5"/>
  <c r="BR395" i="5" l="1"/>
  <c r="BN395" i="5"/>
  <c r="AM395" i="5"/>
  <c r="AI395" i="5"/>
  <c r="BQ394" i="5"/>
  <c r="AL394" i="5"/>
  <c r="S395" i="5"/>
  <c r="O395" i="5"/>
  <c r="CL395" i="5"/>
  <c r="CH395" i="5"/>
  <c r="R394" i="5"/>
  <c r="CK394" i="5"/>
  <c r="AW395" i="5"/>
  <c r="AS395" i="5"/>
  <c r="CB395" i="5"/>
  <c r="BX395" i="5"/>
  <c r="CA394" i="5"/>
  <c r="AV394" i="5"/>
  <c r="BH395" i="5"/>
  <c r="BD395" i="5"/>
  <c r="AC395" i="5"/>
  <c r="Y395" i="5"/>
  <c r="AB394" i="5"/>
  <c r="F395" i="5"/>
  <c r="D396" i="5"/>
  <c r="BG394" i="5"/>
  <c r="E396" i="5" l="1"/>
  <c r="I396" i="5"/>
  <c r="H395" i="5"/>
  <c r="Z395" i="5"/>
  <c r="X396" i="5"/>
  <c r="BY395" i="5"/>
  <c r="BW396" i="5"/>
  <c r="CI395" i="5"/>
  <c r="CG396" i="5"/>
  <c r="AJ395" i="5"/>
  <c r="AH396" i="5"/>
  <c r="BE395" i="5"/>
  <c r="BC396" i="5"/>
  <c r="AT395" i="5"/>
  <c r="AR396" i="5"/>
  <c r="P395" i="5"/>
  <c r="N396" i="5"/>
  <c r="BO395" i="5"/>
  <c r="BM396" i="5"/>
  <c r="S396" i="5" l="1"/>
  <c r="O396" i="5"/>
  <c r="AW396" i="5"/>
  <c r="AS396" i="5"/>
  <c r="CB396" i="5"/>
  <c r="BX396" i="5"/>
  <c r="AV395" i="5"/>
  <c r="CA395" i="5"/>
  <c r="BH396" i="5"/>
  <c r="BD396" i="5"/>
  <c r="AC396" i="5"/>
  <c r="Y396" i="5"/>
  <c r="BG395" i="5"/>
  <c r="AB395" i="5"/>
  <c r="BR396" i="5"/>
  <c r="BN396" i="5"/>
  <c r="AM396" i="5"/>
  <c r="AI396" i="5"/>
  <c r="BQ395" i="5"/>
  <c r="AL395" i="5"/>
  <c r="CL396" i="5"/>
  <c r="CH396" i="5"/>
  <c r="R395" i="5"/>
  <c r="CK395" i="5"/>
  <c r="F396" i="5"/>
  <c r="D397" i="5"/>
  <c r="AJ396" i="5" l="1"/>
  <c r="AH397" i="5"/>
  <c r="Z396" i="5"/>
  <c r="X397" i="5"/>
  <c r="BY396" i="5"/>
  <c r="BW397" i="5"/>
  <c r="CI396" i="5"/>
  <c r="CG397" i="5"/>
  <c r="BO396" i="5"/>
  <c r="BM397" i="5"/>
  <c r="BE396" i="5"/>
  <c r="BC397" i="5"/>
  <c r="AT396" i="5"/>
  <c r="AR397" i="5"/>
  <c r="E397" i="5"/>
  <c r="I397" i="5"/>
  <c r="P396" i="5"/>
  <c r="N397" i="5"/>
  <c r="H396" i="5"/>
  <c r="CL397" i="5" l="1"/>
  <c r="CH397" i="5"/>
  <c r="F397" i="5"/>
  <c r="D398" i="5"/>
  <c r="CK396" i="5"/>
  <c r="AW397" i="5"/>
  <c r="AS397" i="5"/>
  <c r="CB397" i="5"/>
  <c r="BX397" i="5"/>
  <c r="AV396" i="5"/>
  <c r="CA396" i="5"/>
  <c r="BH397" i="5"/>
  <c r="BD397" i="5"/>
  <c r="AC397" i="5"/>
  <c r="Y397" i="5"/>
  <c r="BG396" i="5"/>
  <c r="AB396" i="5"/>
  <c r="S397" i="5"/>
  <c r="O397" i="5"/>
  <c r="BR397" i="5"/>
  <c r="BN397" i="5"/>
  <c r="AM397" i="5"/>
  <c r="AI397" i="5"/>
  <c r="R396" i="5"/>
  <c r="BQ396" i="5"/>
  <c r="AL396" i="5"/>
  <c r="P397" i="5" l="1"/>
  <c r="N398" i="5"/>
  <c r="BE397" i="5"/>
  <c r="BC398" i="5"/>
  <c r="AT397" i="5"/>
  <c r="AR398" i="5"/>
  <c r="AJ397" i="5"/>
  <c r="AH398" i="5"/>
  <c r="E398" i="5"/>
  <c r="I398" i="5"/>
  <c r="H397" i="5"/>
  <c r="BO397" i="5"/>
  <c r="BM398" i="5"/>
  <c r="Z397" i="5"/>
  <c r="X398" i="5"/>
  <c r="BY397" i="5"/>
  <c r="BW398" i="5"/>
  <c r="CI397" i="5"/>
  <c r="CG398" i="5"/>
  <c r="AC398" i="5" l="1"/>
  <c r="Y398" i="5"/>
  <c r="AM398" i="5"/>
  <c r="AI398" i="5"/>
  <c r="AB397" i="5"/>
  <c r="AL397" i="5"/>
  <c r="BR398" i="5"/>
  <c r="BN398" i="5"/>
  <c r="AW398" i="5"/>
  <c r="AS398" i="5"/>
  <c r="BQ397" i="5"/>
  <c r="AV397" i="5"/>
  <c r="BH398" i="5"/>
  <c r="BD398" i="5"/>
  <c r="CK397" i="5"/>
  <c r="BG397" i="5"/>
  <c r="S398" i="5"/>
  <c r="O398" i="5"/>
  <c r="CL398" i="5"/>
  <c r="CH398" i="5"/>
  <c r="CB398" i="5"/>
  <c r="BX398" i="5"/>
  <c r="CA397" i="5"/>
  <c r="F398" i="5"/>
  <c r="D399" i="5"/>
  <c r="R397" i="5"/>
  <c r="E399" i="5" l="1"/>
  <c r="I399" i="5"/>
  <c r="P398" i="5"/>
  <c r="N399" i="5"/>
  <c r="H398" i="5"/>
  <c r="BY398" i="5"/>
  <c r="BW399" i="5"/>
  <c r="AT398" i="5"/>
  <c r="AR399" i="5"/>
  <c r="AJ398" i="5"/>
  <c r="AH399" i="5"/>
  <c r="CI398" i="5"/>
  <c r="CG399" i="5"/>
  <c r="BE398" i="5"/>
  <c r="BC399" i="5"/>
  <c r="BO398" i="5"/>
  <c r="BM399" i="5"/>
  <c r="Z398" i="5"/>
  <c r="X399" i="5"/>
  <c r="BR399" i="5" l="1"/>
  <c r="BN399" i="5"/>
  <c r="BH399" i="5"/>
  <c r="BD399" i="5"/>
  <c r="CB399" i="5"/>
  <c r="BX399" i="5"/>
  <c r="AW399" i="5"/>
  <c r="AS399" i="5"/>
  <c r="BG398" i="5"/>
  <c r="CA398" i="5"/>
  <c r="CL399" i="5"/>
  <c r="CH399" i="5"/>
  <c r="CK398" i="5"/>
  <c r="AC399" i="5"/>
  <c r="Y399" i="5"/>
  <c r="AM399" i="5"/>
  <c r="AI399" i="5"/>
  <c r="S399" i="5"/>
  <c r="O399" i="5"/>
  <c r="AB398" i="5"/>
  <c r="AL398" i="5"/>
  <c r="R398" i="5"/>
  <c r="BQ398" i="5"/>
  <c r="AV398" i="5"/>
  <c r="F399" i="5"/>
  <c r="D400" i="5"/>
  <c r="AT399" i="5" l="1"/>
  <c r="AR400" i="5"/>
  <c r="P399" i="5"/>
  <c r="N400" i="5"/>
  <c r="CI399" i="5"/>
  <c r="CG400" i="5"/>
  <c r="BY399" i="5"/>
  <c r="BW400" i="5"/>
  <c r="AJ399" i="5"/>
  <c r="AH400" i="5"/>
  <c r="BE399" i="5"/>
  <c r="BC400" i="5"/>
  <c r="E400" i="5"/>
  <c r="I400" i="5"/>
  <c r="Z399" i="5"/>
  <c r="X400" i="5"/>
  <c r="BO399" i="5"/>
  <c r="BM400" i="5"/>
  <c r="H399" i="5"/>
  <c r="AC400" i="5" l="1"/>
  <c r="Y400" i="5"/>
  <c r="CB400" i="5"/>
  <c r="BX400" i="5"/>
  <c r="AB399" i="5"/>
  <c r="CA399" i="5"/>
  <c r="CL400" i="5"/>
  <c r="CH400" i="5"/>
  <c r="F400" i="5"/>
  <c r="D401" i="5"/>
  <c r="CK399" i="5"/>
  <c r="BH400" i="5"/>
  <c r="BD400" i="5"/>
  <c r="S400" i="5"/>
  <c r="O400" i="5"/>
  <c r="BG399" i="5"/>
  <c r="R399" i="5"/>
  <c r="BR400" i="5"/>
  <c r="BN400" i="5"/>
  <c r="AM400" i="5"/>
  <c r="AI400" i="5"/>
  <c r="AW400" i="5"/>
  <c r="AS400" i="5"/>
  <c r="BQ399" i="5"/>
  <c r="AL399" i="5"/>
  <c r="AV399" i="5"/>
  <c r="BO400" i="5" l="1"/>
  <c r="BM401" i="5"/>
  <c r="BE400" i="5"/>
  <c r="BC401" i="5"/>
  <c r="AT400" i="5"/>
  <c r="AR401" i="5"/>
  <c r="E401" i="5"/>
  <c r="I401" i="5"/>
  <c r="BY400" i="5"/>
  <c r="BW401" i="5"/>
  <c r="H400" i="5"/>
  <c r="AJ400" i="5"/>
  <c r="AH401" i="5"/>
  <c r="P400" i="5"/>
  <c r="N401" i="5"/>
  <c r="CI400" i="5"/>
  <c r="CG401" i="5"/>
  <c r="Z400" i="5"/>
  <c r="X401" i="5"/>
  <c r="R400" i="5" l="1"/>
  <c r="F401" i="5"/>
  <c r="D402" i="5"/>
  <c r="AM401" i="5"/>
  <c r="AI401" i="5"/>
  <c r="AW401" i="5"/>
  <c r="AS401" i="5"/>
  <c r="AL400" i="5"/>
  <c r="AV400" i="5"/>
  <c r="BH401" i="5"/>
  <c r="BD401" i="5"/>
  <c r="AB400" i="5"/>
  <c r="BG400" i="5"/>
  <c r="AC401" i="5"/>
  <c r="Y401" i="5"/>
  <c r="CL401" i="5"/>
  <c r="CH401" i="5"/>
  <c r="CB401" i="5"/>
  <c r="BX401" i="5"/>
  <c r="BR401" i="5"/>
  <c r="BN401" i="5"/>
  <c r="S401" i="5"/>
  <c r="O401" i="5"/>
  <c r="CK400" i="5"/>
  <c r="CA400" i="5"/>
  <c r="BQ400" i="5"/>
  <c r="BY401" i="5" l="1"/>
  <c r="BW402" i="5"/>
  <c r="AT401" i="5"/>
  <c r="AR402" i="5"/>
  <c r="CI401" i="5"/>
  <c r="CG402" i="5"/>
  <c r="BE401" i="5"/>
  <c r="BC402" i="5"/>
  <c r="AJ401" i="5"/>
  <c r="AH402" i="5"/>
  <c r="P401" i="5"/>
  <c r="N402" i="5"/>
  <c r="Z401" i="5"/>
  <c r="X402" i="5"/>
  <c r="E402" i="5"/>
  <c r="I402" i="5"/>
  <c r="H401" i="5"/>
  <c r="BO401" i="5"/>
  <c r="BM402" i="5"/>
  <c r="BH402" i="5" l="1"/>
  <c r="BD402" i="5"/>
  <c r="F402" i="5"/>
  <c r="D403" i="5"/>
  <c r="BG401" i="5"/>
  <c r="AC402" i="5"/>
  <c r="Y402" i="5"/>
  <c r="CL402" i="5"/>
  <c r="CH402" i="5"/>
  <c r="AB401" i="5"/>
  <c r="CK401" i="5"/>
  <c r="BR402" i="5"/>
  <c r="BN402" i="5"/>
  <c r="S402" i="5"/>
  <c r="O402" i="5"/>
  <c r="AW402" i="5"/>
  <c r="AS402" i="5"/>
  <c r="BQ401" i="5"/>
  <c r="R401" i="5"/>
  <c r="AV401" i="5"/>
  <c r="AM402" i="5"/>
  <c r="AI402" i="5"/>
  <c r="CB402" i="5"/>
  <c r="BX402" i="5"/>
  <c r="AL401" i="5"/>
  <c r="CA401" i="5"/>
  <c r="BO402" i="5" l="1"/>
  <c r="BM403" i="5"/>
  <c r="Z402" i="5"/>
  <c r="X403" i="5"/>
  <c r="BY402" i="5"/>
  <c r="BW403" i="5"/>
  <c r="AJ402" i="5"/>
  <c r="AH403" i="5"/>
  <c r="AT402" i="5"/>
  <c r="AR403" i="5"/>
  <c r="E403" i="5"/>
  <c r="I403" i="5"/>
  <c r="H402" i="5"/>
  <c r="P402" i="5"/>
  <c r="N403" i="5"/>
  <c r="CI402" i="5"/>
  <c r="CG403" i="5"/>
  <c r="BE402" i="5"/>
  <c r="BC403" i="5"/>
  <c r="S403" i="5" l="1"/>
  <c r="O403" i="5"/>
  <c r="AM403" i="5"/>
  <c r="AI403" i="5"/>
  <c r="R402" i="5"/>
  <c r="AL402" i="5"/>
  <c r="CB403" i="5"/>
  <c r="BX403" i="5"/>
  <c r="CA402" i="5"/>
  <c r="AC403" i="5"/>
  <c r="Y403" i="5"/>
  <c r="BG402" i="5"/>
  <c r="F403" i="5"/>
  <c r="D404" i="5"/>
  <c r="AB402" i="5"/>
  <c r="BH403" i="5"/>
  <c r="BD403" i="5"/>
  <c r="CL403" i="5"/>
  <c r="CH403" i="5"/>
  <c r="AW403" i="5"/>
  <c r="AS403" i="5"/>
  <c r="BR403" i="5"/>
  <c r="BN403" i="5"/>
  <c r="CK402" i="5"/>
  <c r="AV402" i="5"/>
  <c r="BQ402" i="5"/>
  <c r="CI403" i="5" l="1"/>
  <c r="CG404" i="5"/>
  <c r="H403" i="5"/>
  <c r="BE403" i="5"/>
  <c r="BC404" i="5"/>
  <c r="Z403" i="5"/>
  <c r="X404" i="5"/>
  <c r="BO403" i="5"/>
  <c r="BM404" i="5"/>
  <c r="AJ403" i="5"/>
  <c r="AH404" i="5"/>
  <c r="AT403" i="5"/>
  <c r="AR404" i="5"/>
  <c r="E404" i="5"/>
  <c r="I404" i="5"/>
  <c r="BY403" i="5"/>
  <c r="BW404" i="5"/>
  <c r="P403" i="5"/>
  <c r="N404" i="5"/>
  <c r="AC404" i="5" l="1"/>
  <c r="Y404" i="5"/>
  <c r="F404" i="5"/>
  <c r="D405" i="5"/>
  <c r="AB403" i="5"/>
  <c r="AW404" i="5"/>
  <c r="AS404" i="5"/>
  <c r="BH404" i="5"/>
  <c r="BD404" i="5"/>
  <c r="AV403" i="5"/>
  <c r="BG403" i="5"/>
  <c r="S404" i="5"/>
  <c r="O404" i="5"/>
  <c r="AM404" i="5"/>
  <c r="AI404" i="5"/>
  <c r="R403" i="5"/>
  <c r="AL403" i="5"/>
  <c r="CB404" i="5"/>
  <c r="BX404" i="5"/>
  <c r="BR404" i="5"/>
  <c r="BN404" i="5"/>
  <c r="CL404" i="5"/>
  <c r="CH404" i="5"/>
  <c r="CA403" i="5"/>
  <c r="BQ403" i="5"/>
  <c r="CK403" i="5"/>
  <c r="BY404" i="5" l="1"/>
  <c r="BW405" i="5"/>
  <c r="P404" i="5"/>
  <c r="N405" i="5"/>
  <c r="AT404" i="5"/>
  <c r="AR405" i="5"/>
  <c r="CI404" i="5"/>
  <c r="CG405" i="5"/>
  <c r="E405" i="5"/>
  <c r="I405" i="5"/>
  <c r="H404" i="5"/>
  <c r="BO404" i="5"/>
  <c r="BM405" i="5"/>
  <c r="AJ404" i="5"/>
  <c r="AH405" i="5"/>
  <c r="BE404" i="5"/>
  <c r="BC405" i="5"/>
  <c r="Z404" i="5"/>
  <c r="X405" i="5"/>
  <c r="AM405" i="5" l="1"/>
  <c r="AI405" i="5"/>
  <c r="CL405" i="5"/>
  <c r="CH405" i="5"/>
  <c r="AL404" i="5"/>
  <c r="CK404" i="5"/>
  <c r="BR405" i="5"/>
  <c r="BN405" i="5"/>
  <c r="AW405" i="5"/>
  <c r="AS405" i="5"/>
  <c r="BQ404" i="5"/>
  <c r="AV404" i="5"/>
  <c r="BH405" i="5"/>
  <c r="BD405" i="5"/>
  <c r="S405" i="5"/>
  <c r="O405" i="5"/>
  <c r="AC405" i="5"/>
  <c r="Y405" i="5"/>
  <c r="AB404" i="5"/>
  <c r="R404" i="5"/>
  <c r="CB405" i="5"/>
  <c r="BX405" i="5"/>
  <c r="BG404" i="5"/>
  <c r="F405" i="5"/>
  <c r="D406" i="5"/>
  <c r="CA404" i="5"/>
  <c r="E406" i="5" l="1"/>
  <c r="I406" i="5"/>
  <c r="H405" i="5"/>
  <c r="Z405" i="5"/>
  <c r="X406" i="5"/>
  <c r="BY405" i="5"/>
  <c r="BW406" i="5"/>
  <c r="P405" i="5"/>
  <c r="N406" i="5"/>
  <c r="AT405" i="5"/>
  <c r="AR406" i="5"/>
  <c r="CI405" i="5"/>
  <c r="CG406" i="5"/>
  <c r="BE405" i="5"/>
  <c r="BC406" i="5"/>
  <c r="BO405" i="5"/>
  <c r="BM406" i="5"/>
  <c r="AJ405" i="5"/>
  <c r="AH406" i="5"/>
  <c r="BH406" i="5" l="1"/>
  <c r="BD406" i="5"/>
  <c r="CB406" i="5"/>
  <c r="BX406" i="5"/>
  <c r="BG405" i="5"/>
  <c r="CA405" i="5"/>
  <c r="BR406" i="5"/>
  <c r="BN406" i="5"/>
  <c r="CL406" i="5"/>
  <c r="CH406" i="5"/>
  <c r="AC406" i="5"/>
  <c r="Y406" i="5"/>
  <c r="CK405" i="5"/>
  <c r="AB405" i="5"/>
  <c r="AM406" i="5"/>
  <c r="AI406" i="5"/>
  <c r="AW406" i="5"/>
  <c r="AS406" i="5"/>
  <c r="AL405" i="5"/>
  <c r="AV405" i="5"/>
  <c r="S406" i="5"/>
  <c r="O406" i="5"/>
  <c r="BQ405" i="5"/>
  <c r="R405" i="5"/>
  <c r="F406" i="5"/>
  <c r="D407" i="5"/>
  <c r="H406" i="5" l="1"/>
  <c r="AT406" i="5"/>
  <c r="AR407" i="5"/>
  <c r="Z406" i="5"/>
  <c r="X407" i="5"/>
  <c r="P406" i="5"/>
  <c r="N407" i="5"/>
  <c r="AJ406" i="5"/>
  <c r="AH407" i="5"/>
  <c r="CI406" i="5"/>
  <c r="CG407" i="5"/>
  <c r="BY406" i="5"/>
  <c r="BW407" i="5"/>
  <c r="E407" i="5"/>
  <c r="I407" i="5"/>
  <c r="BO406" i="5"/>
  <c r="BM407" i="5"/>
  <c r="BE406" i="5"/>
  <c r="BC407" i="5"/>
  <c r="S407" i="5" l="1"/>
  <c r="O407" i="5"/>
  <c r="F407" i="5"/>
  <c r="D408" i="5"/>
  <c r="R406" i="5"/>
  <c r="CB407" i="5"/>
  <c r="BX407" i="5"/>
  <c r="AC407" i="5"/>
  <c r="Y407" i="5"/>
  <c r="CA406" i="5"/>
  <c r="AB406" i="5"/>
  <c r="BH407" i="5"/>
  <c r="BD407" i="5"/>
  <c r="CL407" i="5"/>
  <c r="CH407" i="5"/>
  <c r="AW407" i="5"/>
  <c r="AS407" i="5"/>
  <c r="BG406" i="5"/>
  <c r="CK406" i="5"/>
  <c r="AV406" i="5"/>
  <c r="BR407" i="5"/>
  <c r="BN407" i="5"/>
  <c r="AM407" i="5"/>
  <c r="AI407" i="5"/>
  <c r="BQ406" i="5"/>
  <c r="AL406" i="5"/>
  <c r="BE407" i="5" l="1"/>
  <c r="BC408" i="5"/>
  <c r="BY407" i="5"/>
  <c r="BW408" i="5"/>
  <c r="AJ407" i="5"/>
  <c r="AH408" i="5"/>
  <c r="BO407" i="5"/>
  <c r="BM408" i="5"/>
  <c r="AT407" i="5"/>
  <c r="AR408" i="5"/>
  <c r="E408" i="5"/>
  <c r="I408" i="5"/>
  <c r="H407" i="5"/>
  <c r="CI407" i="5"/>
  <c r="CG408" i="5"/>
  <c r="Z407" i="5"/>
  <c r="X408" i="5"/>
  <c r="P407" i="5"/>
  <c r="N408" i="5"/>
  <c r="CL408" i="5" l="1"/>
  <c r="CH408" i="5"/>
  <c r="BR408" i="5"/>
  <c r="BN408" i="5"/>
  <c r="CK407" i="5"/>
  <c r="BQ407" i="5"/>
  <c r="AM408" i="5"/>
  <c r="AI408" i="5"/>
  <c r="AL407" i="5"/>
  <c r="CB408" i="5"/>
  <c r="BX408" i="5"/>
  <c r="S408" i="5"/>
  <c r="O408" i="5"/>
  <c r="R407" i="5"/>
  <c r="F408" i="5"/>
  <c r="D409" i="5"/>
  <c r="CA407" i="5"/>
  <c r="AC408" i="5"/>
  <c r="Y408" i="5"/>
  <c r="AW408" i="5"/>
  <c r="AS408" i="5"/>
  <c r="BH408" i="5"/>
  <c r="BD408" i="5"/>
  <c r="AB407" i="5"/>
  <c r="AV407" i="5"/>
  <c r="BG407" i="5"/>
  <c r="Z408" i="5" l="1"/>
  <c r="X409" i="5"/>
  <c r="P408" i="5"/>
  <c r="N409" i="5"/>
  <c r="BY408" i="5"/>
  <c r="BW409" i="5"/>
  <c r="BE408" i="5"/>
  <c r="BC409" i="5"/>
  <c r="E409" i="5"/>
  <c r="I409" i="5"/>
  <c r="BO408" i="5"/>
  <c r="BM409" i="5"/>
  <c r="H408" i="5"/>
  <c r="AT408" i="5"/>
  <c r="AR409" i="5"/>
  <c r="AJ408" i="5"/>
  <c r="AH409" i="5"/>
  <c r="CI408" i="5"/>
  <c r="CG409" i="5"/>
  <c r="AW409" i="5" l="1"/>
  <c r="AS409" i="5"/>
  <c r="BH409" i="5"/>
  <c r="BD409" i="5"/>
  <c r="AM409" i="5"/>
  <c r="AI409" i="5"/>
  <c r="AV408" i="5"/>
  <c r="BG408" i="5"/>
  <c r="CB409" i="5"/>
  <c r="BX409" i="5"/>
  <c r="CA408" i="5"/>
  <c r="CL409" i="5"/>
  <c r="CH409" i="5"/>
  <c r="BR409" i="5"/>
  <c r="BN409" i="5"/>
  <c r="S409" i="5"/>
  <c r="O409" i="5"/>
  <c r="CK408" i="5"/>
  <c r="BQ408" i="5"/>
  <c r="R408" i="5"/>
  <c r="AC409" i="5"/>
  <c r="Y409" i="5"/>
  <c r="AL408" i="5"/>
  <c r="F409" i="5"/>
  <c r="D410" i="5"/>
  <c r="AB408" i="5"/>
  <c r="E410" i="5" l="1"/>
  <c r="I410" i="5"/>
  <c r="CI409" i="5"/>
  <c r="CG410" i="5"/>
  <c r="AJ409" i="5"/>
  <c r="AH410" i="5"/>
  <c r="H409" i="5"/>
  <c r="Z409" i="5"/>
  <c r="X410" i="5"/>
  <c r="P409" i="5"/>
  <c r="N410" i="5"/>
  <c r="BY409" i="5"/>
  <c r="BW410" i="5"/>
  <c r="BE409" i="5"/>
  <c r="BC410" i="5"/>
  <c r="BO409" i="5"/>
  <c r="BM410" i="5"/>
  <c r="AT409" i="5"/>
  <c r="AR410" i="5"/>
  <c r="BG409" i="5" l="1"/>
  <c r="CB410" i="5"/>
  <c r="BX410" i="5"/>
  <c r="AM410" i="5"/>
  <c r="AI410" i="5"/>
  <c r="CA409" i="5"/>
  <c r="AL409" i="5"/>
  <c r="BH410" i="5"/>
  <c r="BD410" i="5"/>
  <c r="AW410" i="5"/>
  <c r="AS410" i="5"/>
  <c r="S410" i="5"/>
  <c r="O410" i="5"/>
  <c r="CL410" i="5"/>
  <c r="CH410" i="5"/>
  <c r="AV409" i="5"/>
  <c r="R409" i="5"/>
  <c r="CK409" i="5"/>
  <c r="BR410" i="5"/>
  <c r="BN410" i="5"/>
  <c r="AC410" i="5"/>
  <c r="Y410" i="5"/>
  <c r="BQ409" i="5"/>
  <c r="AB409" i="5"/>
  <c r="F410" i="5"/>
  <c r="D411" i="5"/>
  <c r="H410" i="5" l="1"/>
  <c r="P410" i="5"/>
  <c r="N411" i="5"/>
  <c r="AT410" i="5"/>
  <c r="AR411" i="5"/>
  <c r="AJ410" i="5"/>
  <c r="AH411" i="5"/>
  <c r="Z410" i="5"/>
  <c r="X411" i="5"/>
  <c r="BE410" i="5"/>
  <c r="BC411" i="5"/>
  <c r="BY410" i="5"/>
  <c r="BW411" i="5"/>
  <c r="E411" i="5"/>
  <c r="I411" i="5"/>
  <c r="BO410" i="5"/>
  <c r="BM411" i="5"/>
  <c r="CI410" i="5"/>
  <c r="CG411" i="5"/>
  <c r="AM411" i="5" l="1"/>
  <c r="AI411" i="5"/>
  <c r="F411" i="5"/>
  <c r="D412" i="5"/>
  <c r="AL410" i="5"/>
  <c r="CB411" i="5"/>
  <c r="BX411" i="5"/>
  <c r="AW411" i="5"/>
  <c r="AS411" i="5"/>
  <c r="CA410" i="5"/>
  <c r="AV410" i="5"/>
  <c r="CL411" i="5"/>
  <c r="CH411" i="5"/>
  <c r="BH411" i="5"/>
  <c r="BD411" i="5"/>
  <c r="S411" i="5"/>
  <c r="O411" i="5"/>
  <c r="CK410" i="5"/>
  <c r="BG410" i="5"/>
  <c r="R410" i="5"/>
  <c r="BR411" i="5"/>
  <c r="BN411" i="5"/>
  <c r="AC411" i="5"/>
  <c r="Y411" i="5"/>
  <c r="BQ410" i="5"/>
  <c r="AB410" i="5"/>
  <c r="CI411" i="5" l="1"/>
  <c r="CG412" i="5"/>
  <c r="BY411" i="5"/>
  <c r="BW412" i="5"/>
  <c r="Z411" i="5"/>
  <c r="X412" i="5"/>
  <c r="BO411" i="5"/>
  <c r="BM412" i="5"/>
  <c r="P411" i="5"/>
  <c r="N412" i="5"/>
  <c r="E412" i="5"/>
  <c r="I412" i="5"/>
  <c r="H411" i="5"/>
  <c r="BE411" i="5"/>
  <c r="BC412" i="5"/>
  <c r="AT411" i="5"/>
  <c r="AR412" i="5"/>
  <c r="AJ411" i="5"/>
  <c r="AH412" i="5"/>
  <c r="BH412" i="5" l="1"/>
  <c r="BD412" i="5"/>
  <c r="BR412" i="5"/>
  <c r="BN412" i="5"/>
  <c r="BG411" i="5"/>
  <c r="BQ411" i="5"/>
  <c r="AC412" i="5"/>
  <c r="Y412" i="5"/>
  <c r="AB411" i="5"/>
  <c r="CB412" i="5"/>
  <c r="BX412" i="5"/>
  <c r="AM412" i="5"/>
  <c r="AI412" i="5"/>
  <c r="AL411" i="5"/>
  <c r="F412" i="5"/>
  <c r="D413" i="5"/>
  <c r="CA411" i="5"/>
  <c r="AW412" i="5"/>
  <c r="AS412" i="5"/>
  <c r="S412" i="5"/>
  <c r="O412" i="5"/>
  <c r="CL412" i="5"/>
  <c r="CH412" i="5"/>
  <c r="AV411" i="5"/>
  <c r="R411" i="5"/>
  <c r="CK411" i="5"/>
  <c r="AT412" i="5" l="1"/>
  <c r="AR413" i="5"/>
  <c r="AJ412" i="5"/>
  <c r="AH413" i="5"/>
  <c r="BY412" i="5"/>
  <c r="BW413" i="5"/>
  <c r="CI412" i="5"/>
  <c r="CG413" i="5"/>
  <c r="E413" i="5"/>
  <c r="I413" i="5"/>
  <c r="BO412" i="5"/>
  <c r="BM413" i="5"/>
  <c r="H412" i="5"/>
  <c r="P412" i="5"/>
  <c r="N413" i="5"/>
  <c r="Z412" i="5"/>
  <c r="X413" i="5"/>
  <c r="BE412" i="5"/>
  <c r="BC413" i="5"/>
  <c r="S413" i="5" l="1"/>
  <c r="O413" i="5"/>
  <c r="CL413" i="5"/>
  <c r="CH413" i="5"/>
  <c r="R412" i="5"/>
  <c r="CK412" i="5"/>
  <c r="CB413" i="5"/>
  <c r="BX413" i="5"/>
  <c r="CA412" i="5"/>
  <c r="BH413" i="5"/>
  <c r="BD413" i="5"/>
  <c r="BR413" i="5"/>
  <c r="BN413" i="5"/>
  <c r="AM413" i="5"/>
  <c r="AI413" i="5"/>
  <c r="AC413" i="5"/>
  <c r="Y413" i="5"/>
  <c r="BG412" i="5"/>
  <c r="BQ412" i="5"/>
  <c r="AL412" i="5"/>
  <c r="AW413" i="5"/>
  <c r="AS413" i="5"/>
  <c r="AB412" i="5"/>
  <c r="F413" i="5"/>
  <c r="D414" i="5"/>
  <c r="AV412" i="5"/>
  <c r="E414" i="5" l="1"/>
  <c r="I414" i="5"/>
  <c r="BO413" i="5"/>
  <c r="BM414" i="5"/>
  <c r="H413" i="5"/>
  <c r="BE413" i="5"/>
  <c r="BC414" i="5"/>
  <c r="AT413" i="5"/>
  <c r="AR414" i="5"/>
  <c r="Z413" i="5"/>
  <c r="X414" i="5"/>
  <c r="CI413" i="5"/>
  <c r="CG414" i="5"/>
  <c r="AJ413" i="5"/>
  <c r="AH414" i="5"/>
  <c r="BY413" i="5"/>
  <c r="BW414" i="5"/>
  <c r="P413" i="5"/>
  <c r="N414" i="5"/>
  <c r="AW414" i="5" l="1"/>
  <c r="AS414" i="5"/>
  <c r="AM414" i="5"/>
  <c r="AI414" i="5"/>
  <c r="BH414" i="5"/>
  <c r="BD414" i="5"/>
  <c r="AL413" i="5"/>
  <c r="BG413" i="5"/>
  <c r="CB414" i="5"/>
  <c r="BX414" i="5"/>
  <c r="CK413" i="5"/>
  <c r="CL414" i="5"/>
  <c r="CH414" i="5"/>
  <c r="S414" i="5"/>
  <c r="O414" i="5"/>
  <c r="AC414" i="5"/>
  <c r="Y414" i="5"/>
  <c r="BR414" i="5"/>
  <c r="BN414" i="5"/>
  <c r="R413" i="5"/>
  <c r="AB413" i="5"/>
  <c r="BQ413" i="5"/>
  <c r="CA413" i="5"/>
  <c r="AV413" i="5"/>
  <c r="F414" i="5"/>
  <c r="D415" i="5"/>
  <c r="CI414" i="5" l="1"/>
  <c r="CG415" i="5"/>
  <c r="BO414" i="5"/>
  <c r="BM415" i="5"/>
  <c r="BE414" i="5"/>
  <c r="BC415" i="5"/>
  <c r="Z414" i="5"/>
  <c r="X415" i="5"/>
  <c r="BY414" i="5"/>
  <c r="BW415" i="5"/>
  <c r="AJ414" i="5"/>
  <c r="AH415" i="5"/>
  <c r="E415" i="5"/>
  <c r="I415" i="5"/>
  <c r="P414" i="5"/>
  <c r="N415" i="5"/>
  <c r="AT414" i="5"/>
  <c r="AR415" i="5"/>
  <c r="H414" i="5"/>
  <c r="R414" i="5" l="1"/>
  <c r="S415" i="5"/>
  <c r="O415" i="5"/>
  <c r="AC415" i="5"/>
  <c r="Y415" i="5"/>
  <c r="BH415" i="5"/>
  <c r="BD415" i="5"/>
  <c r="AB414" i="5"/>
  <c r="F415" i="5"/>
  <c r="D416" i="5"/>
  <c r="BG414" i="5"/>
  <c r="BR415" i="5"/>
  <c r="BN415" i="5"/>
  <c r="AM415" i="5"/>
  <c r="AI415" i="5"/>
  <c r="AL414" i="5"/>
  <c r="BQ414" i="5"/>
  <c r="AW415" i="5"/>
  <c r="AS415" i="5"/>
  <c r="CB415" i="5"/>
  <c r="BX415" i="5"/>
  <c r="CL415" i="5"/>
  <c r="CH415" i="5"/>
  <c r="AV414" i="5"/>
  <c r="CA414" i="5"/>
  <c r="CK414" i="5"/>
  <c r="AT415" i="5" l="1"/>
  <c r="AR416" i="5"/>
  <c r="BO415" i="5"/>
  <c r="BM416" i="5"/>
  <c r="BE415" i="5"/>
  <c r="BC416" i="5"/>
  <c r="Z415" i="5"/>
  <c r="X416" i="5"/>
  <c r="CI415" i="5"/>
  <c r="CG416" i="5"/>
  <c r="E416" i="5"/>
  <c r="I416" i="5"/>
  <c r="P415" i="5"/>
  <c r="N416" i="5"/>
  <c r="H415" i="5"/>
  <c r="BY415" i="5"/>
  <c r="BW416" i="5"/>
  <c r="AJ415" i="5"/>
  <c r="AH416" i="5"/>
  <c r="AC416" i="5" l="1"/>
  <c r="Y416" i="5"/>
  <c r="AB415" i="5"/>
  <c r="S416" i="5"/>
  <c r="O416" i="5"/>
  <c r="BH416" i="5"/>
  <c r="BD416" i="5"/>
  <c r="R415" i="5"/>
  <c r="BG415" i="5"/>
  <c r="BR416" i="5"/>
  <c r="BN416" i="5"/>
  <c r="AM416" i="5"/>
  <c r="AI416" i="5"/>
  <c r="AL415" i="5"/>
  <c r="F416" i="5"/>
  <c r="D417" i="5"/>
  <c r="BQ415" i="5"/>
  <c r="CB416" i="5"/>
  <c r="BX416" i="5"/>
  <c r="CL416" i="5"/>
  <c r="CH416" i="5"/>
  <c r="AW416" i="5"/>
  <c r="AS416" i="5"/>
  <c r="CA415" i="5"/>
  <c r="CK415" i="5"/>
  <c r="AV415" i="5"/>
  <c r="BY416" i="5" l="1"/>
  <c r="BW417" i="5"/>
  <c r="AJ416" i="5"/>
  <c r="AH417" i="5"/>
  <c r="BE416" i="5"/>
  <c r="BC417" i="5"/>
  <c r="BO416" i="5"/>
  <c r="BM417" i="5"/>
  <c r="P416" i="5"/>
  <c r="N417" i="5"/>
  <c r="AT416" i="5"/>
  <c r="AR417" i="5"/>
  <c r="E417" i="5"/>
  <c r="I417" i="5"/>
  <c r="H416" i="5"/>
  <c r="CI416" i="5"/>
  <c r="CG417" i="5"/>
  <c r="Z416" i="5"/>
  <c r="X417" i="5"/>
  <c r="BR417" i="5" l="1"/>
  <c r="BN417" i="5"/>
  <c r="BQ416" i="5"/>
  <c r="BH417" i="5"/>
  <c r="BD417" i="5"/>
  <c r="F417" i="5"/>
  <c r="D418" i="5"/>
  <c r="BG416" i="5"/>
  <c r="AC417" i="5"/>
  <c r="Y417" i="5"/>
  <c r="AW417" i="5"/>
  <c r="AS417" i="5"/>
  <c r="AM417" i="5"/>
  <c r="AI417" i="5"/>
  <c r="AB416" i="5"/>
  <c r="AV416" i="5"/>
  <c r="AL416" i="5"/>
  <c r="CL417" i="5"/>
  <c r="CH417" i="5"/>
  <c r="S417" i="5"/>
  <c r="O417" i="5"/>
  <c r="CB417" i="5"/>
  <c r="BX417" i="5"/>
  <c r="CK416" i="5"/>
  <c r="R416" i="5"/>
  <c r="CA416" i="5"/>
  <c r="CI417" i="5" l="1"/>
  <c r="CG418" i="5"/>
  <c r="AJ417" i="5"/>
  <c r="AH418" i="5"/>
  <c r="E418" i="5"/>
  <c r="I418" i="5"/>
  <c r="H417" i="5"/>
  <c r="AT417" i="5"/>
  <c r="AR418" i="5"/>
  <c r="BE417" i="5"/>
  <c r="BC418" i="5"/>
  <c r="BY417" i="5"/>
  <c r="BW418" i="5"/>
  <c r="Z417" i="5"/>
  <c r="X418" i="5"/>
  <c r="P417" i="5"/>
  <c r="N418" i="5"/>
  <c r="BO417" i="5"/>
  <c r="BM418" i="5"/>
  <c r="AC418" i="5" l="1"/>
  <c r="Y418" i="5"/>
  <c r="AB417" i="5"/>
  <c r="CA417" i="5"/>
  <c r="F418" i="5"/>
  <c r="D419" i="5"/>
  <c r="BR418" i="5"/>
  <c r="BN418" i="5"/>
  <c r="BH418" i="5"/>
  <c r="BD418" i="5"/>
  <c r="AM418" i="5"/>
  <c r="AI418" i="5"/>
  <c r="BQ417" i="5"/>
  <c r="BG417" i="5"/>
  <c r="AL417" i="5"/>
  <c r="CB418" i="5"/>
  <c r="BX418" i="5"/>
  <c r="S418" i="5"/>
  <c r="O418" i="5"/>
  <c r="AW418" i="5"/>
  <c r="AS418" i="5"/>
  <c r="CL418" i="5"/>
  <c r="CH418" i="5"/>
  <c r="R417" i="5"/>
  <c r="AV417" i="5"/>
  <c r="CK417" i="5"/>
  <c r="P418" i="5" l="1"/>
  <c r="N419" i="5"/>
  <c r="E419" i="5"/>
  <c r="I419" i="5"/>
  <c r="H418" i="5"/>
  <c r="BY418" i="5"/>
  <c r="BW419" i="5"/>
  <c r="AJ418" i="5"/>
  <c r="AH419" i="5"/>
  <c r="CI418" i="5"/>
  <c r="CG419" i="5"/>
  <c r="BE418" i="5"/>
  <c r="BC419" i="5"/>
  <c r="AT418" i="5"/>
  <c r="AR419" i="5"/>
  <c r="BO418" i="5"/>
  <c r="BM419" i="5"/>
  <c r="Z418" i="5"/>
  <c r="X419" i="5"/>
  <c r="AW419" i="5" l="1"/>
  <c r="AS419" i="5"/>
  <c r="CB419" i="5"/>
  <c r="BX419" i="5"/>
  <c r="AV418" i="5"/>
  <c r="CA418" i="5"/>
  <c r="AC419" i="5"/>
  <c r="Y419" i="5"/>
  <c r="CL419" i="5"/>
  <c r="CH419" i="5"/>
  <c r="BH419" i="5"/>
  <c r="BD419" i="5"/>
  <c r="BG418" i="5"/>
  <c r="AB418" i="5"/>
  <c r="CK418" i="5"/>
  <c r="F419" i="5"/>
  <c r="D420" i="5"/>
  <c r="BR419" i="5"/>
  <c r="BN419" i="5"/>
  <c r="AM419" i="5"/>
  <c r="AI419" i="5"/>
  <c r="S419" i="5"/>
  <c r="O419" i="5"/>
  <c r="BQ418" i="5"/>
  <c r="AL418" i="5"/>
  <c r="R418" i="5"/>
  <c r="BO419" i="5" l="1"/>
  <c r="BM420" i="5"/>
  <c r="E420" i="5"/>
  <c r="I420" i="5"/>
  <c r="BE419" i="5"/>
  <c r="BC420" i="5"/>
  <c r="H419" i="5"/>
  <c r="P419" i="5"/>
  <c r="N420" i="5"/>
  <c r="CI419" i="5"/>
  <c r="CG420" i="5"/>
  <c r="BY419" i="5"/>
  <c r="BW420" i="5"/>
  <c r="AJ419" i="5"/>
  <c r="AH420" i="5"/>
  <c r="Z419" i="5"/>
  <c r="X420" i="5"/>
  <c r="AT419" i="5"/>
  <c r="AR420" i="5"/>
  <c r="AM420" i="5" l="1"/>
  <c r="AI420" i="5"/>
  <c r="AL419" i="5"/>
  <c r="CB420" i="5"/>
  <c r="BX420" i="5"/>
  <c r="BH420" i="5"/>
  <c r="BD420" i="5"/>
  <c r="CA419" i="5"/>
  <c r="BG419" i="5"/>
  <c r="CL420" i="5"/>
  <c r="CH420" i="5"/>
  <c r="AV419" i="5"/>
  <c r="CK419" i="5"/>
  <c r="F420" i="5"/>
  <c r="D421" i="5"/>
  <c r="AW420" i="5"/>
  <c r="AS420" i="5"/>
  <c r="AC420" i="5"/>
  <c r="Y420" i="5"/>
  <c r="S420" i="5"/>
  <c r="O420" i="5"/>
  <c r="BR420" i="5"/>
  <c r="BN420" i="5"/>
  <c r="AB419" i="5"/>
  <c r="R419" i="5"/>
  <c r="BQ419" i="5"/>
  <c r="Z420" i="5" l="1"/>
  <c r="X421" i="5"/>
  <c r="BE420" i="5"/>
  <c r="BC421" i="5"/>
  <c r="AT420" i="5"/>
  <c r="AR421" i="5"/>
  <c r="CI420" i="5"/>
  <c r="CG421" i="5"/>
  <c r="BY420" i="5"/>
  <c r="BW421" i="5"/>
  <c r="BO420" i="5"/>
  <c r="BM421" i="5"/>
  <c r="E421" i="5"/>
  <c r="I421" i="5"/>
  <c r="H420" i="5"/>
  <c r="P420" i="5"/>
  <c r="N421" i="5"/>
  <c r="AJ420" i="5"/>
  <c r="AH421" i="5"/>
  <c r="CL421" i="5" l="1"/>
  <c r="CH421" i="5"/>
  <c r="AW421" i="5"/>
  <c r="AS421" i="5"/>
  <c r="F421" i="5"/>
  <c r="D422" i="5"/>
  <c r="AV420" i="5"/>
  <c r="AM421" i="5"/>
  <c r="AI421" i="5"/>
  <c r="BR421" i="5"/>
  <c r="BN421" i="5"/>
  <c r="BH421" i="5"/>
  <c r="BD421" i="5"/>
  <c r="CK420" i="5"/>
  <c r="AL420" i="5"/>
  <c r="BQ420" i="5"/>
  <c r="BG420" i="5"/>
  <c r="S421" i="5"/>
  <c r="O421" i="5"/>
  <c r="CB421" i="5"/>
  <c r="BX421" i="5"/>
  <c r="AC421" i="5"/>
  <c r="Y421" i="5"/>
  <c r="R420" i="5"/>
  <c r="CA420" i="5"/>
  <c r="AB420" i="5"/>
  <c r="P421" i="5" l="1"/>
  <c r="N422" i="5"/>
  <c r="BE421" i="5"/>
  <c r="BC422" i="5"/>
  <c r="E422" i="5"/>
  <c r="I422" i="5"/>
  <c r="H421" i="5"/>
  <c r="Z421" i="5"/>
  <c r="X422" i="5"/>
  <c r="BO421" i="5"/>
  <c r="BM422" i="5"/>
  <c r="AT421" i="5"/>
  <c r="AR422" i="5"/>
  <c r="BY421" i="5"/>
  <c r="BW422" i="5"/>
  <c r="AJ421" i="5"/>
  <c r="AH422" i="5"/>
  <c r="CI421" i="5"/>
  <c r="CG422" i="5"/>
  <c r="CB422" i="5" l="1"/>
  <c r="BX422" i="5"/>
  <c r="CA421" i="5"/>
  <c r="AW422" i="5"/>
  <c r="AS422" i="5"/>
  <c r="AV421" i="5"/>
  <c r="F422" i="5"/>
  <c r="D423" i="5"/>
  <c r="CL422" i="5"/>
  <c r="CH422" i="5"/>
  <c r="BR422" i="5"/>
  <c r="BN422" i="5"/>
  <c r="BH422" i="5"/>
  <c r="BD422" i="5"/>
  <c r="CK421" i="5"/>
  <c r="BQ421" i="5"/>
  <c r="BG421" i="5"/>
  <c r="AM422" i="5"/>
  <c r="AI422" i="5"/>
  <c r="AC422" i="5"/>
  <c r="Y422" i="5"/>
  <c r="S422" i="5"/>
  <c r="O422" i="5"/>
  <c r="AL421" i="5"/>
  <c r="AB421" i="5"/>
  <c r="R421" i="5"/>
  <c r="AJ422" i="5" l="1"/>
  <c r="AH423" i="5"/>
  <c r="BE422" i="5"/>
  <c r="BC423" i="5"/>
  <c r="BO422" i="5"/>
  <c r="BM423" i="5"/>
  <c r="AT422" i="5"/>
  <c r="AR423" i="5"/>
  <c r="P422" i="5"/>
  <c r="N423" i="5"/>
  <c r="CI422" i="5"/>
  <c r="CG423" i="5"/>
  <c r="Z422" i="5"/>
  <c r="X423" i="5"/>
  <c r="E423" i="5"/>
  <c r="I423" i="5"/>
  <c r="BY422" i="5"/>
  <c r="BW423" i="5"/>
  <c r="H422" i="5"/>
  <c r="AW423" i="5" l="1"/>
  <c r="AS423" i="5"/>
  <c r="F423" i="5"/>
  <c r="D424" i="5"/>
  <c r="AV422" i="5"/>
  <c r="AC423" i="5"/>
  <c r="Y423" i="5"/>
  <c r="BR423" i="5"/>
  <c r="BN423" i="5"/>
  <c r="AB422" i="5"/>
  <c r="BQ422" i="5"/>
  <c r="CL423" i="5"/>
  <c r="CH423" i="5"/>
  <c r="BH423" i="5"/>
  <c r="BD423" i="5"/>
  <c r="CK422" i="5"/>
  <c r="BG422" i="5"/>
  <c r="CB423" i="5"/>
  <c r="BX423" i="5"/>
  <c r="S423" i="5"/>
  <c r="O423" i="5"/>
  <c r="AM423" i="5"/>
  <c r="AI423" i="5"/>
  <c r="CA422" i="5"/>
  <c r="R422" i="5"/>
  <c r="AL422" i="5"/>
  <c r="BY423" i="5" l="1"/>
  <c r="BW424" i="5"/>
  <c r="CI423" i="5"/>
  <c r="CG424" i="5"/>
  <c r="Z423" i="5"/>
  <c r="X424" i="5"/>
  <c r="AJ423" i="5"/>
  <c r="AH424" i="5"/>
  <c r="E424" i="5"/>
  <c r="I424" i="5"/>
  <c r="H423" i="5"/>
  <c r="P423" i="5"/>
  <c r="N424" i="5"/>
  <c r="BE423" i="5"/>
  <c r="BC424" i="5"/>
  <c r="BO423" i="5"/>
  <c r="BM424" i="5"/>
  <c r="AT423" i="5"/>
  <c r="AR424" i="5"/>
  <c r="BH424" i="5" l="1"/>
  <c r="BD424" i="5"/>
  <c r="AM424" i="5"/>
  <c r="AI424" i="5"/>
  <c r="BG423" i="5"/>
  <c r="AL423" i="5"/>
  <c r="S424" i="5"/>
  <c r="O424" i="5"/>
  <c r="AC424" i="5"/>
  <c r="Y424" i="5"/>
  <c r="BR424" i="5"/>
  <c r="BN424" i="5"/>
  <c r="R423" i="5"/>
  <c r="AB423" i="5"/>
  <c r="CL424" i="5"/>
  <c r="CH424" i="5"/>
  <c r="AW424" i="5"/>
  <c r="AS424" i="5"/>
  <c r="AV423" i="5"/>
  <c r="CK423" i="5"/>
  <c r="CB424" i="5"/>
  <c r="BX424" i="5"/>
  <c r="BQ423" i="5"/>
  <c r="F424" i="5"/>
  <c r="D425" i="5"/>
  <c r="CA423" i="5"/>
  <c r="E425" i="5" l="1"/>
  <c r="I425" i="5"/>
  <c r="H424" i="5"/>
  <c r="AT424" i="5"/>
  <c r="AR425" i="5"/>
  <c r="BO424" i="5"/>
  <c r="BM425" i="5"/>
  <c r="BY424" i="5"/>
  <c r="BW425" i="5"/>
  <c r="CI424" i="5"/>
  <c r="CG425" i="5"/>
  <c r="Z424" i="5"/>
  <c r="X425" i="5"/>
  <c r="AJ424" i="5"/>
  <c r="AH425" i="5"/>
  <c r="P424" i="5"/>
  <c r="N425" i="5"/>
  <c r="BE424" i="5"/>
  <c r="BC425" i="5"/>
  <c r="AM425" i="5" l="1"/>
  <c r="AI425" i="5"/>
  <c r="BR425" i="5"/>
  <c r="BN425" i="5"/>
  <c r="AL424" i="5"/>
  <c r="BQ424" i="5"/>
  <c r="AC425" i="5"/>
  <c r="Y425" i="5"/>
  <c r="AW425" i="5"/>
  <c r="AS425" i="5"/>
  <c r="AB424" i="5"/>
  <c r="AV424" i="5"/>
  <c r="BH425" i="5"/>
  <c r="BD425" i="5"/>
  <c r="CL425" i="5"/>
  <c r="CH425" i="5"/>
  <c r="BG424" i="5"/>
  <c r="CK424" i="5"/>
  <c r="S425" i="5"/>
  <c r="O425" i="5"/>
  <c r="CB425" i="5"/>
  <c r="BX425" i="5"/>
  <c r="R424" i="5"/>
  <c r="CA424" i="5"/>
  <c r="F425" i="5"/>
  <c r="D426" i="5"/>
  <c r="H425" i="5" l="1"/>
  <c r="BY425" i="5"/>
  <c r="BW426" i="5"/>
  <c r="CI425" i="5"/>
  <c r="CG426" i="5"/>
  <c r="AT425" i="5"/>
  <c r="AR426" i="5"/>
  <c r="BO425" i="5"/>
  <c r="BM426" i="5"/>
  <c r="E426" i="5"/>
  <c r="I426" i="5"/>
  <c r="P425" i="5"/>
  <c r="N426" i="5"/>
  <c r="BE425" i="5"/>
  <c r="BC426" i="5"/>
  <c r="Z425" i="5"/>
  <c r="X426" i="5"/>
  <c r="AJ425" i="5"/>
  <c r="AH426" i="5"/>
  <c r="BH426" i="5" l="1"/>
  <c r="BD426" i="5"/>
  <c r="AW426" i="5"/>
  <c r="AS426" i="5"/>
  <c r="BG425" i="5"/>
  <c r="AV425" i="5"/>
  <c r="S426" i="5"/>
  <c r="O426" i="5"/>
  <c r="CL426" i="5"/>
  <c r="CH426" i="5"/>
  <c r="R425" i="5"/>
  <c r="CK425" i="5"/>
  <c r="CB426" i="5"/>
  <c r="BX426" i="5"/>
  <c r="AM426" i="5"/>
  <c r="AI426" i="5"/>
  <c r="AL425" i="5"/>
  <c r="F426" i="5"/>
  <c r="D427" i="5"/>
  <c r="CA425" i="5"/>
  <c r="AC426" i="5"/>
  <c r="Y426" i="5"/>
  <c r="BR426" i="5"/>
  <c r="BN426" i="5"/>
  <c r="AB425" i="5"/>
  <c r="BQ425" i="5"/>
  <c r="E427" i="5" l="1"/>
  <c r="I427" i="5"/>
  <c r="H426" i="5"/>
  <c r="BO426" i="5"/>
  <c r="BM427" i="5"/>
  <c r="Z426" i="5"/>
  <c r="X427" i="5"/>
  <c r="AJ426" i="5"/>
  <c r="AH427" i="5"/>
  <c r="CI426" i="5"/>
  <c r="CG427" i="5"/>
  <c r="AT426" i="5"/>
  <c r="AR427" i="5"/>
  <c r="BY426" i="5"/>
  <c r="BW427" i="5"/>
  <c r="P426" i="5"/>
  <c r="N427" i="5"/>
  <c r="BE426" i="5"/>
  <c r="BC427" i="5"/>
  <c r="S427" i="5" l="1"/>
  <c r="O427" i="5"/>
  <c r="AM427" i="5"/>
  <c r="AI427" i="5"/>
  <c r="CB427" i="5"/>
  <c r="BX427" i="5"/>
  <c r="AC427" i="5"/>
  <c r="Y427" i="5"/>
  <c r="CA426" i="5"/>
  <c r="AB426" i="5"/>
  <c r="AW427" i="5"/>
  <c r="AS427" i="5"/>
  <c r="BR427" i="5"/>
  <c r="BN427" i="5"/>
  <c r="AV426" i="5"/>
  <c r="BQ426" i="5"/>
  <c r="BH427" i="5"/>
  <c r="BD427" i="5"/>
  <c r="CL427" i="5"/>
  <c r="CH427" i="5"/>
  <c r="BG426" i="5"/>
  <c r="CK426" i="5"/>
  <c r="R426" i="5"/>
  <c r="AL426" i="5"/>
  <c r="F427" i="5"/>
  <c r="D428" i="5"/>
  <c r="CI427" i="5" l="1"/>
  <c r="CG428" i="5"/>
  <c r="BO427" i="5"/>
  <c r="BM428" i="5"/>
  <c r="Z427" i="5"/>
  <c r="X428" i="5"/>
  <c r="BE427" i="5"/>
  <c r="BC428" i="5"/>
  <c r="AT427" i="5"/>
  <c r="AR428" i="5"/>
  <c r="BY427" i="5"/>
  <c r="BW428" i="5"/>
  <c r="AJ427" i="5"/>
  <c r="AH428" i="5"/>
  <c r="E428" i="5"/>
  <c r="I428" i="5"/>
  <c r="P427" i="5"/>
  <c r="N428" i="5"/>
  <c r="H427" i="5"/>
  <c r="BH428" i="5" l="1"/>
  <c r="BD428" i="5"/>
  <c r="F428" i="5"/>
  <c r="D429" i="5"/>
  <c r="BG427" i="5"/>
  <c r="AM428" i="5"/>
  <c r="AI428" i="5"/>
  <c r="AC428" i="5"/>
  <c r="Y428" i="5"/>
  <c r="AL427" i="5"/>
  <c r="AB427" i="5"/>
  <c r="CB428" i="5"/>
  <c r="BX428" i="5"/>
  <c r="BR428" i="5"/>
  <c r="BN428" i="5"/>
  <c r="CA427" i="5"/>
  <c r="BQ427" i="5"/>
  <c r="S428" i="5"/>
  <c r="O428" i="5"/>
  <c r="AW428" i="5"/>
  <c r="AS428" i="5"/>
  <c r="CL428" i="5"/>
  <c r="CH428" i="5"/>
  <c r="R427" i="5"/>
  <c r="AV427" i="5"/>
  <c r="CK427" i="5"/>
  <c r="P428" i="5" l="1"/>
  <c r="N429" i="5"/>
  <c r="BY428" i="5"/>
  <c r="BW429" i="5"/>
  <c r="AJ428" i="5"/>
  <c r="AH429" i="5"/>
  <c r="CI428" i="5"/>
  <c r="CG429" i="5"/>
  <c r="E429" i="5"/>
  <c r="I429" i="5"/>
  <c r="H428" i="5"/>
  <c r="AT428" i="5"/>
  <c r="AR429" i="5"/>
  <c r="BO428" i="5"/>
  <c r="BM429" i="5"/>
  <c r="Z428" i="5"/>
  <c r="X429" i="5"/>
  <c r="BE428" i="5"/>
  <c r="BC429" i="5"/>
  <c r="AC429" i="5" l="1"/>
  <c r="Y429" i="5"/>
  <c r="BR429" i="5"/>
  <c r="BN429" i="5"/>
  <c r="CL429" i="5"/>
  <c r="CH429" i="5"/>
  <c r="BQ428" i="5"/>
  <c r="CK428" i="5"/>
  <c r="AW429" i="5"/>
  <c r="AS429" i="5"/>
  <c r="AM429" i="5"/>
  <c r="AI429" i="5"/>
  <c r="AV428" i="5"/>
  <c r="AL428" i="5"/>
  <c r="CB429" i="5"/>
  <c r="BX429" i="5"/>
  <c r="BH429" i="5"/>
  <c r="BD429" i="5"/>
  <c r="BG428" i="5"/>
  <c r="CA428" i="5"/>
  <c r="S429" i="5"/>
  <c r="O429" i="5"/>
  <c r="AB428" i="5"/>
  <c r="F429" i="5"/>
  <c r="D430" i="5"/>
  <c r="R428" i="5"/>
  <c r="E430" i="5" l="1"/>
  <c r="I430" i="5"/>
  <c r="H429" i="5"/>
  <c r="BE429" i="5"/>
  <c r="BC430" i="5"/>
  <c r="AJ429" i="5"/>
  <c r="AH430" i="5"/>
  <c r="CI429" i="5"/>
  <c r="CG430" i="5"/>
  <c r="P429" i="5"/>
  <c r="N430" i="5"/>
  <c r="BY429" i="5"/>
  <c r="BW430" i="5"/>
  <c r="AT429" i="5"/>
  <c r="AR430" i="5"/>
  <c r="BO429" i="5"/>
  <c r="BM430" i="5"/>
  <c r="Z429" i="5"/>
  <c r="X430" i="5"/>
  <c r="CL430" i="5" l="1"/>
  <c r="CH430" i="5"/>
  <c r="AW430" i="5"/>
  <c r="AS430" i="5"/>
  <c r="AM430" i="5"/>
  <c r="AI430" i="5"/>
  <c r="AV429" i="5"/>
  <c r="AL429" i="5"/>
  <c r="CB430" i="5"/>
  <c r="BX430" i="5"/>
  <c r="BH430" i="5"/>
  <c r="BD430" i="5"/>
  <c r="CA429" i="5"/>
  <c r="BG429" i="5"/>
  <c r="AC430" i="5"/>
  <c r="Y430" i="5"/>
  <c r="S430" i="5"/>
  <c r="O430" i="5"/>
  <c r="AB429" i="5"/>
  <c r="R429" i="5"/>
  <c r="BR430" i="5"/>
  <c r="BN430" i="5"/>
  <c r="BQ429" i="5"/>
  <c r="CK429" i="5"/>
  <c r="F430" i="5"/>
  <c r="D431" i="5"/>
  <c r="P430" i="5" l="1"/>
  <c r="N431" i="5"/>
  <c r="BE430" i="5"/>
  <c r="BC431" i="5"/>
  <c r="AJ430" i="5"/>
  <c r="AH431" i="5"/>
  <c r="BO430" i="5"/>
  <c r="BM431" i="5"/>
  <c r="Z430" i="5"/>
  <c r="X431" i="5"/>
  <c r="BY430" i="5"/>
  <c r="BW431" i="5"/>
  <c r="AT430" i="5"/>
  <c r="AR431" i="5"/>
  <c r="E431" i="5"/>
  <c r="I431" i="5"/>
  <c r="CI430" i="5"/>
  <c r="CG431" i="5"/>
  <c r="H430" i="5"/>
  <c r="BR431" i="5" l="1"/>
  <c r="BN431" i="5"/>
  <c r="F431" i="5"/>
  <c r="D432" i="5"/>
  <c r="BQ430" i="5"/>
  <c r="AW431" i="5"/>
  <c r="AS431" i="5"/>
  <c r="AM431" i="5"/>
  <c r="AI431" i="5"/>
  <c r="AV430" i="5"/>
  <c r="AL430" i="5"/>
  <c r="CB431" i="5"/>
  <c r="BX431" i="5"/>
  <c r="BH431" i="5"/>
  <c r="BD431" i="5"/>
  <c r="CA430" i="5"/>
  <c r="BG430" i="5"/>
  <c r="CL431" i="5"/>
  <c r="CH431" i="5"/>
  <c r="AC431" i="5"/>
  <c r="Y431" i="5"/>
  <c r="S431" i="5"/>
  <c r="O431" i="5"/>
  <c r="CK430" i="5"/>
  <c r="AB430" i="5"/>
  <c r="R430" i="5"/>
  <c r="CI431" i="5" l="1"/>
  <c r="CG432" i="5"/>
  <c r="BY431" i="5"/>
  <c r="BW432" i="5"/>
  <c r="AT431" i="5"/>
  <c r="AR432" i="5"/>
  <c r="P431" i="5"/>
  <c r="N432" i="5"/>
  <c r="E432" i="5"/>
  <c r="I432" i="5"/>
  <c r="H431" i="5"/>
  <c r="Z431" i="5"/>
  <c r="X432" i="5"/>
  <c r="BE431" i="5"/>
  <c r="BC432" i="5"/>
  <c r="AJ431" i="5"/>
  <c r="AH432" i="5"/>
  <c r="BO431" i="5"/>
  <c r="BM432" i="5"/>
  <c r="BH432" i="5" l="1"/>
  <c r="BD432" i="5"/>
  <c r="S432" i="5"/>
  <c r="O432" i="5"/>
  <c r="BG431" i="5"/>
  <c r="R431" i="5"/>
  <c r="AC432" i="5"/>
  <c r="Y432" i="5"/>
  <c r="AW432" i="5"/>
  <c r="AS432" i="5"/>
  <c r="AB431" i="5"/>
  <c r="AV431" i="5"/>
  <c r="CB432" i="5"/>
  <c r="BX432" i="5"/>
  <c r="BQ431" i="5"/>
  <c r="CA431" i="5"/>
  <c r="CL432" i="5"/>
  <c r="CH432" i="5"/>
  <c r="BR432" i="5"/>
  <c r="BN432" i="5"/>
  <c r="AM432" i="5"/>
  <c r="AI432" i="5"/>
  <c r="AL431" i="5"/>
  <c r="F432" i="5"/>
  <c r="D433" i="5"/>
  <c r="CK431" i="5"/>
  <c r="E433" i="5" l="1"/>
  <c r="I433" i="5"/>
  <c r="CI432" i="5"/>
  <c r="CG433" i="5"/>
  <c r="H432" i="5"/>
  <c r="AJ432" i="5"/>
  <c r="AH433" i="5"/>
  <c r="AT432" i="5"/>
  <c r="AR433" i="5"/>
  <c r="P432" i="5"/>
  <c r="N433" i="5"/>
  <c r="BO432" i="5"/>
  <c r="BM433" i="5"/>
  <c r="BY432" i="5"/>
  <c r="BW433" i="5"/>
  <c r="Z432" i="5"/>
  <c r="X433" i="5"/>
  <c r="BE432" i="5"/>
  <c r="BC433" i="5"/>
  <c r="CB433" i="5" l="1"/>
  <c r="BX433" i="5"/>
  <c r="AM433" i="5"/>
  <c r="AI433" i="5"/>
  <c r="CA432" i="5"/>
  <c r="AL432" i="5"/>
  <c r="AW433" i="5"/>
  <c r="AS433" i="5"/>
  <c r="BQ432" i="5"/>
  <c r="BR433" i="5"/>
  <c r="BN433" i="5"/>
  <c r="BH433" i="5"/>
  <c r="BD433" i="5"/>
  <c r="S433" i="5"/>
  <c r="O433" i="5"/>
  <c r="CL433" i="5"/>
  <c r="CH433" i="5"/>
  <c r="BG432" i="5"/>
  <c r="R432" i="5"/>
  <c r="CK432" i="5"/>
  <c r="AC433" i="5"/>
  <c r="Y433" i="5"/>
  <c r="AB432" i="5"/>
  <c r="AV432" i="5"/>
  <c r="F433" i="5"/>
  <c r="D434" i="5"/>
  <c r="BE433" i="5" l="1"/>
  <c r="BC434" i="5"/>
  <c r="BO433" i="5"/>
  <c r="BM434" i="5"/>
  <c r="Z433" i="5"/>
  <c r="X434" i="5"/>
  <c r="CI433" i="5"/>
  <c r="CG434" i="5"/>
  <c r="AJ433" i="5"/>
  <c r="AH434" i="5"/>
  <c r="E434" i="5"/>
  <c r="I434" i="5"/>
  <c r="P433" i="5"/>
  <c r="N434" i="5"/>
  <c r="AT433" i="5"/>
  <c r="AR434" i="5"/>
  <c r="BY433" i="5"/>
  <c r="BW434" i="5"/>
  <c r="H433" i="5"/>
  <c r="AW434" i="5" l="1"/>
  <c r="AS434" i="5"/>
  <c r="CL434" i="5"/>
  <c r="CH434" i="5"/>
  <c r="AV433" i="5"/>
  <c r="CK433" i="5"/>
  <c r="S434" i="5"/>
  <c r="O434" i="5"/>
  <c r="AC434" i="5"/>
  <c r="Y434" i="5"/>
  <c r="R433" i="5"/>
  <c r="AB433" i="5"/>
  <c r="BR434" i="5"/>
  <c r="BN434" i="5"/>
  <c r="F434" i="5"/>
  <c r="D435" i="5"/>
  <c r="BQ433" i="5"/>
  <c r="CB434" i="5"/>
  <c r="BX434" i="5"/>
  <c r="AM434" i="5"/>
  <c r="AI434" i="5"/>
  <c r="BH434" i="5"/>
  <c r="BD434" i="5"/>
  <c r="CA433" i="5"/>
  <c r="AL433" i="5"/>
  <c r="BG433" i="5"/>
  <c r="BY434" i="5" l="1"/>
  <c r="BW435" i="5"/>
  <c r="BE434" i="5"/>
  <c r="BC435" i="5"/>
  <c r="E435" i="5"/>
  <c r="I435" i="5"/>
  <c r="Z434" i="5"/>
  <c r="X435" i="5"/>
  <c r="CI434" i="5"/>
  <c r="CG435" i="5"/>
  <c r="H434" i="5"/>
  <c r="AJ434" i="5"/>
  <c r="AH435" i="5"/>
  <c r="BO434" i="5"/>
  <c r="BM435" i="5"/>
  <c r="P434" i="5"/>
  <c r="N435" i="5"/>
  <c r="AT434" i="5"/>
  <c r="AR435" i="5"/>
  <c r="BR435" i="5" l="1"/>
  <c r="BN435" i="5"/>
  <c r="AC435" i="5"/>
  <c r="Y435" i="5"/>
  <c r="BQ434" i="5"/>
  <c r="AB434" i="5"/>
  <c r="AL434" i="5"/>
  <c r="F435" i="5"/>
  <c r="D436" i="5"/>
  <c r="AM435" i="5"/>
  <c r="AI435" i="5"/>
  <c r="AW435" i="5"/>
  <c r="AS435" i="5"/>
  <c r="BH435" i="5"/>
  <c r="BD435" i="5"/>
  <c r="AV434" i="5"/>
  <c r="BG434" i="5"/>
  <c r="S435" i="5"/>
  <c r="O435" i="5"/>
  <c r="CL435" i="5"/>
  <c r="CH435" i="5"/>
  <c r="CB435" i="5"/>
  <c r="BX435" i="5"/>
  <c r="R434" i="5"/>
  <c r="CK434" i="5"/>
  <c r="CA434" i="5"/>
  <c r="P435" i="5" l="1"/>
  <c r="N436" i="5"/>
  <c r="AT435" i="5"/>
  <c r="AR436" i="5"/>
  <c r="AJ435" i="5"/>
  <c r="AH436" i="5"/>
  <c r="BY435" i="5"/>
  <c r="BW436" i="5"/>
  <c r="E436" i="5"/>
  <c r="I436" i="5"/>
  <c r="Z435" i="5"/>
  <c r="X436" i="5"/>
  <c r="H435" i="5"/>
  <c r="CI435" i="5"/>
  <c r="CG436" i="5"/>
  <c r="BE435" i="5"/>
  <c r="BC436" i="5"/>
  <c r="BO435" i="5"/>
  <c r="BM436" i="5"/>
  <c r="BH436" i="5" l="1"/>
  <c r="BD436" i="5"/>
  <c r="CL436" i="5"/>
  <c r="CH436" i="5"/>
  <c r="CB436" i="5"/>
  <c r="BX436" i="5"/>
  <c r="CK435" i="5"/>
  <c r="CA435" i="5"/>
  <c r="AM436" i="5"/>
  <c r="AI436" i="5"/>
  <c r="AL435" i="5"/>
  <c r="BR436" i="5"/>
  <c r="BN436" i="5"/>
  <c r="AC436" i="5"/>
  <c r="Y436" i="5"/>
  <c r="AW436" i="5"/>
  <c r="AS436" i="5"/>
  <c r="BQ435" i="5"/>
  <c r="AB435" i="5"/>
  <c r="AV435" i="5"/>
  <c r="S436" i="5"/>
  <c r="O436" i="5"/>
  <c r="BG435" i="5"/>
  <c r="F436" i="5"/>
  <c r="D437" i="5"/>
  <c r="R435" i="5"/>
  <c r="E437" i="5" l="1"/>
  <c r="I437" i="5"/>
  <c r="BO436" i="5"/>
  <c r="BM437" i="5"/>
  <c r="H436" i="5"/>
  <c r="BY436" i="5"/>
  <c r="BW437" i="5"/>
  <c r="P436" i="5"/>
  <c r="N437" i="5"/>
  <c r="AT436" i="5"/>
  <c r="AR437" i="5"/>
  <c r="AJ436" i="5"/>
  <c r="AH437" i="5"/>
  <c r="CI436" i="5"/>
  <c r="CG437" i="5"/>
  <c r="Z436" i="5"/>
  <c r="X437" i="5"/>
  <c r="BE436" i="5"/>
  <c r="BC437" i="5"/>
  <c r="AC437" i="5" l="1"/>
  <c r="Y437" i="5"/>
  <c r="S437" i="5"/>
  <c r="O437" i="5"/>
  <c r="CL437" i="5"/>
  <c r="CH437" i="5"/>
  <c r="CB437" i="5"/>
  <c r="BX437" i="5"/>
  <c r="CK436" i="5"/>
  <c r="CA436" i="5"/>
  <c r="AM437" i="5"/>
  <c r="AI437" i="5"/>
  <c r="AL436" i="5"/>
  <c r="BH437" i="5"/>
  <c r="BD437" i="5"/>
  <c r="AW437" i="5"/>
  <c r="AS437" i="5"/>
  <c r="BR437" i="5"/>
  <c r="BN437" i="5"/>
  <c r="BG436" i="5"/>
  <c r="AV436" i="5"/>
  <c r="BQ436" i="5"/>
  <c r="AB436" i="5"/>
  <c r="R436" i="5"/>
  <c r="F437" i="5"/>
  <c r="D438" i="5"/>
  <c r="BY437" i="5" l="1"/>
  <c r="BW438" i="5"/>
  <c r="H437" i="5"/>
  <c r="BO437" i="5"/>
  <c r="BM438" i="5"/>
  <c r="AJ437" i="5"/>
  <c r="AH438" i="5"/>
  <c r="CI437" i="5"/>
  <c r="CG438" i="5"/>
  <c r="AT437" i="5"/>
  <c r="AR438" i="5"/>
  <c r="P437" i="5"/>
  <c r="N438" i="5"/>
  <c r="E438" i="5"/>
  <c r="I438" i="5"/>
  <c r="BE437" i="5"/>
  <c r="BC438" i="5"/>
  <c r="Z437" i="5"/>
  <c r="X438" i="5"/>
  <c r="AM438" i="5" l="1"/>
  <c r="AI438" i="5"/>
  <c r="F438" i="5"/>
  <c r="D439" i="5"/>
  <c r="AL437" i="5"/>
  <c r="S438" i="5"/>
  <c r="O438" i="5"/>
  <c r="BR438" i="5"/>
  <c r="BN438" i="5"/>
  <c r="R437" i="5"/>
  <c r="BQ437" i="5"/>
  <c r="AB437" i="5"/>
  <c r="AV437" i="5"/>
  <c r="AC438" i="5"/>
  <c r="Y438" i="5"/>
  <c r="AW438" i="5"/>
  <c r="AS438" i="5"/>
  <c r="BH438" i="5"/>
  <c r="BD438" i="5"/>
  <c r="CL438" i="5"/>
  <c r="CH438" i="5"/>
  <c r="CB438" i="5"/>
  <c r="BX438" i="5"/>
  <c r="BG437" i="5"/>
  <c r="CK437" i="5"/>
  <c r="CA437" i="5"/>
  <c r="BE438" i="5" l="1"/>
  <c r="BC439" i="5"/>
  <c r="P438" i="5"/>
  <c r="N439" i="5"/>
  <c r="AT438" i="5"/>
  <c r="AR439" i="5"/>
  <c r="BY438" i="5"/>
  <c r="BW439" i="5"/>
  <c r="Z438" i="5"/>
  <c r="X439" i="5"/>
  <c r="E439" i="5"/>
  <c r="I439" i="5"/>
  <c r="H438" i="5"/>
  <c r="CI438" i="5"/>
  <c r="CG439" i="5"/>
  <c r="BO438" i="5"/>
  <c r="BM439" i="5"/>
  <c r="AJ438" i="5"/>
  <c r="AH439" i="5"/>
  <c r="CL439" i="5" l="1"/>
  <c r="CH439" i="5"/>
  <c r="CB439" i="5"/>
  <c r="BX439" i="5"/>
  <c r="CK438" i="5"/>
  <c r="CA438" i="5"/>
  <c r="AW439" i="5"/>
  <c r="AS439" i="5"/>
  <c r="AM439" i="5"/>
  <c r="AI439" i="5"/>
  <c r="AV438" i="5"/>
  <c r="S439" i="5"/>
  <c r="O439" i="5"/>
  <c r="AL438" i="5"/>
  <c r="F439" i="5"/>
  <c r="D440" i="5"/>
  <c r="R438" i="5"/>
  <c r="BR439" i="5"/>
  <c r="BN439" i="5"/>
  <c r="AC439" i="5"/>
  <c r="Y439" i="5"/>
  <c r="BH439" i="5"/>
  <c r="BD439" i="5"/>
  <c r="BQ438" i="5"/>
  <c r="AB438" i="5"/>
  <c r="BG438" i="5"/>
  <c r="BO439" i="5" l="1"/>
  <c r="BM440" i="5"/>
  <c r="P439" i="5"/>
  <c r="N440" i="5"/>
  <c r="BE439" i="5"/>
  <c r="BC440" i="5"/>
  <c r="E440" i="5"/>
  <c r="I440" i="5"/>
  <c r="AJ439" i="5"/>
  <c r="AH440" i="5"/>
  <c r="BY439" i="5"/>
  <c r="BW440" i="5"/>
  <c r="H439" i="5"/>
  <c r="Z439" i="5"/>
  <c r="X440" i="5"/>
  <c r="AT439" i="5"/>
  <c r="AR440" i="5"/>
  <c r="CI439" i="5"/>
  <c r="CG440" i="5"/>
  <c r="AB439" i="5" l="1"/>
  <c r="F440" i="5"/>
  <c r="D441" i="5"/>
  <c r="AC440" i="5"/>
  <c r="Y440" i="5"/>
  <c r="BH440" i="5"/>
  <c r="BD440" i="5"/>
  <c r="BG439" i="5"/>
  <c r="CL440" i="5"/>
  <c r="CH440" i="5"/>
  <c r="CB440" i="5"/>
  <c r="BX440" i="5"/>
  <c r="S440" i="5"/>
  <c r="O440" i="5"/>
  <c r="CK439" i="5"/>
  <c r="CA439" i="5"/>
  <c r="R439" i="5"/>
  <c r="AW440" i="5"/>
  <c r="AS440" i="5"/>
  <c r="AM440" i="5"/>
  <c r="AI440" i="5"/>
  <c r="BR440" i="5"/>
  <c r="BN440" i="5"/>
  <c r="AV439" i="5"/>
  <c r="AL439" i="5"/>
  <c r="BQ439" i="5"/>
  <c r="AT440" i="5" l="1"/>
  <c r="AR441" i="5"/>
  <c r="P440" i="5"/>
  <c r="N441" i="5"/>
  <c r="BE440" i="5"/>
  <c r="BC441" i="5"/>
  <c r="BY440" i="5"/>
  <c r="BW441" i="5"/>
  <c r="Z440" i="5"/>
  <c r="X441" i="5"/>
  <c r="BO440" i="5"/>
  <c r="BM441" i="5"/>
  <c r="CI440" i="5"/>
  <c r="CG441" i="5"/>
  <c r="E441" i="5"/>
  <c r="I441" i="5"/>
  <c r="H440" i="5"/>
  <c r="AJ440" i="5"/>
  <c r="AH441" i="5"/>
  <c r="CB441" i="5" l="1"/>
  <c r="BX441" i="5"/>
  <c r="F441" i="5"/>
  <c r="D442" i="5"/>
  <c r="CA440" i="5"/>
  <c r="CL441" i="5"/>
  <c r="CH441" i="5"/>
  <c r="BH441" i="5"/>
  <c r="BD441" i="5"/>
  <c r="CK440" i="5"/>
  <c r="BG440" i="5"/>
  <c r="AM441" i="5"/>
  <c r="AI441" i="5"/>
  <c r="BR441" i="5"/>
  <c r="BN441" i="5"/>
  <c r="S441" i="5"/>
  <c r="O441" i="5"/>
  <c r="AL440" i="5"/>
  <c r="BQ440" i="5"/>
  <c r="R440" i="5"/>
  <c r="AC441" i="5"/>
  <c r="Y441" i="5"/>
  <c r="AW441" i="5"/>
  <c r="AS441" i="5"/>
  <c r="AB440" i="5"/>
  <c r="AV440" i="5"/>
  <c r="AJ441" i="5" l="1"/>
  <c r="AH442" i="5"/>
  <c r="CI441" i="5"/>
  <c r="CG442" i="5"/>
  <c r="AT441" i="5"/>
  <c r="AR442" i="5"/>
  <c r="Z441" i="5"/>
  <c r="X442" i="5"/>
  <c r="P441" i="5"/>
  <c r="N442" i="5"/>
  <c r="E442" i="5"/>
  <c r="I442" i="5"/>
  <c r="H441" i="5"/>
  <c r="BO441" i="5"/>
  <c r="BM442" i="5"/>
  <c r="BE441" i="5"/>
  <c r="BC442" i="5"/>
  <c r="BY441" i="5"/>
  <c r="BW442" i="5"/>
  <c r="BR442" i="5" l="1"/>
  <c r="BN442" i="5"/>
  <c r="AC442" i="5"/>
  <c r="Y442" i="5"/>
  <c r="BQ441" i="5"/>
  <c r="AB441" i="5"/>
  <c r="AW442" i="5"/>
  <c r="AS442" i="5"/>
  <c r="AV441" i="5"/>
  <c r="CL442" i="5"/>
  <c r="CH442" i="5"/>
  <c r="CB442" i="5"/>
  <c r="BX442" i="5"/>
  <c r="CA441" i="5"/>
  <c r="F442" i="5"/>
  <c r="D443" i="5"/>
  <c r="CK441" i="5"/>
  <c r="BH442" i="5"/>
  <c r="BD442" i="5"/>
  <c r="S442" i="5"/>
  <c r="O442" i="5"/>
  <c r="AM442" i="5"/>
  <c r="AI442" i="5"/>
  <c r="BG441" i="5"/>
  <c r="R441" i="5"/>
  <c r="AL441" i="5"/>
  <c r="BE442" i="5" l="1"/>
  <c r="BC443" i="5"/>
  <c r="BY442" i="5"/>
  <c r="BW443" i="5"/>
  <c r="CI442" i="5"/>
  <c r="CG443" i="5"/>
  <c r="AJ442" i="5"/>
  <c r="AH443" i="5"/>
  <c r="E443" i="5"/>
  <c r="I443" i="5"/>
  <c r="Z442" i="5"/>
  <c r="X443" i="5"/>
  <c r="H442" i="5"/>
  <c r="P442" i="5"/>
  <c r="N443" i="5"/>
  <c r="AT442" i="5"/>
  <c r="AR443" i="5"/>
  <c r="BO442" i="5"/>
  <c r="BM443" i="5"/>
  <c r="S443" i="5" l="1"/>
  <c r="O443" i="5"/>
  <c r="AM443" i="5"/>
  <c r="AI443" i="5"/>
  <c r="R442" i="5"/>
  <c r="AL442" i="5"/>
  <c r="CL443" i="5"/>
  <c r="CH443" i="5"/>
  <c r="CK442" i="5"/>
  <c r="AW443" i="5"/>
  <c r="AS443" i="5"/>
  <c r="BR443" i="5"/>
  <c r="BN443" i="5"/>
  <c r="AC443" i="5"/>
  <c r="Y443" i="5"/>
  <c r="CB443" i="5"/>
  <c r="BX443" i="5"/>
  <c r="BQ442" i="5"/>
  <c r="AB442" i="5"/>
  <c r="CA442" i="5"/>
  <c r="BH443" i="5"/>
  <c r="BD443" i="5"/>
  <c r="AV442" i="5"/>
  <c r="F443" i="5"/>
  <c r="D444" i="5"/>
  <c r="BG442" i="5"/>
  <c r="E444" i="5" l="1"/>
  <c r="I444" i="5"/>
  <c r="BO443" i="5"/>
  <c r="BM444" i="5"/>
  <c r="H443" i="5"/>
  <c r="AT443" i="5"/>
  <c r="AR444" i="5"/>
  <c r="BE443" i="5"/>
  <c r="BC444" i="5"/>
  <c r="BY443" i="5"/>
  <c r="BW444" i="5"/>
  <c r="AJ443" i="5"/>
  <c r="AH444" i="5"/>
  <c r="Z443" i="5"/>
  <c r="X444" i="5"/>
  <c r="CI443" i="5"/>
  <c r="CG444" i="5"/>
  <c r="P443" i="5"/>
  <c r="N444" i="5"/>
  <c r="CL444" i="5" l="1"/>
  <c r="CH444" i="5"/>
  <c r="BH444" i="5"/>
  <c r="BD444" i="5"/>
  <c r="AC444" i="5"/>
  <c r="Y444" i="5"/>
  <c r="AW444" i="5"/>
  <c r="AS444" i="5"/>
  <c r="AB443" i="5"/>
  <c r="AV443" i="5"/>
  <c r="AL443" i="5"/>
  <c r="AM444" i="5"/>
  <c r="AI444" i="5"/>
  <c r="S444" i="5"/>
  <c r="O444" i="5"/>
  <c r="CB444" i="5"/>
  <c r="BX444" i="5"/>
  <c r="BR444" i="5"/>
  <c r="BN444" i="5"/>
  <c r="R443" i="5"/>
  <c r="CA443" i="5"/>
  <c r="BQ443" i="5"/>
  <c r="CK443" i="5"/>
  <c r="BG443" i="5"/>
  <c r="F444" i="5"/>
  <c r="D445" i="5"/>
  <c r="H444" i="5" l="1"/>
  <c r="AJ444" i="5"/>
  <c r="AH445" i="5"/>
  <c r="AT444" i="5"/>
  <c r="AR445" i="5"/>
  <c r="BO444" i="5"/>
  <c r="BM445" i="5"/>
  <c r="Z444" i="5"/>
  <c r="X445" i="5"/>
  <c r="BY444" i="5"/>
  <c r="BW445" i="5"/>
  <c r="BE444" i="5"/>
  <c r="BC445" i="5"/>
  <c r="E445" i="5"/>
  <c r="I445" i="5"/>
  <c r="P444" i="5"/>
  <c r="N445" i="5"/>
  <c r="CI444" i="5"/>
  <c r="CG445" i="5"/>
  <c r="BR445" i="5" l="1"/>
  <c r="BN445" i="5"/>
  <c r="F445" i="5"/>
  <c r="D446" i="5"/>
  <c r="BQ444" i="5"/>
  <c r="BH445" i="5"/>
  <c r="BD445" i="5"/>
  <c r="AW445" i="5"/>
  <c r="AS445" i="5"/>
  <c r="BG444" i="5"/>
  <c r="AV444" i="5"/>
  <c r="CL445" i="5"/>
  <c r="CH445" i="5"/>
  <c r="CB445" i="5"/>
  <c r="BX445" i="5"/>
  <c r="AM445" i="5"/>
  <c r="AI445" i="5"/>
  <c r="CK444" i="5"/>
  <c r="CA444" i="5"/>
  <c r="AL444" i="5"/>
  <c r="S445" i="5"/>
  <c r="O445" i="5"/>
  <c r="AC445" i="5"/>
  <c r="Y445" i="5"/>
  <c r="R444" i="5"/>
  <c r="AB444" i="5"/>
  <c r="CI445" i="5" l="1"/>
  <c r="CG446" i="5"/>
  <c r="BE445" i="5"/>
  <c r="BC446" i="5"/>
  <c r="Z445" i="5"/>
  <c r="X446" i="5"/>
  <c r="P445" i="5"/>
  <c r="N446" i="5"/>
  <c r="AJ445" i="5"/>
  <c r="AH446" i="5"/>
  <c r="E446" i="5"/>
  <c r="I446" i="5"/>
  <c r="H445" i="5"/>
  <c r="BY445" i="5"/>
  <c r="BW446" i="5"/>
  <c r="AT445" i="5"/>
  <c r="AR446" i="5"/>
  <c r="BO445" i="5"/>
  <c r="BM446" i="5"/>
  <c r="CB446" i="5" l="1"/>
  <c r="BX446" i="5"/>
  <c r="S446" i="5"/>
  <c r="O446" i="5"/>
  <c r="CA445" i="5"/>
  <c r="R445" i="5"/>
  <c r="AC446" i="5"/>
  <c r="Y446" i="5"/>
  <c r="AB445" i="5"/>
  <c r="BH446" i="5"/>
  <c r="BD446" i="5"/>
  <c r="BR446" i="5"/>
  <c r="BN446" i="5"/>
  <c r="BQ445" i="5"/>
  <c r="F446" i="5"/>
  <c r="D447" i="5"/>
  <c r="BG445" i="5"/>
  <c r="AW446" i="5"/>
  <c r="AS446" i="5"/>
  <c r="AM446" i="5"/>
  <c r="AI446" i="5"/>
  <c r="CL446" i="5"/>
  <c r="CH446" i="5"/>
  <c r="AV445" i="5"/>
  <c r="AL445" i="5"/>
  <c r="CK445" i="5"/>
  <c r="AT446" i="5" l="1"/>
  <c r="AR447" i="5"/>
  <c r="BO446" i="5"/>
  <c r="BM447" i="5"/>
  <c r="BE446" i="5"/>
  <c r="BC447" i="5"/>
  <c r="CI446" i="5"/>
  <c r="CG447" i="5"/>
  <c r="E447" i="5"/>
  <c r="I447" i="5"/>
  <c r="P446" i="5"/>
  <c r="N447" i="5"/>
  <c r="H446" i="5"/>
  <c r="AJ446" i="5"/>
  <c r="AH447" i="5"/>
  <c r="Z446" i="5"/>
  <c r="X447" i="5"/>
  <c r="BY446" i="5"/>
  <c r="BW447" i="5"/>
  <c r="AM447" i="5" l="1"/>
  <c r="AI447" i="5"/>
  <c r="CL447" i="5"/>
  <c r="CH447" i="5"/>
  <c r="AC447" i="5"/>
  <c r="Y447" i="5"/>
  <c r="AL446" i="5"/>
  <c r="CK446" i="5"/>
  <c r="BH447" i="5"/>
  <c r="BD447" i="5"/>
  <c r="BG446" i="5"/>
  <c r="CB447" i="5"/>
  <c r="BX447" i="5"/>
  <c r="S447" i="5"/>
  <c r="O447" i="5"/>
  <c r="BR447" i="5"/>
  <c r="BN447" i="5"/>
  <c r="CA446" i="5"/>
  <c r="R446" i="5"/>
  <c r="BQ446" i="5"/>
  <c r="AW447" i="5"/>
  <c r="AS447" i="5"/>
  <c r="AB446" i="5"/>
  <c r="F447" i="5"/>
  <c r="D448" i="5"/>
  <c r="AV446" i="5"/>
  <c r="E448" i="5" l="1"/>
  <c r="I448" i="5"/>
  <c r="BY447" i="5"/>
  <c r="BW448" i="5"/>
  <c r="H447" i="5"/>
  <c r="Z447" i="5"/>
  <c r="X448" i="5"/>
  <c r="AT447" i="5"/>
  <c r="AR448" i="5"/>
  <c r="BO447" i="5"/>
  <c r="BM448" i="5"/>
  <c r="BE447" i="5"/>
  <c r="BC448" i="5"/>
  <c r="CI447" i="5"/>
  <c r="CG448" i="5"/>
  <c r="P447" i="5"/>
  <c r="N448" i="5"/>
  <c r="AJ447" i="5"/>
  <c r="AH448" i="5"/>
  <c r="CL448" i="5" l="1"/>
  <c r="CH448" i="5"/>
  <c r="AC448" i="5"/>
  <c r="Y448" i="5"/>
  <c r="CK447" i="5"/>
  <c r="AB447" i="5"/>
  <c r="S448" i="5"/>
  <c r="O448" i="5"/>
  <c r="AW448" i="5"/>
  <c r="AS448" i="5"/>
  <c r="BH448" i="5"/>
  <c r="BD448" i="5"/>
  <c r="BG447" i="5"/>
  <c r="AM448" i="5"/>
  <c r="AI448" i="5"/>
  <c r="BR448" i="5"/>
  <c r="BN448" i="5"/>
  <c r="CB448" i="5"/>
  <c r="BX448" i="5"/>
  <c r="AL447" i="5"/>
  <c r="BQ447" i="5"/>
  <c r="CA447" i="5"/>
  <c r="R447" i="5"/>
  <c r="AV447" i="5"/>
  <c r="F448" i="5"/>
  <c r="D449" i="5"/>
  <c r="H448" i="5" l="1"/>
  <c r="BY448" i="5"/>
  <c r="BW449" i="5"/>
  <c r="BE448" i="5"/>
  <c r="BC449" i="5"/>
  <c r="BO448" i="5"/>
  <c r="BM449" i="5"/>
  <c r="AT448" i="5"/>
  <c r="AR449" i="5"/>
  <c r="Z448" i="5"/>
  <c r="X449" i="5"/>
  <c r="E449" i="5"/>
  <c r="I449" i="5"/>
  <c r="AJ448" i="5"/>
  <c r="AH449" i="5"/>
  <c r="P448" i="5"/>
  <c r="N449" i="5"/>
  <c r="CI448" i="5"/>
  <c r="CG449" i="5"/>
  <c r="AM449" i="5" l="1"/>
  <c r="AI449" i="5"/>
  <c r="BR449" i="5"/>
  <c r="BN449" i="5"/>
  <c r="AL448" i="5"/>
  <c r="BQ448" i="5"/>
  <c r="BH449" i="5"/>
  <c r="BD449" i="5"/>
  <c r="F449" i="5"/>
  <c r="D450" i="5"/>
  <c r="BG448" i="5"/>
  <c r="CL449" i="5"/>
  <c r="CH449" i="5"/>
  <c r="AC449" i="5"/>
  <c r="Y449" i="5"/>
  <c r="CB449" i="5"/>
  <c r="BX449" i="5"/>
  <c r="CK448" i="5"/>
  <c r="AB448" i="5"/>
  <c r="CA448" i="5"/>
  <c r="S449" i="5"/>
  <c r="O449" i="5"/>
  <c r="AW449" i="5"/>
  <c r="AS449" i="5"/>
  <c r="R448" i="5"/>
  <c r="AV448" i="5"/>
  <c r="CI449" i="5" l="1"/>
  <c r="CG450" i="5"/>
  <c r="AT449" i="5"/>
  <c r="AR450" i="5"/>
  <c r="P449" i="5"/>
  <c r="N450" i="5"/>
  <c r="BY449" i="5"/>
  <c r="BW450" i="5"/>
  <c r="E450" i="5"/>
  <c r="I450" i="5"/>
  <c r="BO449" i="5"/>
  <c r="BM450" i="5"/>
  <c r="H449" i="5"/>
  <c r="Z449" i="5"/>
  <c r="X450" i="5"/>
  <c r="BE449" i="5"/>
  <c r="BC450" i="5"/>
  <c r="AJ449" i="5"/>
  <c r="AH450" i="5"/>
  <c r="AC450" i="5" l="1"/>
  <c r="Y450" i="5"/>
  <c r="CB450" i="5"/>
  <c r="BX450" i="5"/>
  <c r="BH450" i="5"/>
  <c r="BD450" i="5"/>
  <c r="AB449" i="5"/>
  <c r="CA449" i="5"/>
  <c r="S450" i="5"/>
  <c r="O450" i="5"/>
  <c r="R449" i="5"/>
  <c r="AM450" i="5"/>
  <c r="AI450" i="5"/>
  <c r="BR450" i="5"/>
  <c r="BN450" i="5"/>
  <c r="AW450" i="5"/>
  <c r="AS450" i="5"/>
  <c r="AL449" i="5"/>
  <c r="BQ449" i="5"/>
  <c r="AV449" i="5"/>
  <c r="CL450" i="5"/>
  <c r="CH450" i="5"/>
  <c r="BG449" i="5"/>
  <c r="F450" i="5"/>
  <c r="D451" i="5"/>
  <c r="CK449" i="5"/>
  <c r="E451" i="5" l="1"/>
  <c r="I451" i="5"/>
  <c r="AJ450" i="5"/>
  <c r="AH451" i="5"/>
  <c r="H450" i="5"/>
  <c r="BE450" i="5"/>
  <c r="BC451" i="5"/>
  <c r="CI450" i="5"/>
  <c r="CG451" i="5"/>
  <c r="AT450" i="5"/>
  <c r="AR451" i="5"/>
  <c r="P450" i="5"/>
  <c r="N451" i="5"/>
  <c r="BY450" i="5"/>
  <c r="BW451" i="5"/>
  <c r="BO450" i="5"/>
  <c r="BM451" i="5"/>
  <c r="Z450" i="5"/>
  <c r="X451" i="5"/>
  <c r="CB451" i="5" l="1"/>
  <c r="BX451" i="5"/>
  <c r="BH451" i="5"/>
  <c r="BD451" i="5"/>
  <c r="CL451" i="5"/>
  <c r="CH451" i="5"/>
  <c r="CA450" i="5"/>
  <c r="BG450" i="5"/>
  <c r="S451" i="5"/>
  <c r="O451" i="5"/>
  <c r="R450" i="5"/>
  <c r="AC451" i="5"/>
  <c r="Y451" i="5"/>
  <c r="AW451" i="5"/>
  <c r="AS451" i="5"/>
  <c r="AM451" i="5"/>
  <c r="AI451" i="5"/>
  <c r="AB450" i="5"/>
  <c r="AV450" i="5"/>
  <c r="AL450" i="5"/>
  <c r="BR451" i="5"/>
  <c r="BN451" i="5"/>
  <c r="BQ450" i="5"/>
  <c r="CK450" i="5"/>
  <c r="F451" i="5"/>
  <c r="D452" i="5"/>
  <c r="H451" i="5" l="1"/>
  <c r="Z451" i="5"/>
  <c r="X452" i="5"/>
  <c r="CI451" i="5"/>
  <c r="CG452" i="5"/>
  <c r="BO451" i="5"/>
  <c r="BM452" i="5"/>
  <c r="AJ451" i="5"/>
  <c r="AH452" i="5"/>
  <c r="P451" i="5"/>
  <c r="N452" i="5"/>
  <c r="BE451" i="5"/>
  <c r="BC452" i="5"/>
  <c r="E452" i="5"/>
  <c r="I452" i="5"/>
  <c r="AT451" i="5"/>
  <c r="AR452" i="5"/>
  <c r="BY451" i="5"/>
  <c r="BW452" i="5"/>
  <c r="BR452" i="5" l="1"/>
  <c r="BN452" i="5"/>
  <c r="F452" i="5"/>
  <c r="D453" i="5"/>
  <c r="BQ451" i="5"/>
  <c r="BH452" i="5"/>
  <c r="BD452" i="5"/>
  <c r="CL452" i="5"/>
  <c r="CH452" i="5"/>
  <c r="BG451" i="5"/>
  <c r="CK451" i="5"/>
  <c r="CB452" i="5"/>
  <c r="BX452" i="5"/>
  <c r="S452" i="5"/>
  <c r="O452" i="5"/>
  <c r="AC452" i="5"/>
  <c r="Y452" i="5"/>
  <c r="CA451" i="5"/>
  <c r="R451" i="5"/>
  <c r="AB451" i="5"/>
  <c r="AW452" i="5"/>
  <c r="AS452" i="5"/>
  <c r="AM452" i="5"/>
  <c r="AI452" i="5"/>
  <c r="AV451" i="5"/>
  <c r="AL451" i="5"/>
  <c r="BY452" i="5" l="1"/>
  <c r="BW453" i="5"/>
  <c r="BE452" i="5"/>
  <c r="BC453" i="5"/>
  <c r="AJ452" i="5"/>
  <c r="AH453" i="5"/>
  <c r="AT452" i="5"/>
  <c r="AR453" i="5"/>
  <c r="Z452" i="5"/>
  <c r="X453" i="5"/>
  <c r="E453" i="5"/>
  <c r="I453" i="5"/>
  <c r="H452" i="5"/>
  <c r="P452" i="5"/>
  <c r="N453" i="5"/>
  <c r="CI452" i="5"/>
  <c r="CG453" i="5"/>
  <c r="BO452" i="5"/>
  <c r="BM453" i="5"/>
  <c r="S453" i="5" l="1"/>
  <c r="O453" i="5"/>
  <c r="AW453" i="5"/>
  <c r="AS453" i="5"/>
  <c r="R452" i="5"/>
  <c r="AV452" i="5"/>
  <c r="AM453" i="5"/>
  <c r="AI453" i="5"/>
  <c r="AL452" i="5"/>
  <c r="BH453" i="5"/>
  <c r="BD453" i="5"/>
  <c r="BR453" i="5"/>
  <c r="BN453" i="5"/>
  <c r="BQ452" i="5"/>
  <c r="F453" i="5"/>
  <c r="D454" i="5"/>
  <c r="BG452" i="5"/>
  <c r="CL453" i="5"/>
  <c r="CH453" i="5"/>
  <c r="AC453" i="5"/>
  <c r="Y453" i="5"/>
  <c r="CB453" i="5"/>
  <c r="BX453" i="5"/>
  <c r="CK452" i="5"/>
  <c r="AB452" i="5"/>
  <c r="CA452" i="5"/>
  <c r="CI453" i="5" l="1"/>
  <c r="CG454" i="5"/>
  <c r="BO453" i="5"/>
  <c r="BM454" i="5"/>
  <c r="BE453" i="5"/>
  <c r="BC454" i="5"/>
  <c r="BY453" i="5"/>
  <c r="BW454" i="5"/>
  <c r="E454" i="5"/>
  <c r="I454" i="5"/>
  <c r="AT453" i="5"/>
  <c r="AR454" i="5"/>
  <c r="H453" i="5"/>
  <c r="Z453" i="5"/>
  <c r="X454" i="5"/>
  <c r="AJ453" i="5"/>
  <c r="AH454" i="5"/>
  <c r="P453" i="5"/>
  <c r="N454" i="5"/>
  <c r="AC454" i="5" l="1"/>
  <c r="Y454" i="5"/>
  <c r="CB454" i="5"/>
  <c r="BX454" i="5"/>
  <c r="AB453" i="5"/>
  <c r="CA453" i="5"/>
  <c r="BH454" i="5"/>
  <c r="BD454" i="5"/>
  <c r="BG453" i="5"/>
  <c r="S454" i="5"/>
  <c r="O454" i="5"/>
  <c r="AW454" i="5"/>
  <c r="AS454" i="5"/>
  <c r="BR454" i="5"/>
  <c r="BN454" i="5"/>
  <c r="R453" i="5"/>
  <c r="AV453" i="5"/>
  <c r="BQ453" i="5"/>
  <c r="CL454" i="5"/>
  <c r="CH454" i="5"/>
  <c r="AM454" i="5"/>
  <c r="AI454" i="5"/>
  <c r="AL453" i="5"/>
  <c r="F454" i="5"/>
  <c r="D455" i="5"/>
  <c r="CK453" i="5"/>
  <c r="E455" i="5" l="1"/>
  <c r="I455" i="5"/>
  <c r="AT454" i="5"/>
  <c r="AR455" i="5"/>
  <c r="H454" i="5"/>
  <c r="P454" i="5"/>
  <c r="N455" i="5"/>
  <c r="AJ454" i="5"/>
  <c r="AH455" i="5"/>
  <c r="BY454" i="5"/>
  <c r="BW455" i="5"/>
  <c r="CI454" i="5"/>
  <c r="CG455" i="5"/>
  <c r="BO454" i="5"/>
  <c r="BM455" i="5"/>
  <c r="BE454" i="5"/>
  <c r="BC455" i="5"/>
  <c r="Z454" i="5"/>
  <c r="X455" i="5"/>
  <c r="BH455" i="5" l="1"/>
  <c r="BD455" i="5"/>
  <c r="AM455" i="5"/>
  <c r="AI455" i="5"/>
  <c r="BR455" i="5"/>
  <c r="BN455" i="5"/>
  <c r="S455" i="5"/>
  <c r="O455" i="5"/>
  <c r="BQ454" i="5"/>
  <c r="R454" i="5"/>
  <c r="CL455" i="5"/>
  <c r="CH455" i="5"/>
  <c r="CK454" i="5"/>
  <c r="AC455" i="5"/>
  <c r="Y455" i="5"/>
  <c r="CB455" i="5"/>
  <c r="BX455" i="5"/>
  <c r="AW455" i="5"/>
  <c r="AS455" i="5"/>
  <c r="AB454" i="5"/>
  <c r="CA454" i="5"/>
  <c r="AV454" i="5"/>
  <c r="BG454" i="5"/>
  <c r="AL454" i="5"/>
  <c r="F455" i="5"/>
  <c r="D456" i="5"/>
  <c r="P455" i="5" l="1"/>
  <c r="N456" i="5"/>
  <c r="H455" i="5"/>
  <c r="AT455" i="5"/>
  <c r="AR456" i="5"/>
  <c r="CI455" i="5"/>
  <c r="CG456" i="5"/>
  <c r="BO455" i="5"/>
  <c r="BM456" i="5"/>
  <c r="BY455" i="5"/>
  <c r="BW456" i="5"/>
  <c r="AJ455" i="5"/>
  <c r="AH456" i="5"/>
  <c r="E456" i="5"/>
  <c r="I456" i="5"/>
  <c r="Z455" i="5"/>
  <c r="X456" i="5"/>
  <c r="BE455" i="5"/>
  <c r="BC456" i="5"/>
  <c r="CL456" i="5" l="1"/>
  <c r="CH456" i="5"/>
  <c r="F456" i="5"/>
  <c r="D457" i="5"/>
  <c r="CK455" i="5"/>
  <c r="AM456" i="5"/>
  <c r="AI456" i="5"/>
  <c r="AW456" i="5"/>
  <c r="AS456" i="5"/>
  <c r="AL455" i="5"/>
  <c r="AV455" i="5"/>
  <c r="BH456" i="5"/>
  <c r="BD456" i="5"/>
  <c r="BG455" i="5"/>
  <c r="CA455" i="5"/>
  <c r="AC456" i="5"/>
  <c r="Y456" i="5"/>
  <c r="BR456" i="5"/>
  <c r="BN456" i="5"/>
  <c r="S456" i="5"/>
  <c r="O456" i="5"/>
  <c r="CB456" i="5"/>
  <c r="BX456" i="5"/>
  <c r="AB455" i="5"/>
  <c r="BQ455" i="5"/>
  <c r="R455" i="5"/>
  <c r="BO456" i="5" l="1"/>
  <c r="BM457" i="5"/>
  <c r="BE456" i="5"/>
  <c r="BC457" i="5"/>
  <c r="AJ456" i="5"/>
  <c r="AH457" i="5"/>
  <c r="Z456" i="5"/>
  <c r="X457" i="5"/>
  <c r="BY456" i="5"/>
  <c r="BW457" i="5"/>
  <c r="E457" i="5"/>
  <c r="I457" i="5"/>
  <c r="H456" i="5"/>
  <c r="P456" i="5"/>
  <c r="N457" i="5"/>
  <c r="AT456" i="5"/>
  <c r="AR457" i="5"/>
  <c r="CI456" i="5"/>
  <c r="CG457" i="5"/>
  <c r="S457" i="5" l="1"/>
  <c r="O457" i="5"/>
  <c r="AC457" i="5"/>
  <c r="Y457" i="5"/>
  <c r="R456" i="5"/>
  <c r="AB456" i="5"/>
  <c r="AM457" i="5"/>
  <c r="AI457" i="5"/>
  <c r="AL456" i="5"/>
  <c r="BH457" i="5"/>
  <c r="BD457" i="5"/>
  <c r="CL457" i="5"/>
  <c r="CH457" i="5"/>
  <c r="CK456" i="5"/>
  <c r="F457" i="5"/>
  <c r="D458" i="5"/>
  <c r="BG456" i="5"/>
  <c r="AW457" i="5"/>
  <c r="AS457" i="5"/>
  <c r="CB457" i="5"/>
  <c r="BX457" i="5"/>
  <c r="BR457" i="5"/>
  <c r="BN457" i="5"/>
  <c r="AV456" i="5"/>
  <c r="CA456" i="5"/>
  <c r="BQ456" i="5"/>
  <c r="AT457" i="5" l="1"/>
  <c r="AR458" i="5"/>
  <c r="CI457" i="5"/>
  <c r="CG458" i="5"/>
  <c r="BE457" i="5"/>
  <c r="BC458" i="5"/>
  <c r="BO457" i="5"/>
  <c r="BM458" i="5"/>
  <c r="E458" i="5"/>
  <c r="I458" i="5"/>
  <c r="Z457" i="5"/>
  <c r="X458" i="5"/>
  <c r="H457" i="5"/>
  <c r="BY457" i="5"/>
  <c r="BW458" i="5"/>
  <c r="AJ457" i="5"/>
  <c r="AH458" i="5"/>
  <c r="P457" i="5"/>
  <c r="N458" i="5"/>
  <c r="CB458" i="5" l="1"/>
  <c r="BX458" i="5"/>
  <c r="BR458" i="5"/>
  <c r="BN458" i="5"/>
  <c r="CA457" i="5"/>
  <c r="BQ457" i="5"/>
  <c r="BH458" i="5"/>
  <c r="BD458" i="5"/>
  <c r="BG457" i="5"/>
  <c r="S458" i="5"/>
  <c r="O458" i="5"/>
  <c r="AC458" i="5"/>
  <c r="Y458" i="5"/>
  <c r="CL458" i="5"/>
  <c r="CH458" i="5"/>
  <c r="R457" i="5"/>
  <c r="AB457" i="5"/>
  <c r="CK457" i="5"/>
  <c r="AW458" i="5"/>
  <c r="AS458" i="5"/>
  <c r="AM458" i="5"/>
  <c r="AI458" i="5"/>
  <c r="AL457" i="5"/>
  <c r="F458" i="5"/>
  <c r="D459" i="5"/>
  <c r="AV457" i="5"/>
  <c r="E459" i="5" l="1"/>
  <c r="I459" i="5"/>
  <c r="Z458" i="5"/>
  <c r="X459" i="5"/>
  <c r="H458" i="5"/>
  <c r="P458" i="5"/>
  <c r="N459" i="5"/>
  <c r="AJ458" i="5"/>
  <c r="AH459" i="5"/>
  <c r="BO458" i="5"/>
  <c r="BM459" i="5"/>
  <c r="AT458" i="5"/>
  <c r="AR459" i="5"/>
  <c r="CI458" i="5"/>
  <c r="CG459" i="5"/>
  <c r="BE458" i="5"/>
  <c r="BC459" i="5"/>
  <c r="BY458" i="5"/>
  <c r="BW459" i="5"/>
  <c r="BH459" i="5" l="1"/>
  <c r="BD459" i="5"/>
  <c r="AM459" i="5"/>
  <c r="AI459" i="5"/>
  <c r="CL459" i="5"/>
  <c r="CH459" i="5"/>
  <c r="S459" i="5"/>
  <c r="O459" i="5"/>
  <c r="CK458" i="5"/>
  <c r="R458" i="5"/>
  <c r="AW459" i="5"/>
  <c r="AS459" i="5"/>
  <c r="AV458" i="5"/>
  <c r="CB459" i="5"/>
  <c r="BX459" i="5"/>
  <c r="BR459" i="5"/>
  <c r="BN459" i="5"/>
  <c r="AC459" i="5"/>
  <c r="Y459" i="5"/>
  <c r="CA458" i="5"/>
  <c r="BQ458" i="5"/>
  <c r="AB458" i="5"/>
  <c r="BG458" i="5"/>
  <c r="AL458" i="5"/>
  <c r="F459" i="5"/>
  <c r="D460" i="5"/>
  <c r="P459" i="5" l="1"/>
  <c r="N460" i="5"/>
  <c r="H459" i="5"/>
  <c r="Z459" i="5"/>
  <c r="X460" i="5"/>
  <c r="AT459" i="5"/>
  <c r="AR460" i="5"/>
  <c r="CI459" i="5"/>
  <c r="CG460" i="5"/>
  <c r="BO459" i="5"/>
  <c r="BM460" i="5"/>
  <c r="AJ459" i="5"/>
  <c r="AH460" i="5"/>
  <c r="E460" i="5"/>
  <c r="I460" i="5"/>
  <c r="BY459" i="5"/>
  <c r="BW460" i="5"/>
  <c r="BE459" i="5"/>
  <c r="BC460" i="5"/>
  <c r="AW460" i="5" l="1"/>
  <c r="AS460" i="5"/>
  <c r="F460" i="5"/>
  <c r="D461" i="5"/>
  <c r="AV459" i="5"/>
  <c r="AM460" i="5"/>
  <c r="AI460" i="5"/>
  <c r="AC460" i="5"/>
  <c r="Y460" i="5"/>
  <c r="AL459" i="5"/>
  <c r="AB459" i="5"/>
  <c r="BR460" i="5"/>
  <c r="BN460" i="5"/>
  <c r="BG459" i="5"/>
  <c r="BQ459" i="5"/>
  <c r="BH460" i="5"/>
  <c r="BD460" i="5"/>
  <c r="CB460" i="5"/>
  <c r="BX460" i="5"/>
  <c r="CL460" i="5"/>
  <c r="CH460" i="5"/>
  <c r="S460" i="5"/>
  <c r="O460" i="5"/>
  <c r="CA459" i="5"/>
  <c r="CK459" i="5"/>
  <c r="R459" i="5"/>
  <c r="BY460" i="5" l="1"/>
  <c r="BW461" i="5"/>
  <c r="BO460" i="5"/>
  <c r="BM461" i="5"/>
  <c r="AJ460" i="5"/>
  <c r="AH461" i="5"/>
  <c r="BE460" i="5"/>
  <c r="BC461" i="5"/>
  <c r="P460" i="5"/>
  <c r="N461" i="5"/>
  <c r="E461" i="5"/>
  <c r="I461" i="5"/>
  <c r="H460" i="5"/>
  <c r="CI460" i="5"/>
  <c r="CG461" i="5"/>
  <c r="Z460" i="5"/>
  <c r="X461" i="5"/>
  <c r="AT460" i="5"/>
  <c r="AR461" i="5"/>
  <c r="CL461" i="5" l="1"/>
  <c r="CH461" i="5"/>
  <c r="BH461" i="5"/>
  <c r="BD461" i="5"/>
  <c r="AW461" i="5"/>
  <c r="AS461" i="5"/>
  <c r="CK460" i="5"/>
  <c r="BG460" i="5"/>
  <c r="AM461" i="5"/>
  <c r="AI461" i="5"/>
  <c r="AL460" i="5"/>
  <c r="BN461" i="5"/>
  <c r="AV460" i="5"/>
  <c r="F461" i="5"/>
  <c r="D462" i="5"/>
  <c r="BQ460" i="5"/>
  <c r="AC461" i="5"/>
  <c r="Y461" i="5"/>
  <c r="S461" i="5"/>
  <c r="O461" i="5"/>
  <c r="CB461" i="5"/>
  <c r="BX461" i="5"/>
  <c r="AB460" i="5"/>
  <c r="R460" i="5"/>
  <c r="CA460" i="5"/>
  <c r="Z461" i="5" l="1"/>
  <c r="X462" i="5"/>
  <c r="BO461" i="5"/>
  <c r="BM462" i="5"/>
  <c r="BR461" i="5"/>
  <c r="AT461" i="5"/>
  <c r="AR462" i="5"/>
  <c r="BY461" i="5"/>
  <c r="BW462" i="5"/>
  <c r="E462" i="5"/>
  <c r="I462" i="5"/>
  <c r="AJ461" i="5"/>
  <c r="AH462" i="5"/>
  <c r="BE461" i="5"/>
  <c r="BC462" i="5"/>
  <c r="H461" i="5"/>
  <c r="P461" i="5"/>
  <c r="N462" i="5"/>
  <c r="CI461" i="5"/>
  <c r="CG462" i="5"/>
  <c r="CA461" i="5" l="1"/>
  <c r="BH462" i="5"/>
  <c r="BD462" i="5"/>
  <c r="AW462" i="5"/>
  <c r="AS462" i="5"/>
  <c r="BG461" i="5"/>
  <c r="AV461" i="5"/>
  <c r="S462" i="5"/>
  <c r="O462" i="5"/>
  <c r="CL462" i="5"/>
  <c r="CH462" i="5"/>
  <c r="AM462" i="5"/>
  <c r="AI462" i="5"/>
  <c r="CK461" i="5"/>
  <c r="AL461" i="5"/>
  <c r="BR462" i="5"/>
  <c r="BN462" i="5"/>
  <c r="BQ461" i="5"/>
  <c r="R461" i="5"/>
  <c r="F462" i="5"/>
  <c r="D463" i="5"/>
  <c r="AC462" i="5"/>
  <c r="Y462" i="5"/>
  <c r="CB462" i="5"/>
  <c r="BX462" i="5"/>
  <c r="AB461" i="5"/>
  <c r="H462" i="5" l="1"/>
  <c r="BY462" i="5"/>
  <c r="BW463" i="5"/>
  <c r="AJ462" i="5"/>
  <c r="AH463" i="5"/>
  <c r="Z462" i="5"/>
  <c r="X463" i="5"/>
  <c r="BO462" i="5"/>
  <c r="BM463" i="5"/>
  <c r="CI462" i="5"/>
  <c r="CG463" i="5"/>
  <c r="AT462" i="5"/>
  <c r="AR463" i="5"/>
  <c r="E463" i="5"/>
  <c r="I463" i="5"/>
  <c r="P462" i="5"/>
  <c r="N463" i="5"/>
  <c r="BE462" i="5"/>
  <c r="BC463" i="5"/>
  <c r="AC463" i="5" l="1"/>
  <c r="Y463" i="5"/>
  <c r="F463" i="5"/>
  <c r="D464" i="5"/>
  <c r="AB462" i="5"/>
  <c r="AW463" i="5"/>
  <c r="AS463" i="5"/>
  <c r="AM463" i="5"/>
  <c r="AI463" i="5"/>
  <c r="AV462" i="5"/>
  <c r="AL462" i="5"/>
  <c r="BH463" i="5"/>
  <c r="BD463" i="5"/>
  <c r="CL463" i="5"/>
  <c r="CH463" i="5"/>
  <c r="CB463" i="5"/>
  <c r="BX463" i="5"/>
  <c r="BG462" i="5"/>
  <c r="CK462" i="5"/>
  <c r="CA462" i="5"/>
  <c r="S463" i="5"/>
  <c r="O463" i="5"/>
  <c r="BN463" i="5"/>
  <c r="R462" i="5"/>
  <c r="BQ462" i="5"/>
  <c r="BE463" i="5" l="1"/>
  <c r="BC464" i="5"/>
  <c r="AT463" i="5"/>
  <c r="AR464" i="5"/>
  <c r="BO463" i="5"/>
  <c r="BM464" i="5"/>
  <c r="BR463" i="5"/>
  <c r="P463" i="5"/>
  <c r="N464" i="5"/>
  <c r="BY463" i="5"/>
  <c r="BW464" i="5"/>
  <c r="E464" i="5"/>
  <c r="I464" i="5"/>
  <c r="H463" i="5"/>
  <c r="CI463" i="5"/>
  <c r="CG464" i="5"/>
  <c r="AJ463" i="5"/>
  <c r="AH464" i="5"/>
  <c r="Z463" i="5"/>
  <c r="X464" i="5"/>
  <c r="CK463" i="5" l="1"/>
  <c r="R463" i="5"/>
  <c r="BR464" i="5"/>
  <c r="BN464" i="5"/>
  <c r="BQ463" i="5"/>
  <c r="AC464" i="5"/>
  <c r="Y464" i="5"/>
  <c r="AB463" i="5"/>
  <c r="F464" i="5"/>
  <c r="D465" i="5"/>
  <c r="AW464" i="5"/>
  <c r="AS464" i="5"/>
  <c r="AM464" i="5"/>
  <c r="AI464" i="5"/>
  <c r="CB464" i="5"/>
  <c r="BX464" i="5"/>
  <c r="AV463" i="5"/>
  <c r="AL463" i="5"/>
  <c r="CA463" i="5"/>
  <c r="BH464" i="5"/>
  <c r="BD464" i="5"/>
  <c r="CL464" i="5"/>
  <c r="CH464" i="5"/>
  <c r="S464" i="5"/>
  <c r="O464" i="5"/>
  <c r="BG463" i="5"/>
  <c r="P464" i="5" l="1"/>
  <c r="N465" i="5"/>
  <c r="AT464" i="5"/>
  <c r="AR465" i="5"/>
  <c r="CI464" i="5"/>
  <c r="CG465" i="5"/>
  <c r="E465" i="5"/>
  <c r="I465" i="5"/>
  <c r="BO464" i="5"/>
  <c r="BM465" i="5"/>
  <c r="H464" i="5"/>
  <c r="BE464" i="5"/>
  <c r="BC465" i="5"/>
  <c r="BY464" i="5"/>
  <c r="BW465" i="5"/>
  <c r="AJ464" i="5"/>
  <c r="AH465" i="5"/>
  <c r="Z464" i="5"/>
  <c r="X465" i="5"/>
  <c r="CA464" i="5" l="1"/>
  <c r="F465" i="5"/>
  <c r="D466" i="5"/>
  <c r="BH465" i="5"/>
  <c r="BD465" i="5"/>
  <c r="CL465" i="5"/>
  <c r="CH465" i="5"/>
  <c r="BG464" i="5"/>
  <c r="CK464" i="5"/>
  <c r="AW465" i="5"/>
  <c r="AS465" i="5"/>
  <c r="AB464" i="5"/>
  <c r="AV464" i="5"/>
  <c r="CB465" i="5"/>
  <c r="BX465" i="5"/>
  <c r="AC465" i="5"/>
  <c r="Y465" i="5"/>
  <c r="AM465" i="5"/>
  <c r="AI465" i="5"/>
  <c r="BR465" i="5"/>
  <c r="BN465" i="5"/>
  <c r="S465" i="5"/>
  <c r="O465" i="5"/>
  <c r="AL464" i="5"/>
  <c r="BQ464" i="5"/>
  <c r="R464" i="5"/>
  <c r="AJ465" i="5" l="1"/>
  <c r="AH466" i="5"/>
  <c r="CI465" i="5"/>
  <c r="CG466" i="5"/>
  <c r="Z465" i="5"/>
  <c r="X466" i="5"/>
  <c r="AT465" i="5"/>
  <c r="AR466" i="5"/>
  <c r="BE465" i="5"/>
  <c r="BC466" i="5"/>
  <c r="P465" i="5"/>
  <c r="N466" i="5"/>
  <c r="BY465" i="5"/>
  <c r="BW466" i="5"/>
  <c r="E466" i="5"/>
  <c r="I466" i="5"/>
  <c r="H465" i="5"/>
  <c r="BO465" i="5"/>
  <c r="BM466" i="5"/>
  <c r="AW466" i="5" l="1"/>
  <c r="AS466" i="5"/>
  <c r="F466" i="5"/>
  <c r="D467" i="5"/>
  <c r="AV465" i="5"/>
  <c r="CB466" i="5"/>
  <c r="BX466" i="5"/>
  <c r="AC466" i="5"/>
  <c r="Y466" i="5"/>
  <c r="CA465" i="5"/>
  <c r="AB465" i="5"/>
  <c r="BR466" i="5"/>
  <c r="BN466" i="5"/>
  <c r="S466" i="5"/>
  <c r="O466" i="5"/>
  <c r="CL466" i="5"/>
  <c r="CH466" i="5"/>
  <c r="BQ465" i="5"/>
  <c r="R465" i="5"/>
  <c r="CK465" i="5"/>
  <c r="BH466" i="5"/>
  <c r="BD466" i="5"/>
  <c r="AI466" i="5"/>
  <c r="BG465" i="5"/>
  <c r="AL465" i="5"/>
  <c r="BO466" i="5" l="1"/>
  <c r="BM467" i="5"/>
  <c r="BY466" i="5"/>
  <c r="BW467" i="5"/>
  <c r="AJ466" i="5"/>
  <c r="AH467" i="5"/>
  <c r="AM466" i="5"/>
  <c r="BE466" i="5"/>
  <c r="BC467" i="5"/>
  <c r="CI466" i="5"/>
  <c r="CG467" i="5"/>
  <c r="E467" i="5"/>
  <c r="I467" i="5"/>
  <c r="H466" i="5"/>
  <c r="P466" i="5"/>
  <c r="N467" i="5"/>
  <c r="Z466" i="5"/>
  <c r="X467" i="5"/>
  <c r="AT466" i="5"/>
  <c r="AR467" i="5"/>
  <c r="R466" i="5" l="1"/>
  <c r="BG466" i="5"/>
  <c r="AM467" i="5"/>
  <c r="AI467" i="5"/>
  <c r="AL466" i="5"/>
  <c r="AV466" i="5"/>
  <c r="F467" i="5"/>
  <c r="D468" i="5"/>
  <c r="CB467" i="5"/>
  <c r="BX467" i="5"/>
  <c r="AC467" i="5"/>
  <c r="Y467" i="5"/>
  <c r="CL467" i="5"/>
  <c r="CH467" i="5"/>
  <c r="CA466" i="5"/>
  <c r="AB466" i="5"/>
  <c r="CK466" i="5"/>
  <c r="BR467" i="5"/>
  <c r="BN467" i="5"/>
  <c r="AW467" i="5"/>
  <c r="AS467" i="5"/>
  <c r="S467" i="5"/>
  <c r="O467" i="5"/>
  <c r="BH467" i="5"/>
  <c r="BD467" i="5"/>
  <c r="BQ466" i="5"/>
  <c r="BE467" i="5" l="1"/>
  <c r="BC468" i="5"/>
  <c r="Z467" i="5"/>
  <c r="X468" i="5"/>
  <c r="P467" i="5"/>
  <c r="N468" i="5"/>
  <c r="BY467" i="5"/>
  <c r="BW468" i="5"/>
  <c r="AJ467" i="5"/>
  <c r="AH468" i="5"/>
  <c r="AT467" i="5"/>
  <c r="AR468" i="5"/>
  <c r="E468" i="5"/>
  <c r="I468" i="5"/>
  <c r="H467" i="5"/>
  <c r="BO467" i="5"/>
  <c r="BM468" i="5"/>
  <c r="CI467" i="5"/>
  <c r="CG468" i="5"/>
  <c r="CB468" i="5" l="1"/>
  <c r="BX468" i="5"/>
  <c r="CA467" i="5"/>
  <c r="S468" i="5"/>
  <c r="O468" i="5"/>
  <c r="F468" i="5"/>
  <c r="D469" i="5"/>
  <c r="R467" i="5"/>
  <c r="CL468" i="5"/>
  <c r="CH468" i="5"/>
  <c r="AW468" i="5"/>
  <c r="AS468" i="5"/>
  <c r="AC468" i="5"/>
  <c r="Y468" i="5"/>
  <c r="CK467" i="5"/>
  <c r="AV467" i="5"/>
  <c r="AB467" i="5"/>
  <c r="BR468" i="5"/>
  <c r="BN468" i="5"/>
  <c r="AM468" i="5"/>
  <c r="AI468" i="5"/>
  <c r="BH468" i="5"/>
  <c r="BD468" i="5"/>
  <c r="BQ467" i="5"/>
  <c r="AL467" i="5"/>
  <c r="BG467" i="5"/>
  <c r="BO468" i="5" l="1"/>
  <c r="BM469" i="5"/>
  <c r="Z468" i="5"/>
  <c r="X469" i="5"/>
  <c r="E469" i="5"/>
  <c r="I469" i="5"/>
  <c r="H468" i="5"/>
  <c r="AT468" i="5"/>
  <c r="AR469" i="5"/>
  <c r="P468" i="5"/>
  <c r="N469" i="5"/>
  <c r="BE468" i="5"/>
  <c r="BC469" i="5"/>
  <c r="CI468" i="5"/>
  <c r="CG469" i="5"/>
  <c r="AJ468" i="5"/>
  <c r="AH469" i="5"/>
  <c r="BY468" i="5"/>
  <c r="BW469" i="5"/>
  <c r="CL469" i="5" l="1"/>
  <c r="CH469" i="5"/>
  <c r="CK468" i="5"/>
  <c r="BG468" i="5"/>
  <c r="F469" i="5"/>
  <c r="D470" i="5"/>
  <c r="CB469" i="5"/>
  <c r="BX469" i="5"/>
  <c r="S469" i="5"/>
  <c r="O469" i="5"/>
  <c r="AC469" i="5"/>
  <c r="Y469" i="5"/>
  <c r="BH469" i="5"/>
  <c r="BD469" i="5"/>
  <c r="CA468" i="5"/>
  <c r="R468" i="5"/>
  <c r="AB468" i="5"/>
  <c r="AM469" i="5"/>
  <c r="AI469" i="5"/>
  <c r="AW469" i="5"/>
  <c r="AS469" i="5"/>
  <c r="BR469" i="5"/>
  <c r="BN469" i="5"/>
  <c r="AL468" i="5"/>
  <c r="AV468" i="5"/>
  <c r="BQ468" i="5"/>
  <c r="AJ469" i="5" l="1"/>
  <c r="AH470" i="5"/>
  <c r="BE469" i="5"/>
  <c r="BC470" i="5"/>
  <c r="E470" i="5"/>
  <c r="I470" i="5"/>
  <c r="H469" i="5"/>
  <c r="Z469" i="5"/>
  <c r="X470" i="5"/>
  <c r="BO469" i="5"/>
  <c r="BM470" i="5"/>
  <c r="P469" i="5"/>
  <c r="N470" i="5"/>
  <c r="AT469" i="5"/>
  <c r="AR470" i="5"/>
  <c r="BY469" i="5"/>
  <c r="BW470" i="5"/>
  <c r="CI469" i="5"/>
  <c r="CG470" i="5"/>
  <c r="AW470" i="5" l="1"/>
  <c r="AS470" i="5"/>
  <c r="AV469" i="5"/>
  <c r="S470" i="5"/>
  <c r="O470" i="5"/>
  <c r="R469" i="5"/>
  <c r="F470" i="5"/>
  <c r="D471" i="5"/>
  <c r="CL470" i="5"/>
  <c r="CH470" i="5"/>
  <c r="BR470" i="5"/>
  <c r="BN470" i="5"/>
  <c r="BH470" i="5"/>
  <c r="BD470" i="5"/>
  <c r="CK469" i="5"/>
  <c r="BQ469" i="5"/>
  <c r="BG469" i="5"/>
  <c r="CB470" i="5"/>
  <c r="BX470" i="5"/>
  <c r="AC470" i="5"/>
  <c r="Y470" i="5"/>
  <c r="AM470" i="5"/>
  <c r="AI470" i="5"/>
  <c r="CA469" i="5"/>
  <c r="AB469" i="5"/>
  <c r="AL469" i="5"/>
  <c r="BY470" i="5" l="1"/>
  <c r="BW471" i="5"/>
  <c r="BE470" i="5"/>
  <c r="BC471" i="5"/>
  <c r="BO470" i="5"/>
  <c r="BM471" i="5"/>
  <c r="P470" i="5"/>
  <c r="N471" i="5"/>
  <c r="AJ470" i="5"/>
  <c r="AH471" i="5"/>
  <c r="CI470" i="5"/>
  <c r="CG471" i="5"/>
  <c r="Z470" i="5"/>
  <c r="X471" i="5"/>
  <c r="E471" i="5"/>
  <c r="I471" i="5"/>
  <c r="AT470" i="5"/>
  <c r="AR471" i="5"/>
  <c r="H470" i="5"/>
  <c r="S471" i="5" l="1"/>
  <c r="O471" i="5"/>
  <c r="F471" i="5"/>
  <c r="D472" i="5"/>
  <c r="R470" i="5"/>
  <c r="AC471" i="5"/>
  <c r="Y471" i="5"/>
  <c r="BR471" i="5"/>
  <c r="BN471" i="5"/>
  <c r="AB470" i="5"/>
  <c r="BQ470" i="5"/>
  <c r="CL471" i="5"/>
  <c r="CH471" i="5"/>
  <c r="BH471" i="5"/>
  <c r="BD471" i="5"/>
  <c r="CK470" i="5"/>
  <c r="BG470" i="5"/>
  <c r="AW471" i="5"/>
  <c r="AS471" i="5"/>
  <c r="AM471" i="5"/>
  <c r="AI471" i="5"/>
  <c r="CB471" i="5"/>
  <c r="BX471" i="5"/>
  <c r="AV470" i="5"/>
  <c r="AL470" i="5"/>
  <c r="CA470" i="5"/>
  <c r="AT471" i="5" l="1"/>
  <c r="AR472" i="5"/>
  <c r="CI471" i="5"/>
  <c r="CG472" i="5"/>
  <c r="Z471" i="5"/>
  <c r="X472" i="5"/>
  <c r="BY471" i="5"/>
  <c r="BW472" i="5"/>
  <c r="E472" i="5"/>
  <c r="I472" i="5"/>
  <c r="H471" i="5"/>
  <c r="AJ471" i="5"/>
  <c r="AH472" i="5"/>
  <c r="BE471" i="5"/>
  <c r="BC472" i="5"/>
  <c r="BO471" i="5"/>
  <c r="BM472" i="5"/>
  <c r="P471" i="5"/>
  <c r="N472" i="5"/>
  <c r="BH472" i="5" l="1"/>
  <c r="BD472" i="5"/>
  <c r="CB472" i="5"/>
  <c r="BX472" i="5"/>
  <c r="BG471" i="5"/>
  <c r="CA471" i="5"/>
  <c r="BR472" i="5"/>
  <c r="BN472" i="5"/>
  <c r="AM472" i="5"/>
  <c r="AI472" i="5"/>
  <c r="AC472" i="5"/>
  <c r="Y472" i="5"/>
  <c r="AL471" i="5"/>
  <c r="AB471" i="5"/>
  <c r="CL472" i="5"/>
  <c r="CH472" i="5"/>
  <c r="S472" i="5"/>
  <c r="O472" i="5"/>
  <c r="R471" i="5"/>
  <c r="CK471" i="5"/>
  <c r="AW472" i="5"/>
  <c r="AS472" i="5"/>
  <c r="BQ471" i="5"/>
  <c r="F472" i="5"/>
  <c r="D473" i="5"/>
  <c r="AV471" i="5"/>
  <c r="E473" i="5" l="1"/>
  <c r="I473" i="5"/>
  <c r="H472" i="5"/>
  <c r="P472" i="5"/>
  <c r="N473" i="5"/>
  <c r="Z472" i="5"/>
  <c r="X473" i="5"/>
  <c r="AT472" i="5"/>
  <c r="AR473" i="5"/>
  <c r="CI472" i="5"/>
  <c r="CG473" i="5"/>
  <c r="AJ472" i="5"/>
  <c r="AH473" i="5"/>
  <c r="BY472" i="5"/>
  <c r="BW473" i="5"/>
  <c r="BO472" i="5"/>
  <c r="BM473" i="5"/>
  <c r="BE472" i="5"/>
  <c r="BC473" i="5"/>
  <c r="BR473" i="5" l="1"/>
  <c r="BN473" i="5"/>
  <c r="CB473" i="5"/>
  <c r="BX473" i="5"/>
  <c r="AC473" i="5"/>
  <c r="Y473" i="5"/>
  <c r="AW473" i="5"/>
  <c r="AS473" i="5"/>
  <c r="CA472" i="5"/>
  <c r="AB472" i="5"/>
  <c r="AM473" i="5"/>
  <c r="AI473" i="5"/>
  <c r="S473" i="5"/>
  <c r="O473" i="5"/>
  <c r="AL472" i="5"/>
  <c r="R472" i="5"/>
  <c r="BH473" i="5"/>
  <c r="BD473" i="5"/>
  <c r="CL473" i="5"/>
  <c r="CH473" i="5"/>
  <c r="BG472" i="5"/>
  <c r="CK472" i="5"/>
  <c r="BQ472" i="5"/>
  <c r="AV472" i="5"/>
  <c r="F473" i="5"/>
  <c r="D474" i="5"/>
  <c r="CI473" i="5" l="1"/>
  <c r="CG474" i="5"/>
  <c r="P473" i="5"/>
  <c r="N474" i="5"/>
  <c r="AT473" i="5"/>
  <c r="AR474" i="5"/>
  <c r="BE473" i="5"/>
  <c r="BC474" i="5"/>
  <c r="AJ473" i="5"/>
  <c r="AH474" i="5"/>
  <c r="Z473" i="5"/>
  <c r="X474" i="5"/>
  <c r="BY473" i="5"/>
  <c r="BW474" i="5"/>
  <c r="E474" i="5"/>
  <c r="I474" i="5"/>
  <c r="BO473" i="5"/>
  <c r="BM474" i="5"/>
  <c r="H473" i="5"/>
  <c r="BH474" i="5" l="1"/>
  <c r="BD474" i="5"/>
  <c r="F474" i="5"/>
  <c r="D475" i="5"/>
  <c r="BG473" i="5"/>
  <c r="CB474" i="5"/>
  <c r="BX474" i="5"/>
  <c r="AW474" i="5"/>
  <c r="AS474" i="5"/>
  <c r="CA473" i="5"/>
  <c r="AV473" i="5"/>
  <c r="AC474" i="5"/>
  <c r="Y474" i="5"/>
  <c r="S474" i="5"/>
  <c r="O474" i="5"/>
  <c r="AB473" i="5"/>
  <c r="R473" i="5"/>
  <c r="BR474" i="5"/>
  <c r="BN474" i="5"/>
  <c r="AM474" i="5"/>
  <c r="AI474" i="5"/>
  <c r="CL474" i="5"/>
  <c r="CH474" i="5"/>
  <c r="BQ473" i="5"/>
  <c r="AL473" i="5"/>
  <c r="CK473" i="5"/>
  <c r="BO474" i="5" l="1"/>
  <c r="BM475" i="5"/>
  <c r="Z474" i="5"/>
  <c r="X475" i="5"/>
  <c r="BY474" i="5"/>
  <c r="BW475" i="5"/>
  <c r="CI474" i="5"/>
  <c r="CG475" i="5"/>
  <c r="E475" i="5"/>
  <c r="I475" i="5"/>
  <c r="H474" i="5"/>
  <c r="AJ474" i="5"/>
  <c r="AH475" i="5"/>
  <c r="P474" i="5"/>
  <c r="N475" i="5"/>
  <c r="AT474" i="5"/>
  <c r="AR475" i="5"/>
  <c r="BE474" i="5"/>
  <c r="BC475" i="5"/>
  <c r="AW475" i="5" l="1"/>
  <c r="AS475" i="5"/>
  <c r="S475" i="5"/>
  <c r="O475" i="5"/>
  <c r="CL475" i="5"/>
  <c r="CH475" i="5"/>
  <c r="R474" i="5"/>
  <c r="CK474" i="5"/>
  <c r="AM475" i="5"/>
  <c r="AI475" i="5"/>
  <c r="CB475" i="5"/>
  <c r="BX475" i="5"/>
  <c r="AL474" i="5"/>
  <c r="CA474" i="5"/>
  <c r="BH475" i="5"/>
  <c r="BD475" i="5"/>
  <c r="AC475" i="5"/>
  <c r="Y475" i="5"/>
  <c r="BG474" i="5"/>
  <c r="AB474" i="5"/>
  <c r="BR475" i="5"/>
  <c r="BN475" i="5"/>
  <c r="AV474" i="5"/>
  <c r="F475" i="5"/>
  <c r="D476" i="5"/>
  <c r="BQ474" i="5"/>
  <c r="E476" i="5" l="1"/>
  <c r="I476" i="5"/>
  <c r="H475" i="5"/>
  <c r="Z475" i="5"/>
  <c r="X476" i="5"/>
  <c r="BY475" i="5"/>
  <c r="BW476" i="5"/>
  <c r="CI475" i="5"/>
  <c r="CG476" i="5"/>
  <c r="BO475" i="5"/>
  <c r="BM476" i="5"/>
  <c r="BE475" i="5"/>
  <c r="BC476" i="5"/>
  <c r="AJ475" i="5"/>
  <c r="AH476" i="5"/>
  <c r="P475" i="5"/>
  <c r="N476" i="5"/>
  <c r="AT475" i="5"/>
  <c r="AR476" i="5"/>
  <c r="AM476" i="5" l="1"/>
  <c r="AI476" i="5"/>
  <c r="CB476" i="5"/>
  <c r="BX476" i="5"/>
  <c r="S476" i="5"/>
  <c r="O476" i="5"/>
  <c r="CL476" i="5"/>
  <c r="CH476" i="5"/>
  <c r="AL475" i="5"/>
  <c r="CA475" i="5"/>
  <c r="BH476" i="5"/>
  <c r="BD476" i="5"/>
  <c r="AC476" i="5"/>
  <c r="Y476" i="5"/>
  <c r="BG475" i="5"/>
  <c r="AB475" i="5"/>
  <c r="AW476" i="5"/>
  <c r="AS476" i="5"/>
  <c r="BR476" i="5"/>
  <c r="BN476" i="5"/>
  <c r="AV475" i="5"/>
  <c r="BQ475" i="5"/>
  <c r="R475" i="5"/>
  <c r="CK475" i="5"/>
  <c r="F476" i="5"/>
  <c r="D477" i="5"/>
  <c r="BO476" i="5" l="1"/>
  <c r="BM477" i="5"/>
  <c r="Z476" i="5"/>
  <c r="X477" i="5"/>
  <c r="CI476" i="5"/>
  <c r="CG477" i="5"/>
  <c r="AT476" i="5"/>
  <c r="AR477" i="5"/>
  <c r="BE476" i="5"/>
  <c r="BC477" i="5"/>
  <c r="P476" i="5"/>
  <c r="N477" i="5"/>
  <c r="BY476" i="5"/>
  <c r="BW477" i="5"/>
  <c r="E477" i="5"/>
  <c r="I477" i="5"/>
  <c r="AJ476" i="5"/>
  <c r="AH477" i="5"/>
  <c r="H476" i="5"/>
  <c r="AW477" i="5" l="1"/>
  <c r="AS477" i="5"/>
  <c r="F477" i="5"/>
  <c r="D478" i="5"/>
  <c r="AV476" i="5"/>
  <c r="CB477" i="5"/>
  <c r="BX477" i="5"/>
  <c r="CL477" i="5"/>
  <c r="CH477" i="5"/>
  <c r="CA476" i="5"/>
  <c r="CK476" i="5"/>
  <c r="S477" i="5"/>
  <c r="O477" i="5"/>
  <c r="AC477" i="5"/>
  <c r="Y477" i="5"/>
  <c r="R476" i="5"/>
  <c r="AB476" i="5"/>
  <c r="AM477" i="5"/>
  <c r="AI477" i="5"/>
  <c r="BH477" i="5"/>
  <c r="BD477" i="5"/>
  <c r="BR477" i="5"/>
  <c r="BN477" i="5"/>
  <c r="AL476" i="5"/>
  <c r="BG476" i="5"/>
  <c r="BQ476" i="5"/>
  <c r="AJ477" i="5" l="1"/>
  <c r="AH478" i="5"/>
  <c r="P477" i="5"/>
  <c r="N478" i="5"/>
  <c r="BY477" i="5"/>
  <c r="BW478" i="5"/>
  <c r="BO477" i="5"/>
  <c r="BM478" i="5"/>
  <c r="E478" i="5"/>
  <c r="I478" i="5"/>
  <c r="H477" i="5"/>
  <c r="BE477" i="5"/>
  <c r="BC478" i="5"/>
  <c r="Z477" i="5"/>
  <c r="X478" i="5"/>
  <c r="CI477" i="5"/>
  <c r="CG478" i="5"/>
  <c r="AT477" i="5"/>
  <c r="AR478" i="5"/>
  <c r="AC478" i="5" l="1"/>
  <c r="Y478" i="5"/>
  <c r="BR478" i="5"/>
  <c r="BN478" i="5"/>
  <c r="AB477" i="5"/>
  <c r="BQ477" i="5"/>
  <c r="BH478" i="5"/>
  <c r="BD478" i="5"/>
  <c r="CB478" i="5"/>
  <c r="BX478" i="5"/>
  <c r="BG477" i="5"/>
  <c r="CA477" i="5"/>
  <c r="AW478" i="5"/>
  <c r="AS478" i="5"/>
  <c r="S478" i="5"/>
  <c r="O478" i="5"/>
  <c r="AV477" i="5"/>
  <c r="R477" i="5"/>
  <c r="AM478" i="5"/>
  <c r="AI478" i="5"/>
  <c r="CL478" i="5"/>
  <c r="CH478" i="5"/>
  <c r="CK477" i="5"/>
  <c r="F478" i="5"/>
  <c r="D479" i="5"/>
  <c r="AL477" i="5"/>
  <c r="E479" i="5" l="1"/>
  <c r="I479" i="5"/>
  <c r="H478" i="5"/>
  <c r="CI478" i="5"/>
  <c r="CG479" i="5"/>
  <c r="P478" i="5"/>
  <c r="N479" i="5"/>
  <c r="BY478" i="5"/>
  <c r="BW479" i="5"/>
  <c r="BO478" i="5"/>
  <c r="BM479" i="5"/>
  <c r="AJ478" i="5"/>
  <c r="AH479" i="5"/>
  <c r="AT478" i="5"/>
  <c r="AR479" i="5"/>
  <c r="BE478" i="5"/>
  <c r="BC479" i="5"/>
  <c r="Z478" i="5"/>
  <c r="X479" i="5"/>
  <c r="BH479" i="5" l="1"/>
  <c r="BD479" i="5"/>
  <c r="CB479" i="5"/>
  <c r="BX479" i="5"/>
  <c r="AW479" i="5"/>
  <c r="AS479" i="5"/>
  <c r="O479" i="5"/>
  <c r="S479" i="5" s="1"/>
  <c r="AM479" i="5"/>
  <c r="AI479" i="5"/>
  <c r="CL479" i="5"/>
  <c r="CH479" i="5"/>
  <c r="AL478" i="5"/>
  <c r="CK478" i="5"/>
  <c r="AV478" i="5"/>
  <c r="R478" i="5"/>
  <c r="AC479" i="5"/>
  <c r="Y479" i="5"/>
  <c r="BN479" i="5"/>
  <c r="AB478" i="5"/>
  <c r="BQ478" i="5"/>
  <c r="BG478" i="5"/>
  <c r="CA478" i="5"/>
  <c r="F479" i="5"/>
  <c r="D480" i="5"/>
  <c r="BO479" i="5" l="1"/>
  <c r="BM480" i="5"/>
  <c r="BR479" i="5"/>
  <c r="P479" i="5"/>
  <c r="N480" i="5"/>
  <c r="Z479" i="5"/>
  <c r="X480" i="5"/>
  <c r="AT479" i="5"/>
  <c r="AR480" i="5"/>
  <c r="CI479" i="5"/>
  <c r="CG480" i="5"/>
  <c r="BY479" i="5"/>
  <c r="BW480" i="5"/>
  <c r="E480" i="5"/>
  <c r="I480" i="5"/>
  <c r="AJ479" i="5"/>
  <c r="AH480" i="5"/>
  <c r="BE479" i="5"/>
  <c r="BC480" i="5"/>
  <c r="H479" i="5"/>
  <c r="CL480" i="5" l="1"/>
  <c r="CH480" i="5"/>
  <c r="AL479" i="5"/>
  <c r="AV479" i="5"/>
  <c r="Y480" i="5"/>
  <c r="AC480" i="5" s="1"/>
  <c r="F480" i="5"/>
  <c r="D481" i="5"/>
  <c r="AB479" i="5"/>
  <c r="CB480" i="5"/>
  <c r="BX480" i="5"/>
  <c r="O480" i="5"/>
  <c r="S480" i="5" s="1"/>
  <c r="CA479" i="5"/>
  <c r="R479" i="5"/>
  <c r="BH480" i="5"/>
  <c r="BD480" i="5"/>
  <c r="BG479" i="5"/>
  <c r="CK479" i="5"/>
  <c r="BN480" i="5"/>
  <c r="AM480" i="5"/>
  <c r="AI480" i="5"/>
  <c r="AS480" i="5"/>
  <c r="AW480" i="5" s="1"/>
  <c r="BQ479" i="5"/>
  <c r="P480" i="5" l="1"/>
  <c r="N481" i="5"/>
  <c r="Z480" i="5"/>
  <c r="X481" i="5"/>
  <c r="AJ480" i="5"/>
  <c r="AH481" i="5"/>
  <c r="BE480" i="5"/>
  <c r="BC481" i="5"/>
  <c r="BY480" i="5"/>
  <c r="BW481" i="5"/>
  <c r="BO480" i="5"/>
  <c r="BM481" i="5"/>
  <c r="AT480" i="5"/>
  <c r="AR481" i="5"/>
  <c r="BR480" i="5"/>
  <c r="E481" i="5"/>
  <c r="I481" i="5"/>
  <c r="CI480" i="5"/>
  <c r="CG481" i="5"/>
  <c r="H480" i="5"/>
  <c r="F481" i="5" l="1"/>
  <c r="D482" i="5"/>
  <c r="BH481" i="5"/>
  <c r="BD481" i="5"/>
  <c r="BG480" i="5"/>
  <c r="AW481" i="5"/>
  <c r="AS481" i="5"/>
  <c r="AM481" i="5"/>
  <c r="AI481" i="5"/>
  <c r="AV480" i="5"/>
  <c r="AL480" i="5"/>
  <c r="BR481" i="5"/>
  <c r="BN481" i="5"/>
  <c r="AC481" i="5"/>
  <c r="Y481" i="5"/>
  <c r="CL481" i="5"/>
  <c r="CH481" i="5"/>
  <c r="BQ480" i="5"/>
  <c r="AB480" i="5"/>
  <c r="CK480" i="5"/>
  <c r="CB481" i="5"/>
  <c r="BX481" i="5"/>
  <c r="O481" i="5"/>
  <c r="CA480" i="5"/>
  <c r="R480" i="5"/>
  <c r="BO481" i="5" l="1"/>
  <c r="BM482" i="5"/>
  <c r="AT481" i="5"/>
  <c r="AR482" i="5"/>
  <c r="P481" i="5"/>
  <c r="N482" i="5"/>
  <c r="S481" i="5"/>
  <c r="BY481" i="5"/>
  <c r="BW482" i="5"/>
  <c r="CI481" i="5"/>
  <c r="CG482" i="5"/>
  <c r="BE481" i="5"/>
  <c r="BC482" i="5"/>
  <c r="Z481" i="5"/>
  <c r="X482" i="5"/>
  <c r="AJ481" i="5"/>
  <c r="AH482" i="5"/>
  <c r="E482" i="5"/>
  <c r="I482" i="5"/>
  <c r="H481" i="5"/>
  <c r="AL481" i="5" l="1"/>
  <c r="CA481" i="5"/>
  <c r="AB481" i="5"/>
  <c r="S482" i="5"/>
  <c r="O482" i="5"/>
  <c r="AC482" i="5"/>
  <c r="Y482" i="5"/>
  <c r="BH482" i="5"/>
  <c r="BD482" i="5"/>
  <c r="R481" i="5"/>
  <c r="BG481" i="5"/>
  <c r="AW482" i="5"/>
  <c r="AS482" i="5"/>
  <c r="CL482" i="5"/>
  <c r="CH482" i="5"/>
  <c r="AV481" i="5"/>
  <c r="F482" i="5"/>
  <c r="D483" i="5"/>
  <c r="CK481" i="5"/>
  <c r="BR482" i="5"/>
  <c r="BN482" i="5"/>
  <c r="AI482" i="5"/>
  <c r="CB482" i="5"/>
  <c r="BX482" i="5"/>
  <c r="BQ481" i="5"/>
  <c r="BY482" i="5" l="1"/>
  <c r="BW483" i="5"/>
  <c r="E483" i="5"/>
  <c r="I483" i="5"/>
  <c r="P482" i="5"/>
  <c r="N483" i="5"/>
  <c r="H482" i="5"/>
  <c r="AJ482" i="5"/>
  <c r="AH483" i="5"/>
  <c r="AM482" i="5"/>
  <c r="BO482" i="5"/>
  <c r="BM483" i="5"/>
  <c r="CI482" i="5"/>
  <c r="CG483" i="5"/>
  <c r="BE482" i="5"/>
  <c r="BC483" i="5"/>
  <c r="AT482" i="5"/>
  <c r="AR483" i="5"/>
  <c r="Z482" i="5"/>
  <c r="X483" i="5"/>
  <c r="BG482" i="5" l="1"/>
  <c r="CL483" i="5"/>
  <c r="CH483" i="5"/>
  <c r="CK482" i="5"/>
  <c r="S483" i="5"/>
  <c r="O483" i="5"/>
  <c r="AB482" i="5"/>
  <c r="BQ482" i="5"/>
  <c r="AW483" i="5"/>
  <c r="AS483" i="5"/>
  <c r="AC483" i="5"/>
  <c r="Y483" i="5"/>
  <c r="BR483" i="5"/>
  <c r="BN483" i="5"/>
  <c r="R482" i="5"/>
  <c r="F483" i="5"/>
  <c r="D484" i="5"/>
  <c r="AV482" i="5"/>
  <c r="AM483" i="5"/>
  <c r="AI483" i="5"/>
  <c r="CB483" i="5"/>
  <c r="BX483" i="5"/>
  <c r="BH483" i="5"/>
  <c r="BD483" i="5"/>
  <c r="AL482" i="5"/>
  <c r="CA482" i="5"/>
  <c r="Z483" i="5" l="1"/>
  <c r="X484" i="5"/>
  <c r="P483" i="5"/>
  <c r="N484" i="5"/>
  <c r="BE483" i="5"/>
  <c r="BC484" i="5"/>
  <c r="E484" i="5"/>
  <c r="I484" i="5"/>
  <c r="AT483" i="5"/>
  <c r="AR484" i="5"/>
  <c r="H483" i="5"/>
  <c r="BY483" i="5"/>
  <c r="BW484" i="5"/>
  <c r="CI483" i="5"/>
  <c r="CG484" i="5"/>
  <c r="AJ483" i="5"/>
  <c r="AH484" i="5"/>
  <c r="BO483" i="5"/>
  <c r="BM484" i="5"/>
  <c r="CK483" i="5" l="1"/>
  <c r="F484" i="5"/>
  <c r="D485" i="5"/>
  <c r="CL484" i="5"/>
  <c r="CH484" i="5"/>
  <c r="CB484" i="5"/>
  <c r="BX484" i="5"/>
  <c r="BH484" i="5"/>
  <c r="BD484" i="5"/>
  <c r="CA483" i="5"/>
  <c r="BG483" i="5"/>
  <c r="BR484" i="5"/>
  <c r="BN484" i="5"/>
  <c r="S484" i="5"/>
  <c r="O484" i="5"/>
  <c r="BQ483" i="5"/>
  <c r="R483" i="5"/>
  <c r="AM484" i="5"/>
  <c r="AI484" i="5"/>
  <c r="AW484" i="5"/>
  <c r="AS484" i="5"/>
  <c r="AC484" i="5"/>
  <c r="Y484" i="5"/>
  <c r="AL483" i="5"/>
  <c r="AV483" i="5"/>
  <c r="AB483" i="5"/>
  <c r="AJ484" i="5" l="1"/>
  <c r="AH485" i="5"/>
  <c r="BO484" i="5"/>
  <c r="BM485" i="5"/>
  <c r="BY484" i="5"/>
  <c r="BW485" i="5"/>
  <c r="CI484" i="5"/>
  <c r="CG485" i="5"/>
  <c r="Z484" i="5"/>
  <c r="X485" i="5"/>
  <c r="E485" i="5"/>
  <c r="I485" i="5"/>
  <c r="H484" i="5"/>
  <c r="AT484" i="5"/>
  <c r="AR485" i="5"/>
  <c r="P484" i="5"/>
  <c r="N485" i="5"/>
  <c r="BE484" i="5"/>
  <c r="BC485" i="5"/>
  <c r="AW485" i="5" l="1"/>
  <c r="AS485" i="5"/>
  <c r="CL485" i="5"/>
  <c r="CH485" i="5"/>
  <c r="AV484" i="5"/>
  <c r="CB485" i="5"/>
  <c r="BX485" i="5"/>
  <c r="CK484" i="5"/>
  <c r="CA484" i="5"/>
  <c r="BR485" i="5"/>
  <c r="BN485" i="5"/>
  <c r="BH485" i="5"/>
  <c r="BD485" i="5"/>
  <c r="BG484" i="5"/>
  <c r="F485" i="5"/>
  <c r="D486" i="5"/>
  <c r="BQ484" i="5"/>
  <c r="S485" i="5"/>
  <c r="O485" i="5"/>
  <c r="AC485" i="5"/>
  <c r="Y485" i="5"/>
  <c r="AM485" i="5"/>
  <c r="AI485" i="5"/>
  <c r="R484" i="5"/>
  <c r="AB484" i="5"/>
  <c r="AL484" i="5"/>
  <c r="P485" i="5" l="1"/>
  <c r="N486" i="5"/>
  <c r="BE485" i="5"/>
  <c r="BC486" i="5"/>
  <c r="BY485" i="5"/>
  <c r="BW486" i="5"/>
  <c r="BO485" i="5"/>
  <c r="BM486" i="5"/>
  <c r="AJ485" i="5"/>
  <c r="AH486" i="5"/>
  <c r="E486" i="5"/>
  <c r="I486" i="5"/>
  <c r="CI485" i="5"/>
  <c r="CG486" i="5"/>
  <c r="H485" i="5"/>
  <c r="Z485" i="5"/>
  <c r="X486" i="5"/>
  <c r="AT485" i="5"/>
  <c r="AR486" i="5"/>
  <c r="BR486" i="5" l="1"/>
  <c r="BN486" i="5"/>
  <c r="BQ485" i="5"/>
  <c r="CL486" i="5"/>
  <c r="CH486" i="5"/>
  <c r="CB486" i="5"/>
  <c r="BX486" i="5"/>
  <c r="CK485" i="5"/>
  <c r="CA485" i="5"/>
  <c r="BH486" i="5"/>
  <c r="BD486" i="5"/>
  <c r="AW486" i="5"/>
  <c r="AS486" i="5"/>
  <c r="AV485" i="5"/>
  <c r="F486" i="5"/>
  <c r="D487" i="5"/>
  <c r="BG485" i="5"/>
  <c r="AC486" i="5"/>
  <c r="Y486" i="5"/>
  <c r="AM486" i="5"/>
  <c r="AI486" i="5"/>
  <c r="S486" i="5"/>
  <c r="O486" i="5"/>
  <c r="AB485" i="5"/>
  <c r="AL485" i="5"/>
  <c r="R485" i="5"/>
  <c r="Z486" i="5" l="1"/>
  <c r="X487" i="5"/>
  <c r="AT486" i="5"/>
  <c r="AR487" i="5"/>
  <c r="BY486" i="5"/>
  <c r="BW487" i="5"/>
  <c r="BE486" i="5"/>
  <c r="BC487" i="5"/>
  <c r="CI486" i="5"/>
  <c r="CG487" i="5"/>
  <c r="P486" i="5"/>
  <c r="N487" i="5"/>
  <c r="E487" i="5"/>
  <c r="I487" i="5"/>
  <c r="H486" i="5"/>
  <c r="AJ486" i="5"/>
  <c r="AH487" i="5"/>
  <c r="BO486" i="5"/>
  <c r="BM487" i="5"/>
  <c r="BH487" i="5" l="1"/>
  <c r="BD487" i="5"/>
  <c r="BG486" i="5"/>
  <c r="CB487" i="5"/>
  <c r="BX487" i="5"/>
  <c r="F487" i="5"/>
  <c r="D488" i="5"/>
  <c r="CA486" i="5"/>
  <c r="BR487" i="5"/>
  <c r="BN487" i="5"/>
  <c r="S487" i="5"/>
  <c r="O487" i="5"/>
  <c r="AW487" i="5"/>
  <c r="AS487" i="5"/>
  <c r="BQ486" i="5"/>
  <c r="R486" i="5"/>
  <c r="AV486" i="5"/>
  <c r="AM487" i="5"/>
  <c r="AI487" i="5"/>
  <c r="CL487" i="5"/>
  <c r="CH487" i="5"/>
  <c r="AC487" i="5"/>
  <c r="Y487" i="5"/>
  <c r="AL486" i="5"/>
  <c r="CK486" i="5"/>
  <c r="AB486" i="5"/>
  <c r="AJ487" i="5" l="1"/>
  <c r="AH488" i="5"/>
  <c r="AT487" i="5"/>
  <c r="AR488" i="5"/>
  <c r="E488" i="5"/>
  <c r="I488" i="5"/>
  <c r="H487" i="5"/>
  <c r="P487" i="5"/>
  <c r="N488" i="5"/>
  <c r="BY487" i="5"/>
  <c r="BW488" i="5"/>
  <c r="Z487" i="5"/>
  <c r="X488" i="5"/>
  <c r="BO487" i="5"/>
  <c r="BM488" i="5"/>
  <c r="CI487" i="5"/>
  <c r="CG488" i="5"/>
  <c r="BE487" i="5"/>
  <c r="BC488" i="5"/>
  <c r="BQ487" i="5" l="1"/>
  <c r="AC488" i="5"/>
  <c r="Y488" i="5"/>
  <c r="AB487" i="5"/>
  <c r="F488" i="5"/>
  <c r="D489" i="5"/>
  <c r="BH488" i="5"/>
  <c r="BD488" i="5"/>
  <c r="CB488" i="5"/>
  <c r="BX488" i="5"/>
  <c r="AW488" i="5"/>
  <c r="AS488" i="5"/>
  <c r="BG487" i="5"/>
  <c r="CA487" i="5"/>
  <c r="AV487" i="5"/>
  <c r="CL488" i="5"/>
  <c r="CH488" i="5"/>
  <c r="S488" i="5"/>
  <c r="O488" i="5"/>
  <c r="AM488" i="5"/>
  <c r="AI488" i="5"/>
  <c r="BR488" i="5"/>
  <c r="BN488" i="5"/>
  <c r="CK487" i="5"/>
  <c r="R487" i="5"/>
  <c r="AL487" i="5"/>
  <c r="P488" i="5" l="1"/>
  <c r="N489" i="5"/>
  <c r="E489" i="5"/>
  <c r="I489" i="5"/>
  <c r="H488" i="5"/>
  <c r="CI488" i="5"/>
  <c r="CG489" i="5"/>
  <c r="AT488" i="5"/>
  <c r="AR489" i="5"/>
  <c r="BO488" i="5"/>
  <c r="BM489" i="5"/>
  <c r="BY488" i="5"/>
  <c r="BW489" i="5"/>
  <c r="Z488" i="5"/>
  <c r="X489" i="5"/>
  <c r="AJ488" i="5"/>
  <c r="AH489" i="5"/>
  <c r="BE488" i="5"/>
  <c r="BC489" i="5"/>
  <c r="AC489" i="5" l="1"/>
  <c r="Y489" i="5"/>
  <c r="CL489" i="5"/>
  <c r="CH489" i="5"/>
  <c r="AB488" i="5"/>
  <c r="CK488" i="5"/>
  <c r="CA488" i="5"/>
  <c r="CB489" i="5"/>
  <c r="BX489" i="5"/>
  <c r="BH489" i="5"/>
  <c r="BD489" i="5"/>
  <c r="BR489" i="5"/>
  <c r="BN489" i="5"/>
  <c r="BG488" i="5"/>
  <c r="BQ488" i="5"/>
  <c r="F489" i="5"/>
  <c r="D490" i="5"/>
  <c r="AM489" i="5"/>
  <c r="AI489" i="5"/>
  <c r="AW489" i="5"/>
  <c r="AS489" i="5"/>
  <c r="S489" i="5"/>
  <c r="O489" i="5"/>
  <c r="AL488" i="5"/>
  <c r="AV488" i="5"/>
  <c r="R488" i="5"/>
  <c r="AJ489" i="5" l="1"/>
  <c r="AH490" i="5"/>
  <c r="BO489" i="5"/>
  <c r="BM490" i="5"/>
  <c r="E490" i="5"/>
  <c r="I490" i="5"/>
  <c r="BE489" i="5"/>
  <c r="BC490" i="5"/>
  <c r="H489" i="5"/>
  <c r="P489" i="5"/>
  <c r="N490" i="5"/>
  <c r="BY489" i="5"/>
  <c r="BW490" i="5"/>
  <c r="CI489" i="5"/>
  <c r="CG490" i="5"/>
  <c r="AT489" i="5"/>
  <c r="AR490" i="5"/>
  <c r="Z489" i="5"/>
  <c r="X490" i="5"/>
  <c r="CL490" i="5" l="1"/>
  <c r="CH490" i="5"/>
  <c r="BH490" i="5"/>
  <c r="BD490" i="5"/>
  <c r="CK489" i="5"/>
  <c r="BG489" i="5"/>
  <c r="CA489" i="5"/>
  <c r="F490" i="5"/>
  <c r="D491" i="5"/>
  <c r="CB490" i="5"/>
  <c r="BX490" i="5"/>
  <c r="AC490" i="5"/>
  <c r="Y490" i="5"/>
  <c r="S490" i="5"/>
  <c r="O490" i="5"/>
  <c r="BR490" i="5"/>
  <c r="BN490" i="5"/>
  <c r="AB489" i="5"/>
  <c r="R489" i="5"/>
  <c r="BQ489" i="5"/>
  <c r="AW490" i="5"/>
  <c r="AS490" i="5"/>
  <c r="AM490" i="5"/>
  <c r="AI490" i="5"/>
  <c r="AV489" i="5"/>
  <c r="AL489" i="5"/>
  <c r="Z490" i="5" l="1"/>
  <c r="X491" i="5"/>
  <c r="AJ490" i="5"/>
  <c r="AH491" i="5"/>
  <c r="BY490" i="5"/>
  <c r="BW491" i="5"/>
  <c r="AT490" i="5"/>
  <c r="AR491" i="5"/>
  <c r="BO490" i="5"/>
  <c r="BM491" i="5"/>
  <c r="E491" i="5"/>
  <c r="I491" i="5"/>
  <c r="BE490" i="5"/>
  <c r="BC491" i="5"/>
  <c r="H490" i="5"/>
  <c r="P490" i="5"/>
  <c r="N491" i="5"/>
  <c r="CI490" i="5"/>
  <c r="CG491" i="5"/>
  <c r="AW491" i="5" l="1"/>
  <c r="AS491" i="5"/>
  <c r="AV490" i="5"/>
  <c r="BH491" i="5"/>
  <c r="BD491" i="5"/>
  <c r="CB491" i="5"/>
  <c r="BX491" i="5"/>
  <c r="BG490" i="5"/>
  <c r="CA490" i="5"/>
  <c r="AM491" i="5"/>
  <c r="AI491" i="5"/>
  <c r="CL491" i="5"/>
  <c r="CH491" i="5"/>
  <c r="CK490" i="5"/>
  <c r="F491" i="5"/>
  <c r="D492" i="5"/>
  <c r="AL490" i="5"/>
  <c r="S491" i="5"/>
  <c r="O491" i="5"/>
  <c r="BR491" i="5"/>
  <c r="BN491" i="5"/>
  <c r="AC491" i="5"/>
  <c r="Y491" i="5"/>
  <c r="R490" i="5"/>
  <c r="BQ490" i="5"/>
  <c r="AB490" i="5"/>
  <c r="P491" i="5" l="1"/>
  <c r="N492" i="5"/>
  <c r="CI491" i="5"/>
  <c r="CG492" i="5"/>
  <c r="BY491" i="5"/>
  <c r="BW492" i="5"/>
  <c r="AJ491" i="5"/>
  <c r="AH492" i="5"/>
  <c r="BE491" i="5"/>
  <c r="BC492" i="5"/>
  <c r="Z491" i="5"/>
  <c r="X492" i="5"/>
  <c r="E492" i="5"/>
  <c r="I492" i="5"/>
  <c r="H491" i="5"/>
  <c r="BO491" i="5"/>
  <c r="BM492" i="5"/>
  <c r="AT491" i="5"/>
  <c r="AR492" i="5"/>
  <c r="AM492" i="5" l="1"/>
  <c r="AI492" i="5"/>
  <c r="AL491" i="5"/>
  <c r="CB492" i="5"/>
  <c r="BX492" i="5"/>
  <c r="F492" i="5"/>
  <c r="D493" i="5"/>
  <c r="CA491" i="5"/>
  <c r="AW492" i="5"/>
  <c r="AS492" i="5"/>
  <c r="AC492" i="5"/>
  <c r="Y492" i="5"/>
  <c r="CL492" i="5"/>
  <c r="CH492" i="5"/>
  <c r="AV491" i="5"/>
  <c r="AB491" i="5"/>
  <c r="CK491" i="5"/>
  <c r="BR492" i="5"/>
  <c r="BN492" i="5"/>
  <c r="BH492" i="5"/>
  <c r="BD492" i="5"/>
  <c r="S492" i="5"/>
  <c r="O492" i="5"/>
  <c r="BQ491" i="5"/>
  <c r="BG491" i="5"/>
  <c r="R491" i="5"/>
  <c r="BO492" i="5" l="1"/>
  <c r="BM493" i="5"/>
  <c r="CI492" i="5"/>
  <c r="CG493" i="5"/>
  <c r="E493" i="5"/>
  <c r="I493" i="5"/>
  <c r="H492" i="5"/>
  <c r="Z492" i="5"/>
  <c r="X493" i="5"/>
  <c r="BY492" i="5"/>
  <c r="BW493" i="5"/>
  <c r="P492" i="5"/>
  <c r="N493" i="5"/>
  <c r="AT492" i="5"/>
  <c r="AR493" i="5"/>
  <c r="BE492" i="5"/>
  <c r="BC493" i="5"/>
  <c r="AJ492" i="5"/>
  <c r="AH493" i="5"/>
  <c r="AW493" i="5" l="1"/>
  <c r="AS493" i="5"/>
  <c r="AV492" i="5"/>
  <c r="R492" i="5"/>
  <c r="F493" i="5"/>
  <c r="D494" i="5"/>
  <c r="AM493" i="5"/>
  <c r="AI493" i="5"/>
  <c r="CB493" i="5"/>
  <c r="BX493" i="5"/>
  <c r="CL493" i="5"/>
  <c r="CH493" i="5"/>
  <c r="S493" i="5"/>
  <c r="O493" i="5"/>
  <c r="AL492" i="5"/>
  <c r="CA492" i="5"/>
  <c r="CK492" i="5"/>
  <c r="BH493" i="5"/>
  <c r="BD493" i="5"/>
  <c r="AC493" i="5"/>
  <c r="Y493" i="5"/>
  <c r="BR493" i="5"/>
  <c r="BN493" i="5"/>
  <c r="BG492" i="5"/>
  <c r="AB492" i="5"/>
  <c r="BQ492" i="5"/>
  <c r="BE493" i="5" l="1"/>
  <c r="BC494" i="5"/>
  <c r="P493" i="5"/>
  <c r="N494" i="5"/>
  <c r="E494" i="5"/>
  <c r="I494" i="5"/>
  <c r="H493" i="5"/>
  <c r="CI493" i="5"/>
  <c r="CG494" i="5"/>
  <c r="BO493" i="5"/>
  <c r="BM494" i="5"/>
  <c r="BY493" i="5"/>
  <c r="BW494" i="5"/>
  <c r="Z493" i="5"/>
  <c r="X494" i="5"/>
  <c r="AJ493" i="5"/>
  <c r="AH494" i="5"/>
  <c r="AT493" i="5"/>
  <c r="AR494" i="5"/>
  <c r="AB493" i="5" l="1"/>
  <c r="CA493" i="5"/>
  <c r="F494" i="5"/>
  <c r="D495" i="5"/>
  <c r="CB494" i="5"/>
  <c r="BX494" i="5"/>
  <c r="AW494" i="5"/>
  <c r="AS494" i="5"/>
  <c r="BR494" i="5"/>
  <c r="BN494" i="5"/>
  <c r="S494" i="5"/>
  <c r="O494" i="5"/>
  <c r="AC494" i="5"/>
  <c r="Y494" i="5"/>
  <c r="AV493" i="5"/>
  <c r="BQ493" i="5"/>
  <c r="R493" i="5"/>
  <c r="AM494" i="5"/>
  <c r="AI494" i="5"/>
  <c r="CL494" i="5"/>
  <c r="CH494" i="5"/>
  <c r="BH494" i="5"/>
  <c r="BD494" i="5"/>
  <c r="AL493" i="5"/>
  <c r="CK493" i="5"/>
  <c r="BG493" i="5"/>
  <c r="AJ494" i="5" l="1"/>
  <c r="AH495" i="5"/>
  <c r="Z494" i="5"/>
  <c r="X495" i="5"/>
  <c r="BY494" i="5"/>
  <c r="BW495" i="5"/>
  <c r="P494" i="5"/>
  <c r="N495" i="5"/>
  <c r="E495" i="5"/>
  <c r="I495" i="5"/>
  <c r="H494" i="5"/>
  <c r="BE494" i="5"/>
  <c r="BC495" i="5"/>
  <c r="BO494" i="5"/>
  <c r="BM495" i="5"/>
  <c r="CI494" i="5"/>
  <c r="CG495" i="5"/>
  <c r="AT494" i="5"/>
  <c r="AR495" i="5"/>
  <c r="CL495" i="5" l="1"/>
  <c r="CH495" i="5"/>
  <c r="BR495" i="5"/>
  <c r="BN495" i="5"/>
  <c r="S495" i="5"/>
  <c r="O495" i="5"/>
  <c r="BQ494" i="5"/>
  <c r="R494" i="5"/>
  <c r="BH495" i="5"/>
  <c r="BD495" i="5"/>
  <c r="CB495" i="5"/>
  <c r="BX495" i="5"/>
  <c r="BG494" i="5"/>
  <c r="CA494" i="5"/>
  <c r="AC495" i="5"/>
  <c r="Y495" i="5"/>
  <c r="AW495" i="5"/>
  <c r="AS495" i="5"/>
  <c r="AV494" i="5"/>
  <c r="AB494" i="5"/>
  <c r="AM495" i="5"/>
  <c r="AI495" i="5"/>
  <c r="CK494" i="5"/>
  <c r="F495" i="5"/>
  <c r="D496" i="5"/>
  <c r="AL494" i="5"/>
  <c r="E496" i="5" l="1"/>
  <c r="I496" i="5"/>
  <c r="H495" i="5"/>
  <c r="AT495" i="5"/>
  <c r="AR496" i="5"/>
  <c r="BY495" i="5"/>
  <c r="BW496" i="5"/>
  <c r="P495" i="5"/>
  <c r="N496" i="5"/>
  <c r="AJ495" i="5"/>
  <c r="AH496" i="5"/>
  <c r="Z495" i="5"/>
  <c r="X496" i="5"/>
  <c r="BE495" i="5"/>
  <c r="BC496" i="5"/>
  <c r="BO495" i="5"/>
  <c r="BM496" i="5"/>
  <c r="CI495" i="5"/>
  <c r="CG496" i="5"/>
  <c r="BH496" i="5" l="1"/>
  <c r="BD496" i="5"/>
  <c r="CB496" i="5"/>
  <c r="BX496" i="5"/>
  <c r="BG495" i="5"/>
  <c r="CA495" i="5"/>
  <c r="AC496" i="5"/>
  <c r="Y496" i="5"/>
  <c r="AW496" i="5"/>
  <c r="AS496" i="5"/>
  <c r="AB495" i="5"/>
  <c r="AV495" i="5"/>
  <c r="CL496" i="5"/>
  <c r="CH496" i="5"/>
  <c r="AM496" i="5"/>
  <c r="AI496" i="5"/>
  <c r="CK495" i="5"/>
  <c r="AL495" i="5"/>
  <c r="BR496" i="5"/>
  <c r="BN496" i="5"/>
  <c r="S496" i="5"/>
  <c r="O496" i="5"/>
  <c r="BQ495" i="5"/>
  <c r="R495" i="5"/>
  <c r="F496" i="5"/>
  <c r="D497" i="5"/>
  <c r="H496" i="5" l="1"/>
  <c r="P496" i="5"/>
  <c r="N497" i="5"/>
  <c r="AJ496" i="5"/>
  <c r="AH497" i="5"/>
  <c r="AT496" i="5"/>
  <c r="AR497" i="5"/>
  <c r="BY496" i="5"/>
  <c r="BW497" i="5"/>
  <c r="E497" i="5"/>
  <c r="I497" i="5"/>
  <c r="BO496" i="5"/>
  <c r="BM497" i="5"/>
  <c r="CI496" i="5"/>
  <c r="CG497" i="5"/>
  <c r="Z496" i="5"/>
  <c r="X497" i="5"/>
  <c r="BE496" i="5"/>
  <c r="BC497" i="5"/>
  <c r="BH497" i="5" l="1"/>
  <c r="BD497" i="5"/>
  <c r="CL497" i="5"/>
  <c r="CH497" i="5"/>
  <c r="AW497" i="5"/>
  <c r="AS497" i="5"/>
  <c r="CK496" i="5"/>
  <c r="AV496" i="5"/>
  <c r="BR497" i="5"/>
  <c r="BN497" i="5"/>
  <c r="AM497" i="5"/>
  <c r="AI497" i="5"/>
  <c r="BQ496" i="5"/>
  <c r="AL496" i="5"/>
  <c r="S497" i="5"/>
  <c r="O497" i="5"/>
  <c r="BG496" i="5"/>
  <c r="F497" i="5"/>
  <c r="D498" i="5"/>
  <c r="R496" i="5"/>
  <c r="AC497" i="5"/>
  <c r="Y497" i="5"/>
  <c r="CB497" i="5"/>
  <c r="BX497" i="5"/>
  <c r="AB496" i="5"/>
  <c r="CA496" i="5"/>
  <c r="E498" i="5" l="1"/>
  <c r="I498" i="5"/>
  <c r="H497" i="5"/>
  <c r="BY497" i="5"/>
  <c r="BW498" i="5"/>
  <c r="AJ497" i="5"/>
  <c r="AH498" i="5"/>
  <c r="AT497" i="5"/>
  <c r="AR498" i="5"/>
  <c r="Z497" i="5"/>
  <c r="X498" i="5"/>
  <c r="P497" i="5"/>
  <c r="N498" i="5"/>
  <c r="BO497" i="5"/>
  <c r="BM498" i="5"/>
  <c r="CI497" i="5"/>
  <c r="CG498" i="5"/>
  <c r="BE497" i="5"/>
  <c r="BC498" i="5"/>
  <c r="BR498" i="5" l="1"/>
  <c r="BN498" i="5"/>
  <c r="AM498" i="5"/>
  <c r="AI498" i="5"/>
  <c r="CL498" i="5"/>
  <c r="CH498" i="5"/>
  <c r="BQ497" i="5"/>
  <c r="AL497" i="5"/>
  <c r="S498" i="5"/>
  <c r="O498" i="5"/>
  <c r="CB498" i="5"/>
  <c r="BX498" i="5"/>
  <c r="AW498" i="5"/>
  <c r="AS498" i="5"/>
  <c r="R497" i="5"/>
  <c r="CA497" i="5"/>
  <c r="BH498" i="5"/>
  <c r="BD498" i="5"/>
  <c r="AC498" i="5"/>
  <c r="Y498" i="5"/>
  <c r="BG497" i="5"/>
  <c r="AB497" i="5"/>
  <c r="CK497" i="5"/>
  <c r="AV497" i="5"/>
  <c r="F498" i="5"/>
  <c r="D499" i="5"/>
  <c r="Z498" i="5" l="1"/>
  <c r="X499" i="5"/>
  <c r="AT498" i="5"/>
  <c r="AR499" i="5"/>
  <c r="BE498" i="5"/>
  <c r="BC499" i="5"/>
  <c r="BY498" i="5"/>
  <c r="BW499" i="5"/>
  <c r="CI498" i="5"/>
  <c r="CG499" i="5"/>
  <c r="P498" i="5"/>
  <c r="N499" i="5"/>
  <c r="AJ498" i="5"/>
  <c r="AH499" i="5"/>
  <c r="E499" i="5"/>
  <c r="I499" i="5"/>
  <c r="BO498" i="5"/>
  <c r="BM499" i="5"/>
  <c r="H498" i="5"/>
  <c r="CB499" i="5" l="1"/>
  <c r="BX499" i="5"/>
  <c r="F499" i="5"/>
  <c r="D500" i="5"/>
  <c r="CA498" i="5"/>
  <c r="AM499" i="5"/>
  <c r="AI499" i="5"/>
  <c r="BH499" i="5"/>
  <c r="BD499" i="5"/>
  <c r="AL498" i="5"/>
  <c r="BG498" i="5"/>
  <c r="S499" i="5"/>
  <c r="O499" i="5"/>
  <c r="AW499" i="5"/>
  <c r="AS499" i="5"/>
  <c r="R498" i="5"/>
  <c r="AV498" i="5"/>
  <c r="BR499" i="5"/>
  <c r="BN499" i="5"/>
  <c r="CL499" i="5"/>
  <c r="CH499" i="5"/>
  <c r="AC499" i="5"/>
  <c r="Y499" i="5"/>
  <c r="BQ498" i="5"/>
  <c r="CK498" i="5"/>
  <c r="AB498" i="5"/>
  <c r="BO499" i="5" l="1"/>
  <c r="BM500" i="5"/>
  <c r="P499" i="5"/>
  <c r="N500" i="5"/>
  <c r="AJ499" i="5"/>
  <c r="AH500" i="5"/>
  <c r="Z499" i="5"/>
  <c r="X500" i="5"/>
  <c r="E500" i="5"/>
  <c r="I500" i="5"/>
  <c r="H499" i="5"/>
  <c r="CI499" i="5"/>
  <c r="CG500" i="5"/>
  <c r="AT499" i="5"/>
  <c r="AR500" i="5"/>
  <c r="BE499" i="5"/>
  <c r="BC500" i="5"/>
  <c r="BY499" i="5"/>
  <c r="BW500" i="5"/>
  <c r="AW500" i="5" l="1"/>
  <c r="AS500" i="5"/>
  <c r="AC500" i="5"/>
  <c r="Y500" i="5"/>
  <c r="AV499" i="5"/>
  <c r="AB499" i="5"/>
  <c r="CL500" i="5"/>
  <c r="CH500" i="5"/>
  <c r="AM500" i="5"/>
  <c r="AI500" i="5"/>
  <c r="BH500" i="5"/>
  <c r="BD500" i="5"/>
  <c r="CK499" i="5"/>
  <c r="AL499" i="5"/>
  <c r="S500" i="5"/>
  <c r="O500" i="5"/>
  <c r="CB500" i="5"/>
  <c r="BX500" i="5"/>
  <c r="CA499" i="5"/>
  <c r="R499" i="5"/>
  <c r="BR500" i="5"/>
  <c r="BN500" i="5"/>
  <c r="BG499" i="5"/>
  <c r="F500" i="5"/>
  <c r="D501" i="5"/>
  <c r="BQ499" i="5"/>
  <c r="E501" i="5" l="1"/>
  <c r="I501" i="5"/>
  <c r="H500" i="5"/>
  <c r="BY500" i="5"/>
  <c r="BW501" i="5"/>
  <c r="BE500" i="5"/>
  <c r="BC501" i="5"/>
  <c r="BO500" i="5"/>
  <c r="BM501" i="5"/>
  <c r="P500" i="5"/>
  <c r="N501" i="5"/>
  <c r="AJ500" i="5"/>
  <c r="AH501" i="5"/>
  <c r="Z500" i="5"/>
  <c r="X501" i="5"/>
  <c r="CI500" i="5"/>
  <c r="CG501" i="5"/>
  <c r="AT500" i="5"/>
  <c r="AR501" i="5"/>
  <c r="AC501" i="5" l="1"/>
  <c r="Y501" i="5"/>
  <c r="BH501" i="5"/>
  <c r="BD501" i="5"/>
  <c r="AB500" i="5"/>
  <c r="BG500" i="5"/>
  <c r="AM501" i="5"/>
  <c r="AI501" i="5"/>
  <c r="CB501" i="5"/>
  <c r="BX501" i="5"/>
  <c r="AL500" i="5"/>
  <c r="CA500" i="5"/>
  <c r="AW501" i="5"/>
  <c r="AS501" i="5"/>
  <c r="S501" i="5"/>
  <c r="O501" i="5"/>
  <c r="AV500" i="5"/>
  <c r="R500" i="5"/>
  <c r="CL501" i="5"/>
  <c r="CH501" i="5"/>
  <c r="BR501" i="5"/>
  <c r="BN501" i="5"/>
  <c r="CK500" i="5"/>
  <c r="BQ500" i="5"/>
  <c r="F501" i="5"/>
  <c r="D502" i="5"/>
  <c r="H501" i="5" l="1"/>
  <c r="BO501" i="5"/>
  <c r="BM502" i="5"/>
  <c r="P501" i="5"/>
  <c r="N502" i="5"/>
  <c r="BY501" i="5"/>
  <c r="BW502" i="5"/>
  <c r="BE501" i="5"/>
  <c r="BC502" i="5"/>
  <c r="E502" i="5"/>
  <c r="I502" i="5"/>
  <c r="CI501" i="5"/>
  <c r="CG502" i="5"/>
  <c r="AT501" i="5"/>
  <c r="AR502" i="5"/>
  <c r="AJ501" i="5"/>
  <c r="AH502" i="5"/>
  <c r="Z501" i="5"/>
  <c r="X502" i="5"/>
  <c r="AW502" i="5" l="1"/>
  <c r="AS502" i="5"/>
  <c r="CB502" i="5"/>
  <c r="BX502" i="5"/>
  <c r="AV501" i="5"/>
  <c r="CA501" i="5"/>
  <c r="CL502" i="5"/>
  <c r="CH502" i="5"/>
  <c r="S502" i="5"/>
  <c r="O502" i="5"/>
  <c r="CK501" i="5"/>
  <c r="R501" i="5"/>
  <c r="BR502" i="5"/>
  <c r="BN502" i="5"/>
  <c r="AC502" i="5"/>
  <c r="Y502" i="5"/>
  <c r="AB501" i="5"/>
  <c r="F502" i="5"/>
  <c r="D503" i="5"/>
  <c r="BQ501" i="5"/>
  <c r="AM502" i="5"/>
  <c r="AI502" i="5"/>
  <c r="BD502" i="5"/>
  <c r="AL501" i="5"/>
  <c r="BG501" i="5"/>
  <c r="E503" i="5" l="1"/>
  <c r="I503" i="5"/>
  <c r="H502" i="5"/>
  <c r="BE502" i="5"/>
  <c r="BC503" i="5"/>
  <c r="BH502" i="5"/>
  <c r="AJ502" i="5"/>
  <c r="AH503" i="5"/>
  <c r="Z502" i="5"/>
  <c r="X503" i="5"/>
  <c r="P502" i="5"/>
  <c r="N503" i="5"/>
  <c r="BY502" i="5"/>
  <c r="BW503" i="5"/>
  <c r="BO502" i="5"/>
  <c r="BM503" i="5"/>
  <c r="CI502" i="5"/>
  <c r="CG503" i="5"/>
  <c r="AT502" i="5"/>
  <c r="AR503" i="5"/>
  <c r="BQ502" i="5" l="1"/>
  <c r="AL502" i="5"/>
  <c r="CA502" i="5"/>
  <c r="BH503" i="5"/>
  <c r="BD503" i="5"/>
  <c r="CB503" i="5"/>
  <c r="BX503" i="5"/>
  <c r="AW503" i="5"/>
  <c r="AS503" i="5"/>
  <c r="S503" i="5"/>
  <c r="O503" i="5"/>
  <c r="BG502" i="5"/>
  <c r="AB502" i="5"/>
  <c r="AV502" i="5"/>
  <c r="R502" i="5"/>
  <c r="CL503" i="5"/>
  <c r="CH503" i="5"/>
  <c r="AC503" i="5"/>
  <c r="Y503" i="5"/>
  <c r="CK502" i="5"/>
  <c r="BR503" i="5"/>
  <c r="BN503" i="5"/>
  <c r="AM503" i="5"/>
  <c r="AI503" i="5"/>
  <c r="F503" i="5"/>
  <c r="D504" i="5"/>
  <c r="AJ503" i="5" l="1"/>
  <c r="AH504" i="5"/>
  <c r="CI503" i="5"/>
  <c r="CG504" i="5"/>
  <c r="BE503" i="5"/>
  <c r="BC504" i="5"/>
  <c r="BO503" i="5"/>
  <c r="BM504" i="5"/>
  <c r="P503" i="5"/>
  <c r="N504" i="5"/>
  <c r="AT503" i="5"/>
  <c r="AR504" i="5"/>
  <c r="E504" i="5"/>
  <c r="I504" i="5"/>
  <c r="Z503" i="5"/>
  <c r="X504" i="5"/>
  <c r="BY503" i="5"/>
  <c r="BW504" i="5"/>
  <c r="H503" i="5"/>
  <c r="AC504" i="5" l="1"/>
  <c r="Y504" i="5"/>
  <c r="BR504" i="5"/>
  <c r="BN504" i="5"/>
  <c r="AB503" i="5"/>
  <c r="BQ503" i="5"/>
  <c r="BH504" i="5"/>
  <c r="BD504" i="5"/>
  <c r="F504" i="5"/>
  <c r="D505" i="5"/>
  <c r="BG503" i="5"/>
  <c r="AW504" i="5"/>
  <c r="AS504" i="5"/>
  <c r="CL504" i="5"/>
  <c r="CH504" i="5"/>
  <c r="AV503" i="5"/>
  <c r="CK503" i="5"/>
  <c r="CB504" i="5"/>
  <c r="BX504" i="5"/>
  <c r="S504" i="5"/>
  <c r="O504" i="5"/>
  <c r="AM504" i="5"/>
  <c r="AI504" i="5"/>
  <c r="CA503" i="5"/>
  <c r="R503" i="5"/>
  <c r="AL503" i="5"/>
  <c r="BY504" i="5" l="1"/>
  <c r="BW505" i="5"/>
  <c r="AT504" i="5"/>
  <c r="AR505" i="5"/>
  <c r="AJ504" i="5"/>
  <c r="AH505" i="5"/>
  <c r="E505" i="5"/>
  <c r="I505" i="5"/>
  <c r="BO504" i="5"/>
  <c r="BM505" i="5"/>
  <c r="H504" i="5"/>
  <c r="P504" i="5"/>
  <c r="N505" i="5"/>
  <c r="CI504" i="5"/>
  <c r="CG505" i="5"/>
  <c r="BE504" i="5"/>
  <c r="BC505" i="5"/>
  <c r="Z504" i="5"/>
  <c r="X505" i="5"/>
  <c r="CK504" i="5" l="1"/>
  <c r="F505" i="5"/>
  <c r="D506" i="5"/>
  <c r="CL505" i="5"/>
  <c r="CH505" i="5"/>
  <c r="S505" i="5"/>
  <c r="O505" i="5"/>
  <c r="AM505" i="5"/>
  <c r="AI505" i="5"/>
  <c r="R504" i="5"/>
  <c r="AL504" i="5"/>
  <c r="AW505" i="5"/>
  <c r="AS505" i="5"/>
  <c r="AC505" i="5"/>
  <c r="Y505" i="5"/>
  <c r="AB504" i="5"/>
  <c r="AV504" i="5"/>
  <c r="BH505" i="5"/>
  <c r="BD505" i="5"/>
  <c r="BR505" i="5"/>
  <c r="BN505" i="5"/>
  <c r="CB505" i="5"/>
  <c r="BX505" i="5"/>
  <c r="BG504" i="5"/>
  <c r="BQ504" i="5"/>
  <c r="CA504" i="5"/>
  <c r="BE505" i="5" l="1"/>
  <c r="BC506" i="5"/>
  <c r="AT505" i="5"/>
  <c r="AR506" i="5"/>
  <c r="P505" i="5"/>
  <c r="N506" i="5"/>
  <c r="CI505" i="5"/>
  <c r="CG506" i="5"/>
  <c r="BY505" i="5"/>
  <c r="BW506" i="5"/>
  <c r="E506" i="5"/>
  <c r="I506" i="5"/>
  <c r="H505" i="5"/>
  <c r="BO505" i="5"/>
  <c r="BM506" i="5"/>
  <c r="Z505" i="5"/>
  <c r="X506" i="5"/>
  <c r="AJ505" i="5"/>
  <c r="AH506" i="5"/>
  <c r="BR506" i="5" l="1"/>
  <c r="BN506" i="5"/>
  <c r="CL506" i="5"/>
  <c r="CH506" i="5"/>
  <c r="BQ505" i="5"/>
  <c r="CK505" i="5"/>
  <c r="S506" i="5"/>
  <c r="O506" i="5"/>
  <c r="R505" i="5"/>
  <c r="AW506" i="5"/>
  <c r="AS506" i="5"/>
  <c r="AL505" i="5"/>
  <c r="F506" i="5"/>
  <c r="D507" i="5"/>
  <c r="AV505" i="5"/>
  <c r="AC506" i="5"/>
  <c r="Y506" i="5"/>
  <c r="CB506" i="5"/>
  <c r="BX506" i="5"/>
  <c r="BH506" i="5"/>
  <c r="BD506" i="5"/>
  <c r="AM506" i="5"/>
  <c r="AI506" i="5"/>
  <c r="AB505" i="5"/>
  <c r="CA505" i="5"/>
  <c r="BG505" i="5"/>
  <c r="H506" i="5" l="1"/>
  <c r="BY506" i="5"/>
  <c r="BW507" i="5"/>
  <c r="Z506" i="5"/>
  <c r="X507" i="5"/>
  <c r="AT506" i="5"/>
  <c r="AR507" i="5"/>
  <c r="AJ506" i="5"/>
  <c r="AH507" i="5"/>
  <c r="CI506" i="5"/>
  <c r="CG507" i="5"/>
  <c r="BE506" i="5"/>
  <c r="BC507" i="5"/>
  <c r="E507" i="5"/>
  <c r="I507" i="5"/>
  <c r="P506" i="5"/>
  <c r="N507" i="5"/>
  <c r="BO506" i="5"/>
  <c r="BM507" i="5"/>
  <c r="AW507" i="5" l="1"/>
  <c r="AS507" i="5"/>
  <c r="F507" i="5"/>
  <c r="D508" i="5"/>
  <c r="AV506" i="5"/>
  <c r="BH507" i="5"/>
  <c r="BD507" i="5"/>
  <c r="AC507" i="5"/>
  <c r="Y507" i="5"/>
  <c r="BG506" i="5"/>
  <c r="AB506" i="5"/>
  <c r="BR507" i="5"/>
  <c r="BN507" i="5"/>
  <c r="CL507" i="5"/>
  <c r="CH507" i="5"/>
  <c r="CB507" i="5"/>
  <c r="BX507" i="5"/>
  <c r="BQ506" i="5"/>
  <c r="CK506" i="5"/>
  <c r="CA506" i="5"/>
  <c r="S507" i="5"/>
  <c r="O507" i="5"/>
  <c r="AI507" i="5"/>
  <c r="R506" i="5"/>
  <c r="AL506" i="5"/>
  <c r="BO507" i="5" l="1"/>
  <c r="BM508" i="5"/>
  <c r="BE507" i="5"/>
  <c r="BC508" i="5"/>
  <c r="AJ507" i="5"/>
  <c r="AH508" i="5"/>
  <c r="AM507" i="5"/>
  <c r="P507" i="5"/>
  <c r="N508" i="5"/>
  <c r="BY507" i="5"/>
  <c r="BW508" i="5"/>
  <c r="E508" i="5"/>
  <c r="I508" i="5"/>
  <c r="H507" i="5"/>
  <c r="CI507" i="5"/>
  <c r="CG508" i="5"/>
  <c r="Z507" i="5"/>
  <c r="X508" i="5"/>
  <c r="AT507" i="5"/>
  <c r="AR508" i="5"/>
  <c r="CK507" i="5" l="1"/>
  <c r="R507" i="5"/>
  <c r="AM508" i="5"/>
  <c r="AI508" i="5"/>
  <c r="AL507" i="5"/>
  <c r="AW508" i="5"/>
  <c r="AS508" i="5"/>
  <c r="AV507" i="5"/>
  <c r="F508" i="5"/>
  <c r="D509" i="5"/>
  <c r="BH508" i="5"/>
  <c r="BD508" i="5"/>
  <c r="AC508" i="5"/>
  <c r="Y508" i="5"/>
  <c r="CB508" i="5"/>
  <c r="BX508" i="5"/>
  <c r="BG507" i="5"/>
  <c r="AB507" i="5"/>
  <c r="CA507" i="5"/>
  <c r="BR508" i="5"/>
  <c r="BN508" i="5"/>
  <c r="CL508" i="5"/>
  <c r="CH508" i="5"/>
  <c r="S508" i="5"/>
  <c r="O508" i="5"/>
  <c r="BQ507" i="5"/>
  <c r="P508" i="5" l="1"/>
  <c r="N509" i="5"/>
  <c r="BE508" i="5"/>
  <c r="BC509" i="5"/>
  <c r="CI508" i="5"/>
  <c r="CG509" i="5"/>
  <c r="E509" i="5"/>
  <c r="I509" i="5"/>
  <c r="AJ508" i="5"/>
  <c r="AH509" i="5"/>
  <c r="H508" i="5"/>
  <c r="BO508" i="5"/>
  <c r="BM509" i="5"/>
  <c r="BY508" i="5"/>
  <c r="BW509" i="5"/>
  <c r="Z508" i="5"/>
  <c r="X509" i="5"/>
  <c r="AT508" i="5"/>
  <c r="AR509" i="5"/>
  <c r="CA508" i="5" l="1"/>
  <c r="F509" i="5"/>
  <c r="D510" i="5"/>
  <c r="BR509" i="5"/>
  <c r="BN509" i="5"/>
  <c r="CL509" i="5"/>
  <c r="CH509" i="5"/>
  <c r="BQ508" i="5"/>
  <c r="CK508" i="5"/>
  <c r="CB509" i="5"/>
  <c r="BX509" i="5"/>
  <c r="BH509" i="5"/>
  <c r="BD509" i="5"/>
  <c r="AW509" i="5"/>
  <c r="AS509" i="5"/>
  <c r="AV508" i="5"/>
  <c r="BG508" i="5"/>
  <c r="AC509" i="5"/>
  <c r="Y509" i="5"/>
  <c r="AM509" i="5"/>
  <c r="AI509" i="5"/>
  <c r="S509" i="5"/>
  <c r="O509" i="5"/>
  <c r="AB508" i="5"/>
  <c r="AL508" i="5"/>
  <c r="R508" i="5"/>
  <c r="Z509" i="5" l="1"/>
  <c r="X510" i="5"/>
  <c r="BE509" i="5"/>
  <c r="BC510" i="5"/>
  <c r="CI509" i="5"/>
  <c r="CG510" i="5"/>
  <c r="BY509" i="5"/>
  <c r="BW510" i="5"/>
  <c r="BO509" i="5"/>
  <c r="BM510" i="5"/>
  <c r="P509" i="5"/>
  <c r="N510" i="5"/>
  <c r="E510" i="5"/>
  <c r="I510" i="5"/>
  <c r="H509" i="5"/>
  <c r="AJ509" i="5"/>
  <c r="AH510" i="5"/>
  <c r="AT509" i="5"/>
  <c r="AR510" i="5"/>
  <c r="CB510" i="5" l="1"/>
  <c r="BX510" i="5"/>
  <c r="CA509" i="5"/>
  <c r="CL510" i="5"/>
  <c r="CH510" i="5"/>
  <c r="F510" i="5"/>
  <c r="D511" i="5"/>
  <c r="CK509" i="5"/>
  <c r="AW510" i="5"/>
  <c r="AS510" i="5"/>
  <c r="S510" i="5"/>
  <c r="O510" i="5"/>
  <c r="BH510" i="5"/>
  <c r="BD510" i="5"/>
  <c r="AV509" i="5"/>
  <c r="R509" i="5"/>
  <c r="BG509" i="5"/>
  <c r="AM510" i="5"/>
  <c r="AI510" i="5"/>
  <c r="BR510" i="5"/>
  <c r="BN510" i="5"/>
  <c r="AC510" i="5"/>
  <c r="Y510" i="5"/>
  <c r="AL509" i="5"/>
  <c r="BQ509" i="5"/>
  <c r="AB509" i="5"/>
  <c r="AJ510" i="5" l="1"/>
  <c r="AH511" i="5"/>
  <c r="BE510" i="5"/>
  <c r="BC511" i="5"/>
  <c r="E511" i="5"/>
  <c r="I511" i="5"/>
  <c r="H510" i="5"/>
  <c r="P510" i="5"/>
  <c r="N511" i="5"/>
  <c r="CI510" i="5"/>
  <c r="CG511" i="5"/>
  <c r="Z510" i="5"/>
  <c r="X511" i="5"/>
  <c r="AT510" i="5"/>
  <c r="AR511" i="5"/>
  <c r="BO510" i="5"/>
  <c r="BM511" i="5"/>
  <c r="BY510" i="5"/>
  <c r="BW511" i="5"/>
  <c r="AW511" i="5" l="1"/>
  <c r="AS511" i="5"/>
  <c r="AV510" i="5"/>
  <c r="AC511" i="5"/>
  <c r="Y511" i="5"/>
  <c r="AB510" i="5"/>
  <c r="F511" i="5"/>
  <c r="D512" i="5"/>
  <c r="CB511" i="5"/>
  <c r="BX511" i="5"/>
  <c r="CL511" i="5"/>
  <c r="CH511" i="5"/>
  <c r="BH511" i="5"/>
  <c r="BD511" i="5"/>
  <c r="CA510" i="5"/>
  <c r="CK510" i="5"/>
  <c r="BG510" i="5"/>
  <c r="BR511" i="5"/>
  <c r="BN511" i="5"/>
  <c r="S511" i="5"/>
  <c r="O511" i="5"/>
  <c r="AM511" i="5"/>
  <c r="AI511" i="5"/>
  <c r="BQ510" i="5"/>
  <c r="R510" i="5"/>
  <c r="AL510" i="5"/>
  <c r="BO511" i="5" l="1"/>
  <c r="BM512" i="5"/>
  <c r="BE511" i="5"/>
  <c r="BC512" i="5"/>
  <c r="CI511" i="5"/>
  <c r="CG512" i="5"/>
  <c r="Z511" i="5"/>
  <c r="X512" i="5"/>
  <c r="AJ511" i="5"/>
  <c r="AH512" i="5"/>
  <c r="BY511" i="5"/>
  <c r="BW512" i="5"/>
  <c r="P511" i="5"/>
  <c r="N512" i="5"/>
  <c r="E512" i="5"/>
  <c r="I512" i="5"/>
  <c r="AT511" i="5"/>
  <c r="AR512" i="5"/>
  <c r="H511" i="5"/>
  <c r="AC512" i="5" l="1"/>
  <c r="Y512" i="5"/>
  <c r="F512" i="5"/>
  <c r="D513" i="5"/>
  <c r="AB511" i="5"/>
  <c r="S512" i="5"/>
  <c r="O512" i="5"/>
  <c r="CL512" i="5"/>
  <c r="CH512" i="5"/>
  <c r="R511" i="5"/>
  <c r="CK511" i="5"/>
  <c r="CB512" i="5"/>
  <c r="BX512" i="5"/>
  <c r="BH512" i="5"/>
  <c r="BD512" i="5"/>
  <c r="CA511" i="5"/>
  <c r="BG511" i="5"/>
  <c r="AW512" i="5"/>
  <c r="AS512" i="5"/>
  <c r="AM512" i="5"/>
  <c r="AI512" i="5"/>
  <c r="BR512" i="5"/>
  <c r="BN512" i="5"/>
  <c r="AV511" i="5"/>
  <c r="AL511" i="5"/>
  <c r="BQ511" i="5"/>
  <c r="AT512" i="5" l="1"/>
  <c r="AR513" i="5"/>
  <c r="BY512" i="5"/>
  <c r="BW513" i="5"/>
  <c r="P512" i="5"/>
  <c r="N513" i="5"/>
  <c r="BO512" i="5"/>
  <c r="BM513" i="5"/>
  <c r="E513" i="5"/>
  <c r="I513" i="5"/>
  <c r="H512" i="5"/>
  <c r="AJ512" i="5"/>
  <c r="AH513" i="5"/>
  <c r="BE512" i="5"/>
  <c r="BC513" i="5"/>
  <c r="CI512" i="5"/>
  <c r="CG513" i="5"/>
  <c r="Z512" i="5"/>
  <c r="X513" i="5"/>
  <c r="CL513" i="5" l="1"/>
  <c r="CH513" i="5"/>
  <c r="BH513" i="5"/>
  <c r="BD513" i="5"/>
  <c r="BR513" i="5"/>
  <c r="BN513" i="5"/>
  <c r="BG512" i="5"/>
  <c r="BQ512" i="5"/>
  <c r="AM513" i="5"/>
  <c r="AI513" i="5"/>
  <c r="S513" i="5"/>
  <c r="O513" i="5"/>
  <c r="AL512" i="5"/>
  <c r="R512" i="5"/>
  <c r="CB513" i="5"/>
  <c r="BX513" i="5"/>
  <c r="AC513" i="5"/>
  <c r="Y513" i="5"/>
  <c r="AB512" i="5"/>
  <c r="CA512" i="5"/>
  <c r="AW513" i="5"/>
  <c r="AS513" i="5"/>
  <c r="CK512" i="5"/>
  <c r="F513" i="5"/>
  <c r="D514" i="5"/>
  <c r="AV512" i="5"/>
  <c r="E514" i="5" l="1"/>
  <c r="I514" i="5"/>
  <c r="H513" i="5"/>
  <c r="Z513" i="5"/>
  <c r="X514" i="5"/>
  <c r="P513" i="5"/>
  <c r="N514" i="5"/>
  <c r="BO513" i="5"/>
  <c r="BM514" i="5"/>
  <c r="AT513" i="5"/>
  <c r="AR514" i="5"/>
  <c r="BY513" i="5"/>
  <c r="BW514" i="5"/>
  <c r="AJ513" i="5"/>
  <c r="AH514" i="5"/>
  <c r="BE513" i="5"/>
  <c r="BC514" i="5"/>
  <c r="CI513" i="5"/>
  <c r="CG514" i="5"/>
  <c r="AM514" i="5" l="1"/>
  <c r="AI514" i="5"/>
  <c r="S514" i="5"/>
  <c r="O514" i="5"/>
  <c r="AL513" i="5"/>
  <c r="R513" i="5"/>
  <c r="CB514" i="5"/>
  <c r="BX514" i="5"/>
  <c r="AC514" i="5"/>
  <c r="Y514" i="5"/>
  <c r="CA513" i="5"/>
  <c r="AB513" i="5"/>
  <c r="CL514" i="5"/>
  <c r="CH514" i="5"/>
  <c r="AW514" i="5"/>
  <c r="AS514" i="5"/>
  <c r="CK513" i="5"/>
  <c r="AV513" i="5"/>
  <c r="BH514" i="5"/>
  <c r="BD514" i="5"/>
  <c r="BR514" i="5"/>
  <c r="BN514" i="5"/>
  <c r="BG513" i="5"/>
  <c r="BQ513" i="5"/>
  <c r="F514" i="5"/>
  <c r="D515" i="5"/>
  <c r="H514" i="5" l="1"/>
  <c r="BO514" i="5"/>
  <c r="BM515" i="5"/>
  <c r="AT514" i="5"/>
  <c r="AR515" i="5"/>
  <c r="Z514" i="5"/>
  <c r="X515" i="5"/>
  <c r="P514" i="5"/>
  <c r="N515" i="5"/>
  <c r="E515" i="5"/>
  <c r="I515" i="5"/>
  <c r="BE514" i="5"/>
  <c r="BC515" i="5"/>
  <c r="CI514" i="5"/>
  <c r="CG515" i="5"/>
  <c r="BY514" i="5"/>
  <c r="BW515" i="5"/>
  <c r="AJ514" i="5"/>
  <c r="AH515" i="5"/>
  <c r="CL515" i="5" l="1"/>
  <c r="CH515" i="5"/>
  <c r="AC515" i="5"/>
  <c r="Y515" i="5"/>
  <c r="CK514" i="5"/>
  <c r="AB514" i="5"/>
  <c r="BH515" i="5"/>
  <c r="BD515" i="5"/>
  <c r="AW515" i="5"/>
  <c r="AS515" i="5"/>
  <c r="BG514" i="5"/>
  <c r="AV514" i="5"/>
  <c r="BR515" i="5"/>
  <c r="BN515" i="5"/>
  <c r="AL514" i="5"/>
  <c r="F515" i="5"/>
  <c r="D516" i="5"/>
  <c r="BQ514" i="5"/>
  <c r="AM515" i="5"/>
  <c r="AI515" i="5"/>
  <c r="CB515" i="5"/>
  <c r="BX515" i="5"/>
  <c r="S515" i="5"/>
  <c r="O515" i="5"/>
  <c r="CA514" i="5"/>
  <c r="R514" i="5"/>
  <c r="P515" i="5" l="1"/>
  <c r="N516" i="5"/>
  <c r="E516" i="5"/>
  <c r="I516" i="5"/>
  <c r="H515" i="5"/>
  <c r="BY515" i="5"/>
  <c r="BW516" i="5"/>
  <c r="AT515" i="5"/>
  <c r="AR516" i="5"/>
  <c r="Z515" i="5"/>
  <c r="X516" i="5"/>
  <c r="AJ515" i="5"/>
  <c r="AH516" i="5"/>
  <c r="BO515" i="5"/>
  <c r="BM516" i="5"/>
  <c r="BE515" i="5"/>
  <c r="BC516" i="5"/>
  <c r="CI515" i="5"/>
  <c r="CG516" i="5"/>
  <c r="AC516" i="5" l="1"/>
  <c r="Y516" i="5"/>
  <c r="BR516" i="5"/>
  <c r="BN516" i="5"/>
  <c r="CB516" i="5"/>
  <c r="BX516" i="5"/>
  <c r="BQ515" i="5"/>
  <c r="CA515" i="5"/>
  <c r="AM516" i="5"/>
  <c r="AI516" i="5"/>
  <c r="AL515" i="5"/>
  <c r="CK515" i="5"/>
  <c r="AB515" i="5"/>
  <c r="F516" i="5"/>
  <c r="D517" i="5"/>
  <c r="CL516" i="5"/>
  <c r="CH516" i="5"/>
  <c r="BH516" i="5"/>
  <c r="BD516" i="5"/>
  <c r="AW516" i="5"/>
  <c r="AS516" i="5"/>
  <c r="S516" i="5"/>
  <c r="O516" i="5"/>
  <c r="BG515" i="5"/>
  <c r="AV515" i="5"/>
  <c r="R515" i="5"/>
  <c r="BE516" i="5" l="1"/>
  <c r="BC517" i="5"/>
  <c r="CI516" i="5"/>
  <c r="CG517" i="5"/>
  <c r="BY516" i="5"/>
  <c r="BW517" i="5"/>
  <c r="P516" i="5"/>
  <c r="N517" i="5"/>
  <c r="E517" i="5"/>
  <c r="I517" i="5"/>
  <c r="AJ516" i="5"/>
  <c r="AH517" i="5"/>
  <c r="BO516" i="5"/>
  <c r="BM517" i="5"/>
  <c r="H516" i="5"/>
  <c r="AT516" i="5"/>
  <c r="AR517" i="5"/>
  <c r="Z516" i="5"/>
  <c r="X517" i="5"/>
  <c r="S517" i="5" l="1"/>
  <c r="O517" i="5"/>
  <c r="R516" i="5"/>
  <c r="BR517" i="5"/>
  <c r="BN517" i="5"/>
  <c r="CB517" i="5"/>
  <c r="BX517" i="5"/>
  <c r="BQ516" i="5"/>
  <c r="CA516" i="5"/>
  <c r="AC517" i="5"/>
  <c r="Y517" i="5"/>
  <c r="AM517" i="5"/>
  <c r="AI517" i="5"/>
  <c r="CL517" i="5"/>
  <c r="CH517" i="5"/>
  <c r="AB516" i="5"/>
  <c r="AL516" i="5"/>
  <c r="CK516" i="5"/>
  <c r="BH517" i="5"/>
  <c r="BD517" i="5"/>
  <c r="AW517" i="5"/>
  <c r="AS517" i="5"/>
  <c r="AV516" i="5"/>
  <c r="F517" i="5"/>
  <c r="D518" i="5"/>
  <c r="BG516" i="5"/>
  <c r="E518" i="5" l="1"/>
  <c r="I518" i="5"/>
  <c r="AJ517" i="5"/>
  <c r="AH518" i="5"/>
  <c r="BY517" i="5"/>
  <c r="BW518" i="5"/>
  <c r="Z517" i="5"/>
  <c r="X518" i="5"/>
  <c r="BO517" i="5"/>
  <c r="BM518" i="5"/>
  <c r="AT517" i="5"/>
  <c r="AR518" i="5"/>
  <c r="H517" i="5"/>
  <c r="BE517" i="5"/>
  <c r="BC518" i="5"/>
  <c r="CI517" i="5"/>
  <c r="CG518" i="5"/>
  <c r="P517" i="5"/>
  <c r="N518" i="5"/>
  <c r="CL518" i="5" l="1"/>
  <c r="CH518" i="5"/>
  <c r="BR518" i="5"/>
  <c r="BN518" i="5"/>
  <c r="BH518" i="5"/>
  <c r="BD518" i="5"/>
  <c r="AC518" i="5"/>
  <c r="Y518" i="5"/>
  <c r="BG517" i="5"/>
  <c r="AB517" i="5"/>
  <c r="CB518" i="5"/>
  <c r="BX518" i="5"/>
  <c r="CA517" i="5"/>
  <c r="S518" i="5"/>
  <c r="O518" i="5"/>
  <c r="AW518" i="5"/>
  <c r="AS518" i="5"/>
  <c r="AM518" i="5"/>
  <c r="AI518" i="5"/>
  <c r="R517" i="5"/>
  <c r="AV517" i="5"/>
  <c r="AL517" i="5"/>
  <c r="CK517" i="5"/>
  <c r="BQ517" i="5"/>
  <c r="F518" i="5"/>
  <c r="D519" i="5"/>
  <c r="Z518" i="5" l="1"/>
  <c r="X519" i="5"/>
  <c r="AJ518" i="5"/>
  <c r="AH519" i="5"/>
  <c r="BY518" i="5"/>
  <c r="BW519" i="5"/>
  <c r="BE518" i="5"/>
  <c r="BC519" i="5"/>
  <c r="AT518" i="5"/>
  <c r="AR519" i="5"/>
  <c r="BO518" i="5"/>
  <c r="BM519" i="5"/>
  <c r="E519" i="5"/>
  <c r="I519" i="5"/>
  <c r="P518" i="5"/>
  <c r="N519" i="5"/>
  <c r="CI518" i="5"/>
  <c r="CG519" i="5"/>
  <c r="H518" i="5"/>
  <c r="S519" i="5" l="1"/>
  <c r="O519" i="5"/>
  <c r="BH519" i="5"/>
  <c r="BD519" i="5"/>
  <c r="R518" i="5"/>
  <c r="BG518" i="5"/>
  <c r="CB519" i="5"/>
  <c r="BX519" i="5"/>
  <c r="F519" i="5"/>
  <c r="D520" i="5"/>
  <c r="CA518" i="5"/>
  <c r="BR519" i="5"/>
  <c r="BN519" i="5"/>
  <c r="AM519" i="5"/>
  <c r="AI519" i="5"/>
  <c r="BQ518" i="5"/>
  <c r="AL518" i="5"/>
  <c r="CL519" i="5"/>
  <c r="CH519" i="5"/>
  <c r="AW519" i="5"/>
  <c r="AS519" i="5"/>
  <c r="AC519" i="5"/>
  <c r="Y519" i="5"/>
  <c r="CK518" i="5"/>
  <c r="AV518" i="5"/>
  <c r="AB518" i="5"/>
  <c r="CI519" i="5" l="1"/>
  <c r="CG520" i="5"/>
  <c r="BO519" i="5"/>
  <c r="BM520" i="5"/>
  <c r="Z519" i="5"/>
  <c r="X520" i="5"/>
  <c r="E520" i="5"/>
  <c r="I520" i="5"/>
  <c r="BE519" i="5"/>
  <c r="BC520" i="5"/>
  <c r="H519" i="5"/>
  <c r="AT519" i="5"/>
  <c r="AR520" i="5"/>
  <c r="AJ519" i="5"/>
  <c r="AH520" i="5"/>
  <c r="BY519" i="5"/>
  <c r="BW520" i="5"/>
  <c r="P519" i="5"/>
  <c r="N520" i="5"/>
  <c r="AL519" i="5" l="1"/>
  <c r="F520" i="5"/>
  <c r="D521" i="5"/>
  <c r="AM520" i="5"/>
  <c r="AI520" i="5"/>
  <c r="AW520" i="5"/>
  <c r="AS520" i="5"/>
  <c r="AC520" i="5"/>
  <c r="Y520" i="5"/>
  <c r="AV519" i="5"/>
  <c r="AB519" i="5"/>
  <c r="BR520" i="5"/>
  <c r="BN520" i="5"/>
  <c r="S520" i="5"/>
  <c r="O520" i="5"/>
  <c r="R519" i="5"/>
  <c r="BQ519" i="5"/>
  <c r="CB520" i="5"/>
  <c r="BX520" i="5"/>
  <c r="BH520" i="5"/>
  <c r="BD520" i="5"/>
  <c r="CL520" i="5"/>
  <c r="CH520" i="5"/>
  <c r="CA519" i="5"/>
  <c r="BG519" i="5"/>
  <c r="CK519" i="5"/>
  <c r="BY520" i="5" l="1"/>
  <c r="BW521" i="5"/>
  <c r="BO520" i="5"/>
  <c r="BM521" i="5"/>
  <c r="AT520" i="5"/>
  <c r="AR521" i="5"/>
  <c r="AJ520" i="5"/>
  <c r="AH521" i="5"/>
  <c r="CI520" i="5"/>
  <c r="CG521" i="5"/>
  <c r="E521" i="5"/>
  <c r="I521" i="5"/>
  <c r="H520" i="5"/>
  <c r="BE520" i="5"/>
  <c r="BC521" i="5"/>
  <c r="P520" i="5"/>
  <c r="N521" i="5"/>
  <c r="Z520" i="5"/>
  <c r="X521" i="5"/>
  <c r="BH521" i="5" l="1"/>
  <c r="BD521" i="5"/>
  <c r="AM521" i="5"/>
  <c r="AI521" i="5"/>
  <c r="BG520" i="5"/>
  <c r="AL520" i="5"/>
  <c r="AW521" i="5"/>
  <c r="AS521" i="5"/>
  <c r="AV520" i="5"/>
  <c r="BR521" i="5"/>
  <c r="BN521" i="5"/>
  <c r="AC521" i="5"/>
  <c r="Y521" i="5"/>
  <c r="AB520" i="5"/>
  <c r="F521" i="5"/>
  <c r="D522" i="5"/>
  <c r="BQ520" i="5"/>
  <c r="S521" i="5"/>
  <c r="O521" i="5"/>
  <c r="CL521" i="5"/>
  <c r="CH521" i="5"/>
  <c r="CB521" i="5"/>
  <c r="BX521" i="5"/>
  <c r="R520" i="5"/>
  <c r="CK520" i="5"/>
  <c r="CA520" i="5"/>
  <c r="P521" i="5" l="1"/>
  <c r="N522" i="5"/>
  <c r="Z521" i="5"/>
  <c r="X522" i="5"/>
  <c r="BO521" i="5"/>
  <c r="BM522" i="5"/>
  <c r="BY521" i="5"/>
  <c r="BW522" i="5"/>
  <c r="E522" i="5"/>
  <c r="I522" i="5"/>
  <c r="AJ521" i="5"/>
  <c r="AH522" i="5"/>
  <c r="H521" i="5"/>
  <c r="CI521" i="5"/>
  <c r="CG522" i="5"/>
  <c r="AT521" i="5"/>
  <c r="AR522" i="5"/>
  <c r="BE521" i="5"/>
  <c r="BC522" i="5"/>
  <c r="CL522" i="5" l="1"/>
  <c r="CH522" i="5"/>
  <c r="CB522" i="5"/>
  <c r="BX522" i="5"/>
  <c r="CK521" i="5"/>
  <c r="CA521" i="5"/>
  <c r="AW522" i="5"/>
  <c r="AS522" i="5"/>
  <c r="BR522" i="5"/>
  <c r="BN522" i="5"/>
  <c r="BQ521" i="5"/>
  <c r="BH522" i="5"/>
  <c r="BD522" i="5"/>
  <c r="AM522" i="5"/>
  <c r="AI522" i="5"/>
  <c r="AC522" i="5"/>
  <c r="Y522" i="5"/>
  <c r="BG521" i="5"/>
  <c r="AL521" i="5"/>
  <c r="AB521" i="5"/>
  <c r="S522" i="5"/>
  <c r="O522" i="5"/>
  <c r="AV521" i="5"/>
  <c r="F522" i="5"/>
  <c r="D523" i="5"/>
  <c r="R521" i="5"/>
  <c r="E523" i="5" l="1"/>
  <c r="I523" i="5"/>
  <c r="BE522" i="5"/>
  <c r="BC523" i="5"/>
  <c r="H522" i="5"/>
  <c r="P522" i="5"/>
  <c r="N523" i="5"/>
  <c r="Z522" i="5"/>
  <c r="X523" i="5"/>
  <c r="BO522" i="5"/>
  <c r="BM523" i="5"/>
  <c r="BY522" i="5"/>
  <c r="BW523" i="5"/>
  <c r="AJ522" i="5"/>
  <c r="AH523" i="5"/>
  <c r="AT522" i="5"/>
  <c r="AR523" i="5"/>
  <c r="CI522" i="5"/>
  <c r="CG523" i="5"/>
  <c r="AW523" i="5" l="1"/>
  <c r="AS523" i="5"/>
  <c r="AC523" i="5"/>
  <c r="Y523" i="5"/>
  <c r="AM523" i="5"/>
  <c r="AI523" i="5"/>
  <c r="S523" i="5"/>
  <c r="O523" i="5"/>
  <c r="AL522" i="5"/>
  <c r="R522" i="5"/>
  <c r="CB523" i="5"/>
  <c r="BX523" i="5"/>
  <c r="CA522" i="5"/>
  <c r="CL523" i="5"/>
  <c r="CH523" i="5"/>
  <c r="BR523" i="5"/>
  <c r="BN523" i="5"/>
  <c r="BH523" i="5"/>
  <c r="BD523" i="5"/>
  <c r="CK522" i="5"/>
  <c r="BQ522" i="5"/>
  <c r="BG522" i="5"/>
  <c r="AV522" i="5"/>
  <c r="AB522" i="5"/>
  <c r="F523" i="5"/>
  <c r="D524" i="5"/>
  <c r="H523" i="5" l="1"/>
  <c r="P523" i="5"/>
  <c r="N524" i="5"/>
  <c r="BE523" i="5"/>
  <c r="BC524" i="5"/>
  <c r="BY523" i="5"/>
  <c r="BW524" i="5"/>
  <c r="AJ523" i="5"/>
  <c r="AH524" i="5"/>
  <c r="BO523" i="5"/>
  <c r="BM524" i="5"/>
  <c r="Z523" i="5"/>
  <c r="X524" i="5"/>
  <c r="E524" i="5"/>
  <c r="I524" i="5"/>
  <c r="CI523" i="5"/>
  <c r="CG524" i="5"/>
  <c r="AT523" i="5"/>
  <c r="AR524" i="5"/>
  <c r="CB524" i="5" l="1"/>
  <c r="BX524" i="5"/>
  <c r="F524" i="5"/>
  <c r="D525" i="5"/>
  <c r="CA523" i="5"/>
  <c r="AC524" i="5"/>
  <c r="Y524" i="5"/>
  <c r="BH524" i="5"/>
  <c r="BD524" i="5"/>
  <c r="AB523" i="5"/>
  <c r="BG523" i="5"/>
  <c r="AW524" i="5"/>
  <c r="AS524" i="5"/>
  <c r="BR524" i="5"/>
  <c r="BN524" i="5"/>
  <c r="S524" i="5"/>
  <c r="O524" i="5"/>
  <c r="AV523" i="5"/>
  <c r="BQ523" i="5"/>
  <c r="R523" i="5"/>
  <c r="CL524" i="5"/>
  <c r="CH524" i="5"/>
  <c r="AM524" i="5"/>
  <c r="AI524" i="5"/>
  <c r="CK523" i="5"/>
  <c r="AL523" i="5"/>
  <c r="AT524" i="5" l="1"/>
  <c r="AR525" i="5"/>
  <c r="Z524" i="5"/>
  <c r="X525" i="5"/>
  <c r="AJ524" i="5"/>
  <c r="AH525" i="5"/>
  <c r="CI524" i="5"/>
  <c r="CG525" i="5"/>
  <c r="P524" i="5"/>
  <c r="N525" i="5"/>
  <c r="E525" i="5"/>
  <c r="I525" i="5"/>
  <c r="H524" i="5"/>
  <c r="BO524" i="5"/>
  <c r="BM525" i="5"/>
  <c r="BE524" i="5"/>
  <c r="BC525" i="5"/>
  <c r="BY524" i="5"/>
  <c r="BW525" i="5"/>
  <c r="BR525" i="5" l="1"/>
  <c r="BN525" i="5"/>
  <c r="CL525" i="5"/>
  <c r="CH525" i="5"/>
  <c r="BQ524" i="5"/>
  <c r="CK524" i="5"/>
  <c r="AM525" i="5"/>
  <c r="AI525" i="5"/>
  <c r="AL524" i="5"/>
  <c r="AC525" i="5"/>
  <c r="Y525" i="5"/>
  <c r="CA524" i="5"/>
  <c r="F525" i="5"/>
  <c r="D526" i="5"/>
  <c r="AB524" i="5"/>
  <c r="CB525" i="5"/>
  <c r="BX525" i="5"/>
  <c r="BH525" i="5"/>
  <c r="BD525" i="5"/>
  <c r="S525" i="5"/>
  <c r="O525" i="5"/>
  <c r="AW525" i="5"/>
  <c r="AS525" i="5"/>
  <c r="BG524" i="5"/>
  <c r="R524" i="5"/>
  <c r="AV524" i="5"/>
  <c r="BE525" i="5" l="1"/>
  <c r="BC526" i="5"/>
  <c r="H525" i="5"/>
  <c r="BY525" i="5"/>
  <c r="BW526" i="5"/>
  <c r="Z525" i="5"/>
  <c r="X526" i="5"/>
  <c r="AT525" i="5"/>
  <c r="AR526" i="5"/>
  <c r="CI525" i="5"/>
  <c r="CG526" i="5"/>
  <c r="P525" i="5"/>
  <c r="N526" i="5"/>
  <c r="E526" i="5"/>
  <c r="I526" i="5"/>
  <c r="AJ525" i="5"/>
  <c r="AH526" i="5"/>
  <c r="BO525" i="5"/>
  <c r="BM526" i="5"/>
  <c r="AC526" i="5" l="1"/>
  <c r="Y526" i="5"/>
  <c r="F526" i="5"/>
  <c r="D527" i="5"/>
  <c r="AB525" i="5"/>
  <c r="S526" i="5"/>
  <c r="O526" i="5"/>
  <c r="CB526" i="5"/>
  <c r="BX526" i="5"/>
  <c r="R525" i="5"/>
  <c r="CA525" i="5"/>
  <c r="BR526" i="5"/>
  <c r="BN526" i="5"/>
  <c r="CL526" i="5"/>
  <c r="CH526" i="5"/>
  <c r="BQ525" i="5"/>
  <c r="CK525" i="5"/>
  <c r="AM526" i="5"/>
  <c r="AI526" i="5"/>
  <c r="AW526" i="5"/>
  <c r="AS526" i="5"/>
  <c r="BH526" i="5"/>
  <c r="BD526" i="5"/>
  <c r="AL525" i="5"/>
  <c r="AV525" i="5"/>
  <c r="BG525" i="5"/>
  <c r="AJ526" i="5" l="1"/>
  <c r="AH527" i="5"/>
  <c r="BO526" i="5"/>
  <c r="BM527" i="5"/>
  <c r="P526" i="5"/>
  <c r="N527" i="5"/>
  <c r="BE526" i="5"/>
  <c r="BC527" i="5"/>
  <c r="E527" i="5"/>
  <c r="I527" i="5"/>
  <c r="H526" i="5"/>
  <c r="AT526" i="5"/>
  <c r="AR527" i="5"/>
  <c r="CI526" i="5"/>
  <c r="CG527" i="5"/>
  <c r="BY526" i="5"/>
  <c r="BW527" i="5"/>
  <c r="Z526" i="5"/>
  <c r="X527" i="5"/>
  <c r="CL527" i="5" l="1"/>
  <c r="CH527" i="5"/>
  <c r="BH527" i="5"/>
  <c r="BD527" i="5"/>
  <c r="CK526" i="5"/>
  <c r="BG526" i="5"/>
  <c r="AW527" i="5"/>
  <c r="AS527" i="5"/>
  <c r="S527" i="5"/>
  <c r="O527" i="5"/>
  <c r="AV526" i="5"/>
  <c r="R526" i="5"/>
  <c r="BR527" i="5"/>
  <c r="BN527" i="5"/>
  <c r="AC527" i="5"/>
  <c r="Y527" i="5"/>
  <c r="AB526" i="5"/>
  <c r="BQ526" i="5"/>
  <c r="AM527" i="5"/>
  <c r="AI527" i="5"/>
  <c r="CB527" i="5"/>
  <c r="BX527" i="5"/>
  <c r="CA526" i="5"/>
  <c r="F527" i="5"/>
  <c r="D528" i="5"/>
  <c r="AL526" i="5"/>
  <c r="E528" i="5" l="1"/>
  <c r="I528" i="5"/>
  <c r="H527" i="5"/>
  <c r="BY527" i="5"/>
  <c r="BW528" i="5"/>
  <c r="Z527" i="5"/>
  <c r="X528" i="5"/>
  <c r="P527" i="5"/>
  <c r="N528" i="5"/>
  <c r="BE527" i="5"/>
  <c r="BC528" i="5"/>
  <c r="AJ527" i="5"/>
  <c r="AH528" i="5"/>
  <c r="BO527" i="5"/>
  <c r="BM528" i="5"/>
  <c r="AT527" i="5"/>
  <c r="AR528" i="5"/>
  <c r="CI527" i="5"/>
  <c r="CG528" i="5"/>
  <c r="AW528" i="5" l="1"/>
  <c r="AS528" i="5"/>
  <c r="S528" i="5"/>
  <c r="O528" i="5"/>
  <c r="BR528" i="5"/>
  <c r="BN528" i="5"/>
  <c r="AC528" i="5"/>
  <c r="Y528" i="5"/>
  <c r="BQ527" i="5"/>
  <c r="AB527" i="5"/>
  <c r="AM528" i="5"/>
  <c r="AI528" i="5"/>
  <c r="CB528" i="5"/>
  <c r="BX528" i="5"/>
  <c r="AL527" i="5"/>
  <c r="CA527" i="5"/>
  <c r="CL528" i="5"/>
  <c r="CH528" i="5"/>
  <c r="BH528" i="5"/>
  <c r="BD528" i="5"/>
  <c r="CK527" i="5"/>
  <c r="BG527" i="5"/>
  <c r="AV527" i="5"/>
  <c r="R527" i="5"/>
  <c r="F528" i="5"/>
  <c r="D529" i="5"/>
  <c r="BE528" i="5" l="1"/>
  <c r="BC529" i="5"/>
  <c r="BY528" i="5"/>
  <c r="BW529" i="5"/>
  <c r="Z528" i="5"/>
  <c r="X529" i="5"/>
  <c r="CI528" i="5"/>
  <c r="CG529" i="5"/>
  <c r="AJ528" i="5"/>
  <c r="AH529" i="5"/>
  <c r="BO528" i="5"/>
  <c r="BM529" i="5"/>
  <c r="P528" i="5"/>
  <c r="N529" i="5"/>
  <c r="E529" i="5"/>
  <c r="I529" i="5"/>
  <c r="AT528" i="5"/>
  <c r="AR529" i="5"/>
  <c r="H528" i="5"/>
  <c r="CL529" i="5" l="1"/>
  <c r="CH529" i="5"/>
  <c r="F529" i="5"/>
  <c r="D530" i="5"/>
  <c r="CK528" i="5"/>
  <c r="S529" i="5"/>
  <c r="O529" i="5"/>
  <c r="AC529" i="5"/>
  <c r="Y529" i="5"/>
  <c r="R528" i="5"/>
  <c r="AB528" i="5"/>
  <c r="BR529" i="5"/>
  <c r="BN529" i="5"/>
  <c r="CB529" i="5"/>
  <c r="BX529" i="5"/>
  <c r="BQ528" i="5"/>
  <c r="CA528" i="5"/>
  <c r="AW529" i="5"/>
  <c r="AS529" i="5"/>
  <c r="AM529" i="5"/>
  <c r="AI529" i="5"/>
  <c r="BH529" i="5"/>
  <c r="BD529" i="5"/>
  <c r="AV528" i="5"/>
  <c r="AL528" i="5"/>
  <c r="BG528" i="5"/>
  <c r="AT529" i="5" l="1"/>
  <c r="AR530" i="5"/>
  <c r="BO529" i="5"/>
  <c r="BM530" i="5"/>
  <c r="P529" i="5"/>
  <c r="N530" i="5"/>
  <c r="BE529" i="5"/>
  <c r="BC530" i="5"/>
  <c r="E530" i="5"/>
  <c r="I530" i="5"/>
  <c r="H529" i="5"/>
  <c r="AJ529" i="5"/>
  <c r="AH530" i="5"/>
  <c r="BY529" i="5"/>
  <c r="BW530" i="5"/>
  <c r="Z529" i="5"/>
  <c r="X530" i="5"/>
  <c r="CI529" i="5"/>
  <c r="CG530" i="5"/>
  <c r="CB530" i="5" l="1"/>
  <c r="BX530" i="5"/>
  <c r="BH530" i="5"/>
  <c r="BD530" i="5"/>
  <c r="CA529" i="5"/>
  <c r="BG529" i="5"/>
  <c r="CL530" i="5"/>
  <c r="CH530" i="5"/>
  <c r="AM530" i="5"/>
  <c r="AI530" i="5"/>
  <c r="S530" i="5"/>
  <c r="O530" i="5"/>
  <c r="AL529" i="5"/>
  <c r="R529" i="5"/>
  <c r="BR530" i="5"/>
  <c r="BN530" i="5"/>
  <c r="CK529" i="5"/>
  <c r="BQ529" i="5"/>
  <c r="AW530" i="5"/>
  <c r="AS530" i="5"/>
  <c r="AC530" i="5"/>
  <c r="Y530" i="5"/>
  <c r="AB529" i="5"/>
  <c r="F530" i="5"/>
  <c r="D531" i="5"/>
  <c r="AV529" i="5"/>
  <c r="E531" i="5" l="1"/>
  <c r="I531" i="5"/>
  <c r="H530" i="5"/>
  <c r="P530" i="5"/>
  <c r="N531" i="5"/>
  <c r="Z530" i="5"/>
  <c r="X531" i="5"/>
  <c r="BO530" i="5"/>
  <c r="BM531" i="5"/>
  <c r="AJ530" i="5"/>
  <c r="AH531" i="5"/>
  <c r="BE530" i="5"/>
  <c r="BC531" i="5"/>
  <c r="AT530" i="5"/>
  <c r="AR531" i="5"/>
  <c r="CI530" i="5"/>
  <c r="CG531" i="5"/>
  <c r="BY530" i="5"/>
  <c r="BW531" i="5"/>
  <c r="AW531" i="5" l="1"/>
  <c r="AS531" i="5"/>
  <c r="AC531" i="5"/>
  <c r="Y531" i="5"/>
  <c r="BR531" i="5"/>
  <c r="BN531" i="5"/>
  <c r="AV530" i="5"/>
  <c r="AB530" i="5"/>
  <c r="CL531" i="5"/>
  <c r="CH531" i="5"/>
  <c r="BH531" i="5"/>
  <c r="BD531" i="5"/>
  <c r="S531" i="5"/>
  <c r="O531" i="5"/>
  <c r="BG530" i="5"/>
  <c r="R530" i="5"/>
  <c r="AM531" i="5"/>
  <c r="AI531" i="5"/>
  <c r="CB531" i="5"/>
  <c r="BX531" i="5"/>
  <c r="CA530" i="5"/>
  <c r="AL530" i="5"/>
  <c r="CK530" i="5"/>
  <c r="BQ530" i="5"/>
  <c r="F531" i="5"/>
  <c r="D532" i="5"/>
  <c r="BY531" i="5" l="1"/>
  <c r="BW532" i="5"/>
  <c r="P531" i="5"/>
  <c r="N532" i="5"/>
  <c r="AJ531" i="5"/>
  <c r="AH532" i="5"/>
  <c r="BE531" i="5"/>
  <c r="BC532" i="5"/>
  <c r="BO531" i="5"/>
  <c r="BM532" i="5"/>
  <c r="CI531" i="5"/>
  <c r="CG532" i="5"/>
  <c r="Z531" i="5"/>
  <c r="X532" i="5"/>
  <c r="E532" i="5"/>
  <c r="I532" i="5"/>
  <c r="AT531" i="5"/>
  <c r="AR532" i="5"/>
  <c r="H531" i="5"/>
  <c r="BH532" i="5" l="1"/>
  <c r="BD532" i="5"/>
  <c r="F532" i="5"/>
  <c r="D533" i="5"/>
  <c r="BG531" i="5"/>
  <c r="AC532" i="5"/>
  <c r="Y532" i="5"/>
  <c r="AM532" i="5"/>
  <c r="AI532" i="5"/>
  <c r="AB531" i="5"/>
  <c r="AL531" i="5"/>
  <c r="CL532" i="5"/>
  <c r="CH532" i="5"/>
  <c r="S532" i="5"/>
  <c r="O532" i="5"/>
  <c r="CK531" i="5"/>
  <c r="R531" i="5"/>
  <c r="AW532" i="5"/>
  <c r="AS532" i="5"/>
  <c r="BR532" i="5"/>
  <c r="BN532" i="5"/>
  <c r="CB532" i="5"/>
  <c r="BX532" i="5"/>
  <c r="AV531" i="5"/>
  <c r="BQ531" i="5"/>
  <c r="CA531" i="5"/>
  <c r="AT532" i="5" l="1"/>
  <c r="AR533" i="5"/>
  <c r="CI532" i="5"/>
  <c r="CG533" i="5"/>
  <c r="Z532" i="5"/>
  <c r="X533" i="5"/>
  <c r="BY532" i="5"/>
  <c r="BW533" i="5"/>
  <c r="E533" i="5"/>
  <c r="I533" i="5"/>
  <c r="H532" i="5"/>
  <c r="BO532" i="5"/>
  <c r="BM533" i="5"/>
  <c r="P532" i="5"/>
  <c r="N533" i="5"/>
  <c r="AJ532" i="5"/>
  <c r="AH533" i="5"/>
  <c r="BE532" i="5"/>
  <c r="BC533" i="5"/>
  <c r="S533" i="5" l="1"/>
  <c r="O533" i="5"/>
  <c r="CB533" i="5"/>
  <c r="BX533" i="5"/>
  <c r="R532" i="5"/>
  <c r="CA532" i="5"/>
  <c r="BR533" i="5"/>
  <c r="BN533" i="5"/>
  <c r="AC533" i="5"/>
  <c r="Y533" i="5"/>
  <c r="BQ532" i="5"/>
  <c r="AB532" i="5"/>
  <c r="CL533" i="5"/>
  <c r="CH533" i="5"/>
  <c r="AM533" i="5"/>
  <c r="AI533" i="5"/>
  <c r="BH533" i="5"/>
  <c r="BD533" i="5"/>
  <c r="BG532" i="5"/>
  <c r="CK532" i="5"/>
  <c r="AW533" i="5"/>
  <c r="AS533" i="5"/>
  <c r="AL532" i="5"/>
  <c r="F533" i="5"/>
  <c r="D534" i="5"/>
  <c r="AV532" i="5"/>
  <c r="E534" i="5" l="1"/>
  <c r="I534" i="5"/>
  <c r="H533" i="5"/>
  <c r="BE533" i="5"/>
  <c r="BC534" i="5"/>
  <c r="AT533" i="5"/>
  <c r="AR534" i="5"/>
  <c r="AJ533" i="5"/>
  <c r="AH534" i="5"/>
  <c r="Z533" i="5"/>
  <c r="X534" i="5"/>
  <c r="BY533" i="5"/>
  <c r="BW534" i="5"/>
  <c r="CI533" i="5"/>
  <c r="CG534" i="5"/>
  <c r="BO533" i="5"/>
  <c r="BM534" i="5"/>
  <c r="P533" i="5"/>
  <c r="N534" i="5"/>
  <c r="BR534" i="5" l="1"/>
  <c r="BN534" i="5"/>
  <c r="AM534" i="5"/>
  <c r="AI534" i="5"/>
  <c r="CL534" i="5"/>
  <c r="CH534" i="5"/>
  <c r="AW534" i="5"/>
  <c r="AS534" i="5"/>
  <c r="CK533" i="5"/>
  <c r="AV533" i="5"/>
  <c r="CB534" i="5"/>
  <c r="BX534" i="5"/>
  <c r="BH534" i="5"/>
  <c r="BD534" i="5"/>
  <c r="CA533" i="5"/>
  <c r="BG533" i="5"/>
  <c r="S534" i="5"/>
  <c r="O534" i="5"/>
  <c r="AC534" i="5"/>
  <c r="Y534" i="5"/>
  <c r="R533" i="5"/>
  <c r="AB533" i="5"/>
  <c r="BQ533" i="5"/>
  <c r="AL533" i="5"/>
  <c r="F534" i="5"/>
  <c r="D535" i="5"/>
  <c r="Z534" i="5" l="1"/>
  <c r="X535" i="5"/>
  <c r="BE534" i="5"/>
  <c r="BC535" i="5"/>
  <c r="AT534" i="5"/>
  <c r="AR535" i="5"/>
  <c r="P534" i="5"/>
  <c r="N535" i="5"/>
  <c r="BY534" i="5"/>
  <c r="BW535" i="5"/>
  <c r="CI534" i="5"/>
  <c r="CG535" i="5"/>
  <c r="AJ534" i="5"/>
  <c r="AH535" i="5"/>
  <c r="E535" i="5"/>
  <c r="I535" i="5"/>
  <c r="BO534" i="5"/>
  <c r="BM535" i="5"/>
  <c r="H534" i="5"/>
  <c r="S535" i="5" l="1"/>
  <c r="O535" i="5"/>
  <c r="F535" i="5"/>
  <c r="D536" i="5"/>
  <c r="R534" i="5"/>
  <c r="AM535" i="5"/>
  <c r="AI535" i="5"/>
  <c r="AW535" i="5"/>
  <c r="AS535" i="5"/>
  <c r="AL534" i="5"/>
  <c r="AV534" i="5"/>
  <c r="CL535" i="5"/>
  <c r="CH535" i="5"/>
  <c r="BH535" i="5"/>
  <c r="BD535" i="5"/>
  <c r="CK534" i="5"/>
  <c r="BG534" i="5"/>
  <c r="BR535" i="5"/>
  <c r="BN535" i="5"/>
  <c r="CB535" i="5"/>
  <c r="BX535" i="5"/>
  <c r="AC535" i="5"/>
  <c r="Y535" i="5"/>
  <c r="BQ534" i="5"/>
  <c r="CA534" i="5"/>
  <c r="AB534" i="5"/>
  <c r="BO535" i="5" l="1"/>
  <c r="BM536" i="5"/>
  <c r="CI535" i="5"/>
  <c r="CG536" i="5"/>
  <c r="AJ535" i="5"/>
  <c r="AH536" i="5"/>
  <c r="Z535" i="5"/>
  <c r="X536" i="5"/>
  <c r="E536" i="5"/>
  <c r="I536" i="5"/>
  <c r="H535" i="5"/>
  <c r="BY535" i="5"/>
  <c r="BW536" i="5"/>
  <c r="BE535" i="5"/>
  <c r="BC536" i="5"/>
  <c r="AT535" i="5"/>
  <c r="AR536" i="5"/>
  <c r="P535" i="5"/>
  <c r="N536" i="5"/>
  <c r="BH536" i="5" l="1"/>
  <c r="BD536" i="5"/>
  <c r="AC536" i="5"/>
  <c r="Y536" i="5"/>
  <c r="BG535" i="5"/>
  <c r="AB535" i="5"/>
  <c r="CB536" i="5"/>
  <c r="BX536" i="5"/>
  <c r="AM536" i="5"/>
  <c r="AI536" i="5"/>
  <c r="CA535" i="5"/>
  <c r="AL535" i="5"/>
  <c r="CL536" i="5"/>
  <c r="CH536" i="5"/>
  <c r="AW536" i="5"/>
  <c r="AS536" i="5"/>
  <c r="S536" i="5"/>
  <c r="O536" i="5"/>
  <c r="R535" i="5"/>
  <c r="CK535" i="5"/>
  <c r="BR536" i="5"/>
  <c r="BN536" i="5"/>
  <c r="AV535" i="5"/>
  <c r="F536" i="5"/>
  <c r="D537" i="5"/>
  <c r="BQ535" i="5"/>
  <c r="E537" i="5" l="1"/>
  <c r="I537" i="5"/>
  <c r="H536" i="5"/>
  <c r="P536" i="5"/>
  <c r="N537" i="5"/>
  <c r="BO536" i="5"/>
  <c r="BM537" i="5"/>
  <c r="AT536" i="5"/>
  <c r="AR537" i="5"/>
  <c r="AJ536" i="5"/>
  <c r="AH537" i="5"/>
  <c r="Z536" i="5"/>
  <c r="X537" i="5"/>
  <c r="CI536" i="5"/>
  <c r="CG537" i="5"/>
  <c r="BY536" i="5"/>
  <c r="BW537" i="5"/>
  <c r="BE536" i="5"/>
  <c r="BC537" i="5"/>
  <c r="CB537" i="5" l="1"/>
  <c r="BX537" i="5"/>
  <c r="AW537" i="5"/>
  <c r="AS537" i="5"/>
  <c r="CL537" i="5"/>
  <c r="CH537" i="5"/>
  <c r="BR537" i="5"/>
  <c r="BN537" i="5"/>
  <c r="AC537" i="5"/>
  <c r="Y537" i="5"/>
  <c r="S537" i="5"/>
  <c r="O537" i="5"/>
  <c r="CK536" i="5"/>
  <c r="BQ536" i="5"/>
  <c r="AB536" i="5"/>
  <c r="R536" i="5"/>
  <c r="BH537" i="5"/>
  <c r="BD537" i="5"/>
  <c r="AM537" i="5"/>
  <c r="AI537" i="5"/>
  <c r="BG536" i="5"/>
  <c r="AL536" i="5"/>
  <c r="CA536" i="5"/>
  <c r="AV536" i="5"/>
  <c r="F537" i="5"/>
  <c r="D538" i="5"/>
  <c r="H537" i="5" l="1"/>
  <c r="AJ537" i="5"/>
  <c r="AH538" i="5"/>
  <c r="BO537" i="5"/>
  <c r="BM538" i="5"/>
  <c r="BE537" i="5"/>
  <c r="BC538" i="5"/>
  <c r="CI537" i="5"/>
  <c r="CG538" i="5"/>
  <c r="P537" i="5"/>
  <c r="N538" i="5"/>
  <c r="AT537" i="5"/>
  <c r="AR538" i="5"/>
  <c r="E538" i="5"/>
  <c r="I538" i="5"/>
  <c r="Z537" i="5"/>
  <c r="X538" i="5"/>
  <c r="BY537" i="5"/>
  <c r="BW538" i="5"/>
  <c r="BH538" i="5" l="1"/>
  <c r="BD538" i="5"/>
  <c r="F538" i="5"/>
  <c r="D539" i="5"/>
  <c r="BG537" i="5"/>
  <c r="AW538" i="5"/>
  <c r="AS538" i="5"/>
  <c r="BR538" i="5"/>
  <c r="BN538" i="5"/>
  <c r="AV537" i="5"/>
  <c r="BQ537" i="5"/>
  <c r="CB538" i="5"/>
  <c r="BX538" i="5"/>
  <c r="S538" i="5"/>
  <c r="O538" i="5"/>
  <c r="AM538" i="5"/>
  <c r="AI538" i="5"/>
  <c r="CA537" i="5"/>
  <c r="R537" i="5"/>
  <c r="AL537" i="5"/>
  <c r="AC538" i="5"/>
  <c r="Y538" i="5"/>
  <c r="CH538" i="5"/>
  <c r="AB537" i="5"/>
  <c r="CK537" i="5"/>
  <c r="BY538" i="5" l="1"/>
  <c r="BW539" i="5"/>
  <c r="AT538" i="5"/>
  <c r="AR539" i="5"/>
  <c r="CI538" i="5"/>
  <c r="CG539" i="5"/>
  <c r="CL538" i="5"/>
  <c r="Z538" i="5"/>
  <c r="X539" i="5"/>
  <c r="AJ538" i="5"/>
  <c r="AH539" i="5"/>
  <c r="E539" i="5"/>
  <c r="I539" i="5"/>
  <c r="H538" i="5"/>
  <c r="P538" i="5"/>
  <c r="N539" i="5"/>
  <c r="BO538" i="5"/>
  <c r="BM539" i="5"/>
  <c r="BE538" i="5"/>
  <c r="BC539" i="5"/>
  <c r="R538" i="5" l="1"/>
  <c r="AB538" i="5"/>
  <c r="CL539" i="5"/>
  <c r="CH539" i="5"/>
  <c r="CK538" i="5"/>
  <c r="BH539" i="5"/>
  <c r="BD539" i="5"/>
  <c r="BG538" i="5"/>
  <c r="F539" i="5"/>
  <c r="D540" i="5"/>
  <c r="AW539" i="5"/>
  <c r="AS539" i="5"/>
  <c r="BR539" i="5"/>
  <c r="BN539" i="5"/>
  <c r="AM539" i="5"/>
  <c r="AI539" i="5"/>
  <c r="AV538" i="5"/>
  <c r="BQ538" i="5"/>
  <c r="AL538" i="5"/>
  <c r="CB539" i="5"/>
  <c r="BX539" i="5"/>
  <c r="S539" i="5"/>
  <c r="O539" i="5"/>
  <c r="AC539" i="5"/>
  <c r="Y539" i="5"/>
  <c r="CA538" i="5"/>
  <c r="Z539" i="5" l="1"/>
  <c r="X540" i="5"/>
  <c r="AT539" i="5"/>
  <c r="AR540" i="5"/>
  <c r="P539" i="5"/>
  <c r="N540" i="5"/>
  <c r="E540" i="5"/>
  <c r="I540" i="5"/>
  <c r="CI539" i="5"/>
  <c r="CG540" i="5"/>
  <c r="H539" i="5"/>
  <c r="BY539" i="5"/>
  <c r="BW540" i="5"/>
  <c r="AJ539" i="5"/>
  <c r="AH540" i="5"/>
  <c r="BO539" i="5"/>
  <c r="BM540" i="5"/>
  <c r="BE539" i="5"/>
  <c r="BC540" i="5"/>
  <c r="AL539" i="5" l="1"/>
  <c r="F540" i="5"/>
  <c r="D541" i="5"/>
  <c r="CB540" i="5"/>
  <c r="BX540" i="5"/>
  <c r="S540" i="5"/>
  <c r="O540" i="5"/>
  <c r="CL540" i="5"/>
  <c r="CH540" i="5"/>
  <c r="AM540" i="5"/>
  <c r="AI540" i="5"/>
  <c r="CA539" i="5"/>
  <c r="R539" i="5"/>
  <c r="BR540" i="5"/>
  <c r="BN540" i="5"/>
  <c r="AW540" i="5"/>
  <c r="AS540" i="5"/>
  <c r="BH540" i="5"/>
  <c r="BD540" i="5"/>
  <c r="BG539" i="5"/>
  <c r="AV539" i="5"/>
  <c r="AC540" i="5"/>
  <c r="Y540" i="5"/>
  <c r="BQ539" i="5"/>
  <c r="CK539" i="5"/>
  <c r="AB539" i="5"/>
  <c r="P540" i="5" l="1"/>
  <c r="N541" i="5"/>
  <c r="BE540" i="5"/>
  <c r="BC541" i="5"/>
  <c r="BY540" i="5"/>
  <c r="BW541" i="5"/>
  <c r="Z540" i="5"/>
  <c r="X541" i="5"/>
  <c r="AT540" i="5"/>
  <c r="AR541" i="5"/>
  <c r="AJ540" i="5"/>
  <c r="AH541" i="5"/>
  <c r="E541" i="5"/>
  <c r="I541" i="5"/>
  <c r="H540" i="5"/>
  <c r="BO540" i="5"/>
  <c r="BM541" i="5"/>
  <c r="CI540" i="5"/>
  <c r="CG541" i="5"/>
  <c r="AC541" i="5" l="1"/>
  <c r="Y541" i="5"/>
  <c r="AB540" i="5"/>
  <c r="CB541" i="5"/>
  <c r="BX541" i="5"/>
  <c r="F541" i="5"/>
  <c r="D542" i="5"/>
  <c r="CA540" i="5"/>
  <c r="CL541" i="5"/>
  <c r="CH541" i="5"/>
  <c r="AM541" i="5"/>
  <c r="AI541" i="5"/>
  <c r="BH541" i="5"/>
  <c r="BD541" i="5"/>
  <c r="CK540" i="5"/>
  <c r="AL540" i="5"/>
  <c r="BG540" i="5"/>
  <c r="BR541" i="5"/>
  <c r="BN541" i="5"/>
  <c r="AW541" i="5"/>
  <c r="AS541" i="5"/>
  <c r="S541" i="5"/>
  <c r="O541" i="5"/>
  <c r="BQ540" i="5"/>
  <c r="AV540" i="5"/>
  <c r="R540" i="5"/>
  <c r="BO541" i="5" l="1"/>
  <c r="BM542" i="5"/>
  <c r="BE541" i="5"/>
  <c r="BC542" i="5"/>
  <c r="E542" i="5"/>
  <c r="I542" i="5"/>
  <c r="H541" i="5"/>
  <c r="AJ541" i="5"/>
  <c r="AH542" i="5"/>
  <c r="BY541" i="5"/>
  <c r="BW542" i="5"/>
  <c r="P541" i="5"/>
  <c r="N542" i="5"/>
  <c r="CI541" i="5"/>
  <c r="CG542" i="5"/>
  <c r="AT541" i="5"/>
  <c r="AR542" i="5"/>
  <c r="Z541" i="5"/>
  <c r="X542" i="5"/>
  <c r="CL542" i="5" l="1"/>
  <c r="CH542" i="5"/>
  <c r="CK541" i="5"/>
  <c r="R541" i="5"/>
  <c r="F542" i="5"/>
  <c r="D543" i="5"/>
  <c r="AC542" i="5"/>
  <c r="Y542" i="5"/>
  <c r="CB542" i="5"/>
  <c r="BX542" i="5"/>
  <c r="BH542" i="5"/>
  <c r="BD542" i="5"/>
  <c r="S542" i="5"/>
  <c r="O542" i="5"/>
  <c r="AB541" i="5"/>
  <c r="CA541" i="5"/>
  <c r="BG541" i="5"/>
  <c r="AW542" i="5"/>
  <c r="AS542" i="5"/>
  <c r="AM542" i="5"/>
  <c r="AI542" i="5"/>
  <c r="BR542" i="5"/>
  <c r="BN542" i="5"/>
  <c r="AV541" i="5"/>
  <c r="AL541" i="5"/>
  <c r="BQ541" i="5"/>
  <c r="AT542" i="5" l="1"/>
  <c r="AR543" i="5"/>
  <c r="P542" i="5"/>
  <c r="N543" i="5"/>
  <c r="E543" i="5"/>
  <c r="I543" i="5"/>
  <c r="H542" i="5"/>
  <c r="BE542" i="5"/>
  <c r="BC543" i="5"/>
  <c r="BO542" i="5"/>
  <c r="BM543" i="5"/>
  <c r="BY542" i="5"/>
  <c r="BW543" i="5"/>
  <c r="AJ542" i="5"/>
  <c r="AH543" i="5"/>
  <c r="Z542" i="5"/>
  <c r="X543" i="5"/>
  <c r="CI542" i="5"/>
  <c r="CG543" i="5"/>
  <c r="AM543" i="5" l="1"/>
  <c r="AI543" i="5"/>
  <c r="AL542" i="5"/>
  <c r="CA542" i="5"/>
  <c r="F543" i="5"/>
  <c r="D544" i="5"/>
  <c r="CL543" i="5"/>
  <c r="CH543" i="5"/>
  <c r="BR543" i="5"/>
  <c r="BN543" i="5"/>
  <c r="S543" i="5"/>
  <c r="O543" i="5"/>
  <c r="CK542" i="5"/>
  <c r="BQ542" i="5"/>
  <c r="R542" i="5"/>
  <c r="AC543" i="5"/>
  <c r="Y543" i="5"/>
  <c r="BH543" i="5"/>
  <c r="BD543" i="5"/>
  <c r="AW543" i="5"/>
  <c r="AS543" i="5"/>
  <c r="CB543" i="5"/>
  <c r="BX543" i="5"/>
  <c r="AB542" i="5"/>
  <c r="BG542" i="5"/>
  <c r="AV542" i="5"/>
  <c r="BE543" i="5" l="1"/>
  <c r="BC544" i="5"/>
  <c r="E544" i="5"/>
  <c r="I544" i="5"/>
  <c r="H543" i="5"/>
  <c r="Z543" i="5"/>
  <c r="X544" i="5"/>
  <c r="P543" i="5"/>
  <c r="N544" i="5"/>
  <c r="BY543" i="5"/>
  <c r="BW544" i="5"/>
  <c r="BO543" i="5"/>
  <c r="BM544" i="5"/>
  <c r="AT543" i="5"/>
  <c r="AR544" i="5"/>
  <c r="CI543" i="5"/>
  <c r="CG544" i="5"/>
  <c r="AJ543" i="5"/>
  <c r="AH544" i="5"/>
  <c r="AW544" i="5" l="1"/>
  <c r="AS544" i="5"/>
  <c r="AC544" i="5"/>
  <c r="Y544" i="5"/>
  <c r="AV543" i="5"/>
  <c r="AB543" i="5"/>
  <c r="BR544" i="5"/>
  <c r="BN544" i="5"/>
  <c r="BQ543" i="5"/>
  <c r="CB544" i="5"/>
  <c r="BX544" i="5"/>
  <c r="AL543" i="5"/>
  <c r="CA543" i="5"/>
  <c r="F544" i="5"/>
  <c r="D545" i="5"/>
  <c r="AM544" i="5"/>
  <c r="AI544" i="5"/>
  <c r="CL544" i="5"/>
  <c r="CH544" i="5"/>
  <c r="S544" i="5"/>
  <c r="O544" i="5"/>
  <c r="BH544" i="5"/>
  <c r="BD544" i="5"/>
  <c r="CK543" i="5"/>
  <c r="R543" i="5"/>
  <c r="BG543" i="5"/>
  <c r="CI544" i="5" l="1"/>
  <c r="CG545" i="5"/>
  <c r="AJ544" i="5"/>
  <c r="AH545" i="5"/>
  <c r="BY544" i="5"/>
  <c r="BW545" i="5"/>
  <c r="BE544" i="5"/>
  <c r="BC545" i="5"/>
  <c r="E545" i="5"/>
  <c r="I545" i="5"/>
  <c r="Z544" i="5"/>
  <c r="X545" i="5"/>
  <c r="H544" i="5"/>
  <c r="P544" i="5"/>
  <c r="N545" i="5"/>
  <c r="BO544" i="5"/>
  <c r="BM545" i="5"/>
  <c r="AT544" i="5"/>
  <c r="AR545" i="5"/>
  <c r="BR545" i="5" l="1"/>
  <c r="BN545" i="5"/>
  <c r="S545" i="5"/>
  <c r="O545" i="5"/>
  <c r="BH545" i="5"/>
  <c r="BD545" i="5"/>
  <c r="R544" i="5"/>
  <c r="BG544" i="5"/>
  <c r="CB545" i="5"/>
  <c r="BX545" i="5"/>
  <c r="CA544" i="5"/>
  <c r="AW545" i="5"/>
  <c r="AS545" i="5"/>
  <c r="AC545" i="5"/>
  <c r="Y545" i="5"/>
  <c r="AM545" i="5"/>
  <c r="AI545" i="5"/>
  <c r="AV544" i="5"/>
  <c r="AB544" i="5"/>
  <c r="AL544" i="5"/>
  <c r="CL545" i="5"/>
  <c r="CH545" i="5"/>
  <c r="BQ544" i="5"/>
  <c r="F545" i="5"/>
  <c r="D546" i="5"/>
  <c r="CK544" i="5"/>
  <c r="E546" i="5" l="1"/>
  <c r="I546" i="5"/>
  <c r="AT545" i="5"/>
  <c r="AR546" i="5"/>
  <c r="H545" i="5"/>
  <c r="BE545" i="5"/>
  <c r="BC546" i="5"/>
  <c r="CI545" i="5"/>
  <c r="CG546" i="5"/>
  <c r="AJ545" i="5"/>
  <c r="AH546" i="5"/>
  <c r="BY545" i="5"/>
  <c r="BW546" i="5"/>
  <c r="P545" i="5"/>
  <c r="N546" i="5"/>
  <c r="Z545" i="5"/>
  <c r="X546" i="5"/>
  <c r="BO545" i="5"/>
  <c r="BM546" i="5"/>
  <c r="CL546" i="5" l="1"/>
  <c r="CH546" i="5"/>
  <c r="S546" i="5"/>
  <c r="O546" i="5"/>
  <c r="BH546" i="5"/>
  <c r="BD546" i="5"/>
  <c r="R545" i="5"/>
  <c r="BG545" i="5"/>
  <c r="AC546" i="5"/>
  <c r="Y546" i="5"/>
  <c r="CB546" i="5"/>
  <c r="BX546" i="5"/>
  <c r="CA545" i="5"/>
  <c r="BR546" i="5"/>
  <c r="BN546" i="5"/>
  <c r="AM546" i="5"/>
  <c r="AI546" i="5"/>
  <c r="AW546" i="5"/>
  <c r="AS546" i="5"/>
  <c r="BQ545" i="5"/>
  <c r="AL545" i="5"/>
  <c r="AV545" i="5"/>
  <c r="AB545" i="5"/>
  <c r="CK545" i="5"/>
  <c r="F546" i="5"/>
  <c r="D547" i="5"/>
  <c r="AT546" i="5" l="1"/>
  <c r="AR547" i="5"/>
  <c r="BY546" i="5"/>
  <c r="BW547" i="5"/>
  <c r="BE546" i="5"/>
  <c r="BC547" i="5"/>
  <c r="AJ546" i="5"/>
  <c r="AH547" i="5"/>
  <c r="Z546" i="5"/>
  <c r="X547" i="5"/>
  <c r="P546" i="5"/>
  <c r="N547" i="5"/>
  <c r="E547" i="5"/>
  <c r="I547" i="5"/>
  <c r="BO546" i="5"/>
  <c r="BM547" i="5"/>
  <c r="CI546" i="5"/>
  <c r="CG547" i="5"/>
  <c r="H546" i="5"/>
  <c r="BR547" i="5" l="1"/>
  <c r="BN547" i="5"/>
  <c r="AM547" i="5"/>
  <c r="AI547" i="5"/>
  <c r="BQ546" i="5"/>
  <c r="AL546" i="5"/>
  <c r="BH547" i="5"/>
  <c r="BD547" i="5"/>
  <c r="F547" i="5"/>
  <c r="D548" i="5"/>
  <c r="BG546" i="5"/>
  <c r="S547" i="5"/>
  <c r="O547" i="5"/>
  <c r="CB547" i="5"/>
  <c r="BX547" i="5"/>
  <c r="R546" i="5"/>
  <c r="CA546" i="5"/>
  <c r="CL547" i="5"/>
  <c r="CH547" i="5"/>
  <c r="AC547" i="5"/>
  <c r="Y547" i="5"/>
  <c r="AW547" i="5"/>
  <c r="AS547" i="5"/>
  <c r="CK546" i="5"/>
  <c r="AB546" i="5"/>
  <c r="AV546" i="5"/>
  <c r="CI547" i="5" l="1"/>
  <c r="CG548" i="5"/>
  <c r="P547" i="5"/>
  <c r="N548" i="5"/>
  <c r="AT547" i="5"/>
  <c r="AR548" i="5"/>
  <c r="E548" i="5"/>
  <c r="I548" i="5"/>
  <c r="AJ547" i="5"/>
  <c r="AH548" i="5"/>
  <c r="H547" i="5"/>
  <c r="Z547" i="5"/>
  <c r="X548" i="5"/>
  <c r="BY547" i="5"/>
  <c r="BW548" i="5"/>
  <c r="BE547" i="5"/>
  <c r="BC548" i="5"/>
  <c r="BO547" i="5"/>
  <c r="BM548" i="5"/>
  <c r="CA547" i="5" l="1"/>
  <c r="F548" i="5"/>
  <c r="D549" i="5"/>
  <c r="AC548" i="5"/>
  <c r="Y548" i="5"/>
  <c r="AW548" i="5"/>
  <c r="AS548" i="5"/>
  <c r="AB547" i="5"/>
  <c r="AV547" i="5"/>
  <c r="S548" i="5"/>
  <c r="O548" i="5"/>
  <c r="BQ547" i="5"/>
  <c r="R547" i="5"/>
  <c r="CB548" i="5"/>
  <c r="BX548" i="5"/>
  <c r="BR548" i="5"/>
  <c r="BN548" i="5"/>
  <c r="BH548" i="5"/>
  <c r="BD548" i="5"/>
  <c r="AM548" i="5"/>
  <c r="AI548" i="5"/>
  <c r="CL548" i="5"/>
  <c r="CH548" i="5"/>
  <c r="BG547" i="5"/>
  <c r="AL547" i="5"/>
  <c r="CK547" i="5"/>
  <c r="BE548" i="5" l="1"/>
  <c r="BC549" i="5"/>
  <c r="AT548" i="5"/>
  <c r="AR549" i="5"/>
  <c r="BO548" i="5"/>
  <c r="BM549" i="5"/>
  <c r="P548" i="5"/>
  <c r="N549" i="5"/>
  <c r="Z548" i="5"/>
  <c r="X549" i="5"/>
  <c r="CI548" i="5"/>
  <c r="CG549" i="5"/>
  <c r="BY548" i="5"/>
  <c r="BW549" i="5"/>
  <c r="E549" i="5"/>
  <c r="I549" i="5"/>
  <c r="H548" i="5"/>
  <c r="AJ548" i="5"/>
  <c r="AH549" i="5"/>
  <c r="S549" i="5" l="1"/>
  <c r="O549" i="5"/>
  <c r="F549" i="5"/>
  <c r="D550" i="5"/>
  <c r="R548" i="5"/>
  <c r="CB549" i="5"/>
  <c r="BX549" i="5"/>
  <c r="BR549" i="5"/>
  <c r="BN549" i="5"/>
  <c r="CA548" i="5"/>
  <c r="BQ548" i="5"/>
  <c r="AM549" i="5"/>
  <c r="AI549" i="5"/>
  <c r="CL549" i="5"/>
  <c r="CH549" i="5"/>
  <c r="AW549" i="5"/>
  <c r="AS549" i="5"/>
  <c r="AL548" i="5"/>
  <c r="CK548" i="5"/>
  <c r="AV548" i="5"/>
  <c r="AC549" i="5"/>
  <c r="Y549" i="5"/>
  <c r="BD549" i="5"/>
  <c r="AB548" i="5"/>
  <c r="BG548" i="5"/>
  <c r="AJ549" i="5" l="1"/>
  <c r="AH550" i="5"/>
  <c r="BY549" i="5"/>
  <c r="BW550" i="5"/>
  <c r="BE549" i="5"/>
  <c r="BC550" i="5"/>
  <c r="BH549" i="5"/>
  <c r="Z549" i="5"/>
  <c r="X550" i="5"/>
  <c r="AT549" i="5"/>
  <c r="AR550" i="5"/>
  <c r="E550" i="5"/>
  <c r="I550" i="5"/>
  <c r="H549" i="5"/>
  <c r="CI549" i="5"/>
  <c r="CG550" i="5"/>
  <c r="BO549" i="5"/>
  <c r="BM550" i="5"/>
  <c r="P549" i="5"/>
  <c r="N550" i="5"/>
  <c r="CK549" i="5" l="1"/>
  <c r="AB549" i="5"/>
  <c r="BH550" i="5"/>
  <c r="BD550" i="5"/>
  <c r="BG549" i="5"/>
  <c r="R549" i="5"/>
  <c r="F550" i="5"/>
  <c r="D551" i="5"/>
  <c r="CB550" i="5"/>
  <c r="BX550" i="5"/>
  <c r="S550" i="5"/>
  <c r="O550" i="5"/>
  <c r="BR550" i="5"/>
  <c r="BN550" i="5"/>
  <c r="AW550" i="5"/>
  <c r="AS550" i="5"/>
  <c r="CA549" i="5"/>
  <c r="BQ549" i="5"/>
  <c r="AV549" i="5"/>
  <c r="AM550" i="5"/>
  <c r="AI550" i="5"/>
  <c r="CL550" i="5"/>
  <c r="CH550" i="5"/>
  <c r="AC550" i="5"/>
  <c r="Y550" i="5"/>
  <c r="AL549" i="5"/>
  <c r="Z550" i="5" l="1"/>
  <c r="X551" i="5"/>
  <c r="P550" i="5"/>
  <c r="N551" i="5"/>
  <c r="CI550" i="5"/>
  <c r="CG551" i="5"/>
  <c r="BY550" i="5"/>
  <c r="BW551" i="5"/>
  <c r="BE550" i="5"/>
  <c r="BC551" i="5"/>
  <c r="AJ550" i="5"/>
  <c r="AH551" i="5"/>
  <c r="AT550" i="5"/>
  <c r="AR551" i="5"/>
  <c r="E551" i="5"/>
  <c r="I551" i="5"/>
  <c r="H550" i="5"/>
  <c r="BO550" i="5"/>
  <c r="BM551" i="5"/>
  <c r="CB551" i="5" l="1"/>
  <c r="BX551" i="5"/>
  <c r="F551" i="5"/>
  <c r="D552" i="5"/>
  <c r="CA550" i="5"/>
  <c r="AW551" i="5"/>
  <c r="AS551" i="5"/>
  <c r="CL551" i="5"/>
  <c r="CH551" i="5"/>
  <c r="AV550" i="5"/>
  <c r="CK550" i="5"/>
  <c r="BR551" i="5"/>
  <c r="BN551" i="5"/>
  <c r="AM551" i="5"/>
  <c r="AI551" i="5"/>
  <c r="S551" i="5"/>
  <c r="O551" i="5"/>
  <c r="BQ550" i="5"/>
  <c r="AL550" i="5"/>
  <c r="R550" i="5"/>
  <c r="BH551" i="5"/>
  <c r="BD551" i="5"/>
  <c r="Y551" i="5"/>
  <c r="BG550" i="5"/>
  <c r="AB550" i="5"/>
  <c r="BO551" i="5" l="1"/>
  <c r="BM552" i="5"/>
  <c r="AT551" i="5"/>
  <c r="AR552" i="5"/>
  <c r="Z551" i="5"/>
  <c r="X552" i="5"/>
  <c r="AC551" i="5"/>
  <c r="BE551" i="5"/>
  <c r="BC552" i="5"/>
  <c r="P551" i="5"/>
  <c r="N552" i="5"/>
  <c r="E552" i="5"/>
  <c r="I552" i="5"/>
  <c r="H551" i="5"/>
  <c r="AJ551" i="5"/>
  <c r="AH552" i="5"/>
  <c r="CI551" i="5"/>
  <c r="CG552" i="5"/>
  <c r="BY551" i="5"/>
  <c r="BW552" i="5"/>
  <c r="AL551" i="5" l="1"/>
  <c r="BG551" i="5"/>
  <c r="AC552" i="5"/>
  <c r="Y552" i="5"/>
  <c r="AB551" i="5"/>
  <c r="CA551" i="5"/>
  <c r="F552" i="5"/>
  <c r="D553" i="5"/>
  <c r="AW552" i="5"/>
  <c r="AS552" i="5"/>
  <c r="CB552" i="5"/>
  <c r="BX552" i="5"/>
  <c r="CL552" i="5"/>
  <c r="CH552" i="5"/>
  <c r="S552" i="5"/>
  <c r="O552" i="5"/>
  <c r="AV551" i="5"/>
  <c r="CK551" i="5"/>
  <c r="R551" i="5"/>
  <c r="BR552" i="5"/>
  <c r="BN552" i="5"/>
  <c r="AM552" i="5"/>
  <c r="AI552" i="5"/>
  <c r="BH552" i="5"/>
  <c r="BD552" i="5"/>
  <c r="BQ551" i="5"/>
  <c r="BE552" i="5" l="1"/>
  <c r="BC553" i="5"/>
  <c r="BY552" i="5"/>
  <c r="BW553" i="5"/>
  <c r="AJ552" i="5"/>
  <c r="AH553" i="5"/>
  <c r="AT552" i="5"/>
  <c r="AR553" i="5"/>
  <c r="Z552" i="5"/>
  <c r="X553" i="5"/>
  <c r="BO552" i="5"/>
  <c r="BM553" i="5"/>
  <c r="P552" i="5"/>
  <c r="N553" i="5"/>
  <c r="E553" i="5"/>
  <c r="I553" i="5"/>
  <c r="H552" i="5"/>
  <c r="CI552" i="5"/>
  <c r="CG553" i="5"/>
  <c r="AW553" i="5" l="1"/>
  <c r="AS553" i="5"/>
  <c r="F553" i="5"/>
  <c r="D554" i="5"/>
  <c r="AV552" i="5"/>
  <c r="S553" i="5"/>
  <c r="O553" i="5"/>
  <c r="AM553" i="5"/>
  <c r="AI553" i="5"/>
  <c r="R552" i="5"/>
  <c r="AL552" i="5"/>
  <c r="CL553" i="5"/>
  <c r="CH553" i="5"/>
  <c r="BR553" i="5"/>
  <c r="BN553" i="5"/>
  <c r="CB553" i="5"/>
  <c r="BX553" i="5"/>
  <c r="CK552" i="5"/>
  <c r="BQ552" i="5"/>
  <c r="CA552" i="5"/>
  <c r="AC553" i="5"/>
  <c r="Y553" i="5"/>
  <c r="BD553" i="5"/>
  <c r="AB552" i="5"/>
  <c r="BG552" i="5"/>
  <c r="CI553" i="5" l="1"/>
  <c r="CG554" i="5"/>
  <c r="P553" i="5"/>
  <c r="N554" i="5"/>
  <c r="BE553" i="5"/>
  <c r="BC554" i="5"/>
  <c r="BH553" i="5"/>
  <c r="Z553" i="5"/>
  <c r="X554" i="5"/>
  <c r="BY553" i="5"/>
  <c r="BW554" i="5"/>
  <c r="E554" i="5"/>
  <c r="I554" i="5"/>
  <c r="H553" i="5"/>
  <c r="BO553" i="5"/>
  <c r="BM554" i="5"/>
  <c r="AJ553" i="5"/>
  <c r="AH554" i="5"/>
  <c r="AT553" i="5"/>
  <c r="AR554" i="5"/>
  <c r="BQ553" i="5" l="1"/>
  <c r="AB553" i="5"/>
  <c r="BH554" i="5"/>
  <c r="BD554" i="5"/>
  <c r="BG553" i="5"/>
  <c r="AW554" i="5"/>
  <c r="AS554" i="5"/>
  <c r="AV553" i="5"/>
  <c r="F554" i="5"/>
  <c r="D555" i="5"/>
  <c r="S554" i="5"/>
  <c r="O554" i="5"/>
  <c r="AM554" i="5"/>
  <c r="AI554" i="5"/>
  <c r="CB554" i="5"/>
  <c r="BX554" i="5"/>
  <c r="R553" i="5"/>
  <c r="AL553" i="5"/>
  <c r="CA553" i="5"/>
  <c r="CL554" i="5"/>
  <c r="CH554" i="5"/>
  <c r="BR554" i="5"/>
  <c r="BN554" i="5"/>
  <c r="AC554" i="5"/>
  <c r="Y554" i="5"/>
  <c r="CK553" i="5"/>
  <c r="Z554" i="5" l="1"/>
  <c r="X555" i="5"/>
  <c r="P554" i="5"/>
  <c r="N555" i="5"/>
  <c r="BO554" i="5"/>
  <c r="BM555" i="5"/>
  <c r="E555" i="5"/>
  <c r="I555" i="5"/>
  <c r="BE554" i="5"/>
  <c r="BC555" i="5"/>
  <c r="H554" i="5"/>
  <c r="CI554" i="5"/>
  <c r="CG555" i="5"/>
  <c r="BY554" i="5"/>
  <c r="BW555" i="5"/>
  <c r="AJ554" i="5"/>
  <c r="AH555" i="5"/>
  <c r="AT554" i="5"/>
  <c r="AR555" i="5"/>
  <c r="CA554" i="5" l="1"/>
  <c r="F555" i="5"/>
  <c r="D556" i="5"/>
  <c r="CL555" i="5"/>
  <c r="CH555" i="5"/>
  <c r="BR555" i="5"/>
  <c r="BN555" i="5"/>
  <c r="CB555" i="5"/>
  <c r="BX555" i="5"/>
  <c r="CK554" i="5"/>
  <c r="BQ554" i="5"/>
  <c r="S555" i="5"/>
  <c r="O555" i="5"/>
  <c r="AW555" i="5"/>
  <c r="AS555" i="5"/>
  <c r="AV554" i="5"/>
  <c r="R554" i="5"/>
  <c r="AM555" i="5"/>
  <c r="AI555" i="5"/>
  <c r="BH555" i="5"/>
  <c r="BD555" i="5"/>
  <c r="AC555" i="5"/>
  <c r="Y555" i="5"/>
  <c r="AL554" i="5"/>
  <c r="BG554" i="5"/>
  <c r="AB554" i="5"/>
  <c r="AJ555" i="5" l="1"/>
  <c r="AH556" i="5"/>
  <c r="P555" i="5"/>
  <c r="N556" i="5"/>
  <c r="BO555" i="5"/>
  <c r="BM556" i="5"/>
  <c r="CI555" i="5"/>
  <c r="CG556" i="5"/>
  <c r="Z555" i="5"/>
  <c r="X556" i="5"/>
  <c r="E556" i="5"/>
  <c r="I556" i="5"/>
  <c r="H555" i="5"/>
  <c r="BE555" i="5"/>
  <c r="BC556" i="5"/>
  <c r="AT555" i="5"/>
  <c r="AR556" i="5"/>
  <c r="BY555" i="5"/>
  <c r="BW556" i="5"/>
  <c r="BH556" i="5" l="1"/>
  <c r="BD556" i="5"/>
  <c r="CL556" i="5"/>
  <c r="CH556" i="5"/>
  <c r="BG555" i="5"/>
  <c r="CK555" i="5"/>
  <c r="BR556" i="5"/>
  <c r="BN556" i="5"/>
  <c r="BQ555" i="5"/>
  <c r="S556" i="5"/>
  <c r="O556" i="5"/>
  <c r="CB556" i="5"/>
  <c r="BX556" i="5"/>
  <c r="CA555" i="5"/>
  <c r="F556" i="5"/>
  <c r="D557" i="5"/>
  <c r="R555" i="5"/>
  <c r="AW556" i="5"/>
  <c r="AS556" i="5"/>
  <c r="AC556" i="5"/>
  <c r="Y556" i="5"/>
  <c r="AM556" i="5"/>
  <c r="AI556" i="5"/>
  <c r="AV555" i="5"/>
  <c r="AB555" i="5"/>
  <c r="AL555" i="5"/>
  <c r="AT556" i="5" l="1"/>
  <c r="AR557" i="5"/>
  <c r="BY556" i="5"/>
  <c r="BW557" i="5"/>
  <c r="P556" i="5"/>
  <c r="N557" i="5"/>
  <c r="AJ556" i="5"/>
  <c r="AH557" i="5"/>
  <c r="E557" i="5"/>
  <c r="I557" i="5"/>
  <c r="CI556" i="5"/>
  <c r="CG557" i="5"/>
  <c r="H556" i="5"/>
  <c r="Z556" i="5"/>
  <c r="X557" i="5"/>
  <c r="BO556" i="5"/>
  <c r="BM557" i="5"/>
  <c r="BE556" i="5"/>
  <c r="BC557" i="5"/>
  <c r="AC557" i="5" l="1"/>
  <c r="Y557" i="5"/>
  <c r="AM557" i="5"/>
  <c r="AI557" i="5"/>
  <c r="AB556" i="5"/>
  <c r="AL556" i="5"/>
  <c r="BR557" i="5"/>
  <c r="BN557" i="5"/>
  <c r="S557" i="5"/>
  <c r="O557" i="5"/>
  <c r="R556" i="5"/>
  <c r="BH557" i="5"/>
  <c r="BD557" i="5"/>
  <c r="CL557" i="5"/>
  <c r="CH557" i="5"/>
  <c r="CB557" i="5"/>
  <c r="BX557" i="5"/>
  <c r="BG556" i="5"/>
  <c r="CK556" i="5"/>
  <c r="CA556" i="5"/>
  <c r="AW557" i="5"/>
  <c r="AS557" i="5"/>
  <c r="BQ556" i="5"/>
  <c r="F557" i="5"/>
  <c r="D558" i="5"/>
  <c r="AV556" i="5"/>
  <c r="E558" i="5" l="1"/>
  <c r="I558" i="5"/>
  <c r="BE557" i="5"/>
  <c r="BC558" i="5"/>
  <c r="H557" i="5"/>
  <c r="AT557" i="5"/>
  <c r="AR558" i="5"/>
  <c r="BY557" i="5"/>
  <c r="BW558" i="5"/>
  <c r="P557" i="5"/>
  <c r="N558" i="5"/>
  <c r="AJ557" i="5"/>
  <c r="AH558" i="5"/>
  <c r="CI557" i="5"/>
  <c r="CG558" i="5"/>
  <c r="BO557" i="5"/>
  <c r="BM558" i="5"/>
  <c r="Z557" i="5"/>
  <c r="X558" i="5"/>
  <c r="CL558" i="5" l="1"/>
  <c r="CH558" i="5"/>
  <c r="AW558" i="5"/>
  <c r="AS558" i="5"/>
  <c r="CK557" i="5"/>
  <c r="AV557" i="5"/>
  <c r="AL557" i="5"/>
  <c r="AM558" i="5"/>
  <c r="AI558" i="5"/>
  <c r="AC558" i="5"/>
  <c r="Y558" i="5"/>
  <c r="S558" i="5"/>
  <c r="O558" i="5"/>
  <c r="BH558" i="5"/>
  <c r="BD558" i="5"/>
  <c r="AB557" i="5"/>
  <c r="R557" i="5"/>
  <c r="BG557" i="5"/>
  <c r="BR558" i="5"/>
  <c r="BN558" i="5"/>
  <c r="CB558" i="5"/>
  <c r="BX558" i="5"/>
  <c r="BQ557" i="5"/>
  <c r="CA557" i="5"/>
  <c r="F558" i="5"/>
  <c r="D559" i="5"/>
  <c r="P558" i="5" l="1"/>
  <c r="N559" i="5"/>
  <c r="H558" i="5"/>
  <c r="Z558" i="5"/>
  <c r="X559" i="5"/>
  <c r="BY558" i="5"/>
  <c r="BW559" i="5"/>
  <c r="AJ558" i="5"/>
  <c r="AH559" i="5"/>
  <c r="AT558" i="5"/>
  <c r="AR559" i="5"/>
  <c r="E559" i="5"/>
  <c r="I559" i="5"/>
  <c r="BO558" i="5"/>
  <c r="BM559" i="5"/>
  <c r="BE558" i="5"/>
  <c r="BC559" i="5"/>
  <c r="CI558" i="5"/>
  <c r="CG559" i="5"/>
  <c r="BR559" i="5" l="1"/>
  <c r="BN559" i="5"/>
  <c r="CB559" i="5"/>
  <c r="BX559" i="5"/>
  <c r="BQ558" i="5"/>
  <c r="CA558" i="5"/>
  <c r="AC559" i="5"/>
  <c r="Y559" i="5"/>
  <c r="F559" i="5"/>
  <c r="D560" i="5"/>
  <c r="AB558" i="5"/>
  <c r="CL559" i="5"/>
  <c r="CH559" i="5"/>
  <c r="AW559" i="5"/>
  <c r="AS559" i="5"/>
  <c r="CK558" i="5"/>
  <c r="AV558" i="5"/>
  <c r="BH559" i="5"/>
  <c r="BD559" i="5"/>
  <c r="AM559" i="5"/>
  <c r="AI559" i="5"/>
  <c r="S559" i="5"/>
  <c r="O559" i="5"/>
  <c r="BG558" i="5"/>
  <c r="AL558" i="5"/>
  <c r="R558" i="5"/>
  <c r="BE559" i="5" l="1"/>
  <c r="BC560" i="5"/>
  <c r="CI559" i="5"/>
  <c r="CG560" i="5"/>
  <c r="P559" i="5"/>
  <c r="N560" i="5"/>
  <c r="E560" i="5"/>
  <c r="I560" i="5"/>
  <c r="BY559" i="5"/>
  <c r="BW560" i="5"/>
  <c r="H559" i="5"/>
  <c r="AJ559" i="5"/>
  <c r="AH560" i="5"/>
  <c r="AT559" i="5"/>
  <c r="AR560" i="5"/>
  <c r="Z559" i="5"/>
  <c r="X560" i="5"/>
  <c r="BO559" i="5"/>
  <c r="BM560" i="5"/>
  <c r="AV559" i="5" l="1"/>
  <c r="F560" i="5"/>
  <c r="D561" i="5"/>
  <c r="AM560" i="5"/>
  <c r="AI560" i="5"/>
  <c r="S560" i="5"/>
  <c r="O560" i="5"/>
  <c r="AL559" i="5"/>
  <c r="R559" i="5"/>
  <c r="AW560" i="5"/>
  <c r="AS560" i="5"/>
  <c r="CL560" i="5"/>
  <c r="CH560" i="5"/>
  <c r="BR560" i="5"/>
  <c r="BN560" i="5"/>
  <c r="BQ559" i="5"/>
  <c r="CK559" i="5"/>
  <c r="AC560" i="5"/>
  <c r="Y560" i="5"/>
  <c r="CB560" i="5"/>
  <c r="BX560" i="5"/>
  <c r="BH560" i="5"/>
  <c r="BD560" i="5"/>
  <c r="AB559" i="5"/>
  <c r="CA559" i="5"/>
  <c r="BG559" i="5"/>
  <c r="Z560" i="5" l="1"/>
  <c r="X561" i="5"/>
  <c r="CI560" i="5"/>
  <c r="CG561" i="5"/>
  <c r="P560" i="5"/>
  <c r="N561" i="5"/>
  <c r="AT560" i="5"/>
  <c r="AR561" i="5"/>
  <c r="AJ560" i="5"/>
  <c r="AH561" i="5"/>
  <c r="BE560" i="5"/>
  <c r="BC561" i="5"/>
  <c r="E561" i="5"/>
  <c r="I561" i="5"/>
  <c r="H560" i="5"/>
  <c r="BY560" i="5"/>
  <c r="BW561" i="5"/>
  <c r="BO560" i="5"/>
  <c r="BM561" i="5"/>
  <c r="AW561" i="5" l="1"/>
  <c r="AS561" i="5"/>
  <c r="AV560" i="5"/>
  <c r="S561" i="5"/>
  <c r="O561" i="5"/>
  <c r="F561" i="5"/>
  <c r="D562" i="5"/>
  <c r="R560" i="5"/>
  <c r="BR561" i="5"/>
  <c r="BN561" i="5"/>
  <c r="BH561" i="5"/>
  <c r="BD561" i="5"/>
  <c r="CL561" i="5"/>
  <c r="CH561" i="5"/>
  <c r="BQ560" i="5"/>
  <c r="BG560" i="5"/>
  <c r="CK560" i="5"/>
  <c r="CB561" i="5"/>
  <c r="BX561" i="5"/>
  <c r="AM561" i="5"/>
  <c r="AI561" i="5"/>
  <c r="AC561" i="5"/>
  <c r="Y561" i="5"/>
  <c r="CA560" i="5"/>
  <c r="AL560" i="5"/>
  <c r="AB560" i="5"/>
  <c r="BY561" i="5" l="1"/>
  <c r="BW562" i="5"/>
  <c r="CI561" i="5"/>
  <c r="CG562" i="5"/>
  <c r="E562" i="5"/>
  <c r="I562" i="5"/>
  <c r="H561" i="5"/>
  <c r="BE561" i="5"/>
  <c r="BC562" i="5"/>
  <c r="P561" i="5"/>
  <c r="N562" i="5"/>
  <c r="Z561" i="5"/>
  <c r="X562" i="5"/>
  <c r="BO561" i="5"/>
  <c r="BM562" i="5"/>
  <c r="AJ561" i="5"/>
  <c r="AH562" i="5"/>
  <c r="AT561" i="5"/>
  <c r="AR562" i="5"/>
  <c r="BQ561" i="5" l="1"/>
  <c r="AB561" i="5"/>
  <c r="F562" i="5"/>
  <c r="D563" i="5"/>
  <c r="BR562" i="5"/>
  <c r="BN562" i="5"/>
  <c r="AW562" i="5"/>
  <c r="AS562" i="5"/>
  <c r="S562" i="5"/>
  <c r="O562" i="5"/>
  <c r="CL562" i="5"/>
  <c r="CH562" i="5"/>
  <c r="AC562" i="5"/>
  <c r="Y562" i="5"/>
  <c r="AV561" i="5"/>
  <c r="R561" i="5"/>
  <c r="CK561" i="5"/>
  <c r="AM562" i="5"/>
  <c r="AI562" i="5"/>
  <c r="BH562" i="5"/>
  <c r="BD562" i="5"/>
  <c r="CB562" i="5"/>
  <c r="BX562" i="5"/>
  <c r="AL561" i="5"/>
  <c r="BG561" i="5"/>
  <c r="CA561" i="5"/>
  <c r="AJ562" i="5" l="1"/>
  <c r="AH563" i="5"/>
  <c r="Z562" i="5"/>
  <c r="X563" i="5"/>
  <c r="BO562" i="5"/>
  <c r="BM563" i="5"/>
  <c r="CI562" i="5"/>
  <c r="CG563" i="5"/>
  <c r="E563" i="5"/>
  <c r="I563" i="5"/>
  <c r="H562" i="5"/>
  <c r="BY562" i="5"/>
  <c r="BW563" i="5"/>
  <c r="P562" i="5"/>
  <c r="N563" i="5"/>
  <c r="BE562" i="5"/>
  <c r="BC563" i="5"/>
  <c r="AT562" i="5"/>
  <c r="AR563" i="5"/>
  <c r="S563" i="5" l="1"/>
  <c r="O563" i="5"/>
  <c r="CL563" i="5"/>
  <c r="CH563" i="5"/>
  <c r="R562" i="5"/>
  <c r="CK562" i="5"/>
  <c r="CB563" i="5"/>
  <c r="BX563" i="5"/>
  <c r="BR563" i="5"/>
  <c r="BN563" i="5"/>
  <c r="CA562" i="5"/>
  <c r="BQ562" i="5"/>
  <c r="AC563" i="5"/>
  <c r="Y563" i="5"/>
  <c r="AW563" i="5"/>
  <c r="AS563" i="5"/>
  <c r="AV562" i="5"/>
  <c r="AB562" i="5"/>
  <c r="AM563" i="5"/>
  <c r="AI563" i="5"/>
  <c r="BH563" i="5"/>
  <c r="BD563" i="5"/>
  <c r="BG562" i="5"/>
  <c r="F563" i="5"/>
  <c r="D564" i="5"/>
  <c r="AL562" i="5"/>
  <c r="E564" i="5" l="1"/>
  <c r="I564" i="5"/>
  <c r="H563" i="5"/>
  <c r="BE563" i="5"/>
  <c r="BC564" i="5"/>
  <c r="AT563" i="5"/>
  <c r="AR564" i="5"/>
  <c r="BO563" i="5"/>
  <c r="BM564" i="5"/>
  <c r="CI563" i="5"/>
  <c r="CG564" i="5"/>
  <c r="AJ563" i="5"/>
  <c r="AH564" i="5"/>
  <c r="Z563" i="5"/>
  <c r="X564" i="5"/>
  <c r="BY563" i="5"/>
  <c r="BW564" i="5"/>
  <c r="P563" i="5"/>
  <c r="N564" i="5"/>
  <c r="AB563" i="5" l="1"/>
  <c r="AV563" i="5"/>
  <c r="AM564" i="5"/>
  <c r="AI564" i="5"/>
  <c r="BH564" i="5"/>
  <c r="BD564" i="5"/>
  <c r="CB564" i="5"/>
  <c r="BX564" i="5"/>
  <c r="BR564" i="5"/>
  <c r="BN564" i="5"/>
  <c r="AC564" i="5"/>
  <c r="Y564" i="5"/>
  <c r="AW564" i="5"/>
  <c r="AS564" i="5"/>
  <c r="AL563" i="5"/>
  <c r="BG563" i="5"/>
  <c r="S564" i="5"/>
  <c r="O564" i="5"/>
  <c r="CL564" i="5"/>
  <c r="CH564" i="5"/>
  <c r="R563" i="5"/>
  <c r="CK563" i="5"/>
  <c r="CA563" i="5"/>
  <c r="BQ563" i="5"/>
  <c r="F564" i="5"/>
  <c r="D565" i="5"/>
  <c r="CI564" i="5" l="1"/>
  <c r="CG565" i="5"/>
  <c r="AT564" i="5"/>
  <c r="AR565" i="5"/>
  <c r="BE564" i="5"/>
  <c r="BC565" i="5"/>
  <c r="P564" i="5"/>
  <c r="N565" i="5"/>
  <c r="Z564" i="5"/>
  <c r="X565" i="5"/>
  <c r="AJ564" i="5"/>
  <c r="AH565" i="5"/>
  <c r="BO564" i="5"/>
  <c r="BM565" i="5"/>
  <c r="E565" i="5"/>
  <c r="I565" i="5"/>
  <c r="BY564" i="5"/>
  <c r="BW565" i="5"/>
  <c r="H564" i="5"/>
  <c r="S565" i="5" l="1"/>
  <c r="O565" i="5"/>
  <c r="F565" i="5"/>
  <c r="D566" i="5"/>
  <c r="R564" i="5"/>
  <c r="BR565" i="5"/>
  <c r="BN565" i="5"/>
  <c r="BH565" i="5"/>
  <c r="BD565" i="5"/>
  <c r="BQ564" i="5"/>
  <c r="BG564" i="5"/>
  <c r="AM565" i="5"/>
  <c r="AI565" i="5"/>
  <c r="AW565" i="5"/>
  <c r="AS565" i="5"/>
  <c r="AL564" i="5"/>
  <c r="AV564" i="5"/>
  <c r="CB565" i="5"/>
  <c r="BX565" i="5"/>
  <c r="AC565" i="5"/>
  <c r="Y565" i="5"/>
  <c r="CL565" i="5"/>
  <c r="CH565" i="5"/>
  <c r="CA564" i="5"/>
  <c r="AB564" i="5"/>
  <c r="CK564" i="5"/>
  <c r="BY565" i="5" l="1"/>
  <c r="BW566" i="5"/>
  <c r="AJ565" i="5"/>
  <c r="AH566" i="5"/>
  <c r="BO565" i="5"/>
  <c r="BM566" i="5"/>
  <c r="CI565" i="5"/>
  <c r="CG566" i="5"/>
  <c r="E566" i="5"/>
  <c r="I566" i="5"/>
  <c r="H565" i="5"/>
  <c r="Z565" i="5"/>
  <c r="X566" i="5"/>
  <c r="AT565" i="5"/>
  <c r="AR566" i="5"/>
  <c r="BE565" i="5"/>
  <c r="BC566" i="5"/>
  <c r="P565" i="5"/>
  <c r="N566" i="5"/>
  <c r="AW566" i="5" l="1"/>
  <c r="AS566" i="5"/>
  <c r="CL566" i="5"/>
  <c r="CH566" i="5"/>
  <c r="AV565" i="5"/>
  <c r="CK565" i="5"/>
  <c r="AC566" i="5"/>
  <c r="Y566" i="5"/>
  <c r="BR566" i="5"/>
  <c r="BN566" i="5"/>
  <c r="AB565" i="5"/>
  <c r="BQ565" i="5"/>
  <c r="AM566" i="5"/>
  <c r="AI566" i="5"/>
  <c r="S566" i="5"/>
  <c r="O566" i="5"/>
  <c r="R565" i="5"/>
  <c r="AL565" i="5"/>
  <c r="CB566" i="5"/>
  <c r="BX566" i="5"/>
  <c r="BH566" i="5"/>
  <c r="BD566" i="5"/>
  <c r="BG565" i="5"/>
  <c r="F566" i="5"/>
  <c r="D567" i="5"/>
  <c r="CA565" i="5"/>
  <c r="E567" i="5" l="1"/>
  <c r="I567" i="5"/>
  <c r="H9" i="5" s="1"/>
  <c r="I9" i="5" s="1"/>
  <c r="H566" i="5"/>
  <c r="BE566" i="5"/>
  <c r="BC567" i="5"/>
  <c r="P566" i="5"/>
  <c r="N567" i="5"/>
  <c r="BO566" i="5"/>
  <c r="BM567" i="5"/>
  <c r="CI566" i="5"/>
  <c r="CG567" i="5"/>
  <c r="BY566" i="5"/>
  <c r="BW567" i="5"/>
  <c r="AJ566" i="5"/>
  <c r="AH567" i="5"/>
  <c r="Z566" i="5"/>
  <c r="X567" i="5"/>
  <c r="AT566" i="5"/>
  <c r="AR567" i="5"/>
  <c r="BR567" i="5" l="1"/>
  <c r="BQ9" i="5" s="1"/>
  <c r="BR9" i="5" s="1"/>
  <c r="BN567" i="5"/>
  <c r="AM567" i="5"/>
  <c r="AL9" i="5" s="1"/>
  <c r="AM9" i="5" s="1"/>
  <c r="AI567" i="5"/>
  <c r="S567" i="5"/>
  <c r="R9" i="5" s="1"/>
  <c r="S9" i="5" s="1"/>
  <c r="O567" i="5"/>
  <c r="AL566" i="5"/>
  <c r="R566" i="5"/>
  <c r="AC567" i="5"/>
  <c r="Y567" i="5"/>
  <c r="CB567" i="5"/>
  <c r="CA9" i="5" s="1"/>
  <c r="CB9" i="5" s="1"/>
  <c r="BX567" i="5"/>
  <c r="BH567" i="5"/>
  <c r="BG9" i="5" s="1"/>
  <c r="BH9" i="5" s="1"/>
  <c r="BD567" i="5"/>
  <c r="CA566" i="5"/>
  <c r="BG566" i="5"/>
  <c r="AW567" i="5"/>
  <c r="AS567" i="5"/>
  <c r="CL567" i="5"/>
  <c r="CH567" i="5"/>
  <c r="AV566" i="5"/>
  <c r="CK566" i="5"/>
  <c r="AB566" i="5"/>
  <c r="BQ566" i="5"/>
  <c r="F567" i="5"/>
  <c r="D568" i="5"/>
  <c r="CI567" i="5" l="1"/>
  <c r="CG568" i="5"/>
  <c r="BE567" i="5"/>
  <c r="BC568" i="5"/>
  <c r="AT567" i="5"/>
  <c r="AR568" i="5"/>
  <c r="BY567" i="5"/>
  <c r="BW568" i="5"/>
  <c r="P567" i="5"/>
  <c r="N568" i="5"/>
  <c r="Z567" i="5"/>
  <c r="X568" i="5"/>
  <c r="AJ567" i="5"/>
  <c r="AH568" i="5"/>
  <c r="AB9" i="5"/>
  <c r="AC9" i="5" s="1"/>
  <c r="AB8" i="5"/>
  <c r="AC8" i="5" s="1"/>
  <c r="E568" i="5"/>
  <c r="I568" i="5"/>
  <c r="BO567" i="5"/>
  <c r="BM568" i="5"/>
  <c r="H567" i="5"/>
  <c r="CB568" i="5" l="1"/>
  <c r="BX568" i="5"/>
  <c r="CA567" i="5"/>
  <c r="AM568" i="5"/>
  <c r="AI568" i="5"/>
  <c r="AW568" i="5"/>
  <c r="AS568" i="5"/>
  <c r="AL567" i="5"/>
  <c r="AV567" i="5"/>
  <c r="BR568" i="5"/>
  <c r="BN568" i="5"/>
  <c r="AC568" i="5"/>
  <c r="Y568" i="5"/>
  <c r="BH568" i="5"/>
  <c r="BD568" i="5"/>
  <c r="BQ567" i="5"/>
  <c r="AB567" i="5"/>
  <c r="BG567" i="5"/>
  <c r="S568" i="5"/>
  <c r="O568" i="5"/>
  <c r="CL568" i="5"/>
  <c r="CH568" i="5"/>
  <c r="F568" i="5"/>
  <c r="D569" i="5"/>
  <c r="R567" i="5"/>
  <c r="CK567" i="5"/>
  <c r="Z568" i="5" l="1"/>
  <c r="X569" i="5"/>
  <c r="AT568" i="5"/>
  <c r="AR569" i="5"/>
  <c r="E569" i="5"/>
  <c r="I569" i="5"/>
  <c r="BO568" i="5"/>
  <c r="BM569" i="5"/>
  <c r="AJ568" i="5"/>
  <c r="AH569" i="5"/>
  <c r="CI568" i="5"/>
  <c r="CG569" i="5"/>
  <c r="H568" i="5"/>
  <c r="P568" i="5"/>
  <c r="N569" i="5"/>
  <c r="BE568" i="5"/>
  <c r="BC569" i="5"/>
  <c r="BY568" i="5"/>
  <c r="BW569" i="5"/>
  <c r="S569" i="5" l="1"/>
  <c r="O569" i="5"/>
  <c r="BR569" i="5"/>
  <c r="BN569" i="5"/>
  <c r="R568" i="5"/>
  <c r="BQ568" i="5"/>
  <c r="F569" i="5"/>
  <c r="D570" i="5"/>
  <c r="CB569" i="5"/>
  <c r="BX569" i="5"/>
  <c r="CL569" i="5"/>
  <c r="CH569" i="5"/>
  <c r="AW569" i="5"/>
  <c r="AS569" i="5"/>
  <c r="CA568" i="5"/>
  <c r="CK568" i="5"/>
  <c r="AV568" i="5"/>
  <c r="BH569" i="5"/>
  <c r="BD569" i="5"/>
  <c r="AM569" i="5"/>
  <c r="AI569" i="5"/>
  <c r="AC569" i="5"/>
  <c r="Y569" i="5"/>
  <c r="BG568" i="5"/>
  <c r="AL568" i="5"/>
  <c r="AB568" i="5"/>
  <c r="BE569" i="5" l="1"/>
  <c r="BC570" i="5"/>
  <c r="AT569" i="5"/>
  <c r="AR570" i="5"/>
  <c r="CI569" i="5"/>
  <c r="CG570" i="5"/>
  <c r="Z569" i="5"/>
  <c r="X570" i="5"/>
  <c r="BY569" i="5"/>
  <c r="BW570" i="5"/>
  <c r="BO569" i="5"/>
  <c r="BM570" i="5"/>
  <c r="AJ569" i="5"/>
  <c r="AH570" i="5"/>
  <c r="E570" i="5"/>
  <c r="I570" i="5"/>
  <c r="P569" i="5"/>
  <c r="N570" i="5"/>
  <c r="H569" i="5"/>
  <c r="AC570" i="5" l="1"/>
  <c r="Y570" i="5"/>
  <c r="F570" i="5"/>
  <c r="D571" i="5"/>
  <c r="AB569" i="5"/>
  <c r="AM570" i="5"/>
  <c r="AI570" i="5"/>
  <c r="CL570" i="5"/>
  <c r="CH570" i="5"/>
  <c r="AL569" i="5"/>
  <c r="CK569" i="5"/>
  <c r="BR570" i="5"/>
  <c r="BN570" i="5"/>
  <c r="AW570" i="5"/>
  <c r="AS570" i="5"/>
  <c r="BQ569" i="5"/>
  <c r="AV569" i="5"/>
  <c r="S570" i="5"/>
  <c r="O570" i="5"/>
  <c r="CB570" i="5"/>
  <c r="BX570" i="5"/>
  <c r="BH570" i="5"/>
  <c r="BD570" i="5"/>
  <c r="R569" i="5"/>
  <c r="CA569" i="5"/>
  <c r="BG569" i="5"/>
  <c r="P570" i="5" l="1"/>
  <c r="N571" i="5"/>
  <c r="BO570" i="5"/>
  <c r="BM571" i="5"/>
  <c r="AJ570" i="5"/>
  <c r="AH571" i="5"/>
  <c r="BE570" i="5"/>
  <c r="BC571" i="5"/>
  <c r="E571" i="5"/>
  <c r="I571" i="5"/>
  <c r="H570" i="5"/>
  <c r="BY570" i="5"/>
  <c r="BW571" i="5"/>
  <c r="AT570" i="5"/>
  <c r="AR571" i="5"/>
  <c r="CI570" i="5"/>
  <c r="CG571" i="5"/>
  <c r="Z570" i="5"/>
  <c r="X571" i="5"/>
  <c r="CL571" i="5" l="1"/>
  <c r="CH571" i="5"/>
  <c r="AW571" i="5"/>
  <c r="AS571" i="5"/>
  <c r="BH571" i="5"/>
  <c r="BD571" i="5"/>
  <c r="AV570" i="5"/>
  <c r="BG570" i="5"/>
  <c r="CB571" i="5"/>
  <c r="BX571" i="5"/>
  <c r="AM571" i="5"/>
  <c r="AI571" i="5"/>
  <c r="CA570" i="5"/>
  <c r="AL570" i="5"/>
  <c r="BR571" i="5"/>
  <c r="BN571" i="5"/>
  <c r="AC571" i="5"/>
  <c r="Y571" i="5"/>
  <c r="AB570" i="5"/>
  <c r="BQ570" i="5"/>
  <c r="S571" i="5"/>
  <c r="O571" i="5"/>
  <c r="CK570" i="5"/>
  <c r="F571" i="5"/>
  <c r="D572" i="5"/>
  <c r="R570" i="5"/>
  <c r="E572" i="5" l="1"/>
  <c r="I572" i="5"/>
  <c r="H571" i="5"/>
  <c r="Z571" i="5"/>
  <c r="X572" i="5"/>
  <c r="AJ571" i="5"/>
  <c r="AH572" i="5"/>
  <c r="BE571" i="5"/>
  <c r="BC572" i="5"/>
  <c r="P571" i="5"/>
  <c r="N572" i="5"/>
  <c r="BO571" i="5"/>
  <c r="BM572" i="5"/>
  <c r="BY571" i="5"/>
  <c r="BW572" i="5"/>
  <c r="AT571" i="5"/>
  <c r="AR572" i="5"/>
  <c r="CI571" i="5"/>
  <c r="CG572" i="5"/>
  <c r="AW572" i="5" l="1"/>
  <c r="AS572" i="5"/>
  <c r="BH572" i="5"/>
  <c r="BD572" i="5"/>
  <c r="CB572" i="5"/>
  <c r="BX572" i="5"/>
  <c r="AM572" i="5"/>
  <c r="AI572" i="5"/>
  <c r="CA571" i="5"/>
  <c r="AL571" i="5"/>
  <c r="BR572" i="5"/>
  <c r="BN572" i="5"/>
  <c r="AC572" i="5"/>
  <c r="Y572" i="5"/>
  <c r="BQ571" i="5"/>
  <c r="AB571" i="5"/>
  <c r="CL572" i="5"/>
  <c r="CH572" i="5"/>
  <c r="S572" i="5"/>
  <c r="O572" i="5"/>
  <c r="CK571" i="5"/>
  <c r="R571" i="5"/>
  <c r="AV571" i="5"/>
  <c r="BG571" i="5"/>
  <c r="F572" i="5"/>
  <c r="D573" i="5"/>
  <c r="P572" i="5" l="1"/>
  <c r="N573" i="5"/>
  <c r="Z572" i="5"/>
  <c r="X573" i="5"/>
  <c r="AJ572" i="5"/>
  <c r="AH573" i="5"/>
  <c r="CI572" i="5"/>
  <c r="CG573" i="5"/>
  <c r="BO572" i="5"/>
  <c r="BM573" i="5"/>
  <c r="BY572" i="5"/>
  <c r="BW573" i="5"/>
  <c r="BE572" i="5"/>
  <c r="BC573" i="5"/>
  <c r="E573" i="5"/>
  <c r="I573" i="5"/>
  <c r="AT572" i="5"/>
  <c r="AR573" i="5"/>
  <c r="H572" i="5"/>
  <c r="CL573" i="5" l="1"/>
  <c r="CH573" i="5"/>
  <c r="F573" i="5"/>
  <c r="D574" i="5"/>
  <c r="CK572" i="5"/>
  <c r="BH573" i="5"/>
  <c r="BD573" i="5"/>
  <c r="AM573" i="5"/>
  <c r="AI573" i="5"/>
  <c r="BG572" i="5"/>
  <c r="AL572" i="5"/>
  <c r="CB573" i="5"/>
  <c r="BX573" i="5"/>
  <c r="AC573" i="5"/>
  <c r="Y573" i="5"/>
  <c r="CA572" i="5"/>
  <c r="AB572" i="5"/>
  <c r="AW573" i="5"/>
  <c r="AS573" i="5"/>
  <c r="BR573" i="5"/>
  <c r="BN573" i="5"/>
  <c r="S573" i="5"/>
  <c r="O573" i="5"/>
  <c r="AV572" i="5"/>
  <c r="BQ572" i="5"/>
  <c r="R572" i="5"/>
  <c r="AT573" i="5" l="1"/>
  <c r="AR574" i="5"/>
  <c r="BY573" i="5"/>
  <c r="BW574" i="5"/>
  <c r="BE573" i="5"/>
  <c r="BC574" i="5"/>
  <c r="P573" i="5"/>
  <c r="N574" i="5"/>
  <c r="E574" i="5"/>
  <c r="I574" i="5"/>
  <c r="H573" i="5"/>
  <c r="BO573" i="5"/>
  <c r="BM574" i="5"/>
  <c r="Z573" i="5"/>
  <c r="X574" i="5"/>
  <c r="AJ573" i="5"/>
  <c r="AH574" i="5"/>
  <c r="CI573" i="5"/>
  <c r="CG574" i="5"/>
  <c r="AC574" i="5" l="1"/>
  <c r="Y574" i="5"/>
  <c r="S574" i="5"/>
  <c r="O574" i="5"/>
  <c r="AB573" i="5"/>
  <c r="R573" i="5"/>
  <c r="BR574" i="5"/>
  <c r="BN574" i="5"/>
  <c r="BH574" i="5"/>
  <c r="BD574" i="5"/>
  <c r="BQ573" i="5"/>
  <c r="BG573" i="5"/>
  <c r="CL574" i="5"/>
  <c r="CH574" i="5"/>
  <c r="CB574" i="5"/>
  <c r="BX574" i="5"/>
  <c r="CK573" i="5"/>
  <c r="CA573" i="5"/>
  <c r="AW574" i="5"/>
  <c r="AS574" i="5"/>
  <c r="AM574" i="5"/>
  <c r="AI574" i="5"/>
  <c r="AL573" i="5"/>
  <c r="F574" i="5"/>
  <c r="D575" i="5"/>
  <c r="AV573" i="5"/>
  <c r="E575" i="5" l="1"/>
  <c r="I575" i="5"/>
  <c r="H574" i="5"/>
  <c r="AJ574" i="5"/>
  <c r="AH575" i="5"/>
  <c r="BY574" i="5"/>
  <c r="BW575" i="5"/>
  <c r="BE574" i="5"/>
  <c r="BC575" i="5"/>
  <c r="P574" i="5"/>
  <c r="N575" i="5"/>
  <c r="AT574" i="5"/>
  <c r="AR575" i="5"/>
  <c r="CI574" i="5"/>
  <c r="CG575" i="5"/>
  <c r="BO574" i="5"/>
  <c r="BM575" i="5"/>
  <c r="Z574" i="5"/>
  <c r="X575" i="5"/>
  <c r="CL575" i="5" l="1"/>
  <c r="CH575" i="5"/>
  <c r="CB575" i="5"/>
  <c r="BX575" i="5"/>
  <c r="CK574" i="5"/>
  <c r="CA574" i="5"/>
  <c r="AW575" i="5"/>
  <c r="AS575" i="5"/>
  <c r="AM575" i="5"/>
  <c r="AI575" i="5"/>
  <c r="AV574" i="5"/>
  <c r="AL574" i="5"/>
  <c r="AB574" i="5"/>
  <c r="R574" i="5"/>
  <c r="AC575" i="5"/>
  <c r="Y575" i="5"/>
  <c r="S575" i="5"/>
  <c r="O575" i="5"/>
  <c r="BR575" i="5"/>
  <c r="BN575" i="5"/>
  <c r="BH575" i="5"/>
  <c r="BD575" i="5"/>
  <c r="BQ574" i="5"/>
  <c r="BG574" i="5"/>
  <c r="F575" i="5"/>
  <c r="D576" i="5"/>
  <c r="P575" i="5" l="1"/>
  <c r="N576" i="5"/>
  <c r="Z575" i="5"/>
  <c r="X576" i="5"/>
  <c r="H575" i="5"/>
  <c r="BE575" i="5"/>
  <c r="BC576" i="5"/>
  <c r="AJ575" i="5"/>
  <c r="AH576" i="5"/>
  <c r="BY575" i="5"/>
  <c r="BW576" i="5"/>
  <c r="E576" i="5"/>
  <c r="I576" i="5"/>
  <c r="BO575" i="5"/>
  <c r="BM576" i="5"/>
  <c r="AT575" i="5"/>
  <c r="AR576" i="5"/>
  <c r="CI575" i="5"/>
  <c r="CG576" i="5"/>
  <c r="BR576" i="5" l="1"/>
  <c r="BN576" i="5"/>
  <c r="BH576" i="5"/>
  <c r="BD576" i="5"/>
  <c r="BQ575" i="5"/>
  <c r="BG575" i="5"/>
  <c r="F576" i="5"/>
  <c r="D577" i="5"/>
  <c r="CL576" i="5"/>
  <c r="CH576" i="5"/>
  <c r="CB576" i="5"/>
  <c r="BX576" i="5"/>
  <c r="AC576" i="5"/>
  <c r="Y576" i="5"/>
  <c r="CK575" i="5"/>
  <c r="CA575" i="5"/>
  <c r="AB575" i="5"/>
  <c r="AW576" i="5"/>
  <c r="AS576" i="5"/>
  <c r="AM576" i="5"/>
  <c r="AI576" i="5"/>
  <c r="S576" i="5"/>
  <c r="O576" i="5"/>
  <c r="AV575" i="5"/>
  <c r="AL575" i="5"/>
  <c r="R575" i="5"/>
  <c r="AT576" i="5" l="1"/>
  <c r="AR577" i="5"/>
  <c r="Z576" i="5"/>
  <c r="X577" i="5"/>
  <c r="BY576" i="5"/>
  <c r="BW577" i="5"/>
  <c r="P576" i="5"/>
  <c r="N577" i="5"/>
  <c r="CI576" i="5"/>
  <c r="CG577" i="5"/>
  <c r="BE576" i="5"/>
  <c r="BC577" i="5"/>
  <c r="AJ576" i="5"/>
  <c r="AH577" i="5"/>
  <c r="E577" i="5"/>
  <c r="I577" i="5"/>
  <c r="BO576" i="5"/>
  <c r="BM577" i="5"/>
  <c r="H576" i="5"/>
  <c r="S577" i="5" l="1"/>
  <c r="O577" i="5"/>
  <c r="F577" i="5"/>
  <c r="D578" i="5"/>
  <c r="R576" i="5"/>
  <c r="AM577" i="5"/>
  <c r="AI577" i="5"/>
  <c r="CB577" i="5"/>
  <c r="BX577" i="5"/>
  <c r="AL576" i="5"/>
  <c r="CA576" i="5"/>
  <c r="BH577" i="5"/>
  <c r="BD577" i="5"/>
  <c r="AC577" i="5"/>
  <c r="Y577" i="5"/>
  <c r="BG576" i="5"/>
  <c r="AB576" i="5"/>
  <c r="BR577" i="5"/>
  <c r="BN577" i="5"/>
  <c r="CL577" i="5"/>
  <c r="CH577" i="5"/>
  <c r="AW577" i="5"/>
  <c r="AS577" i="5"/>
  <c r="BQ576" i="5"/>
  <c r="CK576" i="5"/>
  <c r="AV576" i="5"/>
  <c r="BO577" i="5" l="1"/>
  <c r="BM578" i="5"/>
  <c r="BE577" i="5"/>
  <c r="BC578" i="5"/>
  <c r="AJ577" i="5"/>
  <c r="AH578" i="5"/>
  <c r="AT577" i="5"/>
  <c r="AR578" i="5"/>
  <c r="E578" i="5"/>
  <c r="I578" i="5"/>
  <c r="H577" i="5"/>
  <c r="CI577" i="5"/>
  <c r="CG578" i="5"/>
  <c r="Z577" i="5"/>
  <c r="X578" i="5"/>
  <c r="BY577" i="5"/>
  <c r="BW578" i="5"/>
  <c r="P577" i="5"/>
  <c r="N578" i="5"/>
  <c r="AC578" i="5" l="1"/>
  <c r="Y578" i="5"/>
  <c r="AW578" i="5"/>
  <c r="AS578" i="5"/>
  <c r="AB577" i="5"/>
  <c r="AV577" i="5"/>
  <c r="CB578" i="5"/>
  <c r="BX578" i="5"/>
  <c r="CL578" i="5"/>
  <c r="CH578" i="5"/>
  <c r="AM578" i="5"/>
  <c r="AI578" i="5"/>
  <c r="CK577" i="5"/>
  <c r="AL577" i="5"/>
  <c r="S578" i="5"/>
  <c r="O578" i="5"/>
  <c r="BH578" i="5"/>
  <c r="BD578" i="5"/>
  <c r="R577" i="5"/>
  <c r="BG577" i="5"/>
  <c r="BR578" i="5"/>
  <c r="BN578" i="5"/>
  <c r="CA577" i="5"/>
  <c r="F578" i="5"/>
  <c r="D579" i="5"/>
  <c r="BQ577" i="5"/>
  <c r="E579" i="5" l="1"/>
  <c r="I579" i="5"/>
  <c r="H578" i="5"/>
  <c r="BE578" i="5"/>
  <c r="BC579" i="5"/>
  <c r="AJ578" i="5"/>
  <c r="AH579" i="5"/>
  <c r="BO578" i="5"/>
  <c r="BM579" i="5"/>
  <c r="P578" i="5"/>
  <c r="N579" i="5"/>
  <c r="CI578" i="5"/>
  <c r="CG579" i="5"/>
  <c r="AT578" i="5"/>
  <c r="AR579" i="5"/>
  <c r="BY578" i="5"/>
  <c r="BW579" i="5"/>
  <c r="Z578" i="5"/>
  <c r="X579" i="5"/>
  <c r="AW579" i="5" l="1"/>
  <c r="AS579" i="5"/>
  <c r="AM579" i="5"/>
  <c r="AI579" i="5"/>
  <c r="AV578" i="5"/>
  <c r="AL578" i="5"/>
  <c r="CL579" i="5"/>
  <c r="CH579" i="5"/>
  <c r="BH579" i="5"/>
  <c r="BD579" i="5"/>
  <c r="CK578" i="5"/>
  <c r="BG578" i="5"/>
  <c r="AC579" i="5"/>
  <c r="Y579" i="5"/>
  <c r="S579" i="5"/>
  <c r="O579" i="5"/>
  <c r="AB578" i="5"/>
  <c r="R578" i="5"/>
  <c r="CB579" i="5"/>
  <c r="BX579" i="5"/>
  <c r="BR579" i="5"/>
  <c r="BN579" i="5"/>
  <c r="CA578" i="5"/>
  <c r="BQ578" i="5"/>
  <c r="F579" i="5"/>
  <c r="D580" i="5"/>
  <c r="H579" i="5" l="1"/>
  <c r="BO579" i="5"/>
  <c r="BM580" i="5"/>
  <c r="P579" i="5"/>
  <c r="N580" i="5"/>
  <c r="BE579" i="5"/>
  <c r="BC580" i="5"/>
  <c r="AJ579" i="5"/>
  <c r="AH580" i="5"/>
  <c r="E580" i="5"/>
  <c r="I580" i="5"/>
  <c r="BY579" i="5"/>
  <c r="BW580" i="5"/>
  <c r="Z579" i="5"/>
  <c r="X580" i="5"/>
  <c r="CI579" i="5"/>
  <c r="CG580" i="5"/>
  <c r="AT579" i="5"/>
  <c r="AR580" i="5"/>
  <c r="AC580" i="5" l="1"/>
  <c r="Y580" i="5"/>
  <c r="BH580" i="5"/>
  <c r="BD580" i="5"/>
  <c r="AB579" i="5"/>
  <c r="BG579" i="5"/>
  <c r="AW580" i="5"/>
  <c r="AS580" i="5"/>
  <c r="S580" i="5"/>
  <c r="O580" i="5"/>
  <c r="CB580" i="5"/>
  <c r="BX580" i="5"/>
  <c r="CA579" i="5"/>
  <c r="R579" i="5"/>
  <c r="BR580" i="5"/>
  <c r="BN580" i="5"/>
  <c r="AV579" i="5"/>
  <c r="F580" i="5"/>
  <c r="D581" i="5"/>
  <c r="BQ579" i="5"/>
  <c r="CL580" i="5"/>
  <c r="CH580" i="5"/>
  <c r="AM580" i="5"/>
  <c r="AI580" i="5"/>
  <c r="CK579" i="5"/>
  <c r="AL579" i="5"/>
  <c r="E581" i="5" l="1"/>
  <c r="I581" i="5"/>
  <c r="H580" i="5"/>
  <c r="AJ580" i="5"/>
  <c r="AH581" i="5"/>
  <c r="BY580" i="5"/>
  <c r="BW581" i="5"/>
  <c r="CI580" i="5"/>
  <c r="CG581" i="5"/>
  <c r="BO580" i="5"/>
  <c r="BM581" i="5"/>
  <c r="P580" i="5"/>
  <c r="N581" i="5"/>
  <c r="BE580" i="5"/>
  <c r="BC581" i="5"/>
  <c r="AT580" i="5"/>
  <c r="AR581" i="5"/>
  <c r="Z580" i="5"/>
  <c r="X581" i="5"/>
  <c r="BH581" i="5" l="1"/>
  <c r="BD581" i="5"/>
  <c r="CB581" i="5"/>
  <c r="BX581" i="5"/>
  <c r="BG580" i="5"/>
  <c r="CA580" i="5"/>
  <c r="S581" i="5"/>
  <c r="O581" i="5"/>
  <c r="AM581" i="5"/>
  <c r="AI581" i="5"/>
  <c r="R580" i="5"/>
  <c r="AL580" i="5"/>
  <c r="AC581" i="5"/>
  <c r="Y581" i="5"/>
  <c r="BR581" i="5"/>
  <c r="BN581" i="5"/>
  <c r="AB580" i="5"/>
  <c r="BQ580" i="5"/>
  <c r="AW581" i="5"/>
  <c r="AS581" i="5"/>
  <c r="CL581" i="5"/>
  <c r="CH581" i="5"/>
  <c r="AV580" i="5"/>
  <c r="CK580" i="5"/>
  <c r="F581" i="5"/>
  <c r="D582" i="5"/>
  <c r="H581" i="5" l="1"/>
  <c r="CI581" i="5"/>
  <c r="CG582" i="5"/>
  <c r="BO581" i="5"/>
  <c r="BM582" i="5"/>
  <c r="AJ581" i="5"/>
  <c r="AH582" i="5"/>
  <c r="BY581" i="5"/>
  <c r="BW582" i="5"/>
  <c r="E582" i="5"/>
  <c r="I582" i="5"/>
  <c r="AT581" i="5"/>
  <c r="AR582" i="5"/>
  <c r="Z581" i="5"/>
  <c r="X582" i="5"/>
  <c r="P581" i="5"/>
  <c r="N582" i="5"/>
  <c r="BE581" i="5"/>
  <c r="BC582" i="5"/>
  <c r="AC582" i="5" l="1"/>
  <c r="Y582" i="5"/>
  <c r="AM582" i="5"/>
  <c r="AI582" i="5"/>
  <c r="AB581" i="5"/>
  <c r="AL581" i="5"/>
  <c r="AW582" i="5"/>
  <c r="AS582" i="5"/>
  <c r="BR582" i="5"/>
  <c r="BN582" i="5"/>
  <c r="AV581" i="5"/>
  <c r="BQ581" i="5"/>
  <c r="CL582" i="5"/>
  <c r="CH582" i="5"/>
  <c r="BH582" i="5"/>
  <c r="BD582" i="5"/>
  <c r="BG581" i="5"/>
  <c r="F582" i="5"/>
  <c r="D583" i="5"/>
  <c r="CK581" i="5"/>
  <c r="S582" i="5"/>
  <c r="O582" i="5"/>
  <c r="BX582" i="5"/>
  <c r="R581" i="5"/>
  <c r="CA581" i="5"/>
  <c r="E583" i="5" l="1"/>
  <c r="I583" i="5"/>
  <c r="H582" i="5"/>
  <c r="BY582" i="5"/>
  <c r="BW583" i="5"/>
  <c r="CB582" i="5"/>
  <c r="P582" i="5"/>
  <c r="N583" i="5"/>
  <c r="BE582" i="5"/>
  <c r="BC583" i="5"/>
  <c r="BO582" i="5"/>
  <c r="BM583" i="5"/>
  <c r="AJ582" i="5"/>
  <c r="AH583" i="5"/>
  <c r="CI582" i="5"/>
  <c r="CG583" i="5"/>
  <c r="AT582" i="5"/>
  <c r="AR583" i="5"/>
  <c r="Z582" i="5"/>
  <c r="X583" i="5"/>
  <c r="CK582" i="5" l="1"/>
  <c r="R582" i="5"/>
  <c r="AL582" i="5"/>
  <c r="CB583" i="5"/>
  <c r="BX583" i="5"/>
  <c r="AM583" i="5"/>
  <c r="AI583" i="5"/>
  <c r="AC583" i="5"/>
  <c r="Y583" i="5"/>
  <c r="BR583" i="5"/>
  <c r="BN583" i="5"/>
  <c r="CA582" i="5"/>
  <c r="AB582" i="5"/>
  <c r="BQ582" i="5"/>
  <c r="AW583" i="5"/>
  <c r="AS583" i="5"/>
  <c r="BH583" i="5"/>
  <c r="BD583" i="5"/>
  <c r="AV582" i="5"/>
  <c r="BG582" i="5"/>
  <c r="CL583" i="5"/>
  <c r="CH583" i="5"/>
  <c r="S583" i="5"/>
  <c r="O583" i="5"/>
  <c r="F583" i="5"/>
  <c r="D584" i="5"/>
  <c r="P583" i="5" l="1"/>
  <c r="N584" i="5"/>
  <c r="BE583" i="5"/>
  <c r="BC584" i="5"/>
  <c r="BY583" i="5"/>
  <c r="BW584" i="5"/>
  <c r="CI583" i="5"/>
  <c r="CG584" i="5"/>
  <c r="AT583" i="5"/>
  <c r="AR584" i="5"/>
  <c r="BO583" i="5"/>
  <c r="BM584" i="5"/>
  <c r="Z583" i="5"/>
  <c r="X584" i="5"/>
  <c r="E584" i="5"/>
  <c r="I584" i="5"/>
  <c r="AJ583" i="5"/>
  <c r="AH584" i="5"/>
  <c r="H583" i="5"/>
  <c r="CL584" i="5" l="1"/>
  <c r="CH584" i="5"/>
  <c r="F584" i="5"/>
  <c r="D585" i="5"/>
  <c r="CK583" i="5"/>
  <c r="AC584" i="5"/>
  <c r="Y584" i="5"/>
  <c r="CB584" i="5"/>
  <c r="BX584" i="5"/>
  <c r="AB583" i="5"/>
  <c r="CA583" i="5"/>
  <c r="BR584" i="5"/>
  <c r="BN584" i="5"/>
  <c r="BH584" i="5"/>
  <c r="BD584" i="5"/>
  <c r="BQ583" i="5"/>
  <c r="BG583" i="5"/>
  <c r="AM584" i="5"/>
  <c r="AI584" i="5"/>
  <c r="AW584" i="5"/>
  <c r="AS584" i="5"/>
  <c r="S584" i="5"/>
  <c r="O584" i="5"/>
  <c r="AL583" i="5"/>
  <c r="AV583" i="5"/>
  <c r="R583" i="5"/>
  <c r="AJ584" i="5" l="1"/>
  <c r="AH585" i="5"/>
  <c r="BO584" i="5"/>
  <c r="BM585" i="5"/>
  <c r="Z584" i="5"/>
  <c r="X585" i="5"/>
  <c r="P584" i="5"/>
  <c r="N585" i="5"/>
  <c r="E585" i="5"/>
  <c r="I585" i="5"/>
  <c r="H584" i="5"/>
  <c r="AT584" i="5"/>
  <c r="AR585" i="5"/>
  <c r="BE584" i="5"/>
  <c r="BC585" i="5"/>
  <c r="BY584" i="5"/>
  <c r="BW585" i="5"/>
  <c r="CI584" i="5"/>
  <c r="CG585" i="5"/>
  <c r="BH585" i="5" l="1"/>
  <c r="BD585" i="5"/>
  <c r="S585" i="5"/>
  <c r="O585" i="5"/>
  <c r="BG584" i="5"/>
  <c r="R584" i="5"/>
  <c r="AW585" i="5"/>
  <c r="AS585" i="5"/>
  <c r="AC585" i="5"/>
  <c r="Y585" i="5"/>
  <c r="CB585" i="5"/>
  <c r="BX585" i="5"/>
  <c r="AV584" i="5"/>
  <c r="AB584" i="5"/>
  <c r="BR585" i="5"/>
  <c r="BN585" i="5"/>
  <c r="CL585" i="5"/>
  <c r="CH585" i="5"/>
  <c r="CK584" i="5"/>
  <c r="BQ584" i="5"/>
  <c r="AM585" i="5"/>
  <c r="AI585" i="5"/>
  <c r="CA584" i="5"/>
  <c r="F585" i="5"/>
  <c r="D586" i="5"/>
  <c r="AL584" i="5"/>
  <c r="E586" i="5" l="1"/>
  <c r="I586" i="5"/>
  <c r="H585" i="5"/>
  <c r="CI585" i="5"/>
  <c r="CG586" i="5"/>
  <c r="BY585" i="5"/>
  <c r="BW586" i="5"/>
  <c r="AJ585" i="5"/>
  <c r="AH586" i="5"/>
  <c r="BO585" i="5"/>
  <c r="BM586" i="5"/>
  <c r="Z585" i="5"/>
  <c r="X586" i="5"/>
  <c r="P585" i="5"/>
  <c r="N586" i="5"/>
  <c r="AT585" i="5"/>
  <c r="AR586" i="5"/>
  <c r="BE585" i="5"/>
  <c r="BC586" i="5"/>
  <c r="S586" i="5" l="1"/>
  <c r="O586" i="5"/>
  <c r="CB586" i="5"/>
  <c r="BX586" i="5"/>
  <c r="R585" i="5"/>
  <c r="CA585" i="5"/>
  <c r="AW586" i="5"/>
  <c r="AS586" i="5"/>
  <c r="AM586" i="5"/>
  <c r="AI586" i="5"/>
  <c r="AC586" i="5"/>
  <c r="Y586" i="5"/>
  <c r="CL586" i="5"/>
  <c r="CH586" i="5"/>
  <c r="AB585" i="5"/>
  <c r="CK585" i="5"/>
  <c r="BH586" i="5"/>
  <c r="BD586" i="5"/>
  <c r="BR586" i="5"/>
  <c r="BN586" i="5"/>
  <c r="BG585" i="5"/>
  <c r="BQ585" i="5"/>
  <c r="AV585" i="5"/>
  <c r="AL585" i="5"/>
  <c r="F586" i="5"/>
  <c r="D587" i="5"/>
  <c r="H586" i="5" l="1"/>
  <c r="BO586" i="5"/>
  <c r="BM587" i="5"/>
  <c r="CI586" i="5"/>
  <c r="CG587" i="5"/>
  <c r="BE586" i="5"/>
  <c r="BC587" i="5"/>
  <c r="Z586" i="5"/>
  <c r="X587" i="5"/>
  <c r="AJ586" i="5"/>
  <c r="AH587" i="5"/>
  <c r="BY586" i="5"/>
  <c r="BW587" i="5"/>
  <c r="E587" i="5"/>
  <c r="I587" i="5"/>
  <c r="AT586" i="5"/>
  <c r="AR587" i="5"/>
  <c r="P586" i="5"/>
  <c r="N587" i="5"/>
  <c r="BH587" i="5" l="1"/>
  <c r="BD587" i="5"/>
  <c r="F587" i="5"/>
  <c r="D588" i="5"/>
  <c r="BG586" i="5"/>
  <c r="CB587" i="5"/>
  <c r="BX587" i="5"/>
  <c r="CL587" i="5"/>
  <c r="CH587" i="5"/>
  <c r="CA586" i="5"/>
  <c r="CK586" i="5"/>
  <c r="S587" i="5"/>
  <c r="O587" i="5"/>
  <c r="AM587" i="5"/>
  <c r="AI587" i="5"/>
  <c r="BR587" i="5"/>
  <c r="BN587" i="5"/>
  <c r="R586" i="5"/>
  <c r="AL586" i="5"/>
  <c r="BQ586" i="5"/>
  <c r="AW587" i="5"/>
  <c r="AS587" i="5"/>
  <c r="Y587" i="5"/>
  <c r="AV586" i="5"/>
  <c r="AB586" i="5"/>
  <c r="P587" i="5" l="1"/>
  <c r="N588" i="5"/>
  <c r="BY587" i="5"/>
  <c r="BW588" i="5"/>
  <c r="Z587" i="5"/>
  <c r="X588" i="5"/>
  <c r="AC587" i="5"/>
  <c r="AT587" i="5"/>
  <c r="AR588" i="5"/>
  <c r="BO587" i="5"/>
  <c r="BM588" i="5"/>
  <c r="E588" i="5"/>
  <c r="I588" i="5"/>
  <c r="H587" i="5"/>
  <c r="AJ587" i="5"/>
  <c r="AH588" i="5"/>
  <c r="CI587" i="5"/>
  <c r="CG588" i="5"/>
  <c r="BE587" i="5"/>
  <c r="BC588" i="5"/>
  <c r="AL587" i="5" l="1"/>
  <c r="AV587" i="5"/>
  <c r="AC588" i="5"/>
  <c r="Y588" i="5"/>
  <c r="AB587" i="5"/>
  <c r="BH588" i="5"/>
  <c r="BD588" i="5"/>
  <c r="BG587" i="5"/>
  <c r="F588" i="5"/>
  <c r="D589" i="5"/>
  <c r="CB588" i="5"/>
  <c r="BX588" i="5"/>
  <c r="CL588" i="5"/>
  <c r="CH588" i="5"/>
  <c r="BR588" i="5"/>
  <c r="BN588" i="5"/>
  <c r="CA587" i="5"/>
  <c r="CK587" i="5"/>
  <c r="BQ587" i="5"/>
  <c r="S588" i="5"/>
  <c r="O588" i="5"/>
  <c r="AM588" i="5"/>
  <c r="AI588" i="5"/>
  <c r="AW588" i="5"/>
  <c r="AS588" i="5"/>
  <c r="R587" i="5"/>
  <c r="AT588" i="5" l="1"/>
  <c r="AR589" i="5"/>
  <c r="BY588" i="5"/>
  <c r="BW589" i="5"/>
  <c r="AJ588" i="5"/>
  <c r="AH589" i="5"/>
  <c r="E589" i="5"/>
  <c r="I589" i="5"/>
  <c r="Z588" i="5"/>
  <c r="X589" i="5"/>
  <c r="H588" i="5"/>
  <c r="P588" i="5"/>
  <c r="N589" i="5"/>
  <c r="BO588" i="5"/>
  <c r="BM589" i="5"/>
  <c r="CI588" i="5"/>
  <c r="CG589" i="5"/>
  <c r="BE588" i="5"/>
  <c r="BC589" i="5"/>
  <c r="BQ588" i="5" l="1"/>
  <c r="F589" i="5"/>
  <c r="D590" i="5"/>
  <c r="S589" i="5"/>
  <c r="O589" i="5"/>
  <c r="AM589" i="5"/>
  <c r="AI589" i="5"/>
  <c r="R588" i="5"/>
  <c r="AL588" i="5"/>
  <c r="CB589" i="5"/>
  <c r="BX589" i="5"/>
  <c r="BH589" i="5"/>
  <c r="BD589" i="5"/>
  <c r="BG588" i="5"/>
  <c r="CA588" i="5"/>
  <c r="BR589" i="5"/>
  <c r="BN589" i="5"/>
  <c r="CL589" i="5"/>
  <c r="CH589" i="5"/>
  <c r="AC589" i="5"/>
  <c r="Y589" i="5"/>
  <c r="AW589" i="5"/>
  <c r="AS589" i="5"/>
  <c r="CK588" i="5"/>
  <c r="AB588" i="5"/>
  <c r="AV588" i="5"/>
  <c r="CI589" i="5" l="1"/>
  <c r="CG590" i="5"/>
  <c r="BE589" i="5"/>
  <c r="BC590" i="5"/>
  <c r="AJ589" i="5"/>
  <c r="AH590" i="5"/>
  <c r="BO589" i="5"/>
  <c r="BM590" i="5"/>
  <c r="BY589" i="5"/>
  <c r="BW590" i="5"/>
  <c r="P589" i="5"/>
  <c r="N590" i="5"/>
  <c r="AT589" i="5"/>
  <c r="AR590" i="5"/>
  <c r="E590" i="5"/>
  <c r="I590" i="5"/>
  <c r="H589" i="5"/>
  <c r="Z589" i="5"/>
  <c r="X590" i="5"/>
  <c r="AW590" i="5" l="1"/>
  <c r="AS590" i="5"/>
  <c r="AM590" i="5"/>
  <c r="AI590" i="5"/>
  <c r="BQ589" i="5"/>
  <c r="AV589" i="5"/>
  <c r="AL589" i="5"/>
  <c r="BR590" i="5"/>
  <c r="BN590" i="5"/>
  <c r="F590" i="5"/>
  <c r="D591" i="5"/>
  <c r="Y590" i="5"/>
  <c r="S590" i="5"/>
  <c r="O590" i="5"/>
  <c r="BH590" i="5"/>
  <c r="BD590" i="5"/>
  <c r="AB589" i="5"/>
  <c r="R589" i="5"/>
  <c r="BG589" i="5"/>
  <c r="CB590" i="5"/>
  <c r="BX590" i="5"/>
  <c r="CL590" i="5"/>
  <c r="CH590" i="5"/>
  <c r="CA589" i="5"/>
  <c r="CK589" i="5"/>
  <c r="Z590" i="5" l="1"/>
  <c r="X591" i="5"/>
  <c r="AC590" i="5"/>
  <c r="CI590" i="5"/>
  <c r="CG591" i="5"/>
  <c r="E591" i="5"/>
  <c r="I591" i="5"/>
  <c r="H590" i="5"/>
  <c r="BY590" i="5"/>
  <c r="BW591" i="5"/>
  <c r="BE590" i="5"/>
  <c r="BC591" i="5"/>
  <c r="BO590" i="5"/>
  <c r="BM591" i="5"/>
  <c r="AJ590" i="5"/>
  <c r="AH591" i="5"/>
  <c r="P590" i="5"/>
  <c r="N591" i="5"/>
  <c r="AT590" i="5"/>
  <c r="AR591" i="5"/>
  <c r="AL590" i="5" l="1"/>
  <c r="BQ590" i="5"/>
  <c r="F591" i="5"/>
  <c r="D592" i="5"/>
  <c r="AW591" i="5"/>
  <c r="AS591" i="5"/>
  <c r="BH591" i="5"/>
  <c r="BD591" i="5"/>
  <c r="CL591" i="5"/>
  <c r="CH591" i="5"/>
  <c r="BR591" i="5"/>
  <c r="BN591" i="5"/>
  <c r="AV590" i="5"/>
  <c r="BG590" i="5"/>
  <c r="CK590" i="5"/>
  <c r="S591" i="5"/>
  <c r="O591" i="5"/>
  <c r="CB591" i="5"/>
  <c r="BX591" i="5"/>
  <c r="R590" i="5"/>
  <c r="CA590" i="5"/>
  <c r="AC591" i="5"/>
  <c r="Y591" i="5"/>
  <c r="AM591" i="5"/>
  <c r="AI591" i="5"/>
  <c r="AB590" i="5"/>
  <c r="AJ591" i="5" l="1"/>
  <c r="AH592" i="5"/>
  <c r="BY591" i="5"/>
  <c r="BW592" i="5"/>
  <c r="AT591" i="5"/>
  <c r="AR592" i="5"/>
  <c r="Z591" i="5"/>
  <c r="X592" i="5"/>
  <c r="P591" i="5"/>
  <c r="N592" i="5"/>
  <c r="BO591" i="5"/>
  <c r="BM592" i="5"/>
  <c r="E592" i="5"/>
  <c r="I592" i="5"/>
  <c r="H591" i="5"/>
  <c r="CI591" i="5"/>
  <c r="CG592" i="5"/>
  <c r="BE591" i="5"/>
  <c r="BC592" i="5"/>
  <c r="AC592" i="5" l="1"/>
  <c r="Y592" i="5"/>
  <c r="AB591" i="5"/>
  <c r="AW592" i="5"/>
  <c r="AS592" i="5"/>
  <c r="F592" i="5"/>
  <c r="D593" i="5"/>
  <c r="AV591" i="5"/>
  <c r="BH592" i="5"/>
  <c r="BD592" i="5"/>
  <c r="BR592" i="5"/>
  <c r="BN592" i="5"/>
  <c r="CB592" i="5"/>
  <c r="BX592" i="5"/>
  <c r="BG591" i="5"/>
  <c r="BQ591" i="5"/>
  <c r="CA591" i="5"/>
  <c r="CL592" i="5"/>
  <c r="CH592" i="5"/>
  <c r="S592" i="5"/>
  <c r="O592" i="5"/>
  <c r="AM592" i="5"/>
  <c r="AI592" i="5"/>
  <c r="CK591" i="5"/>
  <c r="R591" i="5"/>
  <c r="AL591" i="5"/>
  <c r="CI592" i="5" l="1"/>
  <c r="CG593" i="5"/>
  <c r="BY592" i="5"/>
  <c r="BW593" i="5"/>
  <c r="E593" i="5"/>
  <c r="I593" i="5"/>
  <c r="H592" i="5"/>
  <c r="BO592" i="5"/>
  <c r="BM593" i="5"/>
  <c r="AT592" i="5"/>
  <c r="AR593" i="5"/>
  <c r="AJ592" i="5"/>
  <c r="AH593" i="5"/>
  <c r="BE592" i="5"/>
  <c r="BC593" i="5"/>
  <c r="P592" i="5"/>
  <c r="N593" i="5"/>
  <c r="Z592" i="5"/>
  <c r="X593" i="5"/>
  <c r="BH593" i="5" l="1"/>
  <c r="BD593" i="5"/>
  <c r="BG592" i="5"/>
  <c r="AM593" i="5"/>
  <c r="AI593" i="5"/>
  <c r="AL592" i="5"/>
  <c r="F593" i="5"/>
  <c r="D594" i="5"/>
  <c r="AC593" i="5"/>
  <c r="Y593" i="5"/>
  <c r="AW593" i="5"/>
  <c r="AS593" i="5"/>
  <c r="CB593" i="5"/>
  <c r="BX593" i="5"/>
  <c r="AB592" i="5"/>
  <c r="AV592" i="5"/>
  <c r="CA592" i="5"/>
  <c r="S593" i="5"/>
  <c r="O593" i="5"/>
  <c r="BR593" i="5"/>
  <c r="BN593" i="5"/>
  <c r="CL593" i="5"/>
  <c r="CH593" i="5"/>
  <c r="R592" i="5"/>
  <c r="BQ592" i="5"/>
  <c r="CK592" i="5"/>
  <c r="P593" i="5" l="1"/>
  <c r="N594" i="5"/>
  <c r="BY593" i="5"/>
  <c r="BW594" i="5"/>
  <c r="AT593" i="5"/>
  <c r="AR594" i="5"/>
  <c r="AJ593" i="5"/>
  <c r="AH594" i="5"/>
  <c r="CI593" i="5"/>
  <c r="CG594" i="5"/>
  <c r="Z593" i="5"/>
  <c r="X594" i="5"/>
  <c r="BO593" i="5"/>
  <c r="BM594" i="5"/>
  <c r="E594" i="5"/>
  <c r="I594" i="5"/>
  <c r="BE593" i="5"/>
  <c r="BC594" i="5"/>
  <c r="H593" i="5"/>
  <c r="AM594" i="5" l="1"/>
  <c r="AI594" i="5"/>
  <c r="F594" i="5"/>
  <c r="D595" i="5"/>
  <c r="AL593" i="5"/>
  <c r="BR594" i="5"/>
  <c r="BN594" i="5"/>
  <c r="AW594" i="5"/>
  <c r="AS594" i="5"/>
  <c r="BQ593" i="5"/>
  <c r="AV593" i="5"/>
  <c r="AC594" i="5"/>
  <c r="Y594" i="5"/>
  <c r="CB594" i="5"/>
  <c r="BX594" i="5"/>
  <c r="AB593" i="5"/>
  <c r="CA593" i="5"/>
  <c r="BH594" i="5"/>
  <c r="BD594" i="5"/>
  <c r="CL594" i="5"/>
  <c r="CH594" i="5"/>
  <c r="S594" i="5"/>
  <c r="O594" i="5"/>
  <c r="BG593" i="5"/>
  <c r="CK593" i="5"/>
  <c r="R593" i="5"/>
  <c r="BE594" i="5" l="1"/>
  <c r="BC595" i="5"/>
  <c r="Z594" i="5"/>
  <c r="X595" i="5"/>
  <c r="BO594" i="5"/>
  <c r="BM595" i="5"/>
  <c r="P594" i="5"/>
  <c r="N595" i="5"/>
  <c r="E595" i="5"/>
  <c r="I595" i="5"/>
  <c r="H594" i="5"/>
  <c r="CI594" i="5"/>
  <c r="CG595" i="5"/>
  <c r="BY594" i="5"/>
  <c r="BW595" i="5"/>
  <c r="AT594" i="5"/>
  <c r="AR595" i="5"/>
  <c r="AJ594" i="5"/>
  <c r="AH595" i="5"/>
  <c r="CB595" i="5" l="1"/>
  <c r="BX595" i="5"/>
  <c r="S595" i="5"/>
  <c r="O595" i="5"/>
  <c r="CA594" i="5"/>
  <c r="R594" i="5"/>
  <c r="CL595" i="5"/>
  <c r="CH595" i="5"/>
  <c r="BR595" i="5"/>
  <c r="BN595" i="5"/>
  <c r="CK594" i="5"/>
  <c r="BQ594" i="5"/>
  <c r="AC595" i="5"/>
  <c r="Y595" i="5"/>
  <c r="AL594" i="5"/>
  <c r="AB594" i="5"/>
  <c r="BD595" i="5"/>
  <c r="AM595" i="5"/>
  <c r="AI595" i="5"/>
  <c r="AW595" i="5"/>
  <c r="AS595" i="5"/>
  <c r="AV594" i="5"/>
  <c r="F595" i="5"/>
  <c r="D596" i="5"/>
  <c r="BG594" i="5"/>
  <c r="E596" i="5" l="1"/>
  <c r="I596" i="5"/>
  <c r="BE595" i="5"/>
  <c r="BC596" i="5"/>
  <c r="H595" i="5"/>
  <c r="BH595" i="5"/>
  <c r="AT595" i="5"/>
  <c r="AR596" i="5"/>
  <c r="BO595" i="5"/>
  <c r="BM596" i="5"/>
  <c r="P595" i="5"/>
  <c r="N596" i="5"/>
  <c r="AJ595" i="5"/>
  <c r="AH596" i="5"/>
  <c r="Z595" i="5"/>
  <c r="X596" i="5"/>
  <c r="CI595" i="5"/>
  <c r="CG596" i="5"/>
  <c r="BY595" i="5"/>
  <c r="BW596" i="5"/>
  <c r="AB595" i="5" l="1"/>
  <c r="AV595" i="5"/>
  <c r="AM596" i="5"/>
  <c r="AI596" i="5"/>
  <c r="AL595" i="5"/>
  <c r="CB596" i="5"/>
  <c r="BX596" i="5"/>
  <c r="S596" i="5"/>
  <c r="O596" i="5"/>
  <c r="CA595" i="5"/>
  <c r="R595" i="5"/>
  <c r="BH596" i="5"/>
  <c r="BD596" i="5"/>
  <c r="CL596" i="5"/>
  <c r="CH596" i="5"/>
  <c r="BR596" i="5"/>
  <c r="BN596" i="5"/>
  <c r="BG595" i="5"/>
  <c r="CK595" i="5"/>
  <c r="BQ595" i="5"/>
  <c r="AC596" i="5"/>
  <c r="Y596" i="5"/>
  <c r="AW596" i="5"/>
  <c r="AS596" i="5"/>
  <c r="F596" i="5"/>
  <c r="D597" i="5"/>
  <c r="AT596" i="5" l="1"/>
  <c r="AR597" i="5"/>
  <c r="Z596" i="5"/>
  <c r="X597" i="5"/>
  <c r="BO596" i="5"/>
  <c r="BM597" i="5"/>
  <c r="AJ596" i="5"/>
  <c r="AH597" i="5"/>
  <c r="CI596" i="5"/>
  <c r="CG597" i="5"/>
  <c r="P596" i="5"/>
  <c r="N597" i="5"/>
  <c r="E597" i="5"/>
  <c r="I597" i="5"/>
  <c r="BE596" i="5"/>
  <c r="BC597" i="5"/>
  <c r="BY596" i="5"/>
  <c r="BW597" i="5"/>
  <c r="H596" i="5"/>
  <c r="BH597" i="5" l="1"/>
  <c r="BD597" i="5"/>
  <c r="AM597" i="5"/>
  <c r="AI597" i="5"/>
  <c r="BG596" i="5"/>
  <c r="AL596" i="5"/>
  <c r="BR597" i="5"/>
  <c r="BN597" i="5"/>
  <c r="F597" i="5"/>
  <c r="D598" i="5"/>
  <c r="BQ596" i="5"/>
  <c r="S597" i="5"/>
  <c r="O597" i="5"/>
  <c r="AC597" i="5"/>
  <c r="Y597" i="5"/>
  <c r="R596" i="5"/>
  <c r="AB596" i="5"/>
  <c r="CB597" i="5"/>
  <c r="BX597" i="5"/>
  <c r="CL597" i="5"/>
  <c r="CH597" i="5"/>
  <c r="AW597" i="5"/>
  <c r="AS597" i="5"/>
  <c r="CA596" i="5"/>
  <c r="CK596" i="5"/>
  <c r="AV596" i="5"/>
  <c r="BY597" i="5" l="1"/>
  <c r="BW598" i="5"/>
  <c r="P597" i="5"/>
  <c r="N598" i="5"/>
  <c r="AT597" i="5"/>
  <c r="AR598" i="5"/>
  <c r="E598" i="5"/>
  <c r="I598" i="5"/>
  <c r="AJ597" i="5"/>
  <c r="AH598" i="5"/>
  <c r="H597" i="5"/>
  <c r="CI597" i="5"/>
  <c r="CG598" i="5"/>
  <c r="Z597" i="5"/>
  <c r="X598" i="5"/>
  <c r="BO597" i="5"/>
  <c r="BM598" i="5"/>
  <c r="BE597" i="5"/>
  <c r="BC598" i="5"/>
  <c r="AB597" i="5" l="1"/>
  <c r="F598" i="5"/>
  <c r="D599" i="5"/>
  <c r="CL598" i="5"/>
  <c r="CH598" i="5"/>
  <c r="AW598" i="5"/>
  <c r="AS598" i="5"/>
  <c r="AC598" i="5"/>
  <c r="Y598" i="5"/>
  <c r="CK597" i="5"/>
  <c r="AV597" i="5"/>
  <c r="S598" i="5"/>
  <c r="O598" i="5"/>
  <c r="BH598" i="5"/>
  <c r="BD598" i="5"/>
  <c r="BG597" i="5"/>
  <c r="R597" i="5"/>
  <c r="BR598" i="5"/>
  <c r="BN598" i="5"/>
  <c r="AM598" i="5"/>
  <c r="AI598" i="5"/>
  <c r="CB598" i="5"/>
  <c r="BX598" i="5"/>
  <c r="BQ597" i="5"/>
  <c r="AL597" i="5"/>
  <c r="CA597" i="5"/>
  <c r="BO598" i="5" l="1"/>
  <c r="BM599" i="5"/>
  <c r="P598" i="5"/>
  <c r="N599" i="5"/>
  <c r="AT598" i="5"/>
  <c r="AR599" i="5"/>
  <c r="CI598" i="5"/>
  <c r="CG599" i="5"/>
  <c r="BY598" i="5"/>
  <c r="BW599" i="5"/>
  <c r="E599" i="5"/>
  <c r="I599" i="5"/>
  <c r="H598" i="5"/>
  <c r="AJ598" i="5"/>
  <c r="AH599" i="5"/>
  <c r="BE598" i="5"/>
  <c r="BC599" i="5"/>
  <c r="Z598" i="5"/>
  <c r="X599" i="5"/>
  <c r="AC599" i="5" l="1"/>
  <c r="Y599" i="5"/>
  <c r="AM599" i="5"/>
  <c r="AI599" i="5"/>
  <c r="CL599" i="5"/>
  <c r="CH599" i="5"/>
  <c r="AL598" i="5"/>
  <c r="CK598" i="5"/>
  <c r="AW599" i="5"/>
  <c r="AS599" i="5"/>
  <c r="AV598" i="5"/>
  <c r="S599" i="5"/>
  <c r="O599" i="5"/>
  <c r="AB598" i="5"/>
  <c r="F599" i="5"/>
  <c r="D600" i="5"/>
  <c r="R598" i="5"/>
  <c r="BH599" i="5"/>
  <c r="BD599" i="5"/>
  <c r="CB599" i="5"/>
  <c r="BX599" i="5"/>
  <c r="BR599" i="5"/>
  <c r="BN599" i="5"/>
  <c r="BG598" i="5"/>
  <c r="CA598" i="5"/>
  <c r="BQ598" i="5"/>
  <c r="BE599" i="5" l="1"/>
  <c r="BC600" i="5"/>
  <c r="P599" i="5"/>
  <c r="N600" i="5"/>
  <c r="CI599" i="5"/>
  <c r="CG600" i="5"/>
  <c r="BO599" i="5"/>
  <c r="BM600" i="5"/>
  <c r="E600" i="5"/>
  <c r="I600" i="5"/>
  <c r="AT599" i="5"/>
  <c r="AR600" i="5"/>
  <c r="AJ599" i="5"/>
  <c r="AH600" i="5"/>
  <c r="H599" i="5"/>
  <c r="BY599" i="5"/>
  <c r="BW600" i="5"/>
  <c r="Z599" i="5"/>
  <c r="X600" i="5"/>
  <c r="CB600" i="5" l="1"/>
  <c r="BX600" i="5"/>
  <c r="BR600" i="5"/>
  <c r="BN600" i="5"/>
  <c r="BQ599" i="5"/>
  <c r="AM600" i="5"/>
  <c r="AI600" i="5"/>
  <c r="CL600" i="5"/>
  <c r="CH600" i="5"/>
  <c r="AL599" i="5"/>
  <c r="CK599" i="5"/>
  <c r="AC600" i="5"/>
  <c r="Y600" i="5"/>
  <c r="AW600" i="5"/>
  <c r="AS600" i="5"/>
  <c r="S600" i="5"/>
  <c r="O600" i="5"/>
  <c r="AB599" i="5"/>
  <c r="AV599" i="5"/>
  <c r="R599" i="5"/>
  <c r="BH600" i="5"/>
  <c r="BD600" i="5"/>
  <c r="CA599" i="5"/>
  <c r="F600" i="5"/>
  <c r="D601" i="5"/>
  <c r="BG599" i="5"/>
  <c r="E601" i="5" l="1"/>
  <c r="I601" i="5"/>
  <c r="Z600" i="5"/>
  <c r="X601" i="5"/>
  <c r="AJ600" i="5"/>
  <c r="AH601" i="5"/>
  <c r="H600" i="5"/>
  <c r="BE600" i="5"/>
  <c r="BC601" i="5"/>
  <c r="P600" i="5"/>
  <c r="N601" i="5"/>
  <c r="BO600" i="5"/>
  <c r="BM601" i="5"/>
  <c r="AT600" i="5"/>
  <c r="AR601" i="5"/>
  <c r="CI600" i="5"/>
  <c r="CG601" i="5"/>
  <c r="BY600" i="5"/>
  <c r="BW601" i="5"/>
  <c r="CL601" i="5" l="1"/>
  <c r="CH601" i="5"/>
  <c r="AV600" i="5"/>
  <c r="AW601" i="5"/>
  <c r="AS601" i="5"/>
  <c r="BR601" i="5"/>
  <c r="BN601" i="5"/>
  <c r="AM601" i="5"/>
  <c r="AI601" i="5"/>
  <c r="BQ600" i="5"/>
  <c r="AL600" i="5"/>
  <c r="BH601" i="5"/>
  <c r="BD601" i="5"/>
  <c r="CB601" i="5"/>
  <c r="BX601" i="5"/>
  <c r="S601" i="5"/>
  <c r="O601" i="5"/>
  <c r="AC601" i="5"/>
  <c r="Y601" i="5"/>
  <c r="CA600" i="5"/>
  <c r="R600" i="5"/>
  <c r="AB600" i="5"/>
  <c r="CK600" i="5"/>
  <c r="BG600" i="5"/>
  <c r="F601" i="5"/>
  <c r="D602" i="5"/>
  <c r="BE601" i="5" l="1"/>
  <c r="BC602" i="5"/>
  <c r="BO601" i="5"/>
  <c r="BM602" i="5"/>
  <c r="Z601" i="5"/>
  <c r="X602" i="5"/>
  <c r="AT601" i="5"/>
  <c r="AR602" i="5"/>
  <c r="P601" i="5"/>
  <c r="N602" i="5"/>
  <c r="E602" i="5"/>
  <c r="I602" i="5"/>
  <c r="BY601" i="5"/>
  <c r="BW602" i="5"/>
  <c r="AJ601" i="5"/>
  <c r="AH602" i="5"/>
  <c r="CI601" i="5"/>
  <c r="CG602" i="5"/>
  <c r="H601" i="5"/>
  <c r="AM602" i="5" l="1"/>
  <c r="AI602" i="5"/>
  <c r="AW602" i="5"/>
  <c r="AS602" i="5"/>
  <c r="AL601" i="5"/>
  <c r="AV601" i="5"/>
  <c r="CB602" i="5"/>
  <c r="BX602" i="5"/>
  <c r="AC602" i="5"/>
  <c r="Y602" i="5"/>
  <c r="CA601" i="5"/>
  <c r="AB601" i="5"/>
  <c r="BR602" i="5"/>
  <c r="BN602" i="5"/>
  <c r="F602" i="5"/>
  <c r="D603" i="5"/>
  <c r="BQ601" i="5"/>
  <c r="CL602" i="5"/>
  <c r="CH602" i="5"/>
  <c r="S602" i="5"/>
  <c r="O602" i="5"/>
  <c r="BH602" i="5"/>
  <c r="BD602" i="5"/>
  <c r="CK601" i="5"/>
  <c r="R601" i="5"/>
  <c r="BG601" i="5"/>
  <c r="CI602" i="5" l="1"/>
  <c r="CG603" i="5"/>
  <c r="BE602" i="5"/>
  <c r="BC603" i="5"/>
  <c r="E603" i="5"/>
  <c r="I603" i="5"/>
  <c r="Z602" i="5"/>
  <c r="X603" i="5"/>
  <c r="AT602" i="5"/>
  <c r="AR603" i="5"/>
  <c r="H602" i="5"/>
  <c r="P602" i="5"/>
  <c r="N603" i="5"/>
  <c r="BO602" i="5"/>
  <c r="BM603" i="5"/>
  <c r="BY602" i="5"/>
  <c r="BW603" i="5"/>
  <c r="AJ602" i="5"/>
  <c r="AH603" i="5"/>
  <c r="BR603" i="5" l="1"/>
  <c r="BN603" i="5"/>
  <c r="AC603" i="5"/>
  <c r="Y603" i="5"/>
  <c r="BQ602" i="5"/>
  <c r="AB602" i="5"/>
  <c r="S603" i="5"/>
  <c r="O603" i="5"/>
  <c r="R602" i="5"/>
  <c r="F603" i="5"/>
  <c r="D604" i="5"/>
  <c r="BH603" i="5"/>
  <c r="BD603" i="5"/>
  <c r="AM603" i="5"/>
  <c r="AI603" i="5"/>
  <c r="AL602" i="5"/>
  <c r="BG602" i="5"/>
  <c r="CB603" i="5"/>
  <c r="BX603" i="5"/>
  <c r="AW603" i="5"/>
  <c r="AS603" i="5"/>
  <c r="CL603" i="5"/>
  <c r="CH603" i="5"/>
  <c r="CA602" i="5"/>
  <c r="AV602" i="5"/>
  <c r="CK602" i="5"/>
  <c r="BY603" i="5" l="1"/>
  <c r="BW604" i="5"/>
  <c r="BE603" i="5"/>
  <c r="BC604" i="5"/>
  <c r="E604" i="5"/>
  <c r="I604" i="5"/>
  <c r="H603" i="5"/>
  <c r="CI603" i="5"/>
  <c r="CG604" i="5"/>
  <c r="Z603" i="5"/>
  <c r="X604" i="5"/>
  <c r="AT603" i="5"/>
  <c r="AR604" i="5"/>
  <c r="AJ603" i="5"/>
  <c r="AH604" i="5"/>
  <c r="P603" i="5"/>
  <c r="N604" i="5"/>
  <c r="BO603" i="5"/>
  <c r="BM604" i="5"/>
  <c r="AL603" i="5" l="1"/>
  <c r="AV603" i="5"/>
  <c r="F604" i="5"/>
  <c r="D605" i="5"/>
  <c r="AW604" i="5"/>
  <c r="AS604" i="5"/>
  <c r="BR604" i="5"/>
  <c r="BN604" i="5"/>
  <c r="AC604" i="5"/>
  <c r="Y604" i="5"/>
  <c r="BH604" i="5"/>
  <c r="BD604" i="5"/>
  <c r="AM604" i="5"/>
  <c r="AI604" i="5"/>
  <c r="BQ603" i="5"/>
  <c r="AB603" i="5"/>
  <c r="BG603" i="5"/>
  <c r="S604" i="5"/>
  <c r="O604" i="5"/>
  <c r="CL604" i="5"/>
  <c r="CH604" i="5"/>
  <c r="CB604" i="5"/>
  <c r="BX604" i="5"/>
  <c r="R603" i="5"/>
  <c r="CK603" i="5"/>
  <c r="CA603" i="5"/>
  <c r="P604" i="5" l="1"/>
  <c r="N605" i="5"/>
  <c r="AJ604" i="5"/>
  <c r="AH605" i="5"/>
  <c r="AT604" i="5"/>
  <c r="AR605" i="5"/>
  <c r="BE604" i="5"/>
  <c r="BC605" i="5"/>
  <c r="E605" i="5"/>
  <c r="I605" i="5"/>
  <c r="H604" i="5"/>
  <c r="BY604" i="5"/>
  <c r="BW605" i="5"/>
  <c r="Z604" i="5"/>
  <c r="X605" i="5"/>
  <c r="CI604" i="5"/>
  <c r="CG605" i="5"/>
  <c r="BO604" i="5"/>
  <c r="BM605" i="5"/>
  <c r="AC605" i="5" l="1"/>
  <c r="Y605" i="5"/>
  <c r="BH605" i="5"/>
  <c r="BD605" i="5"/>
  <c r="AB604" i="5"/>
  <c r="BG604" i="5"/>
  <c r="CB605" i="5"/>
  <c r="BX605" i="5"/>
  <c r="AW605" i="5"/>
  <c r="AS605" i="5"/>
  <c r="CA604" i="5"/>
  <c r="AV604" i="5"/>
  <c r="AM605" i="5"/>
  <c r="AI605" i="5"/>
  <c r="BR605" i="5"/>
  <c r="BN605" i="5"/>
  <c r="BQ604" i="5"/>
  <c r="AL604" i="5"/>
  <c r="S605" i="5"/>
  <c r="O605" i="5"/>
  <c r="CL605" i="5"/>
  <c r="CH605" i="5"/>
  <c r="CK604" i="5"/>
  <c r="F605" i="5"/>
  <c r="D606" i="5"/>
  <c r="R604" i="5"/>
  <c r="E606" i="5" l="1"/>
  <c r="I606" i="5"/>
  <c r="H605" i="5"/>
  <c r="CI605" i="5"/>
  <c r="CG606" i="5"/>
  <c r="BO605" i="5"/>
  <c r="BM606" i="5"/>
  <c r="AT605" i="5"/>
  <c r="AR606" i="5"/>
  <c r="BE605" i="5"/>
  <c r="BC606" i="5"/>
  <c r="P605" i="5"/>
  <c r="N606" i="5"/>
  <c r="AJ605" i="5"/>
  <c r="AH606" i="5"/>
  <c r="BY605" i="5"/>
  <c r="BW606" i="5"/>
  <c r="Z605" i="5"/>
  <c r="X606" i="5"/>
  <c r="AM606" i="5" l="1"/>
  <c r="AI606" i="5"/>
  <c r="BR606" i="5"/>
  <c r="BN606" i="5"/>
  <c r="AL605" i="5"/>
  <c r="BQ605" i="5"/>
  <c r="S606" i="5"/>
  <c r="O606" i="5"/>
  <c r="CL606" i="5"/>
  <c r="CH606" i="5"/>
  <c r="R605" i="5"/>
  <c r="CK605" i="5"/>
  <c r="CB606" i="5"/>
  <c r="BX606" i="5"/>
  <c r="AW606" i="5"/>
  <c r="AS606" i="5"/>
  <c r="AC606" i="5"/>
  <c r="Y606" i="5"/>
  <c r="BH606" i="5"/>
  <c r="BD606" i="5"/>
  <c r="AB605" i="5"/>
  <c r="BG605" i="5"/>
  <c r="CA605" i="5"/>
  <c r="AV605" i="5"/>
  <c r="F606" i="5"/>
  <c r="D607" i="5"/>
  <c r="BE606" i="5" l="1"/>
  <c r="BC607" i="5"/>
  <c r="H606" i="5"/>
  <c r="Z606" i="5"/>
  <c r="X607" i="5"/>
  <c r="AT606" i="5"/>
  <c r="AR607" i="5"/>
  <c r="CI606" i="5"/>
  <c r="CG607" i="5"/>
  <c r="BO606" i="5"/>
  <c r="BM607" i="5"/>
  <c r="E607" i="5"/>
  <c r="I607" i="5"/>
  <c r="BY606" i="5"/>
  <c r="BW607" i="5"/>
  <c r="P606" i="5"/>
  <c r="N607" i="5"/>
  <c r="AJ606" i="5"/>
  <c r="AH607" i="5"/>
  <c r="CB607" i="5" l="1"/>
  <c r="BX607" i="5"/>
  <c r="AW607" i="5"/>
  <c r="AS607" i="5"/>
  <c r="CA606" i="5"/>
  <c r="AV606" i="5"/>
  <c r="AC607" i="5"/>
  <c r="Y607" i="5"/>
  <c r="F607" i="5"/>
  <c r="D608" i="5"/>
  <c r="AB606" i="5"/>
  <c r="AL606" i="5"/>
  <c r="BQ606" i="5"/>
  <c r="AM607" i="5"/>
  <c r="AI607" i="5"/>
  <c r="BR607" i="5"/>
  <c r="BN607" i="5"/>
  <c r="S607" i="5"/>
  <c r="O607" i="5"/>
  <c r="CL607" i="5"/>
  <c r="CH607" i="5"/>
  <c r="BH607" i="5"/>
  <c r="BD607" i="5"/>
  <c r="R606" i="5"/>
  <c r="CK606" i="5"/>
  <c r="BG606" i="5"/>
  <c r="P607" i="5" l="1"/>
  <c r="N608" i="5"/>
  <c r="BO607" i="5"/>
  <c r="BM608" i="5"/>
  <c r="BE607" i="5"/>
  <c r="BC608" i="5"/>
  <c r="AJ607" i="5"/>
  <c r="AH608" i="5"/>
  <c r="E608" i="5"/>
  <c r="I608" i="5"/>
  <c r="AT607" i="5"/>
  <c r="AR608" i="5"/>
  <c r="H607" i="5"/>
  <c r="CI607" i="5"/>
  <c r="CG608" i="5"/>
  <c r="Z607" i="5"/>
  <c r="X608" i="5"/>
  <c r="BY607" i="5"/>
  <c r="BW608" i="5"/>
  <c r="CL608" i="5" l="1"/>
  <c r="CH608" i="5"/>
  <c r="AM608" i="5"/>
  <c r="AI608" i="5"/>
  <c r="CK607" i="5"/>
  <c r="AL607" i="5"/>
  <c r="AC608" i="5"/>
  <c r="Y608" i="5"/>
  <c r="BH608" i="5"/>
  <c r="BD608" i="5"/>
  <c r="BG607" i="5"/>
  <c r="CB608" i="5"/>
  <c r="BX608" i="5"/>
  <c r="AW608" i="5"/>
  <c r="AS608" i="5"/>
  <c r="BR608" i="5"/>
  <c r="BN608" i="5"/>
  <c r="CA607" i="5"/>
  <c r="AV607" i="5"/>
  <c r="BQ607" i="5"/>
  <c r="S608" i="5"/>
  <c r="O608" i="5"/>
  <c r="AB607" i="5"/>
  <c r="F608" i="5"/>
  <c r="D609" i="5"/>
  <c r="R607" i="5"/>
  <c r="E609" i="5" l="1"/>
  <c r="I609" i="5"/>
  <c r="BY608" i="5"/>
  <c r="BW609" i="5"/>
  <c r="H608" i="5"/>
  <c r="P608" i="5"/>
  <c r="N609" i="5"/>
  <c r="BO608" i="5"/>
  <c r="BM609" i="5"/>
  <c r="BE608" i="5"/>
  <c r="BC609" i="5"/>
  <c r="AJ608" i="5"/>
  <c r="AH609" i="5"/>
  <c r="AT608" i="5"/>
  <c r="AR609" i="5"/>
  <c r="Z608" i="5"/>
  <c r="X609" i="5"/>
  <c r="CI608" i="5"/>
  <c r="CG609" i="5"/>
  <c r="AC609" i="5" l="1"/>
  <c r="Y609" i="5"/>
  <c r="BR609" i="5"/>
  <c r="BN609" i="5"/>
  <c r="AW609" i="5"/>
  <c r="AS609" i="5"/>
  <c r="S609" i="5"/>
  <c r="O609" i="5"/>
  <c r="AV608" i="5"/>
  <c r="R608" i="5"/>
  <c r="AM609" i="5"/>
  <c r="AI609" i="5"/>
  <c r="AL608" i="5"/>
  <c r="CL609" i="5"/>
  <c r="CH609" i="5"/>
  <c r="BH609" i="5"/>
  <c r="BD609" i="5"/>
  <c r="CB609" i="5"/>
  <c r="BX609" i="5"/>
  <c r="CK608" i="5"/>
  <c r="BG608" i="5"/>
  <c r="CA608" i="5"/>
  <c r="AB608" i="5"/>
  <c r="BQ608" i="5"/>
  <c r="F609" i="5"/>
  <c r="D610" i="5"/>
  <c r="P609" i="5" l="1"/>
  <c r="N610" i="5"/>
  <c r="H609" i="5"/>
  <c r="BY609" i="5"/>
  <c r="BW610" i="5"/>
  <c r="AJ609" i="5"/>
  <c r="AH610" i="5"/>
  <c r="AT609" i="5"/>
  <c r="AR610" i="5"/>
  <c r="BE609" i="5"/>
  <c r="BC610" i="5"/>
  <c r="BO609" i="5"/>
  <c r="BM610" i="5"/>
  <c r="E610" i="5"/>
  <c r="I610" i="5"/>
  <c r="CI609" i="5"/>
  <c r="CG610" i="5"/>
  <c r="Z609" i="5"/>
  <c r="X610" i="5"/>
  <c r="AM610" i="5" l="1"/>
  <c r="AI610" i="5"/>
  <c r="F610" i="5"/>
  <c r="D611" i="5"/>
  <c r="AL609" i="5"/>
  <c r="BR610" i="5"/>
  <c r="BN610" i="5"/>
  <c r="CB610" i="5"/>
  <c r="BX610" i="5"/>
  <c r="BQ609" i="5"/>
  <c r="CA609" i="5"/>
  <c r="AC610" i="5"/>
  <c r="Y610" i="5"/>
  <c r="BH610" i="5"/>
  <c r="BD610" i="5"/>
  <c r="AB609" i="5"/>
  <c r="BG609" i="5"/>
  <c r="CL610" i="5"/>
  <c r="CH610" i="5"/>
  <c r="AW610" i="5"/>
  <c r="AS610" i="5"/>
  <c r="S610" i="5"/>
  <c r="O610" i="5"/>
  <c r="CK609" i="5"/>
  <c r="AV609" i="5"/>
  <c r="R609" i="5"/>
  <c r="CI610" i="5" l="1"/>
  <c r="CG611" i="5"/>
  <c r="Z610" i="5"/>
  <c r="X611" i="5"/>
  <c r="BO610" i="5"/>
  <c r="BM611" i="5"/>
  <c r="P610" i="5"/>
  <c r="N611" i="5"/>
  <c r="E611" i="5"/>
  <c r="I611" i="5"/>
  <c r="H610" i="5"/>
  <c r="AT610" i="5"/>
  <c r="AR611" i="5"/>
  <c r="BE610" i="5"/>
  <c r="BC611" i="5"/>
  <c r="BY610" i="5"/>
  <c r="BW611" i="5"/>
  <c r="AJ610" i="5"/>
  <c r="AH611" i="5"/>
  <c r="BH611" i="5" l="1"/>
  <c r="BD611" i="5"/>
  <c r="S611" i="5"/>
  <c r="O611" i="5"/>
  <c r="BG610" i="5"/>
  <c r="R610" i="5"/>
  <c r="AW611" i="5"/>
  <c r="AS611" i="5"/>
  <c r="BR611" i="5"/>
  <c r="BN611" i="5"/>
  <c r="CB611" i="5"/>
  <c r="BX611" i="5"/>
  <c r="AV610" i="5"/>
  <c r="BQ610" i="5"/>
  <c r="AM611" i="5"/>
  <c r="AI611" i="5"/>
  <c r="AC611" i="5"/>
  <c r="Y611" i="5"/>
  <c r="AL610" i="5"/>
  <c r="AB610" i="5"/>
  <c r="CL611" i="5"/>
  <c r="CH611" i="5"/>
  <c r="CA610" i="5"/>
  <c r="F611" i="5"/>
  <c r="D612" i="5"/>
  <c r="CK610" i="5"/>
  <c r="E612" i="5" l="1"/>
  <c r="I612" i="5"/>
  <c r="H611" i="5"/>
  <c r="Z611" i="5"/>
  <c r="X612" i="5"/>
  <c r="BY611" i="5"/>
  <c r="BW612" i="5"/>
  <c r="CI611" i="5"/>
  <c r="CG612" i="5"/>
  <c r="AJ611" i="5"/>
  <c r="AH612" i="5"/>
  <c r="BO611" i="5"/>
  <c r="BM612" i="5"/>
  <c r="P611" i="5"/>
  <c r="N612" i="5"/>
  <c r="AT611" i="5"/>
  <c r="AR612" i="5"/>
  <c r="BE611" i="5"/>
  <c r="BC612" i="5"/>
  <c r="CL612" i="5" l="1"/>
  <c r="CH612" i="5"/>
  <c r="S612" i="5"/>
  <c r="O612" i="5"/>
  <c r="CB612" i="5"/>
  <c r="BX612" i="5"/>
  <c r="AW612" i="5"/>
  <c r="AS612" i="5"/>
  <c r="R611" i="5"/>
  <c r="CA611" i="5"/>
  <c r="BR612" i="5"/>
  <c r="BN612" i="5"/>
  <c r="AC612" i="5"/>
  <c r="Y612" i="5"/>
  <c r="BQ611" i="5"/>
  <c r="AB611" i="5"/>
  <c r="BH612" i="5"/>
  <c r="BD612" i="5"/>
  <c r="AM612" i="5"/>
  <c r="AI612" i="5"/>
  <c r="BG611" i="5"/>
  <c r="AL611" i="5"/>
  <c r="AV611" i="5"/>
  <c r="CK611" i="5"/>
  <c r="F612" i="5"/>
  <c r="D613" i="5"/>
  <c r="AJ612" i="5" l="1"/>
  <c r="AH613" i="5"/>
  <c r="Z612" i="5"/>
  <c r="X613" i="5"/>
  <c r="AT612" i="5"/>
  <c r="AR613" i="5"/>
  <c r="BE612" i="5"/>
  <c r="BC613" i="5"/>
  <c r="BO612" i="5"/>
  <c r="BM613" i="5"/>
  <c r="BY612" i="5"/>
  <c r="BW613" i="5"/>
  <c r="P612" i="5"/>
  <c r="N613" i="5"/>
  <c r="E613" i="5"/>
  <c r="I613" i="5"/>
  <c r="CI612" i="5"/>
  <c r="CG613" i="5"/>
  <c r="H612" i="5"/>
  <c r="BH613" i="5" l="1"/>
  <c r="BD613" i="5"/>
  <c r="F613" i="5"/>
  <c r="D614" i="5"/>
  <c r="BG612" i="5"/>
  <c r="S613" i="5"/>
  <c r="O613" i="5"/>
  <c r="AW613" i="5"/>
  <c r="AS613" i="5"/>
  <c r="R612" i="5"/>
  <c r="AV612" i="5"/>
  <c r="CB613" i="5"/>
  <c r="BX613" i="5"/>
  <c r="AC613" i="5"/>
  <c r="Y613" i="5"/>
  <c r="CA612" i="5"/>
  <c r="AB612" i="5"/>
  <c r="CL613" i="5"/>
  <c r="CH613" i="5"/>
  <c r="BR613" i="5"/>
  <c r="BN613" i="5"/>
  <c r="AM613" i="5"/>
  <c r="AI613" i="5"/>
  <c r="CK612" i="5"/>
  <c r="BQ612" i="5"/>
  <c r="AL612" i="5"/>
  <c r="CI613" i="5" l="1"/>
  <c r="CG614" i="5"/>
  <c r="BY613" i="5"/>
  <c r="BW614" i="5"/>
  <c r="P613" i="5"/>
  <c r="N614" i="5"/>
  <c r="AJ613" i="5"/>
  <c r="AH614" i="5"/>
  <c r="E614" i="5"/>
  <c r="I614" i="5"/>
  <c r="H613" i="5"/>
  <c r="BO613" i="5"/>
  <c r="BM614" i="5"/>
  <c r="Z613" i="5"/>
  <c r="X614" i="5"/>
  <c r="AT613" i="5"/>
  <c r="AR614" i="5"/>
  <c r="BE613" i="5"/>
  <c r="BC614" i="5"/>
  <c r="AC614" i="5" l="1"/>
  <c r="Y614" i="5"/>
  <c r="AM614" i="5"/>
  <c r="AI614" i="5"/>
  <c r="AB613" i="5"/>
  <c r="AL613" i="5"/>
  <c r="BR614" i="5"/>
  <c r="BN614" i="5"/>
  <c r="S614" i="5"/>
  <c r="O614" i="5"/>
  <c r="BQ613" i="5"/>
  <c r="R613" i="5"/>
  <c r="BH614" i="5"/>
  <c r="BD614" i="5"/>
  <c r="CB614" i="5"/>
  <c r="BX614" i="5"/>
  <c r="BG613" i="5"/>
  <c r="CA613" i="5"/>
  <c r="CL614" i="5"/>
  <c r="CH614" i="5"/>
  <c r="AW614" i="5"/>
  <c r="AS614" i="5"/>
  <c r="AV613" i="5"/>
  <c r="F614" i="5"/>
  <c r="D615" i="5"/>
  <c r="CK613" i="5"/>
  <c r="E615" i="5" l="1"/>
  <c r="I615" i="5"/>
  <c r="H614" i="5"/>
  <c r="AT614" i="5"/>
  <c r="AR615" i="5"/>
  <c r="BY614" i="5"/>
  <c r="BW615" i="5"/>
  <c r="P614" i="5"/>
  <c r="N615" i="5"/>
  <c r="AJ614" i="5"/>
  <c r="AH615" i="5"/>
  <c r="CI614" i="5"/>
  <c r="CG615" i="5"/>
  <c r="BE614" i="5"/>
  <c r="BC615" i="5"/>
  <c r="BO614" i="5"/>
  <c r="BM615" i="5"/>
  <c r="Z614" i="5"/>
  <c r="X615" i="5"/>
  <c r="BH615" i="5" l="1"/>
  <c r="BD615" i="5"/>
  <c r="CB615" i="5"/>
  <c r="BX615" i="5"/>
  <c r="CL615" i="5"/>
  <c r="CH615" i="5"/>
  <c r="AW615" i="5"/>
  <c r="AS615" i="5"/>
  <c r="BG614" i="5"/>
  <c r="CA614" i="5"/>
  <c r="CK614" i="5"/>
  <c r="AV614" i="5"/>
  <c r="AC615" i="5"/>
  <c r="Y615" i="5"/>
  <c r="AM615" i="5"/>
  <c r="AI615" i="5"/>
  <c r="AB614" i="5"/>
  <c r="AL614" i="5"/>
  <c r="BR615" i="5"/>
  <c r="BN615" i="5"/>
  <c r="S615" i="5"/>
  <c r="O615" i="5"/>
  <c r="BQ614" i="5"/>
  <c r="R614" i="5"/>
  <c r="F615" i="5"/>
  <c r="D616" i="5"/>
  <c r="AT615" i="5" l="1"/>
  <c r="AR616" i="5"/>
  <c r="H615" i="5"/>
  <c r="CI615" i="5"/>
  <c r="CG616" i="5"/>
  <c r="P615" i="5"/>
  <c r="N616" i="5"/>
  <c r="AJ615" i="5"/>
  <c r="AH616" i="5"/>
  <c r="BY615" i="5"/>
  <c r="BW616" i="5"/>
  <c r="E616" i="5"/>
  <c r="I616" i="5"/>
  <c r="BO615" i="5"/>
  <c r="BM616" i="5"/>
  <c r="Z615" i="5"/>
  <c r="X616" i="5"/>
  <c r="BE615" i="5"/>
  <c r="BC616" i="5"/>
  <c r="BR616" i="5" l="1"/>
  <c r="BN616" i="5"/>
  <c r="S616" i="5"/>
  <c r="O616" i="5"/>
  <c r="BQ615" i="5"/>
  <c r="R615" i="5"/>
  <c r="CL616" i="5"/>
  <c r="CH616" i="5"/>
  <c r="F616" i="5"/>
  <c r="D617" i="5"/>
  <c r="CK615" i="5"/>
  <c r="BH616" i="5"/>
  <c r="BD616" i="5"/>
  <c r="CB616" i="5"/>
  <c r="BX616" i="5"/>
  <c r="BG615" i="5"/>
  <c r="CA615" i="5"/>
  <c r="AC616" i="5"/>
  <c r="Y616" i="5"/>
  <c r="AM616" i="5"/>
  <c r="AI616" i="5"/>
  <c r="AW616" i="5"/>
  <c r="AS616" i="5"/>
  <c r="AB615" i="5"/>
  <c r="AL615" i="5"/>
  <c r="AV615" i="5"/>
  <c r="Z616" i="5" l="1"/>
  <c r="X617" i="5"/>
  <c r="BE616" i="5"/>
  <c r="BC617" i="5"/>
  <c r="AT616" i="5"/>
  <c r="AR617" i="5"/>
  <c r="E617" i="5"/>
  <c r="I617" i="5"/>
  <c r="P616" i="5"/>
  <c r="N617" i="5"/>
  <c r="H616" i="5"/>
  <c r="AJ616" i="5"/>
  <c r="AH617" i="5"/>
  <c r="BY616" i="5"/>
  <c r="BW617" i="5"/>
  <c r="CI616" i="5"/>
  <c r="CG617" i="5"/>
  <c r="BO616" i="5"/>
  <c r="BM617" i="5"/>
  <c r="CA616" i="5" l="1"/>
  <c r="F617" i="5"/>
  <c r="D618" i="5"/>
  <c r="AM617" i="5"/>
  <c r="AI617" i="5"/>
  <c r="AW617" i="5"/>
  <c r="AS617" i="5"/>
  <c r="AL616" i="5"/>
  <c r="AV616" i="5"/>
  <c r="BH617" i="5"/>
  <c r="BD617" i="5"/>
  <c r="BQ616" i="5"/>
  <c r="BG616" i="5"/>
  <c r="CL617" i="5"/>
  <c r="CH617" i="5"/>
  <c r="S617" i="5"/>
  <c r="O617" i="5"/>
  <c r="AC617" i="5"/>
  <c r="Y617" i="5"/>
  <c r="CB617" i="5"/>
  <c r="BX617" i="5"/>
  <c r="BR617" i="5"/>
  <c r="BN617" i="5"/>
  <c r="CK616" i="5"/>
  <c r="R616" i="5"/>
  <c r="AB616" i="5"/>
  <c r="Z617" i="5" l="1"/>
  <c r="X618" i="5"/>
  <c r="AT617" i="5"/>
  <c r="AR618" i="5"/>
  <c r="P617" i="5"/>
  <c r="N618" i="5"/>
  <c r="BE617" i="5"/>
  <c r="BC618" i="5"/>
  <c r="AJ617" i="5"/>
  <c r="AH618" i="5"/>
  <c r="BO617" i="5"/>
  <c r="BM618" i="5"/>
  <c r="CI617" i="5"/>
  <c r="CG618" i="5"/>
  <c r="E618" i="5"/>
  <c r="I618" i="5"/>
  <c r="H617" i="5"/>
  <c r="BY617" i="5"/>
  <c r="BW618" i="5"/>
  <c r="BH618" i="5" l="1"/>
  <c r="BD618" i="5"/>
  <c r="F618" i="5"/>
  <c r="D619" i="5"/>
  <c r="BG617" i="5"/>
  <c r="CL618" i="5"/>
  <c r="CH618" i="5"/>
  <c r="S618" i="5"/>
  <c r="O618" i="5"/>
  <c r="CK617" i="5"/>
  <c r="R617" i="5"/>
  <c r="CB618" i="5"/>
  <c r="BX618" i="5"/>
  <c r="BR618" i="5"/>
  <c r="BN618" i="5"/>
  <c r="AW618" i="5"/>
  <c r="AS618" i="5"/>
  <c r="CA617" i="5"/>
  <c r="BQ617" i="5"/>
  <c r="AV617" i="5"/>
  <c r="AM618" i="5"/>
  <c r="AI618" i="5"/>
  <c r="AC618" i="5"/>
  <c r="Y618" i="5"/>
  <c r="AL617" i="5"/>
  <c r="AB617" i="5"/>
  <c r="BY618" i="5" l="1"/>
  <c r="BW619" i="5"/>
  <c r="CI618" i="5"/>
  <c r="CG619" i="5"/>
  <c r="Z618" i="5"/>
  <c r="X619" i="5"/>
  <c r="AJ618" i="5"/>
  <c r="AH619" i="5"/>
  <c r="AT618" i="5"/>
  <c r="AR619" i="5"/>
  <c r="E619" i="5"/>
  <c r="I619" i="5"/>
  <c r="H618" i="5"/>
  <c r="BO618" i="5"/>
  <c r="BM619" i="5"/>
  <c r="P618" i="5"/>
  <c r="N619" i="5"/>
  <c r="BE618" i="5"/>
  <c r="BC619" i="5"/>
  <c r="BH619" i="5" l="1"/>
  <c r="BD619" i="5"/>
  <c r="BR619" i="5"/>
  <c r="BN619" i="5"/>
  <c r="AM619" i="5"/>
  <c r="AI619" i="5"/>
  <c r="BQ618" i="5"/>
  <c r="AL618" i="5"/>
  <c r="AC619" i="5"/>
  <c r="Y619" i="5"/>
  <c r="AB618" i="5"/>
  <c r="CL619" i="5"/>
  <c r="CH619" i="5"/>
  <c r="BG618" i="5"/>
  <c r="F619" i="5"/>
  <c r="D620" i="5"/>
  <c r="CK618" i="5"/>
  <c r="S619" i="5"/>
  <c r="O619" i="5"/>
  <c r="AW619" i="5"/>
  <c r="AS619" i="5"/>
  <c r="CB619" i="5"/>
  <c r="BX619" i="5"/>
  <c r="R618" i="5"/>
  <c r="AV618" i="5"/>
  <c r="CA618" i="5"/>
  <c r="P619" i="5" l="1"/>
  <c r="N620" i="5"/>
  <c r="CI619" i="5"/>
  <c r="CG620" i="5"/>
  <c r="AJ619" i="5"/>
  <c r="AH620" i="5"/>
  <c r="BY619" i="5"/>
  <c r="BW620" i="5"/>
  <c r="E620" i="5"/>
  <c r="I620" i="5"/>
  <c r="Z619" i="5"/>
  <c r="X620" i="5"/>
  <c r="BO619" i="5"/>
  <c r="BM620" i="5"/>
  <c r="H619" i="5"/>
  <c r="AT619" i="5"/>
  <c r="AR620" i="5"/>
  <c r="BE619" i="5"/>
  <c r="BC620" i="5"/>
  <c r="CB620" i="5" l="1"/>
  <c r="BX620" i="5"/>
  <c r="AW620" i="5"/>
  <c r="AS620" i="5"/>
  <c r="CA619" i="5"/>
  <c r="BR620" i="5"/>
  <c r="BN620" i="5"/>
  <c r="AM620" i="5"/>
  <c r="AI620" i="5"/>
  <c r="BQ619" i="5"/>
  <c r="AL619" i="5"/>
  <c r="BH620" i="5"/>
  <c r="BD620" i="5"/>
  <c r="AC620" i="5"/>
  <c r="Y620" i="5"/>
  <c r="CL620" i="5"/>
  <c r="CH620" i="5"/>
  <c r="BG619" i="5"/>
  <c r="AB619" i="5"/>
  <c r="CK619" i="5"/>
  <c r="S620" i="5"/>
  <c r="O620" i="5"/>
  <c r="AV619" i="5"/>
  <c r="F620" i="5"/>
  <c r="D621" i="5"/>
  <c r="R619" i="5"/>
  <c r="E621" i="5" l="1"/>
  <c r="I621" i="5"/>
  <c r="BE620" i="5"/>
  <c r="BC621" i="5"/>
  <c r="BO620" i="5"/>
  <c r="BM621" i="5"/>
  <c r="H620" i="5"/>
  <c r="P620" i="5"/>
  <c r="N621" i="5"/>
  <c r="CI620" i="5"/>
  <c r="CG621" i="5"/>
  <c r="AT620" i="5"/>
  <c r="AR621" i="5"/>
  <c r="Z620" i="5"/>
  <c r="X621" i="5"/>
  <c r="AJ620" i="5"/>
  <c r="AH621" i="5"/>
  <c r="BY620" i="5"/>
  <c r="BW621" i="5"/>
  <c r="AC621" i="5" l="1"/>
  <c r="Y621" i="5"/>
  <c r="AB620" i="5"/>
  <c r="AM621" i="5"/>
  <c r="AI621" i="5"/>
  <c r="AW621" i="5"/>
  <c r="AS621" i="5"/>
  <c r="BR621" i="5"/>
  <c r="BN621" i="5"/>
  <c r="AV620" i="5"/>
  <c r="BQ620" i="5"/>
  <c r="CB621" i="5"/>
  <c r="BX621" i="5"/>
  <c r="CL621" i="5"/>
  <c r="CH621" i="5"/>
  <c r="BH621" i="5"/>
  <c r="BD621" i="5"/>
  <c r="S621" i="5"/>
  <c r="O621" i="5"/>
  <c r="CA620" i="5"/>
  <c r="CK620" i="5"/>
  <c r="BG620" i="5"/>
  <c r="AL620" i="5"/>
  <c r="R620" i="5"/>
  <c r="F621" i="5"/>
  <c r="D622" i="5"/>
  <c r="BY621" i="5" l="1"/>
  <c r="BW622" i="5"/>
  <c r="AT621" i="5"/>
  <c r="AR622" i="5"/>
  <c r="H621" i="5"/>
  <c r="P621" i="5"/>
  <c r="N622" i="5"/>
  <c r="AJ621" i="5"/>
  <c r="AH622" i="5"/>
  <c r="BE621" i="5"/>
  <c r="BC622" i="5"/>
  <c r="E622" i="5"/>
  <c r="I622" i="5"/>
  <c r="CI621" i="5"/>
  <c r="CG622" i="5"/>
  <c r="BO621" i="5"/>
  <c r="BM622" i="5"/>
  <c r="Z621" i="5"/>
  <c r="X622" i="5"/>
  <c r="CL622" i="5" l="1"/>
  <c r="CH622" i="5"/>
  <c r="S622" i="5"/>
  <c r="O622" i="5"/>
  <c r="CK621" i="5"/>
  <c r="R621" i="5"/>
  <c r="F622" i="5"/>
  <c r="D623" i="5"/>
  <c r="AC622" i="5"/>
  <c r="Y622" i="5"/>
  <c r="BH622" i="5"/>
  <c r="BD622" i="5"/>
  <c r="AW622" i="5"/>
  <c r="AS622" i="5"/>
  <c r="AB621" i="5"/>
  <c r="BG621" i="5"/>
  <c r="AV621" i="5"/>
  <c r="BR622" i="5"/>
  <c r="BN622" i="5"/>
  <c r="AM622" i="5"/>
  <c r="AI622" i="5"/>
  <c r="CB622" i="5"/>
  <c r="BX622" i="5"/>
  <c r="BQ621" i="5"/>
  <c r="AL621" i="5"/>
  <c r="CA621" i="5"/>
  <c r="BO622" i="5" l="1"/>
  <c r="BM623" i="5"/>
  <c r="AT622" i="5"/>
  <c r="AR623" i="5"/>
  <c r="BE622" i="5"/>
  <c r="BC623" i="5"/>
  <c r="BY622" i="5"/>
  <c r="BW623" i="5"/>
  <c r="Z622" i="5"/>
  <c r="X623" i="5"/>
  <c r="P622" i="5"/>
  <c r="N623" i="5"/>
  <c r="AJ622" i="5"/>
  <c r="AH623" i="5"/>
  <c r="E623" i="5"/>
  <c r="I623" i="5"/>
  <c r="CI622" i="5"/>
  <c r="CG623" i="5"/>
  <c r="H622" i="5"/>
  <c r="CB623" i="5" l="1"/>
  <c r="BX623" i="5"/>
  <c r="F623" i="5"/>
  <c r="D624" i="5"/>
  <c r="CA622" i="5"/>
  <c r="AM623" i="5"/>
  <c r="AI623" i="5"/>
  <c r="BH623" i="5"/>
  <c r="BD623" i="5"/>
  <c r="AL622" i="5"/>
  <c r="BG622" i="5"/>
  <c r="S623" i="5"/>
  <c r="O623" i="5"/>
  <c r="AW623" i="5"/>
  <c r="AS623" i="5"/>
  <c r="R622" i="5"/>
  <c r="AV622" i="5"/>
  <c r="CL623" i="5"/>
  <c r="CH623" i="5"/>
  <c r="AC623" i="5"/>
  <c r="Y623" i="5"/>
  <c r="BR623" i="5"/>
  <c r="BN623" i="5"/>
  <c r="CK622" i="5"/>
  <c r="AB622" i="5"/>
  <c r="BQ622" i="5"/>
  <c r="CI623" i="5" l="1"/>
  <c r="CG624" i="5"/>
  <c r="P623" i="5"/>
  <c r="N624" i="5"/>
  <c r="AJ623" i="5"/>
  <c r="AH624" i="5"/>
  <c r="BO623" i="5"/>
  <c r="BM624" i="5"/>
  <c r="E624" i="5"/>
  <c r="I624" i="5"/>
  <c r="H623" i="5"/>
  <c r="Z623" i="5"/>
  <c r="X624" i="5"/>
  <c r="AT623" i="5"/>
  <c r="AR624" i="5"/>
  <c r="BE623" i="5"/>
  <c r="BC624" i="5"/>
  <c r="BY623" i="5"/>
  <c r="BW624" i="5"/>
  <c r="AW624" i="5" l="1"/>
  <c r="AS624" i="5"/>
  <c r="BR624" i="5"/>
  <c r="BN624" i="5"/>
  <c r="AV623" i="5"/>
  <c r="BQ623" i="5"/>
  <c r="AC624" i="5"/>
  <c r="Y624" i="5"/>
  <c r="AM624" i="5"/>
  <c r="AI624" i="5"/>
  <c r="AB623" i="5"/>
  <c r="AL623" i="5"/>
  <c r="CB624" i="5"/>
  <c r="BX624" i="5"/>
  <c r="S624" i="5"/>
  <c r="O624" i="5"/>
  <c r="CA623" i="5"/>
  <c r="R623" i="5"/>
  <c r="CL624" i="5"/>
  <c r="CH624" i="5"/>
  <c r="BH624" i="5"/>
  <c r="BD624" i="5"/>
  <c r="BG623" i="5"/>
  <c r="F624" i="5"/>
  <c r="D625" i="5"/>
  <c r="CK623" i="5"/>
  <c r="E625" i="5" l="1"/>
  <c r="I625" i="5"/>
  <c r="H624" i="5"/>
  <c r="BE624" i="5"/>
  <c r="BC625" i="5"/>
  <c r="P624" i="5"/>
  <c r="N625" i="5"/>
  <c r="AJ624" i="5"/>
  <c r="AH625" i="5"/>
  <c r="BO624" i="5"/>
  <c r="BM625" i="5"/>
  <c r="CI624" i="5"/>
  <c r="CG625" i="5"/>
  <c r="BY624" i="5"/>
  <c r="BW625" i="5"/>
  <c r="Z624" i="5"/>
  <c r="X625" i="5"/>
  <c r="AT624" i="5"/>
  <c r="AR625" i="5"/>
  <c r="CB625" i="5" l="1"/>
  <c r="BX625" i="5"/>
  <c r="S625" i="5"/>
  <c r="O625" i="5"/>
  <c r="AM625" i="5"/>
  <c r="AI625" i="5"/>
  <c r="CA624" i="5"/>
  <c r="R624" i="5"/>
  <c r="CL625" i="5"/>
  <c r="CH625" i="5"/>
  <c r="BH625" i="5"/>
  <c r="BD625" i="5"/>
  <c r="CK624" i="5"/>
  <c r="BG624" i="5"/>
  <c r="AC625" i="5"/>
  <c r="Y625" i="5"/>
  <c r="AW625" i="5"/>
  <c r="AS625" i="5"/>
  <c r="BR625" i="5"/>
  <c r="BN625" i="5"/>
  <c r="AV624" i="5"/>
  <c r="BQ624" i="5"/>
  <c r="AB624" i="5"/>
  <c r="AL624" i="5"/>
  <c r="F625" i="5"/>
  <c r="D626" i="5"/>
  <c r="BO625" i="5" l="1"/>
  <c r="BM626" i="5"/>
  <c r="AT625" i="5"/>
  <c r="AR626" i="5"/>
  <c r="BE625" i="5"/>
  <c r="BC626" i="5"/>
  <c r="AJ625" i="5"/>
  <c r="AH626" i="5"/>
  <c r="Z625" i="5"/>
  <c r="X626" i="5"/>
  <c r="CI625" i="5"/>
  <c r="CG626" i="5"/>
  <c r="P625" i="5"/>
  <c r="N626" i="5"/>
  <c r="E626" i="5"/>
  <c r="I626" i="5"/>
  <c r="BY625" i="5"/>
  <c r="BW626" i="5"/>
  <c r="H625" i="5"/>
  <c r="AM626" i="5" l="1"/>
  <c r="AI626" i="5"/>
  <c r="F626" i="5"/>
  <c r="D627" i="5"/>
  <c r="AL625" i="5"/>
  <c r="S626" i="5"/>
  <c r="O626" i="5"/>
  <c r="BH626" i="5"/>
  <c r="BD626" i="5"/>
  <c r="R625" i="5"/>
  <c r="BG625" i="5"/>
  <c r="CL626" i="5"/>
  <c r="CH626" i="5"/>
  <c r="AW626" i="5"/>
  <c r="AS626" i="5"/>
  <c r="CK625" i="5"/>
  <c r="AV625" i="5"/>
  <c r="CB626" i="5"/>
  <c r="BX626" i="5"/>
  <c r="AC626" i="5"/>
  <c r="Y626" i="5"/>
  <c r="BR626" i="5"/>
  <c r="BN626" i="5"/>
  <c r="CA625" i="5"/>
  <c r="AB625" i="5"/>
  <c r="BQ625" i="5"/>
  <c r="BY626" i="5" l="1"/>
  <c r="BW627" i="5"/>
  <c r="CI626" i="5"/>
  <c r="CG627" i="5"/>
  <c r="P626" i="5"/>
  <c r="N627" i="5"/>
  <c r="BO626" i="5"/>
  <c r="BM627" i="5"/>
  <c r="E627" i="5"/>
  <c r="I627" i="5"/>
  <c r="H626" i="5"/>
  <c r="Z626" i="5"/>
  <c r="X627" i="5"/>
  <c r="AT626" i="5"/>
  <c r="AR627" i="5"/>
  <c r="BE626" i="5"/>
  <c r="BC627" i="5"/>
  <c r="AJ626" i="5"/>
  <c r="AH627" i="5"/>
  <c r="AW627" i="5" l="1"/>
  <c r="AS627" i="5"/>
  <c r="BR627" i="5"/>
  <c r="BN627" i="5"/>
  <c r="AV626" i="5"/>
  <c r="BQ626" i="5"/>
  <c r="AC627" i="5"/>
  <c r="Y627" i="5"/>
  <c r="S627" i="5"/>
  <c r="O627" i="5"/>
  <c r="AB626" i="5"/>
  <c r="R626" i="5"/>
  <c r="BH627" i="5"/>
  <c r="BD627" i="5"/>
  <c r="CL627" i="5"/>
  <c r="CH627" i="5"/>
  <c r="AM627" i="5"/>
  <c r="AI627" i="5"/>
  <c r="AL626" i="5"/>
  <c r="CK626" i="5"/>
  <c r="CB627" i="5"/>
  <c r="BX627" i="5"/>
  <c r="BG626" i="5"/>
  <c r="F627" i="5"/>
  <c r="D628" i="5"/>
  <c r="CA626" i="5"/>
  <c r="E628" i="5" l="1"/>
  <c r="I628" i="5"/>
  <c r="H627" i="5"/>
  <c r="AJ627" i="5"/>
  <c r="AH628" i="5"/>
  <c r="BY627" i="5"/>
  <c r="BW628" i="5"/>
  <c r="CI627" i="5"/>
  <c r="CG628" i="5"/>
  <c r="P627" i="5"/>
  <c r="N628" i="5"/>
  <c r="BO627" i="5"/>
  <c r="BM628" i="5"/>
  <c r="BE627" i="5"/>
  <c r="BC628" i="5"/>
  <c r="Z627" i="5"/>
  <c r="X628" i="5"/>
  <c r="AT627" i="5"/>
  <c r="AR628" i="5"/>
  <c r="BH628" i="5" l="1"/>
  <c r="BD628" i="5"/>
  <c r="CB628" i="5"/>
  <c r="BX628" i="5"/>
  <c r="AC628" i="5"/>
  <c r="Y628" i="5"/>
  <c r="CL628" i="5"/>
  <c r="CH628" i="5"/>
  <c r="BG627" i="5"/>
  <c r="CA627" i="5"/>
  <c r="BR628" i="5"/>
  <c r="BN628" i="5"/>
  <c r="AM628" i="5"/>
  <c r="AI628" i="5"/>
  <c r="BQ627" i="5"/>
  <c r="AL627" i="5"/>
  <c r="AW628" i="5"/>
  <c r="AS628" i="5"/>
  <c r="S628" i="5"/>
  <c r="O628" i="5"/>
  <c r="AV627" i="5"/>
  <c r="R627" i="5"/>
  <c r="AB627" i="5"/>
  <c r="CK627" i="5"/>
  <c r="F628" i="5"/>
  <c r="D629" i="5"/>
  <c r="P628" i="5" l="1"/>
  <c r="N629" i="5"/>
  <c r="AJ628" i="5"/>
  <c r="AH629" i="5"/>
  <c r="CI628" i="5"/>
  <c r="CG629" i="5"/>
  <c r="AT628" i="5"/>
  <c r="AR629" i="5"/>
  <c r="BO628" i="5"/>
  <c r="BM629" i="5"/>
  <c r="Z628" i="5"/>
  <c r="X629" i="5"/>
  <c r="BY628" i="5"/>
  <c r="BW629" i="5"/>
  <c r="E629" i="5"/>
  <c r="I629" i="5"/>
  <c r="BE628" i="5"/>
  <c r="BC629" i="5"/>
  <c r="H628" i="5"/>
  <c r="AW629" i="5" l="1"/>
  <c r="AS629" i="5"/>
  <c r="F629" i="5"/>
  <c r="D630" i="5"/>
  <c r="AV628" i="5"/>
  <c r="CB629" i="5"/>
  <c r="BX629" i="5"/>
  <c r="CL629" i="5"/>
  <c r="CH629" i="5"/>
  <c r="CA628" i="5"/>
  <c r="CK628" i="5"/>
  <c r="AC629" i="5"/>
  <c r="Y629" i="5"/>
  <c r="AM629" i="5"/>
  <c r="AI629" i="5"/>
  <c r="AB628" i="5"/>
  <c r="AL628" i="5"/>
  <c r="BH629" i="5"/>
  <c r="BD629" i="5"/>
  <c r="BR629" i="5"/>
  <c r="BN629" i="5"/>
  <c r="S629" i="5"/>
  <c r="O629" i="5"/>
  <c r="BG628" i="5"/>
  <c r="BQ628" i="5"/>
  <c r="R628" i="5"/>
  <c r="BE629" i="5" l="1"/>
  <c r="BC630" i="5"/>
  <c r="Z629" i="5"/>
  <c r="X630" i="5"/>
  <c r="BY629" i="5"/>
  <c r="BW630" i="5"/>
  <c r="P629" i="5"/>
  <c r="N630" i="5"/>
  <c r="E630" i="5"/>
  <c r="I630" i="5"/>
  <c r="H629" i="5"/>
  <c r="BO629" i="5"/>
  <c r="BM630" i="5"/>
  <c r="AJ629" i="5"/>
  <c r="AH630" i="5"/>
  <c r="CI629" i="5"/>
  <c r="CG630" i="5"/>
  <c r="AT629" i="5"/>
  <c r="AR630" i="5"/>
  <c r="AM630" i="5" l="1"/>
  <c r="AI630" i="5"/>
  <c r="S630" i="5"/>
  <c r="O630" i="5"/>
  <c r="AL629" i="5"/>
  <c r="R629" i="5"/>
  <c r="BR630" i="5"/>
  <c r="BN630" i="5"/>
  <c r="CB630" i="5"/>
  <c r="BX630" i="5"/>
  <c r="BQ629" i="5"/>
  <c r="CA629" i="5"/>
  <c r="AC630" i="5"/>
  <c r="Y630" i="5"/>
  <c r="AW630" i="5"/>
  <c r="AS630" i="5"/>
  <c r="AV629" i="5"/>
  <c r="AB629" i="5"/>
  <c r="BH630" i="5"/>
  <c r="BD630" i="5"/>
  <c r="CL630" i="5"/>
  <c r="CH630" i="5"/>
  <c r="CK629" i="5"/>
  <c r="F630" i="5"/>
  <c r="D631" i="5"/>
  <c r="BG629" i="5"/>
  <c r="E631" i="5" l="1"/>
  <c r="I631" i="5"/>
  <c r="H630" i="5"/>
  <c r="CI630" i="5"/>
  <c r="CG631" i="5"/>
  <c r="AT630" i="5"/>
  <c r="AR631" i="5"/>
  <c r="BY630" i="5"/>
  <c r="BW631" i="5"/>
  <c r="P630" i="5"/>
  <c r="N631" i="5"/>
  <c r="BE630" i="5"/>
  <c r="BC631" i="5"/>
  <c r="Z630" i="5"/>
  <c r="X631" i="5"/>
  <c r="BO630" i="5"/>
  <c r="BM631" i="5"/>
  <c r="AJ630" i="5"/>
  <c r="AH631" i="5"/>
  <c r="AC631" i="5" l="1"/>
  <c r="Y631" i="5"/>
  <c r="AW631" i="5"/>
  <c r="AS631" i="5"/>
  <c r="AB630" i="5"/>
  <c r="AV630" i="5"/>
  <c r="BH631" i="5"/>
  <c r="BD631" i="5"/>
  <c r="CL631" i="5"/>
  <c r="CH631" i="5"/>
  <c r="BG630" i="5"/>
  <c r="CK630" i="5"/>
  <c r="BR631" i="5"/>
  <c r="BN631" i="5"/>
  <c r="CB631" i="5"/>
  <c r="BX631" i="5"/>
  <c r="AM631" i="5"/>
  <c r="AI631" i="5"/>
  <c r="S631" i="5"/>
  <c r="O631" i="5"/>
  <c r="AL630" i="5"/>
  <c r="R630" i="5"/>
  <c r="BQ630" i="5"/>
  <c r="CA630" i="5"/>
  <c r="F631" i="5"/>
  <c r="D632" i="5"/>
  <c r="P631" i="5" l="1"/>
  <c r="N632" i="5"/>
  <c r="AJ631" i="5"/>
  <c r="AH632" i="5"/>
  <c r="H631" i="5"/>
  <c r="BY631" i="5"/>
  <c r="BW632" i="5"/>
  <c r="CI631" i="5"/>
  <c r="CG632" i="5"/>
  <c r="AT631" i="5"/>
  <c r="AR632" i="5"/>
  <c r="E632" i="5"/>
  <c r="I632" i="5"/>
  <c r="BO631" i="5"/>
  <c r="BM632" i="5"/>
  <c r="BE631" i="5"/>
  <c r="BC632" i="5"/>
  <c r="Z631" i="5"/>
  <c r="X632" i="5"/>
  <c r="BR632" i="5" l="1"/>
  <c r="BN632" i="5"/>
  <c r="CB632" i="5"/>
  <c r="BX632" i="5"/>
  <c r="BQ631" i="5"/>
  <c r="CA631" i="5"/>
  <c r="F632" i="5"/>
  <c r="D633" i="5"/>
  <c r="AC632" i="5"/>
  <c r="Y632" i="5"/>
  <c r="AW632" i="5"/>
  <c r="AS632" i="5"/>
  <c r="AM632" i="5"/>
  <c r="AI632" i="5"/>
  <c r="AB631" i="5"/>
  <c r="AV631" i="5"/>
  <c r="AL631" i="5"/>
  <c r="BH632" i="5"/>
  <c r="BD632" i="5"/>
  <c r="CL632" i="5"/>
  <c r="CH632" i="5"/>
  <c r="S632" i="5"/>
  <c r="O632" i="5"/>
  <c r="BG631" i="5"/>
  <c r="CK631" i="5"/>
  <c r="R631" i="5"/>
  <c r="BE632" i="5" l="1"/>
  <c r="BC633" i="5"/>
  <c r="AJ632" i="5"/>
  <c r="AH633" i="5"/>
  <c r="AT632" i="5"/>
  <c r="AR633" i="5"/>
  <c r="P632" i="5"/>
  <c r="N633" i="5"/>
  <c r="Z632" i="5"/>
  <c r="X633" i="5"/>
  <c r="BY632" i="5"/>
  <c r="BW633" i="5"/>
  <c r="CI632" i="5"/>
  <c r="CG633" i="5"/>
  <c r="E633" i="5"/>
  <c r="I633" i="5"/>
  <c r="BO632" i="5"/>
  <c r="BM633" i="5"/>
  <c r="H632" i="5"/>
  <c r="S633" i="5" l="1"/>
  <c r="O633" i="5"/>
  <c r="F633" i="5"/>
  <c r="D634" i="5"/>
  <c r="R632" i="5"/>
  <c r="CL633" i="5"/>
  <c r="CH633" i="5"/>
  <c r="AW633" i="5"/>
  <c r="AS633" i="5"/>
  <c r="CK632" i="5"/>
  <c r="AV632" i="5"/>
  <c r="CB633" i="5"/>
  <c r="BX633" i="5"/>
  <c r="AM633" i="5"/>
  <c r="AI633" i="5"/>
  <c r="CA632" i="5"/>
  <c r="AL632" i="5"/>
  <c r="BR633" i="5"/>
  <c r="BN633" i="5"/>
  <c r="AC633" i="5"/>
  <c r="Y633" i="5"/>
  <c r="BH633" i="5"/>
  <c r="BD633" i="5"/>
  <c r="BQ632" i="5"/>
  <c r="AB632" i="5"/>
  <c r="BG632" i="5"/>
  <c r="BO633" i="5" l="1"/>
  <c r="BM634" i="5"/>
  <c r="BY633" i="5"/>
  <c r="BW634" i="5"/>
  <c r="CI633" i="5"/>
  <c r="CG634" i="5"/>
  <c r="BE633" i="5"/>
  <c r="BC634" i="5"/>
  <c r="E634" i="5"/>
  <c r="I634" i="5"/>
  <c r="H633" i="5"/>
  <c r="Z633" i="5"/>
  <c r="X634" i="5"/>
  <c r="AJ633" i="5"/>
  <c r="AH634" i="5"/>
  <c r="AT633" i="5"/>
  <c r="AR634" i="5"/>
  <c r="P633" i="5"/>
  <c r="N634" i="5"/>
  <c r="AM634" i="5" l="1"/>
  <c r="AI634" i="5"/>
  <c r="BH634" i="5"/>
  <c r="BD634" i="5"/>
  <c r="AL633" i="5"/>
  <c r="BG633" i="5"/>
  <c r="AC634" i="5"/>
  <c r="Y634" i="5"/>
  <c r="CL634" i="5"/>
  <c r="CH634" i="5"/>
  <c r="AB633" i="5"/>
  <c r="CK633" i="5"/>
  <c r="S634" i="5"/>
  <c r="O634" i="5"/>
  <c r="CB634" i="5"/>
  <c r="BX634" i="5"/>
  <c r="R633" i="5"/>
  <c r="CA633" i="5"/>
  <c r="BR634" i="5"/>
  <c r="BN634" i="5"/>
  <c r="AW634" i="5"/>
  <c r="AS634" i="5"/>
  <c r="AV633" i="5"/>
  <c r="F634" i="5"/>
  <c r="D635" i="5"/>
  <c r="BQ633" i="5"/>
  <c r="E635" i="5" l="1"/>
  <c r="I635" i="5"/>
  <c r="H634" i="5"/>
  <c r="AT634" i="5"/>
  <c r="AR635" i="5"/>
  <c r="BY634" i="5"/>
  <c r="BW635" i="5"/>
  <c r="CI634" i="5"/>
  <c r="CG635" i="5"/>
  <c r="BE634" i="5"/>
  <c r="BC635" i="5"/>
  <c r="BO634" i="5"/>
  <c r="BM635" i="5"/>
  <c r="P634" i="5"/>
  <c r="N635" i="5"/>
  <c r="Z634" i="5"/>
  <c r="X635" i="5"/>
  <c r="AJ634" i="5"/>
  <c r="AH635" i="5"/>
  <c r="S635" i="5" l="1"/>
  <c r="O635" i="5"/>
  <c r="CB635" i="5"/>
  <c r="BX635" i="5"/>
  <c r="R634" i="5"/>
  <c r="CA634" i="5"/>
  <c r="BR635" i="5"/>
  <c r="BN635" i="5"/>
  <c r="AW635" i="5"/>
  <c r="AS635" i="5"/>
  <c r="AC635" i="5"/>
  <c r="Y635" i="5"/>
  <c r="CL635" i="5"/>
  <c r="CH635" i="5"/>
  <c r="BQ634" i="5"/>
  <c r="AV634" i="5"/>
  <c r="AM635" i="5"/>
  <c r="AI635" i="5"/>
  <c r="BH635" i="5"/>
  <c r="BD635" i="5"/>
  <c r="AL634" i="5"/>
  <c r="BG634" i="5"/>
  <c r="AB634" i="5"/>
  <c r="CK634" i="5"/>
  <c r="F635" i="5"/>
  <c r="D636" i="5"/>
  <c r="BE635" i="5" l="1"/>
  <c r="BC636" i="5"/>
  <c r="CI635" i="5"/>
  <c r="CG636" i="5"/>
  <c r="AJ635" i="5"/>
  <c r="AH636" i="5"/>
  <c r="Z635" i="5"/>
  <c r="X636" i="5"/>
  <c r="AT635" i="5"/>
  <c r="AR636" i="5"/>
  <c r="BY635" i="5"/>
  <c r="BW636" i="5"/>
  <c r="E636" i="5"/>
  <c r="I636" i="5"/>
  <c r="BO635" i="5"/>
  <c r="BM636" i="5"/>
  <c r="P635" i="5"/>
  <c r="N636" i="5"/>
  <c r="H635" i="5"/>
  <c r="BR636" i="5" l="1"/>
  <c r="BN636" i="5"/>
  <c r="AC636" i="5"/>
  <c r="Y636" i="5"/>
  <c r="BQ635" i="5"/>
  <c r="AB635" i="5"/>
  <c r="AM636" i="5"/>
  <c r="AI636" i="5"/>
  <c r="F636" i="5"/>
  <c r="D637" i="5"/>
  <c r="AL635" i="5"/>
  <c r="CB636" i="5"/>
  <c r="BX636" i="5"/>
  <c r="CL636" i="5"/>
  <c r="CH636" i="5"/>
  <c r="CA635" i="5"/>
  <c r="CK635" i="5"/>
  <c r="S636" i="5"/>
  <c r="O636" i="5"/>
  <c r="AW636" i="5"/>
  <c r="AS636" i="5"/>
  <c r="BH636" i="5"/>
  <c r="BD636" i="5"/>
  <c r="R635" i="5"/>
  <c r="AV635" i="5"/>
  <c r="BG635" i="5"/>
  <c r="P636" i="5" l="1"/>
  <c r="N637" i="5"/>
  <c r="BY636" i="5"/>
  <c r="BW637" i="5"/>
  <c r="BE636" i="5"/>
  <c r="BC637" i="5"/>
  <c r="E637" i="5"/>
  <c r="I637" i="5"/>
  <c r="Z636" i="5"/>
  <c r="X637" i="5"/>
  <c r="H636" i="5"/>
  <c r="AT636" i="5"/>
  <c r="AR637" i="5"/>
  <c r="CI636" i="5"/>
  <c r="CG637" i="5"/>
  <c r="AJ636" i="5"/>
  <c r="AH637" i="5"/>
  <c r="BO636" i="5"/>
  <c r="BM637" i="5"/>
  <c r="CK636" i="5" l="1"/>
  <c r="F637" i="5"/>
  <c r="D638" i="5"/>
  <c r="AW637" i="5"/>
  <c r="AS637" i="5"/>
  <c r="BH637" i="5"/>
  <c r="BD637" i="5"/>
  <c r="AV636" i="5"/>
  <c r="BG636" i="5"/>
  <c r="CB637" i="5"/>
  <c r="BX637" i="5"/>
  <c r="BR637" i="5"/>
  <c r="BN637" i="5"/>
  <c r="BQ636" i="5"/>
  <c r="CA636" i="5"/>
  <c r="CL637" i="5"/>
  <c r="CH637" i="5"/>
  <c r="AM637" i="5"/>
  <c r="AI637" i="5"/>
  <c r="AC637" i="5"/>
  <c r="Y637" i="5"/>
  <c r="S637" i="5"/>
  <c r="O637" i="5"/>
  <c r="AL636" i="5"/>
  <c r="AB636" i="5"/>
  <c r="R636" i="5"/>
  <c r="AJ637" i="5" l="1"/>
  <c r="AH638" i="5"/>
  <c r="BO637" i="5"/>
  <c r="BM638" i="5"/>
  <c r="BE637" i="5"/>
  <c r="BC638" i="5"/>
  <c r="CI637" i="5"/>
  <c r="CG638" i="5"/>
  <c r="BY637" i="5"/>
  <c r="BW638" i="5"/>
  <c r="AT637" i="5"/>
  <c r="AR638" i="5"/>
  <c r="P637" i="5"/>
  <c r="N638" i="5"/>
  <c r="E638" i="5"/>
  <c r="I638" i="5"/>
  <c r="H637" i="5"/>
  <c r="Z637" i="5"/>
  <c r="X638" i="5"/>
  <c r="CL638" i="5" l="1"/>
  <c r="CH638" i="5"/>
  <c r="F638" i="5"/>
  <c r="D639" i="5"/>
  <c r="CK637" i="5"/>
  <c r="S638" i="5"/>
  <c r="O638" i="5"/>
  <c r="BH638" i="5"/>
  <c r="BD638" i="5"/>
  <c r="R637" i="5"/>
  <c r="BG637" i="5"/>
  <c r="AC638" i="5"/>
  <c r="Y638" i="5"/>
  <c r="AW638" i="5"/>
  <c r="AS638" i="5"/>
  <c r="BR638" i="5"/>
  <c r="BN638" i="5"/>
  <c r="AB637" i="5"/>
  <c r="AV637" i="5"/>
  <c r="BQ637" i="5"/>
  <c r="CB638" i="5"/>
  <c r="BX638" i="5"/>
  <c r="AI638" i="5"/>
  <c r="CA637" i="5"/>
  <c r="AL637" i="5"/>
  <c r="Z638" i="5" l="1"/>
  <c r="X639" i="5"/>
  <c r="P638" i="5"/>
  <c r="N639" i="5"/>
  <c r="AJ638" i="5"/>
  <c r="AH639" i="5"/>
  <c r="AM638" i="5"/>
  <c r="BY638" i="5"/>
  <c r="BW639" i="5"/>
  <c r="BO638" i="5"/>
  <c r="BM639" i="5"/>
  <c r="E639" i="5"/>
  <c r="I639" i="5"/>
  <c r="H638" i="5"/>
  <c r="AT638" i="5"/>
  <c r="AR639" i="5"/>
  <c r="BE638" i="5"/>
  <c r="BC639" i="5"/>
  <c r="CI638" i="5"/>
  <c r="CG639" i="5"/>
  <c r="AV638" i="5" l="1"/>
  <c r="CA638" i="5"/>
  <c r="AM639" i="5"/>
  <c r="AI639" i="5"/>
  <c r="AL638" i="5"/>
  <c r="CK638" i="5"/>
  <c r="F639" i="5"/>
  <c r="D640" i="5"/>
  <c r="S639" i="5"/>
  <c r="O639" i="5"/>
  <c r="BD639" i="5"/>
  <c r="BR639" i="5"/>
  <c r="BN639" i="5"/>
  <c r="R638" i="5"/>
  <c r="CL639" i="5"/>
  <c r="CH639" i="5"/>
  <c r="BG638" i="5"/>
  <c r="BQ638" i="5"/>
  <c r="AC639" i="5"/>
  <c r="Y639" i="5"/>
  <c r="AW639" i="5"/>
  <c r="AS639" i="5"/>
  <c r="CB639" i="5"/>
  <c r="BX639" i="5"/>
  <c r="AB638" i="5"/>
  <c r="BY639" i="5" l="1"/>
  <c r="BW640" i="5"/>
  <c r="BE639" i="5"/>
  <c r="BC640" i="5"/>
  <c r="BH639" i="5"/>
  <c r="AT639" i="5"/>
  <c r="AR640" i="5"/>
  <c r="CI639" i="5"/>
  <c r="CG640" i="5"/>
  <c r="P639" i="5"/>
  <c r="N640" i="5"/>
  <c r="AJ639" i="5"/>
  <c r="AH640" i="5"/>
  <c r="Z639" i="5"/>
  <c r="X640" i="5"/>
  <c r="E640" i="5"/>
  <c r="I640" i="5"/>
  <c r="H639" i="5"/>
  <c r="BO639" i="5"/>
  <c r="BM640" i="5"/>
  <c r="F640" i="5" l="1"/>
  <c r="D641" i="5"/>
  <c r="CK639" i="5"/>
  <c r="AC640" i="5"/>
  <c r="Y640" i="5"/>
  <c r="AW640" i="5"/>
  <c r="AS640" i="5"/>
  <c r="AB639" i="5"/>
  <c r="AV639" i="5"/>
  <c r="BR640" i="5"/>
  <c r="BN640" i="5"/>
  <c r="AM640" i="5"/>
  <c r="AI640" i="5"/>
  <c r="BQ639" i="5"/>
  <c r="AL639" i="5"/>
  <c r="BH640" i="5"/>
  <c r="BD640" i="5"/>
  <c r="S640" i="5"/>
  <c r="O640" i="5"/>
  <c r="BG639" i="5"/>
  <c r="R639" i="5"/>
  <c r="CB640" i="5"/>
  <c r="BX640" i="5"/>
  <c r="CL640" i="5"/>
  <c r="CH640" i="5"/>
  <c r="CA639" i="5"/>
  <c r="CI640" i="5" l="1"/>
  <c r="CG641" i="5"/>
  <c r="P640" i="5"/>
  <c r="N641" i="5"/>
  <c r="AJ640" i="5"/>
  <c r="AH641" i="5"/>
  <c r="AT640" i="5"/>
  <c r="AR641" i="5"/>
  <c r="BY640" i="5"/>
  <c r="BW641" i="5"/>
  <c r="BE640" i="5"/>
  <c r="BC641" i="5"/>
  <c r="BO640" i="5"/>
  <c r="BM641" i="5"/>
  <c r="Z640" i="5"/>
  <c r="X641" i="5"/>
  <c r="E641" i="5"/>
  <c r="I641" i="5"/>
  <c r="H640" i="5"/>
  <c r="AC641" i="5" l="1"/>
  <c r="Y641" i="5"/>
  <c r="AW641" i="5"/>
  <c r="AS641" i="5"/>
  <c r="AB640" i="5"/>
  <c r="AV640" i="5"/>
  <c r="BR641" i="5"/>
  <c r="BN641" i="5"/>
  <c r="AM641" i="5"/>
  <c r="AI641" i="5"/>
  <c r="BQ640" i="5"/>
  <c r="AL640" i="5"/>
  <c r="BH641" i="5"/>
  <c r="BD641" i="5"/>
  <c r="S641" i="5"/>
  <c r="O641" i="5"/>
  <c r="BG640" i="5"/>
  <c r="R640" i="5"/>
  <c r="CB641" i="5"/>
  <c r="BX641" i="5"/>
  <c r="CL641" i="5"/>
  <c r="CH641" i="5"/>
  <c r="F641" i="5"/>
  <c r="D642" i="5"/>
  <c r="CA640" i="5"/>
  <c r="CK640" i="5"/>
  <c r="E642" i="5" l="1"/>
  <c r="I642" i="5"/>
  <c r="H641" i="5"/>
  <c r="CI641" i="5"/>
  <c r="CG642" i="5"/>
  <c r="P641" i="5"/>
  <c r="N642" i="5"/>
  <c r="AJ641" i="5"/>
  <c r="AH642" i="5"/>
  <c r="AT641" i="5"/>
  <c r="AR642" i="5"/>
  <c r="BY641" i="5"/>
  <c r="BW642" i="5"/>
  <c r="BE641" i="5"/>
  <c r="BC642" i="5"/>
  <c r="BO641" i="5"/>
  <c r="BM642" i="5"/>
  <c r="Z641" i="5"/>
  <c r="X642" i="5"/>
  <c r="BH642" i="5" l="1"/>
  <c r="BD642" i="5"/>
  <c r="S642" i="5"/>
  <c r="O642" i="5"/>
  <c r="BG641" i="5"/>
  <c r="R641" i="5"/>
  <c r="AC642" i="5"/>
  <c r="Y642" i="5"/>
  <c r="AW642" i="5"/>
  <c r="AS642" i="5"/>
  <c r="BR642" i="5"/>
  <c r="BN642" i="5"/>
  <c r="AM642" i="5"/>
  <c r="AI642" i="5"/>
  <c r="CB642" i="5"/>
  <c r="BX642" i="5"/>
  <c r="CL642" i="5"/>
  <c r="CH642" i="5"/>
  <c r="CA641" i="5"/>
  <c r="CK641" i="5"/>
  <c r="AB641" i="5"/>
  <c r="AV641" i="5"/>
  <c r="BQ641" i="5"/>
  <c r="AL641" i="5"/>
  <c r="F642" i="5"/>
  <c r="D643" i="5"/>
  <c r="AJ642" i="5" l="1"/>
  <c r="AH643" i="5"/>
  <c r="BO642" i="5"/>
  <c r="BM643" i="5"/>
  <c r="CI642" i="5"/>
  <c r="CG643" i="5"/>
  <c r="AT642" i="5"/>
  <c r="AR643" i="5"/>
  <c r="P642" i="5"/>
  <c r="N643" i="5"/>
  <c r="E643" i="5"/>
  <c r="I643" i="5"/>
  <c r="BY642" i="5"/>
  <c r="BW643" i="5"/>
  <c r="Z642" i="5"/>
  <c r="X643" i="5"/>
  <c r="BE642" i="5"/>
  <c r="BC643" i="5"/>
  <c r="H642" i="5"/>
  <c r="AC643" i="5" l="1"/>
  <c r="Y643" i="5"/>
  <c r="AW643" i="5"/>
  <c r="AS643" i="5"/>
  <c r="AB642" i="5"/>
  <c r="AV642" i="5"/>
  <c r="CB643" i="5"/>
  <c r="BX643" i="5"/>
  <c r="CL643" i="5"/>
  <c r="CH643" i="5"/>
  <c r="CA642" i="5"/>
  <c r="CK642" i="5"/>
  <c r="BR643" i="5"/>
  <c r="BN643" i="5"/>
  <c r="F643" i="5"/>
  <c r="D644" i="5"/>
  <c r="BQ642" i="5"/>
  <c r="BH643" i="5"/>
  <c r="BD643" i="5"/>
  <c r="S643" i="5"/>
  <c r="O643" i="5"/>
  <c r="AM643" i="5"/>
  <c r="AI643" i="5"/>
  <c r="BG642" i="5"/>
  <c r="R642" i="5"/>
  <c r="AL642" i="5"/>
  <c r="BE643" i="5" l="1"/>
  <c r="BC644" i="5"/>
  <c r="AJ643" i="5"/>
  <c r="AH644" i="5"/>
  <c r="E644" i="5"/>
  <c r="I644" i="5"/>
  <c r="CI643" i="5"/>
  <c r="CG644" i="5"/>
  <c r="AT643" i="5"/>
  <c r="AR644" i="5"/>
  <c r="H643" i="5"/>
  <c r="P643" i="5"/>
  <c r="N644" i="5"/>
  <c r="BO643" i="5"/>
  <c r="BM644" i="5"/>
  <c r="BY643" i="5"/>
  <c r="BW644" i="5"/>
  <c r="Z643" i="5"/>
  <c r="X644" i="5"/>
  <c r="AC644" i="5" l="1"/>
  <c r="Y644" i="5"/>
  <c r="BR644" i="5"/>
  <c r="BN644" i="5"/>
  <c r="CL644" i="5"/>
  <c r="CH644" i="5"/>
  <c r="BQ643" i="5"/>
  <c r="CK643" i="5"/>
  <c r="R643" i="5"/>
  <c r="F644" i="5"/>
  <c r="D645" i="5"/>
  <c r="AM644" i="5"/>
  <c r="AI644" i="5"/>
  <c r="S644" i="5"/>
  <c r="O644" i="5"/>
  <c r="AB643" i="5"/>
  <c r="AL643" i="5"/>
  <c r="CB644" i="5"/>
  <c r="BX644" i="5"/>
  <c r="AW644" i="5"/>
  <c r="AS644" i="5"/>
  <c r="BH644" i="5"/>
  <c r="BD644" i="5"/>
  <c r="CA643" i="5"/>
  <c r="AV643" i="5"/>
  <c r="BG643" i="5"/>
  <c r="BY644" i="5" l="1"/>
  <c r="BW645" i="5"/>
  <c r="AJ644" i="5"/>
  <c r="AH645" i="5"/>
  <c r="E645" i="5"/>
  <c r="I645" i="5"/>
  <c r="CI644" i="5"/>
  <c r="CG645" i="5"/>
  <c r="H644" i="5"/>
  <c r="BE644" i="5"/>
  <c r="BC645" i="5"/>
  <c r="BO644" i="5"/>
  <c r="BM645" i="5"/>
  <c r="AT644" i="5"/>
  <c r="AR645" i="5"/>
  <c r="P644" i="5"/>
  <c r="N645" i="5"/>
  <c r="Z644" i="5"/>
  <c r="X645" i="5"/>
  <c r="AW645" i="5" l="1"/>
  <c r="AS645" i="5"/>
  <c r="CL645" i="5"/>
  <c r="CH645" i="5"/>
  <c r="AV644" i="5"/>
  <c r="CK644" i="5"/>
  <c r="BR645" i="5"/>
  <c r="BN645" i="5"/>
  <c r="BQ644" i="5"/>
  <c r="F645" i="5"/>
  <c r="D646" i="5"/>
  <c r="AC645" i="5"/>
  <c r="Y645" i="5"/>
  <c r="BH645" i="5"/>
  <c r="BD645" i="5"/>
  <c r="AM645" i="5"/>
  <c r="AI645" i="5"/>
  <c r="AB644" i="5"/>
  <c r="BG644" i="5"/>
  <c r="AL644" i="5"/>
  <c r="S645" i="5"/>
  <c r="O645" i="5"/>
  <c r="CB645" i="5"/>
  <c r="BX645" i="5"/>
  <c r="R644" i="5"/>
  <c r="CA644" i="5"/>
  <c r="Z645" i="5" l="1"/>
  <c r="X646" i="5"/>
  <c r="BY645" i="5"/>
  <c r="BW646" i="5"/>
  <c r="E646" i="5"/>
  <c r="I646" i="5"/>
  <c r="H645" i="5"/>
  <c r="P645" i="5"/>
  <c r="N646" i="5"/>
  <c r="AJ645" i="5"/>
  <c r="AH646" i="5"/>
  <c r="CI645" i="5"/>
  <c r="CG646" i="5"/>
  <c r="BE645" i="5"/>
  <c r="BC646" i="5"/>
  <c r="BO645" i="5"/>
  <c r="BM646" i="5"/>
  <c r="AT645" i="5"/>
  <c r="AR646" i="5"/>
  <c r="BG645" i="5" l="1"/>
  <c r="CK645" i="5"/>
  <c r="F646" i="5"/>
  <c r="D647" i="5"/>
  <c r="AW646" i="5"/>
  <c r="AS646" i="5"/>
  <c r="AM646" i="5"/>
  <c r="AI646" i="5"/>
  <c r="CB646" i="5"/>
  <c r="BX646" i="5"/>
  <c r="BH646" i="5"/>
  <c r="BD646" i="5"/>
  <c r="CL646" i="5"/>
  <c r="CH646" i="5"/>
  <c r="AV645" i="5"/>
  <c r="AL645" i="5"/>
  <c r="CA645" i="5"/>
  <c r="BR646" i="5"/>
  <c r="BN646" i="5"/>
  <c r="S646" i="5"/>
  <c r="O646" i="5"/>
  <c r="AC646" i="5"/>
  <c r="Y646" i="5"/>
  <c r="BQ645" i="5"/>
  <c r="R645" i="5"/>
  <c r="AB645" i="5"/>
  <c r="BO646" i="5" l="1"/>
  <c r="BM647" i="5"/>
  <c r="CI646" i="5"/>
  <c r="CG647" i="5"/>
  <c r="AT646" i="5"/>
  <c r="AR647" i="5"/>
  <c r="BE646" i="5"/>
  <c r="BC647" i="5"/>
  <c r="E647" i="5"/>
  <c r="I647" i="5"/>
  <c r="H646" i="5"/>
  <c r="Z646" i="5"/>
  <c r="X647" i="5"/>
  <c r="BY646" i="5"/>
  <c r="BW647" i="5"/>
  <c r="P646" i="5"/>
  <c r="N647" i="5"/>
  <c r="AJ646" i="5"/>
  <c r="AH647" i="5"/>
  <c r="CB647" i="5" l="1"/>
  <c r="BX647" i="5"/>
  <c r="BH647" i="5"/>
  <c r="BD647" i="5"/>
  <c r="CA646" i="5"/>
  <c r="BG646" i="5"/>
  <c r="AC647" i="5"/>
  <c r="Y647" i="5"/>
  <c r="AW647" i="5"/>
  <c r="AS647" i="5"/>
  <c r="AB646" i="5"/>
  <c r="AV646" i="5"/>
  <c r="CL647" i="5"/>
  <c r="CH647" i="5"/>
  <c r="AM647" i="5"/>
  <c r="AI647" i="5"/>
  <c r="AL646" i="5"/>
  <c r="CK646" i="5"/>
  <c r="BR647" i="5"/>
  <c r="BN647" i="5"/>
  <c r="S647" i="5"/>
  <c r="O647" i="5"/>
  <c r="R646" i="5"/>
  <c r="F647" i="5"/>
  <c r="D648" i="5"/>
  <c r="BQ646" i="5"/>
  <c r="H647" i="5" l="1"/>
  <c r="E648" i="5"/>
  <c r="I648" i="5"/>
  <c r="P647" i="5"/>
  <c r="N648" i="5"/>
  <c r="AJ647" i="5"/>
  <c r="AH648" i="5"/>
  <c r="AT647" i="5"/>
  <c r="AR648" i="5"/>
  <c r="BE647" i="5"/>
  <c r="BC648" i="5"/>
  <c r="BO647" i="5"/>
  <c r="BM648" i="5"/>
  <c r="CI647" i="5"/>
  <c r="CG648" i="5"/>
  <c r="Z647" i="5"/>
  <c r="X648" i="5"/>
  <c r="BY647" i="5"/>
  <c r="BW648" i="5"/>
  <c r="CL648" i="5" l="1"/>
  <c r="CH648" i="5"/>
  <c r="AM648" i="5"/>
  <c r="AI648" i="5"/>
  <c r="CK647" i="5"/>
  <c r="AL647" i="5"/>
  <c r="BR648" i="5"/>
  <c r="BN648" i="5"/>
  <c r="S648" i="5"/>
  <c r="O648" i="5"/>
  <c r="BH648" i="5"/>
  <c r="BD648" i="5"/>
  <c r="BQ647" i="5"/>
  <c r="R647" i="5"/>
  <c r="CA647" i="5"/>
  <c r="BG647" i="5"/>
  <c r="F648" i="5"/>
  <c r="D649" i="5"/>
  <c r="AC648" i="5"/>
  <c r="Y648" i="5"/>
  <c r="AW648" i="5"/>
  <c r="AS648" i="5"/>
  <c r="CB648" i="5"/>
  <c r="BX648" i="5"/>
  <c r="AB647" i="5"/>
  <c r="AV647" i="5"/>
  <c r="E649" i="5" l="1"/>
  <c r="I649" i="5"/>
  <c r="H648" i="5"/>
  <c r="BY648" i="5"/>
  <c r="BW649" i="5"/>
  <c r="BE648" i="5"/>
  <c r="BC649" i="5"/>
  <c r="AT648" i="5"/>
  <c r="AR649" i="5"/>
  <c r="P648" i="5"/>
  <c r="N649" i="5"/>
  <c r="AJ648" i="5"/>
  <c r="AH649" i="5"/>
  <c r="Z648" i="5"/>
  <c r="X649" i="5"/>
  <c r="BO648" i="5"/>
  <c r="BM649" i="5"/>
  <c r="CI648" i="5"/>
  <c r="CG649" i="5"/>
  <c r="AC649" i="5" l="1"/>
  <c r="Y649" i="5"/>
  <c r="BH649" i="5"/>
  <c r="BD649" i="5"/>
  <c r="AB648" i="5"/>
  <c r="BG648" i="5"/>
  <c r="AM649" i="5"/>
  <c r="AI649" i="5"/>
  <c r="CB649" i="5"/>
  <c r="BX649" i="5"/>
  <c r="AL648" i="5"/>
  <c r="CA648" i="5"/>
  <c r="CL649" i="5"/>
  <c r="CH649" i="5"/>
  <c r="S649" i="5"/>
  <c r="O649" i="5"/>
  <c r="CK648" i="5"/>
  <c r="R648" i="5"/>
  <c r="BR649" i="5"/>
  <c r="BN649" i="5"/>
  <c r="AW649" i="5"/>
  <c r="AS649" i="5"/>
  <c r="BQ648" i="5"/>
  <c r="AV648" i="5"/>
  <c r="F649" i="5"/>
  <c r="D650" i="5"/>
  <c r="AT649" i="5" l="1"/>
  <c r="AR650" i="5"/>
  <c r="P649" i="5"/>
  <c r="N650" i="5"/>
  <c r="BY649" i="5"/>
  <c r="BW650" i="5"/>
  <c r="BE649" i="5"/>
  <c r="BC650" i="5"/>
  <c r="E650" i="5"/>
  <c r="I650" i="5"/>
  <c r="BO649" i="5"/>
  <c r="BM650" i="5"/>
  <c r="CI649" i="5"/>
  <c r="CG650" i="5"/>
  <c r="AJ649" i="5"/>
  <c r="AH650" i="5"/>
  <c r="Z649" i="5"/>
  <c r="X650" i="5"/>
  <c r="H649" i="5"/>
  <c r="AM650" i="5" l="1"/>
  <c r="AI650" i="5"/>
  <c r="BH650" i="5"/>
  <c r="BD650" i="5"/>
  <c r="AL649" i="5"/>
  <c r="BG649" i="5"/>
  <c r="CL650" i="5"/>
  <c r="CH650" i="5"/>
  <c r="CB650" i="5"/>
  <c r="BX650" i="5"/>
  <c r="CK649" i="5"/>
  <c r="CA649" i="5"/>
  <c r="BR650" i="5"/>
  <c r="BN650" i="5"/>
  <c r="S650" i="5"/>
  <c r="O650" i="5"/>
  <c r="BQ649" i="5"/>
  <c r="R649" i="5"/>
  <c r="AW650" i="5"/>
  <c r="AS650" i="5"/>
  <c r="AC650" i="5"/>
  <c r="Y650" i="5"/>
  <c r="AB649" i="5"/>
  <c r="F650" i="5"/>
  <c r="D651" i="5"/>
  <c r="AV649" i="5"/>
  <c r="H650" i="5" l="1"/>
  <c r="E651" i="5"/>
  <c r="I651" i="5"/>
  <c r="Z650" i="5"/>
  <c r="X651" i="5"/>
  <c r="P650" i="5"/>
  <c r="N651" i="5"/>
  <c r="BY650" i="5"/>
  <c r="BW651" i="5"/>
  <c r="BE650" i="5"/>
  <c r="BC651" i="5"/>
  <c r="AT650" i="5"/>
  <c r="AR651" i="5"/>
  <c r="BO650" i="5"/>
  <c r="BM651" i="5"/>
  <c r="CI650" i="5"/>
  <c r="CG651" i="5"/>
  <c r="AJ650" i="5"/>
  <c r="AH651" i="5"/>
  <c r="CL651" i="5" l="1"/>
  <c r="CH651" i="5"/>
  <c r="CB651" i="5"/>
  <c r="BX651" i="5"/>
  <c r="BR651" i="5"/>
  <c r="BN651" i="5"/>
  <c r="S651" i="5"/>
  <c r="O651" i="5"/>
  <c r="BQ650" i="5"/>
  <c r="R650" i="5"/>
  <c r="AW651" i="5"/>
  <c r="AS651" i="5"/>
  <c r="AC651" i="5"/>
  <c r="Y651" i="5"/>
  <c r="AV650" i="5"/>
  <c r="AB650" i="5"/>
  <c r="AM651" i="5"/>
  <c r="AI651" i="5"/>
  <c r="BH651" i="5"/>
  <c r="BD651" i="5"/>
  <c r="AL650" i="5"/>
  <c r="BG650" i="5"/>
  <c r="F651" i="5"/>
  <c r="D652" i="5"/>
  <c r="CK650" i="5"/>
  <c r="CA650" i="5"/>
  <c r="BE651" i="5" l="1"/>
  <c r="BC652" i="5"/>
  <c r="Z651" i="5"/>
  <c r="X652" i="5"/>
  <c r="P651" i="5"/>
  <c r="N652" i="5"/>
  <c r="E652" i="5"/>
  <c r="I652" i="5"/>
  <c r="AJ651" i="5"/>
  <c r="AH652" i="5"/>
  <c r="AT651" i="5"/>
  <c r="AR652" i="5"/>
  <c r="BO651" i="5"/>
  <c r="BM652" i="5"/>
  <c r="BY651" i="5"/>
  <c r="BW652" i="5"/>
  <c r="H651" i="5"/>
  <c r="CI651" i="5"/>
  <c r="CG652" i="5"/>
  <c r="CA651" i="5" l="1"/>
  <c r="F652" i="5"/>
  <c r="D653" i="5"/>
  <c r="BR652" i="5"/>
  <c r="BN652" i="5"/>
  <c r="S652" i="5"/>
  <c r="O652" i="5"/>
  <c r="CB652" i="5"/>
  <c r="BX652" i="5"/>
  <c r="BQ651" i="5"/>
  <c r="R651" i="5"/>
  <c r="CL652" i="5"/>
  <c r="CH652" i="5"/>
  <c r="AW652" i="5"/>
  <c r="AS652" i="5"/>
  <c r="AC652" i="5"/>
  <c r="Y652" i="5"/>
  <c r="CK651" i="5"/>
  <c r="AV651" i="5"/>
  <c r="AB651" i="5"/>
  <c r="AM652" i="5"/>
  <c r="AI652" i="5"/>
  <c r="BH652" i="5"/>
  <c r="BD652" i="5"/>
  <c r="AL651" i="5"/>
  <c r="BG651" i="5"/>
  <c r="CI652" i="5" l="1"/>
  <c r="CG653" i="5"/>
  <c r="P652" i="5"/>
  <c r="N653" i="5"/>
  <c r="BE652" i="5"/>
  <c r="BC653" i="5"/>
  <c r="BO652" i="5"/>
  <c r="BM653" i="5"/>
  <c r="AJ652" i="5"/>
  <c r="AH653" i="5"/>
  <c r="Z652" i="5"/>
  <c r="X653" i="5"/>
  <c r="E653" i="5"/>
  <c r="I653" i="5"/>
  <c r="H652" i="5"/>
  <c r="AT652" i="5"/>
  <c r="AR653" i="5"/>
  <c r="BY652" i="5"/>
  <c r="BW653" i="5"/>
  <c r="BR653" i="5" l="1"/>
  <c r="BN653" i="5"/>
  <c r="BQ652" i="5"/>
  <c r="BH653" i="5"/>
  <c r="BD653" i="5"/>
  <c r="F653" i="5"/>
  <c r="D654" i="5"/>
  <c r="BG652" i="5"/>
  <c r="CB653" i="5"/>
  <c r="BX653" i="5"/>
  <c r="AC653" i="5"/>
  <c r="Y653" i="5"/>
  <c r="S653" i="5"/>
  <c r="O653" i="5"/>
  <c r="CA652" i="5"/>
  <c r="AB652" i="5"/>
  <c r="R652" i="5"/>
  <c r="AW653" i="5"/>
  <c r="AS653" i="5"/>
  <c r="AM653" i="5"/>
  <c r="AI653" i="5"/>
  <c r="CL653" i="5"/>
  <c r="CH653" i="5"/>
  <c r="AV652" i="5"/>
  <c r="AL652" i="5"/>
  <c r="CK652" i="5"/>
  <c r="AT653" i="5" l="1"/>
  <c r="AR654" i="5"/>
  <c r="P653" i="5"/>
  <c r="N654" i="5"/>
  <c r="E654" i="5"/>
  <c r="I654" i="5"/>
  <c r="H653" i="5"/>
  <c r="Z653" i="5"/>
  <c r="X654" i="5"/>
  <c r="BE653" i="5"/>
  <c r="BC654" i="5"/>
  <c r="CI653" i="5"/>
  <c r="CG654" i="5"/>
  <c r="BY653" i="5"/>
  <c r="BW654" i="5"/>
  <c r="AJ653" i="5"/>
  <c r="AH654" i="5"/>
  <c r="BO653" i="5"/>
  <c r="BM654" i="5"/>
  <c r="CB654" i="5" l="1"/>
  <c r="BX654" i="5"/>
  <c r="CA653" i="5"/>
  <c r="CK653" i="5"/>
  <c r="F654" i="5"/>
  <c r="D655" i="5"/>
  <c r="BR654" i="5"/>
  <c r="BN654" i="5"/>
  <c r="BH654" i="5"/>
  <c r="BD654" i="5"/>
  <c r="S654" i="5"/>
  <c r="O654" i="5"/>
  <c r="BQ653" i="5"/>
  <c r="BG653" i="5"/>
  <c r="R653" i="5"/>
  <c r="AM654" i="5"/>
  <c r="AI654" i="5"/>
  <c r="AC654" i="5"/>
  <c r="Y654" i="5"/>
  <c r="AW654" i="5"/>
  <c r="AS654" i="5"/>
  <c r="CL654" i="5"/>
  <c r="CH654" i="5"/>
  <c r="AL653" i="5"/>
  <c r="AB653" i="5"/>
  <c r="AV653" i="5"/>
  <c r="Z654" i="5" l="1"/>
  <c r="X655" i="5"/>
  <c r="E655" i="5"/>
  <c r="I655" i="5"/>
  <c r="H654" i="5"/>
  <c r="AJ654" i="5"/>
  <c r="AH655" i="5"/>
  <c r="P654" i="5"/>
  <c r="N655" i="5"/>
  <c r="CI654" i="5"/>
  <c r="CG655" i="5"/>
  <c r="BE654" i="5"/>
  <c r="BC655" i="5"/>
  <c r="AT654" i="5"/>
  <c r="AR655" i="5"/>
  <c r="BO654" i="5"/>
  <c r="BM655" i="5"/>
  <c r="BY654" i="5"/>
  <c r="BW655" i="5"/>
  <c r="AW655" i="5" l="1"/>
  <c r="AS655" i="5"/>
  <c r="AM655" i="5"/>
  <c r="AI655" i="5"/>
  <c r="AV654" i="5"/>
  <c r="AL654" i="5"/>
  <c r="BH655" i="5"/>
  <c r="BD655" i="5"/>
  <c r="BG654" i="5"/>
  <c r="CB655" i="5"/>
  <c r="BX655" i="5"/>
  <c r="CL655" i="5"/>
  <c r="CH655" i="5"/>
  <c r="CA654" i="5"/>
  <c r="CK654" i="5"/>
  <c r="F655" i="5"/>
  <c r="D656" i="5"/>
  <c r="BR655" i="5"/>
  <c r="BN655" i="5"/>
  <c r="S655" i="5"/>
  <c r="O655" i="5"/>
  <c r="AC655" i="5"/>
  <c r="Y655" i="5"/>
  <c r="BQ654" i="5"/>
  <c r="R654" i="5"/>
  <c r="AB654" i="5"/>
  <c r="BO655" i="5" l="1"/>
  <c r="BM656" i="5"/>
  <c r="CI655" i="5"/>
  <c r="CG656" i="5"/>
  <c r="E656" i="5"/>
  <c r="I656" i="5"/>
  <c r="BY655" i="5"/>
  <c r="BW656" i="5"/>
  <c r="H655" i="5"/>
  <c r="Z655" i="5"/>
  <c r="X656" i="5"/>
  <c r="AJ655" i="5"/>
  <c r="AH656" i="5"/>
  <c r="P655" i="5"/>
  <c r="N656" i="5"/>
  <c r="BE655" i="5"/>
  <c r="BC656" i="5"/>
  <c r="AT655" i="5"/>
  <c r="AR656" i="5"/>
  <c r="AM656" i="5" l="1"/>
  <c r="AI656" i="5"/>
  <c r="BH656" i="5"/>
  <c r="BD656" i="5"/>
  <c r="S656" i="5"/>
  <c r="O656" i="5"/>
  <c r="CB656" i="5"/>
  <c r="BX656" i="5"/>
  <c r="R655" i="5"/>
  <c r="CA655" i="5"/>
  <c r="AL655" i="5"/>
  <c r="F656" i="5"/>
  <c r="D657" i="5"/>
  <c r="AW656" i="5"/>
  <c r="AS656" i="5"/>
  <c r="AC656" i="5"/>
  <c r="Y656" i="5"/>
  <c r="CL656" i="5"/>
  <c r="CH656" i="5"/>
  <c r="AV655" i="5"/>
  <c r="AB655" i="5"/>
  <c r="CK655" i="5"/>
  <c r="BR656" i="5"/>
  <c r="BN656" i="5"/>
  <c r="BG655" i="5"/>
  <c r="BQ655" i="5"/>
  <c r="E657" i="5" l="1"/>
  <c r="I657" i="5"/>
  <c r="BY656" i="5"/>
  <c r="BW657" i="5"/>
  <c r="H656" i="5"/>
  <c r="BO656" i="5"/>
  <c r="BM657" i="5"/>
  <c r="CI656" i="5"/>
  <c r="CG657" i="5"/>
  <c r="P656" i="5"/>
  <c r="N657" i="5"/>
  <c r="Z656" i="5"/>
  <c r="X657" i="5"/>
  <c r="BE656" i="5"/>
  <c r="BC657" i="5"/>
  <c r="AT656" i="5"/>
  <c r="AR657" i="5"/>
  <c r="AJ656" i="5"/>
  <c r="AH657" i="5"/>
  <c r="BH657" i="5" l="1"/>
  <c r="BD657" i="5"/>
  <c r="BR657" i="5"/>
  <c r="BN657" i="5"/>
  <c r="BG656" i="5"/>
  <c r="BQ656" i="5"/>
  <c r="AC657" i="5"/>
  <c r="Y657" i="5"/>
  <c r="AB656" i="5"/>
  <c r="AM657" i="5"/>
  <c r="AI657" i="5"/>
  <c r="S657" i="5"/>
  <c r="O657" i="5"/>
  <c r="CB657" i="5"/>
  <c r="BX657" i="5"/>
  <c r="AL656" i="5"/>
  <c r="R656" i="5"/>
  <c r="CA656" i="5"/>
  <c r="AW657" i="5"/>
  <c r="AS657" i="5"/>
  <c r="CL657" i="5"/>
  <c r="CH657" i="5"/>
  <c r="AV656" i="5"/>
  <c r="CK656" i="5"/>
  <c r="F657" i="5"/>
  <c r="D658" i="5"/>
  <c r="P657" i="5" l="1"/>
  <c r="N658" i="5"/>
  <c r="AJ657" i="5"/>
  <c r="AH658" i="5"/>
  <c r="CI657" i="5"/>
  <c r="CG658" i="5"/>
  <c r="BO657" i="5"/>
  <c r="BM658" i="5"/>
  <c r="E658" i="5"/>
  <c r="I658" i="5"/>
  <c r="AT657" i="5"/>
  <c r="AR658" i="5"/>
  <c r="BY657" i="5"/>
  <c r="BW658" i="5"/>
  <c r="Z657" i="5"/>
  <c r="X658" i="5"/>
  <c r="BE657" i="5"/>
  <c r="BC658" i="5"/>
  <c r="H657" i="5"/>
  <c r="AC658" i="5" l="1"/>
  <c r="Y658" i="5"/>
  <c r="BR658" i="5"/>
  <c r="BN658" i="5"/>
  <c r="AB657" i="5"/>
  <c r="BQ657" i="5"/>
  <c r="CB658" i="5"/>
  <c r="BX658" i="5"/>
  <c r="CL658" i="5"/>
  <c r="CH658" i="5"/>
  <c r="CA657" i="5"/>
  <c r="CK657" i="5"/>
  <c r="BH658" i="5"/>
  <c r="BD658" i="5"/>
  <c r="AW658" i="5"/>
  <c r="AS658" i="5"/>
  <c r="AM658" i="5"/>
  <c r="AI658" i="5"/>
  <c r="AV657" i="5"/>
  <c r="AL657" i="5"/>
  <c r="S658" i="5"/>
  <c r="O658" i="5"/>
  <c r="BG657" i="5"/>
  <c r="F658" i="5"/>
  <c r="D659" i="5"/>
  <c r="R657" i="5"/>
  <c r="E659" i="5" l="1"/>
  <c r="I659" i="5"/>
  <c r="H658" i="5"/>
  <c r="AJ658" i="5"/>
  <c r="AH659" i="5"/>
  <c r="P658" i="5"/>
  <c r="N659" i="5"/>
  <c r="AT658" i="5"/>
  <c r="AR659" i="5"/>
  <c r="CI658" i="5"/>
  <c r="CG659" i="5"/>
  <c r="BO658" i="5"/>
  <c r="BM659" i="5"/>
  <c r="BE658" i="5"/>
  <c r="BC659" i="5"/>
  <c r="BY658" i="5"/>
  <c r="BW659" i="5"/>
  <c r="Z658" i="5"/>
  <c r="X659" i="5"/>
  <c r="AC659" i="5" l="1"/>
  <c r="Y659" i="5"/>
  <c r="CL659" i="5"/>
  <c r="CH659" i="5"/>
  <c r="CB659" i="5"/>
  <c r="BX659" i="5"/>
  <c r="AW659" i="5"/>
  <c r="AS659" i="5"/>
  <c r="BH659" i="5"/>
  <c r="BD659" i="5"/>
  <c r="S659" i="5"/>
  <c r="O659" i="5"/>
  <c r="BG658" i="5"/>
  <c r="R658" i="5"/>
  <c r="BR659" i="5"/>
  <c r="BN659" i="5"/>
  <c r="AM659" i="5"/>
  <c r="AI659" i="5"/>
  <c r="BQ658" i="5"/>
  <c r="AL658" i="5"/>
  <c r="AB658" i="5"/>
  <c r="CK658" i="5"/>
  <c r="CA658" i="5"/>
  <c r="AV658" i="5"/>
  <c r="F659" i="5"/>
  <c r="D660" i="5"/>
  <c r="AT659" i="5" l="1"/>
  <c r="AR660" i="5"/>
  <c r="H659" i="5"/>
  <c r="BY659" i="5"/>
  <c r="BW660" i="5"/>
  <c r="AJ659" i="5"/>
  <c r="AH660" i="5"/>
  <c r="P659" i="5"/>
  <c r="N660" i="5"/>
  <c r="CI659" i="5"/>
  <c r="CG660" i="5"/>
  <c r="E660" i="5"/>
  <c r="I660" i="5"/>
  <c r="BO659" i="5"/>
  <c r="BM660" i="5"/>
  <c r="BE659" i="5"/>
  <c r="BC660" i="5"/>
  <c r="Z659" i="5"/>
  <c r="X660" i="5"/>
  <c r="BR660" i="5" l="1"/>
  <c r="BN660" i="5"/>
  <c r="AM660" i="5"/>
  <c r="AI660" i="5"/>
  <c r="BQ659" i="5"/>
  <c r="AL659" i="5"/>
  <c r="CB660" i="5"/>
  <c r="BX660" i="5"/>
  <c r="F660" i="5"/>
  <c r="D661" i="5"/>
  <c r="CA659" i="5"/>
  <c r="AC660" i="5"/>
  <c r="Y660" i="5"/>
  <c r="CL660" i="5"/>
  <c r="CH660" i="5"/>
  <c r="AB659" i="5"/>
  <c r="CK659" i="5"/>
  <c r="BH660" i="5"/>
  <c r="BD660" i="5"/>
  <c r="S660" i="5"/>
  <c r="O660" i="5"/>
  <c r="AW660" i="5"/>
  <c r="AS660" i="5"/>
  <c r="BG659" i="5"/>
  <c r="R659" i="5"/>
  <c r="AV659" i="5"/>
  <c r="BE660" i="5" l="1"/>
  <c r="BC661" i="5"/>
  <c r="Z660" i="5"/>
  <c r="X661" i="5"/>
  <c r="AT660" i="5"/>
  <c r="AR661" i="5"/>
  <c r="E661" i="5"/>
  <c r="I661" i="5"/>
  <c r="AJ660" i="5"/>
  <c r="AH661" i="5"/>
  <c r="H660" i="5"/>
  <c r="P660" i="5"/>
  <c r="N661" i="5"/>
  <c r="CI660" i="5"/>
  <c r="CG661" i="5"/>
  <c r="BY660" i="5"/>
  <c r="BW661" i="5"/>
  <c r="BO660" i="5"/>
  <c r="BM661" i="5"/>
  <c r="CK660" i="5" l="1"/>
  <c r="F661" i="5"/>
  <c r="D662" i="5"/>
  <c r="S661" i="5"/>
  <c r="O661" i="5"/>
  <c r="AW661" i="5"/>
  <c r="AS661" i="5"/>
  <c r="CL661" i="5"/>
  <c r="CH661" i="5"/>
  <c r="R660" i="5"/>
  <c r="AV660" i="5"/>
  <c r="AC661" i="5"/>
  <c r="Y661" i="5"/>
  <c r="BQ660" i="5"/>
  <c r="AB660" i="5"/>
  <c r="BR661" i="5"/>
  <c r="BN661" i="5"/>
  <c r="CB661" i="5"/>
  <c r="BX661" i="5"/>
  <c r="AM661" i="5"/>
  <c r="AI661" i="5"/>
  <c r="BH661" i="5"/>
  <c r="BD661" i="5"/>
  <c r="CA660" i="5"/>
  <c r="AL660" i="5"/>
  <c r="BG660" i="5"/>
  <c r="BY661" i="5" l="1"/>
  <c r="BW662" i="5"/>
  <c r="Z661" i="5"/>
  <c r="X662" i="5"/>
  <c r="AT661" i="5"/>
  <c r="AR662" i="5"/>
  <c r="BO661" i="5"/>
  <c r="BM662" i="5"/>
  <c r="P661" i="5"/>
  <c r="N662" i="5"/>
  <c r="BE661" i="5"/>
  <c r="BC662" i="5"/>
  <c r="E662" i="5"/>
  <c r="I662" i="5"/>
  <c r="H661" i="5"/>
  <c r="AJ661" i="5"/>
  <c r="AH662" i="5"/>
  <c r="CI661" i="5"/>
  <c r="CG662" i="5"/>
  <c r="AW662" i="5" l="1"/>
  <c r="AS662" i="5"/>
  <c r="F662" i="5"/>
  <c r="D663" i="5"/>
  <c r="AV661" i="5"/>
  <c r="CL662" i="5"/>
  <c r="CH662" i="5"/>
  <c r="BH662" i="5"/>
  <c r="BD662" i="5"/>
  <c r="AC662" i="5"/>
  <c r="Y662" i="5"/>
  <c r="BR662" i="5"/>
  <c r="BN662" i="5"/>
  <c r="CK661" i="5"/>
  <c r="BG661" i="5"/>
  <c r="AB661" i="5"/>
  <c r="BQ661" i="5"/>
  <c r="AM662" i="5"/>
  <c r="AI662" i="5"/>
  <c r="S662" i="5"/>
  <c r="O662" i="5"/>
  <c r="CB662" i="5"/>
  <c r="BX662" i="5"/>
  <c r="AL661" i="5"/>
  <c r="R661" i="5"/>
  <c r="CA661" i="5"/>
  <c r="AJ662" i="5" l="1"/>
  <c r="AH663" i="5"/>
  <c r="CI662" i="5"/>
  <c r="CG663" i="5"/>
  <c r="BO662" i="5"/>
  <c r="BM663" i="5"/>
  <c r="BY662" i="5"/>
  <c r="BW663" i="5"/>
  <c r="Z662" i="5"/>
  <c r="X663" i="5"/>
  <c r="E663" i="5"/>
  <c r="I663" i="5"/>
  <c r="H662" i="5"/>
  <c r="P662" i="5"/>
  <c r="N663" i="5"/>
  <c r="BE662" i="5"/>
  <c r="BC663" i="5"/>
  <c r="AT662" i="5"/>
  <c r="AR663" i="5"/>
  <c r="AW663" i="5" l="1"/>
  <c r="AS663" i="5"/>
  <c r="S663" i="5"/>
  <c r="O663" i="5"/>
  <c r="CB663" i="5"/>
  <c r="BX663" i="5"/>
  <c r="R662" i="5"/>
  <c r="CA662" i="5"/>
  <c r="BR663" i="5"/>
  <c r="BN663" i="5"/>
  <c r="BQ662" i="5"/>
  <c r="CL663" i="5"/>
  <c r="CH663" i="5"/>
  <c r="AV662" i="5"/>
  <c r="F663" i="5"/>
  <c r="D664" i="5"/>
  <c r="CK662" i="5"/>
  <c r="BH663" i="5"/>
  <c r="BD663" i="5"/>
  <c r="AC663" i="5"/>
  <c r="Y663" i="5"/>
  <c r="AM663" i="5"/>
  <c r="AI663" i="5"/>
  <c r="BG662" i="5"/>
  <c r="AB662" i="5"/>
  <c r="AL662" i="5"/>
  <c r="BE663" i="5" l="1"/>
  <c r="BC664" i="5"/>
  <c r="CI663" i="5"/>
  <c r="CG664" i="5"/>
  <c r="BY663" i="5"/>
  <c r="BW664" i="5"/>
  <c r="AJ663" i="5"/>
  <c r="AH664" i="5"/>
  <c r="E664" i="5"/>
  <c r="I664" i="5"/>
  <c r="BO663" i="5"/>
  <c r="BM664" i="5"/>
  <c r="P663" i="5"/>
  <c r="N664" i="5"/>
  <c r="H663" i="5"/>
  <c r="Z663" i="5"/>
  <c r="X664" i="5"/>
  <c r="AT663" i="5"/>
  <c r="AR664" i="5"/>
  <c r="AM664" i="5" l="1"/>
  <c r="AI664" i="5"/>
  <c r="AL663" i="5"/>
  <c r="S664" i="5"/>
  <c r="O664" i="5"/>
  <c r="CB664" i="5"/>
  <c r="BX664" i="5"/>
  <c r="R663" i="5"/>
  <c r="CA663" i="5"/>
  <c r="AW664" i="5"/>
  <c r="AS664" i="5"/>
  <c r="BR664" i="5"/>
  <c r="BN664" i="5"/>
  <c r="CL664" i="5"/>
  <c r="CH664" i="5"/>
  <c r="AV663" i="5"/>
  <c r="BQ663" i="5"/>
  <c r="CK663" i="5"/>
  <c r="BH664" i="5"/>
  <c r="BD664" i="5"/>
  <c r="AC664" i="5"/>
  <c r="Y664" i="5"/>
  <c r="AB663" i="5"/>
  <c r="F664" i="5"/>
  <c r="D665" i="5"/>
  <c r="BG663" i="5"/>
  <c r="E665" i="5" l="1"/>
  <c r="I665" i="5"/>
  <c r="BO664" i="5"/>
  <c r="BM665" i="5"/>
  <c r="BY664" i="5"/>
  <c r="BW665" i="5"/>
  <c r="AT664" i="5"/>
  <c r="AR665" i="5"/>
  <c r="P664" i="5"/>
  <c r="N665" i="5"/>
  <c r="H664" i="5"/>
  <c r="Z664" i="5"/>
  <c r="X665" i="5"/>
  <c r="BE664" i="5"/>
  <c r="BC665" i="5"/>
  <c r="CI664" i="5"/>
  <c r="CG665" i="5"/>
  <c r="AJ664" i="5"/>
  <c r="AH665" i="5"/>
  <c r="BH665" i="5" l="1"/>
  <c r="BD665" i="5"/>
  <c r="AW665" i="5"/>
  <c r="AS665" i="5"/>
  <c r="BG664" i="5"/>
  <c r="AV664" i="5"/>
  <c r="AC665" i="5"/>
  <c r="Y665" i="5"/>
  <c r="CB665" i="5"/>
  <c r="BX665" i="5"/>
  <c r="AB664" i="5"/>
  <c r="CA664" i="5"/>
  <c r="BR665" i="5"/>
  <c r="BN665" i="5"/>
  <c r="AM665" i="5"/>
  <c r="AI665" i="5"/>
  <c r="AL664" i="5"/>
  <c r="BQ664" i="5"/>
  <c r="CL665" i="5"/>
  <c r="CH665" i="5"/>
  <c r="S665" i="5"/>
  <c r="O665" i="5"/>
  <c r="CK664" i="5"/>
  <c r="R664" i="5"/>
  <c r="F665" i="5"/>
  <c r="D666" i="5"/>
  <c r="H665" i="5" l="1"/>
  <c r="P665" i="5"/>
  <c r="N666" i="5"/>
  <c r="AJ665" i="5"/>
  <c r="AH666" i="5"/>
  <c r="BY665" i="5"/>
  <c r="BW666" i="5"/>
  <c r="AT665" i="5"/>
  <c r="AR666" i="5"/>
  <c r="E666" i="5"/>
  <c r="I666" i="5"/>
  <c r="CI665" i="5"/>
  <c r="CG666" i="5"/>
  <c r="BO665" i="5"/>
  <c r="BM666" i="5"/>
  <c r="Z665" i="5"/>
  <c r="X666" i="5"/>
  <c r="BE665" i="5"/>
  <c r="BC666" i="5"/>
  <c r="BR666" i="5" l="1"/>
  <c r="BN666" i="5"/>
  <c r="CB666" i="5"/>
  <c r="BX666" i="5"/>
  <c r="BQ665" i="5"/>
  <c r="CA665" i="5"/>
  <c r="CL666" i="5"/>
  <c r="CH666" i="5"/>
  <c r="AM666" i="5"/>
  <c r="AI666" i="5"/>
  <c r="CK665" i="5"/>
  <c r="AL665" i="5"/>
  <c r="S666" i="5"/>
  <c r="O666" i="5"/>
  <c r="BH666" i="5"/>
  <c r="BD666" i="5"/>
  <c r="BG665" i="5"/>
  <c r="F666" i="5"/>
  <c r="D667" i="5"/>
  <c r="R665" i="5"/>
  <c r="AC666" i="5"/>
  <c r="Y666" i="5"/>
  <c r="AW666" i="5"/>
  <c r="AS666" i="5"/>
  <c r="AB665" i="5"/>
  <c r="AV665" i="5"/>
  <c r="E667" i="5" l="1"/>
  <c r="I667" i="5"/>
  <c r="H666" i="5"/>
  <c r="AT666" i="5"/>
  <c r="AR667" i="5"/>
  <c r="Z666" i="5"/>
  <c r="X667" i="5"/>
  <c r="BE666" i="5"/>
  <c r="BC667" i="5"/>
  <c r="AJ666" i="5"/>
  <c r="AH667" i="5"/>
  <c r="BY666" i="5"/>
  <c r="BW667" i="5"/>
  <c r="P666" i="5"/>
  <c r="N667" i="5"/>
  <c r="CI666" i="5"/>
  <c r="CG667" i="5"/>
  <c r="BO666" i="5"/>
  <c r="BM667" i="5"/>
  <c r="S667" i="5" l="1"/>
  <c r="O667" i="5"/>
  <c r="AC667" i="5"/>
  <c r="Y667" i="5"/>
  <c r="CL667" i="5"/>
  <c r="CH667" i="5"/>
  <c r="BH667" i="5"/>
  <c r="BD667" i="5"/>
  <c r="R666" i="5"/>
  <c r="AB666" i="5"/>
  <c r="CB667" i="5"/>
  <c r="BX667" i="5"/>
  <c r="AW667" i="5"/>
  <c r="AS667" i="5"/>
  <c r="CA666" i="5"/>
  <c r="AV666" i="5"/>
  <c r="BR667" i="5"/>
  <c r="BN667" i="5"/>
  <c r="AM667" i="5"/>
  <c r="AI667" i="5"/>
  <c r="BQ666" i="5"/>
  <c r="AL666" i="5"/>
  <c r="CK666" i="5"/>
  <c r="BG666" i="5"/>
  <c r="F667" i="5"/>
  <c r="D668" i="5"/>
  <c r="AJ667" i="5" l="1"/>
  <c r="AH668" i="5"/>
  <c r="AT667" i="5"/>
  <c r="AR668" i="5"/>
  <c r="BE667" i="5"/>
  <c r="BC668" i="5"/>
  <c r="BO667" i="5"/>
  <c r="BM668" i="5"/>
  <c r="BY667" i="5"/>
  <c r="BW668" i="5"/>
  <c r="CI667" i="5"/>
  <c r="CG668" i="5"/>
  <c r="Z667" i="5"/>
  <c r="X668" i="5"/>
  <c r="E668" i="5"/>
  <c r="I668" i="5"/>
  <c r="P667" i="5"/>
  <c r="N668" i="5"/>
  <c r="H667" i="5"/>
  <c r="BR668" i="5" l="1"/>
  <c r="BN668" i="5"/>
  <c r="F668" i="5"/>
  <c r="D669" i="5"/>
  <c r="BQ667" i="5"/>
  <c r="AC668" i="5"/>
  <c r="Y668" i="5"/>
  <c r="BH668" i="5"/>
  <c r="BD668" i="5"/>
  <c r="AB667" i="5"/>
  <c r="BG667" i="5"/>
  <c r="CL668" i="5"/>
  <c r="CH668" i="5"/>
  <c r="AW668" i="5"/>
  <c r="AS668" i="5"/>
  <c r="CK667" i="5"/>
  <c r="AV667" i="5"/>
  <c r="S668" i="5"/>
  <c r="O668" i="5"/>
  <c r="CB668" i="5"/>
  <c r="BX668" i="5"/>
  <c r="AM668" i="5"/>
  <c r="AI668" i="5"/>
  <c r="R667" i="5"/>
  <c r="CA667" i="5"/>
  <c r="AL667" i="5"/>
  <c r="P668" i="5" l="1"/>
  <c r="N669" i="5"/>
  <c r="CI668" i="5"/>
  <c r="CG669" i="5"/>
  <c r="Z668" i="5"/>
  <c r="X669" i="5"/>
  <c r="AJ668" i="5"/>
  <c r="AH669" i="5"/>
  <c r="E669" i="5"/>
  <c r="I669" i="5"/>
  <c r="H668" i="5"/>
  <c r="BY668" i="5"/>
  <c r="BW669" i="5"/>
  <c r="AT668" i="5"/>
  <c r="AR669" i="5"/>
  <c r="BE668" i="5"/>
  <c r="BC669" i="5"/>
  <c r="BO668" i="5"/>
  <c r="BM669" i="5"/>
  <c r="AW669" i="5" l="1"/>
  <c r="AS669" i="5"/>
  <c r="AM669" i="5"/>
  <c r="AI669" i="5"/>
  <c r="AV668" i="5"/>
  <c r="AL668" i="5"/>
  <c r="CB669" i="5"/>
  <c r="BX669" i="5"/>
  <c r="AC669" i="5"/>
  <c r="Y669" i="5"/>
  <c r="CA668" i="5"/>
  <c r="AB668" i="5"/>
  <c r="BR669" i="5"/>
  <c r="BN669" i="5"/>
  <c r="CL669" i="5"/>
  <c r="CH669" i="5"/>
  <c r="BQ668" i="5"/>
  <c r="CK668" i="5"/>
  <c r="S669" i="5"/>
  <c r="O669" i="5"/>
  <c r="BH669" i="5"/>
  <c r="BD669" i="5"/>
  <c r="BG668" i="5"/>
  <c r="F669" i="5"/>
  <c r="D670" i="5"/>
  <c r="R668" i="5"/>
  <c r="E670" i="5" l="1"/>
  <c r="I670" i="5"/>
  <c r="H669" i="5"/>
  <c r="BE669" i="5"/>
  <c r="BC670" i="5"/>
  <c r="CI669" i="5"/>
  <c r="CG670" i="5"/>
  <c r="Z669" i="5"/>
  <c r="X670" i="5"/>
  <c r="AJ669" i="5"/>
  <c r="AH670" i="5"/>
  <c r="P669" i="5"/>
  <c r="N670" i="5"/>
  <c r="BO669" i="5"/>
  <c r="BM670" i="5"/>
  <c r="BY669" i="5"/>
  <c r="BW670" i="5"/>
  <c r="AT669" i="5"/>
  <c r="AR670" i="5"/>
  <c r="BR670" i="5" l="1"/>
  <c r="BN670" i="5"/>
  <c r="CL670" i="5"/>
  <c r="CH670" i="5"/>
  <c r="BQ669" i="5"/>
  <c r="CK669" i="5"/>
  <c r="S670" i="5"/>
  <c r="O670" i="5"/>
  <c r="BH670" i="5"/>
  <c r="BD670" i="5"/>
  <c r="R669" i="5"/>
  <c r="BG669" i="5"/>
  <c r="AW670" i="5"/>
  <c r="AS670" i="5"/>
  <c r="AM670" i="5"/>
  <c r="AI670" i="5"/>
  <c r="AV669" i="5"/>
  <c r="AL669" i="5"/>
  <c r="CB670" i="5"/>
  <c r="BX670" i="5"/>
  <c r="AC670" i="5"/>
  <c r="Y670" i="5"/>
  <c r="CA669" i="5"/>
  <c r="AB669" i="5"/>
  <c r="F670" i="5"/>
  <c r="D671" i="5"/>
  <c r="H670" i="5" l="1"/>
  <c r="Z670" i="5"/>
  <c r="X671" i="5"/>
  <c r="AJ670" i="5"/>
  <c r="AH671" i="5"/>
  <c r="BE670" i="5"/>
  <c r="BC671" i="5"/>
  <c r="CI670" i="5"/>
  <c r="CG671" i="5"/>
  <c r="E671" i="5"/>
  <c r="I671" i="5"/>
  <c r="BY670" i="5"/>
  <c r="BW671" i="5"/>
  <c r="AT670" i="5"/>
  <c r="AR671" i="5"/>
  <c r="P670" i="5"/>
  <c r="N671" i="5"/>
  <c r="BO670" i="5"/>
  <c r="BM671" i="5"/>
  <c r="AW671" i="5" l="1"/>
  <c r="AS671" i="5"/>
  <c r="BH671" i="5"/>
  <c r="BD671" i="5"/>
  <c r="BR671" i="5"/>
  <c r="BN671" i="5"/>
  <c r="AV670" i="5"/>
  <c r="BG670" i="5"/>
  <c r="CB671" i="5"/>
  <c r="BX671" i="5"/>
  <c r="AM671" i="5"/>
  <c r="AI671" i="5"/>
  <c r="CA670" i="5"/>
  <c r="AL670" i="5"/>
  <c r="AC671" i="5"/>
  <c r="Y671" i="5"/>
  <c r="BQ670" i="5"/>
  <c r="F671" i="5"/>
  <c r="D672" i="5"/>
  <c r="AB670" i="5"/>
  <c r="S671" i="5"/>
  <c r="O671" i="5"/>
  <c r="CL671" i="5"/>
  <c r="CH671" i="5"/>
  <c r="R670" i="5"/>
  <c r="CK670" i="5"/>
  <c r="E672" i="5" l="1"/>
  <c r="I672" i="5"/>
  <c r="H671" i="5"/>
  <c r="CI671" i="5"/>
  <c r="CG672" i="5"/>
  <c r="AJ671" i="5"/>
  <c r="AH672" i="5"/>
  <c r="BO671" i="5"/>
  <c r="BM672" i="5"/>
  <c r="P671" i="5"/>
  <c r="N672" i="5"/>
  <c r="Z671" i="5"/>
  <c r="X672" i="5"/>
  <c r="BY671" i="5"/>
  <c r="BW672" i="5"/>
  <c r="BE671" i="5"/>
  <c r="BC672" i="5"/>
  <c r="AT671" i="5"/>
  <c r="AR672" i="5"/>
  <c r="CB672" i="5" l="1"/>
  <c r="BX672" i="5"/>
  <c r="AM672" i="5"/>
  <c r="AI672" i="5"/>
  <c r="CA671" i="5"/>
  <c r="AL671" i="5"/>
  <c r="AC672" i="5"/>
  <c r="Y672" i="5"/>
  <c r="CL672" i="5"/>
  <c r="CH672" i="5"/>
  <c r="BH672" i="5"/>
  <c r="BD672" i="5"/>
  <c r="AB671" i="5"/>
  <c r="CK671" i="5"/>
  <c r="BR672" i="5"/>
  <c r="BN672" i="5"/>
  <c r="AW672" i="5"/>
  <c r="AS672" i="5"/>
  <c r="S672" i="5"/>
  <c r="O672" i="5"/>
  <c r="AV671" i="5"/>
  <c r="R671" i="5"/>
  <c r="BG671" i="5"/>
  <c r="BQ671" i="5"/>
  <c r="F672" i="5"/>
  <c r="D673" i="5"/>
  <c r="H672" i="5" l="1"/>
  <c r="P672" i="5"/>
  <c r="N673" i="5"/>
  <c r="AT672" i="5"/>
  <c r="AR673" i="5"/>
  <c r="BE672" i="5"/>
  <c r="BC673" i="5"/>
  <c r="BO672" i="5"/>
  <c r="BM673" i="5"/>
  <c r="CI672" i="5"/>
  <c r="CG673" i="5"/>
  <c r="AJ672" i="5"/>
  <c r="AH673" i="5"/>
  <c r="E673" i="5"/>
  <c r="I673" i="5"/>
  <c r="Z672" i="5"/>
  <c r="X673" i="5"/>
  <c r="BY672" i="5"/>
  <c r="BW673" i="5"/>
  <c r="BH673" i="5" l="1"/>
  <c r="BD673" i="5"/>
  <c r="F673" i="5"/>
  <c r="D674" i="5"/>
  <c r="BG672" i="5"/>
  <c r="AM673" i="5"/>
  <c r="AI673" i="5"/>
  <c r="AW673" i="5"/>
  <c r="AS673" i="5"/>
  <c r="AL672" i="5"/>
  <c r="AV672" i="5"/>
  <c r="CB673" i="5"/>
  <c r="BX673" i="5"/>
  <c r="CL673" i="5"/>
  <c r="CH673" i="5"/>
  <c r="S673" i="5"/>
  <c r="O673" i="5"/>
  <c r="CA672" i="5"/>
  <c r="CK672" i="5"/>
  <c r="R672" i="5"/>
  <c r="AC673" i="5"/>
  <c r="Y673" i="5"/>
  <c r="BN673" i="5"/>
  <c r="AB672" i="5"/>
  <c r="BQ672" i="5"/>
  <c r="BY673" i="5" l="1"/>
  <c r="BW674" i="5"/>
  <c r="AJ673" i="5"/>
  <c r="AH674" i="5"/>
  <c r="BO673" i="5"/>
  <c r="BM674" i="5"/>
  <c r="BR673" i="5"/>
  <c r="Z673" i="5"/>
  <c r="X674" i="5"/>
  <c r="P673" i="5"/>
  <c r="N674" i="5"/>
  <c r="E674" i="5"/>
  <c r="I674" i="5"/>
  <c r="H673" i="5"/>
  <c r="CI673" i="5"/>
  <c r="CG674" i="5"/>
  <c r="AT673" i="5"/>
  <c r="AR674" i="5"/>
  <c r="BE673" i="5"/>
  <c r="BC674" i="5"/>
  <c r="CK673" i="5" l="1"/>
  <c r="AB673" i="5"/>
  <c r="BR674" i="5"/>
  <c r="BN674" i="5"/>
  <c r="BQ673" i="5"/>
  <c r="BG673" i="5"/>
  <c r="F674" i="5"/>
  <c r="D675" i="5"/>
  <c r="AM674" i="5"/>
  <c r="AI674" i="5"/>
  <c r="BH674" i="5"/>
  <c r="BD674" i="5"/>
  <c r="AW674" i="5"/>
  <c r="AS674" i="5"/>
  <c r="S674" i="5"/>
  <c r="O674" i="5"/>
  <c r="AL673" i="5"/>
  <c r="AV673" i="5"/>
  <c r="R673" i="5"/>
  <c r="CB674" i="5"/>
  <c r="BX674" i="5"/>
  <c r="CL674" i="5"/>
  <c r="CH674" i="5"/>
  <c r="AC674" i="5"/>
  <c r="Y674" i="5"/>
  <c r="CA673" i="5"/>
  <c r="Z674" i="5" l="1"/>
  <c r="X675" i="5"/>
  <c r="BE674" i="5"/>
  <c r="BC675" i="5"/>
  <c r="CI674" i="5"/>
  <c r="CG675" i="5"/>
  <c r="AJ674" i="5"/>
  <c r="AH675" i="5"/>
  <c r="BO674" i="5"/>
  <c r="BM675" i="5"/>
  <c r="BY674" i="5"/>
  <c r="BW675" i="5"/>
  <c r="P674" i="5"/>
  <c r="N675" i="5"/>
  <c r="E675" i="5"/>
  <c r="I675" i="5"/>
  <c r="H674" i="5"/>
  <c r="AT674" i="5"/>
  <c r="AR675" i="5"/>
  <c r="AM675" i="5" l="1"/>
  <c r="AI675" i="5"/>
  <c r="F675" i="5"/>
  <c r="D676" i="5"/>
  <c r="AL674" i="5"/>
  <c r="S675" i="5"/>
  <c r="O675" i="5"/>
  <c r="CL675" i="5"/>
  <c r="CH675" i="5"/>
  <c r="R674" i="5"/>
  <c r="CK674" i="5"/>
  <c r="AW675" i="5"/>
  <c r="AS675" i="5"/>
  <c r="CB675" i="5"/>
  <c r="BX675" i="5"/>
  <c r="BH675" i="5"/>
  <c r="BD675" i="5"/>
  <c r="AV674" i="5"/>
  <c r="CA674" i="5"/>
  <c r="BG674" i="5"/>
  <c r="BR675" i="5"/>
  <c r="BN675" i="5"/>
  <c r="Y675" i="5"/>
  <c r="BQ674" i="5"/>
  <c r="AB674" i="5"/>
  <c r="AT675" i="5" l="1"/>
  <c r="AR676" i="5"/>
  <c r="P675" i="5"/>
  <c r="N676" i="5"/>
  <c r="Z675" i="5"/>
  <c r="X676" i="5"/>
  <c r="AC675" i="5"/>
  <c r="BO675" i="5"/>
  <c r="BM676" i="5"/>
  <c r="BE675" i="5"/>
  <c r="BC676" i="5"/>
  <c r="E676" i="5"/>
  <c r="I676" i="5"/>
  <c r="H675" i="5"/>
  <c r="BY675" i="5"/>
  <c r="BW676" i="5"/>
  <c r="CI675" i="5"/>
  <c r="CG676" i="5"/>
  <c r="AJ675" i="5"/>
  <c r="AH676" i="5"/>
  <c r="CA675" i="5" l="1"/>
  <c r="BQ675" i="5"/>
  <c r="AC676" i="5"/>
  <c r="Y676" i="5"/>
  <c r="AB675" i="5"/>
  <c r="AL675" i="5"/>
  <c r="F676" i="5"/>
  <c r="D677" i="5"/>
  <c r="S676" i="5"/>
  <c r="O676" i="5"/>
  <c r="AM676" i="5"/>
  <c r="AI676" i="5"/>
  <c r="CL676" i="5"/>
  <c r="CH676" i="5"/>
  <c r="BH676" i="5"/>
  <c r="BD676" i="5"/>
  <c r="R675" i="5"/>
  <c r="CK675" i="5"/>
  <c r="BG675" i="5"/>
  <c r="AW676" i="5"/>
  <c r="AS676" i="5"/>
  <c r="CB676" i="5"/>
  <c r="BX676" i="5"/>
  <c r="BR676" i="5"/>
  <c r="BN676" i="5"/>
  <c r="AV675" i="5"/>
  <c r="BO676" i="5" l="1"/>
  <c r="BM677" i="5"/>
  <c r="AJ676" i="5"/>
  <c r="AH677" i="5"/>
  <c r="BY676" i="5"/>
  <c r="BW677" i="5"/>
  <c r="P676" i="5"/>
  <c r="N677" i="5"/>
  <c r="Z676" i="5"/>
  <c r="X677" i="5"/>
  <c r="AT676" i="5"/>
  <c r="AR677" i="5"/>
  <c r="BE676" i="5"/>
  <c r="BC677" i="5"/>
  <c r="E677" i="5"/>
  <c r="I677" i="5"/>
  <c r="H676" i="5"/>
  <c r="CI676" i="5"/>
  <c r="CG677" i="5"/>
  <c r="S677" i="5" l="1"/>
  <c r="O677" i="5"/>
  <c r="F677" i="5"/>
  <c r="D678" i="5"/>
  <c r="R676" i="5"/>
  <c r="BH677" i="5"/>
  <c r="BD677" i="5"/>
  <c r="CB677" i="5"/>
  <c r="BX677" i="5"/>
  <c r="BG676" i="5"/>
  <c r="CA676" i="5"/>
  <c r="CL677" i="5"/>
  <c r="CH677" i="5"/>
  <c r="AW677" i="5"/>
  <c r="AS677" i="5"/>
  <c r="AM677" i="5"/>
  <c r="AI677" i="5"/>
  <c r="CK676" i="5"/>
  <c r="AV676" i="5"/>
  <c r="AL676" i="5"/>
  <c r="AC677" i="5"/>
  <c r="Y677" i="5"/>
  <c r="BR677" i="5"/>
  <c r="BN677" i="5"/>
  <c r="AB676" i="5"/>
  <c r="BQ676" i="5"/>
  <c r="CI677" i="5" l="1"/>
  <c r="CG678" i="5"/>
  <c r="BE677" i="5"/>
  <c r="BC678" i="5"/>
  <c r="BO677" i="5"/>
  <c r="BM678" i="5"/>
  <c r="Z677" i="5"/>
  <c r="X678" i="5"/>
  <c r="AJ677" i="5"/>
  <c r="AH678" i="5"/>
  <c r="E678" i="5"/>
  <c r="I678" i="5"/>
  <c r="H677" i="5"/>
  <c r="AT677" i="5"/>
  <c r="AR678" i="5"/>
  <c r="BY677" i="5"/>
  <c r="BW678" i="5"/>
  <c r="P677" i="5"/>
  <c r="N678" i="5"/>
  <c r="AW678" i="5" l="1"/>
  <c r="AS678" i="5"/>
  <c r="AC678" i="5"/>
  <c r="Y678" i="5"/>
  <c r="AV677" i="5"/>
  <c r="AB677" i="5"/>
  <c r="BR678" i="5"/>
  <c r="BN678" i="5"/>
  <c r="BQ677" i="5"/>
  <c r="BH678" i="5"/>
  <c r="BD678" i="5"/>
  <c r="S678" i="5"/>
  <c r="O678" i="5"/>
  <c r="R677" i="5"/>
  <c r="F678" i="5"/>
  <c r="D679" i="5"/>
  <c r="BG677" i="5"/>
  <c r="CB678" i="5"/>
  <c r="BX678" i="5"/>
  <c r="AM678" i="5"/>
  <c r="AI678" i="5"/>
  <c r="CL678" i="5"/>
  <c r="CH678" i="5"/>
  <c r="CA677" i="5"/>
  <c r="AL677" i="5"/>
  <c r="CK677" i="5"/>
  <c r="BY678" i="5" l="1"/>
  <c r="BW679" i="5"/>
  <c r="P678" i="5"/>
  <c r="N679" i="5"/>
  <c r="BE678" i="5"/>
  <c r="BC679" i="5"/>
  <c r="CI678" i="5"/>
  <c r="CG679" i="5"/>
  <c r="E679" i="5"/>
  <c r="I679" i="5"/>
  <c r="Z678" i="5"/>
  <c r="X679" i="5"/>
  <c r="H678" i="5"/>
  <c r="AJ678" i="5"/>
  <c r="AH679" i="5"/>
  <c r="BO678" i="5"/>
  <c r="BM679" i="5"/>
  <c r="AT678" i="5"/>
  <c r="AR679" i="5"/>
  <c r="AM679" i="5" l="1"/>
  <c r="AI679" i="5"/>
  <c r="CL679" i="5"/>
  <c r="CH679" i="5"/>
  <c r="BR679" i="5"/>
  <c r="BN679" i="5"/>
  <c r="AL678" i="5"/>
  <c r="CK678" i="5"/>
  <c r="BH679" i="5"/>
  <c r="BD679" i="5"/>
  <c r="BG678" i="5"/>
  <c r="AW679" i="5"/>
  <c r="AS679" i="5"/>
  <c r="AC679" i="5"/>
  <c r="Y679" i="5"/>
  <c r="S679" i="5"/>
  <c r="O679" i="5"/>
  <c r="AV678" i="5"/>
  <c r="AB678" i="5"/>
  <c r="R678" i="5"/>
  <c r="CB679" i="5"/>
  <c r="BX679" i="5"/>
  <c r="BQ678" i="5"/>
  <c r="F679" i="5"/>
  <c r="D680" i="5"/>
  <c r="CA678" i="5"/>
  <c r="E680" i="5" l="1"/>
  <c r="I680" i="5"/>
  <c r="AT679" i="5"/>
  <c r="AR680" i="5"/>
  <c r="H679" i="5"/>
  <c r="BO679" i="5"/>
  <c r="BM680" i="5"/>
  <c r="BY679" i="5"/>
  <c r="BW680" i="5"/>
  <c r="P679" i="5"/>
  <c r="N680" i="5"/>
  <c r="BE679" i="5"/>
  <c r="BC680" i="5"/>
  <c r="CI679" i="5"/>
  <c r="CG680" i="5"/>
  <c r="Z679" i="5"/>
  <c r="X680" i="5"/>
  <c r="AJ679" i="5"/>
  <c r="AH680" i="5"/>
  <c r="CL680" i="5" l="1"/>
  <c r="CH680" i="5"/>
  <c r="BR680" i="5"/>
  <c r="BN680" i="5"/>
  <c r="CK679" i="5"/>
  <c r="BQ679" i="5"/>
  <c r="BH680" i="5"/>
  <c r="BD680" i="5"/>
  <c r="BG679" i="5"/>
  <c r="AM680" i="5"/>
  <c r="AI680" i="5"/>
  <c r="S680" i="5"/>
  <c r="O680" i="5"/>
  <c r="AW680" i="5"/>
  <c r="AS680" i="5"/>
  <c r="AL679" i="5"/>
  <c r="R679" i="5"/>
  <c r="AV679" i="5"/>
  <c r="AC680" i="5"/>
  <c r="Y680" i="5"/>
  <c r="CB680" i="5"/>
  <c r="BX680" i="5"/>
  <c r="AB679" i="5"/>
  <c r="CA679" i="5"/>
  <c r="F680" i="5"/>
  <c r="D681" i="5"/>
  <c r="P680" i="5" l="1"/>
  <c r="N681" i="5"/>
  <c r="AJ680" i="5"/>
  <c r="AH681" i="5"/>
  <c r="BY680" i="5"/>
  <c r="BW681" i="5"/>
  <c r="BO680" i="5"/>
  <c r="BM681" i="5"/>
  <c r="E681" i="5"/>
  <c r="I681" i="5"/>
  <c r="Z680" i="5"/>
  <c r="X681" i="5"/>
  <c r="AT680" i="5"/>
  <c r="AR681" i="5"/>
  <c r="BE680" i="5"/>
  <c r="BC681" i="5"/>
  <c r="CI680" i="5"/>
  <c r="CG681" i="5"/>
  <c r="H680" i="5"/>
  <c r="BH681" i="5" l="1"/>
  <c r="BD681" i="5"/>
  <c r="BR681" i="5"/>
  <c r="BN681" i="5"/>
  <c r="BG680" i="5"/>
  <c r="BQ680" i="5"/>
  <c r="AW681" i="5"/>
  <c r="AS681" i="5"/>
  <c r="CB681" i="5"/>
  <c r="BX681" i="5"/>
  <c r="AV680" i="5"/>
  <c r="CA680" i="5"/>
  <c r="AC681" i="5"/>
  <c r="Y681" i="5"/>
  <c r="AM681" i="5"/>
  <c r="AI681" i="5"/>
  <c r="AB680" i="5"/>
  <c r="AL680" i="5"/>
  <c r="S681" i="5"/>
  <c r="O681" i="5"/>
  <c r="CL681" i="5"/>
  <c r="CH681" i="5"/>
  <c r="CK680" i="5"/>
  <c r="F681" i="5"/>
  <c r="D682" i="5"/>
  <c r="R680" i="5"/>
  <c r="H681" i="5" l="1"/>
  <c r="E682" i="5"/>
  <c r="I682" i="5"/>
  <c r="CI681" i="5"/>
  <c r="CG682" i="5"/>
  <c r="AJ681" i="5"/>
  <c r="AH682" i="5"/>
  <c r="BY681" i="5"/>
  <c r="BW682" i="5"/>
  <c r="BO681" i="5"/>
  <c r="BM682" i="5"/>
  <c r="P681" i="5"/>
  <c r="N682" i="5"/>
  <c r="Z681" i="5"/>
  <c r="X682" i="5"/>
  <c r="AT681" i="5"/>
  <c r="AR682" i="5"/>
  <c r="BE681" i="5"/>
  <c r="BC682" i="5"/>
  <c r="BH682" i="5" l="1"/>
  <c r="BD682" i="5"/>
  <c r="BR682" i="5"/>
  <c r="BN682" i="5"/>
  <c r="AC682" i="5"/>
  <c r="Y682" i="5"/>
  <c r="AM682" i="5"/>
  <c r="AI682" i="5"/>
  <c r="AB681" i="5"/>
  <c r="AL681" i="5"/>
  <c r="S682" i="5"/>
  <c r="O682" i="5"/>
  <c r="CL682" i="5"/>
  <c r="CH682" i="5"/>
  <c r="R681" i="5"/>
  <c r="CK681" i="5"/>
  <c r="BG681" i="5"/>
  <c r="BQ681" i="5"/>
  <c r="F682" i="5"/>
  <c r="D683" i="5"/>
  <c r="AW682" i="5"/>
  <c r="AS682" i="5"/>
  <c r="CB682" i="5"/>
  <c r="BX682" i="5"/>
  <c r="AV681" i="5"/>
  <c r="CA681" i="5"/>
  <c r="CI682" i="5" l="1"/>
  <c r="CG683" i="5"/>
  <c r="AJ682" i="5"/>
  <c r="AH683" i="5"/>
  <c r="BY682" i="5"/>
  <c r="BW683" i="5"/>
  <c r="P682" i="5"/>
  <c r="N683" i="5"/>
  <c r="Z682" i="5"/>
  <c r="X683" i="5"/>
  <c r="AT682" i="5"/>
  <c r="AR683" i="5"/>
  <c r="BO682" i="5"/>
  <c r="BM683" i="5"/>
  <c r="E683" i="5"/>
  <c r="I683" i="5"/>
  <c r="BE682" i="5"/>
  <c r="BC683" i="5"/>
  <c r="H682" i="5"/>
  <c r="S683" i="5" l="1"/>
  <c r="O683" i="5"/>
  <c r="F683" i="5"/>
  <c r="D684" i="5"/>
  <c r="R682" i="5"/>
  <c r="BR683" i="5"/>
  <c r="BN683" i="5"/>
  <c r="CB683" i="5"/>
  <c r="BX683" i="5"/>
  <c r="BQ682" i="5"/>
  <c r="CA682" i="5"/>
  <c r="AW683" i="5"/>
  <c r="AS683" i="5"/>
  <c r="AM683" i="5"/>
  <c r="AI683" i="5"/>
  <c r="AV682" i="5"/>
  <c r="AL682" i="5"/>
  <c r="BH683" i="5"/>
  <c r="BD683" i="5"/>
  <c r="AC683" i="5"/>
  <c r="Y683" i="5"/>
  <c r="CL683" i="5"/>
  <c r="CH683" i="5"/>
  <c r="BG682" i="5"/>
  <c r="AB682" i="5"/>
  <c r="CK682" i="5"/>
  <c r="BE683" i="5" l="1"/>
  <c r="BC684" i="5"/>
  <c r="AT683" i="5"/>
  <c r="AR684" i="5"/>
  <c r="BO683" i="5"/>
  <c r="BM684" i="5"/>
  <c r="CI683" i="5"/>
  <c r="CG684" i="5"/>
  <c r="E684" i="5"/>
  <c r="I684" i="5"/>
  <c r="H683" i="5"/>
  <c r="Z683" i="5"/>
  <c r="X684" i="5"/>
  <c r="AJ683" i="5"/>
  <c r="AH684" i="5"/>
  <c r="BY683" i="5"/>
  <c r="BW684" i="5"/>
  <c r="P683" i="5"/>
  <c r="N684" i="5"/>
  <c r="AM684" i="5" l="1"/>
  <c r="AI684" i="5"/>
  <c r="CL684" i="5"/>
  <c r="CH684" i="5"/>
  <c r="AL683" i="5"/>
  <c r="CK683" i="5"/>
  <c r="AC684" i="5"/>
  <c r="Y684" i="5"/>
  <c r="BR684" i="5"/>
  <c r="BN684" i="5"/>
  <c r="AB683" i="5"/>
  <c r="BQ683" i="5"/>
  <c r="AW684" i="5"/>
  <c r="AS684" i="5"/>
  <c r="S684" i="5"/>
  <c r="O684" i="5"/>
  <c r="R683" i="5"/>
  <c r="AV683" i="5"/>
  <c r="BH684" i="5"/>
  <c r="BD684" i="5"/>
  <c r="CB684" i="5"/>
  <c r="BX684" i="5"/>
  <c r="CA683" i="5"/>
  <c r="F684" i="5"/>
  <c r="D685" i="5"/>
  <c r="BG683" i="5"/>
  <c r="E685" i="5" l="1"/>
  <c r="I685" i="5"/>
  <c r="H684" i="5"/>
  <c r="BY684" i="5"/>
  <c r="BW685" i="5"/>
  <c r="P684" i="5"/>
  <c r="N685" i="5"/>
  <c r="BO684" i="5"/>
  <c r="BM685" i="5"/>
  <c r="CI684" i="5"/>
  <c r="CG685" i="5"/>
  <c r="BE684" i="5"/>
  <c r="BC685" i="5"/>
  <c r="AT684" i="5"/>
  <c r="AR685" i="5"/>
  <c r="Z684" i="5"/>
  <c r="X685" i="5"/>
  <c r="AJ684" i="5"/>
  <c r="AH685" i="5"/>
  <c r="AV684" i="5" l="1"/>
  <c r="R684" i="5"/>
  <c r="BH685" i="5"/>
  <c r="BD685" i="5"/>
  <c r="CB685" i="5"/>
  <c r="BX685" i="5"/>
  <c r="BG684" i="5"/>
  <c r="CA684" i="5"/>
  <c r="AW685" i="5"/>
  <c r="AS685" i="5"/>
  <c r="S685" i="5"/>
  <c r="O685" i="5"/>
  <c r="AL684" i="5"/>
  <c r="CK684" i="5"/>
  <c r="AM685" i="5"/>
  <c r="AI685" i="5"/>
  <c r="CL685" i="5"/>
  <c r="CH685" i="5"/>
  <c r="AC685" i="5"/>
  <c r="Y685" i="5"/>
  <c r="BR685" i="5"/>
  <c r="BN685" i="5"/>
  <c r="AB684" i="5"/>
  <c r="BQ684" i="5"/>
  <c r="F685" i="5"/>
  <c r="D686" i="5"/>
  <c r="CI685" i="5" l="1"/>
  <c r="CG686" i="5"/>
  <c r="P685" i="5"/>
  <c r="N686" i="5"/>
  <c r="BY685" i="5"/>
  <c r="BW686" i="5"/>
  <c r="AJ685" i="5"/>
  <c r="AH686" i="5"/>
  <c r="AT685" i="5"/>
  <c r="AR686" i="5"/>
  <c r="BE685" i="5"/>
  <c r="BC686" i="5"/>
  <c r="BO685" i="5"/>
  <c r="BM686" i="5"/>
  <c r="E686" i="5"/>
  <c r="I686" i="5"/>
  <c r="Z685" i="5"/>
  <c r="X686" i="5"/>
  <c r="H685" i="5"/>
  <c r="AM686" i="5" l="1"/>
  <c r="AI686" i="5"/>
  <c r="BR686" i="5"/>
  <c r="BN686" i="5"/>
  <c r="CB686" i="5"/>
  <c r="BX686" i="5"/>
  <c r="F686" i="5"/>
  <c r="D687" i="5"/>
  <c r="AL685" i="5"/>
  <c r="BQ685" i="5"/>
  <c r="CA685" i="5"/>
  <c r="BH686" i="5"/>
  <c r="BD686" i="5"/>
  <c r="S686" i="5"/>
  <c r="O686" i="5"/>
  <c r="BG685" i="5"/>
  <c r="R685" i="5"/>
  <c r="AC686" i="5"/>
  <c r="Y686" i="5"/>
  <c r="AW686" i="5"/>
  <c r="AS686" i="5"/>
  <c r="CL686" i="5"/>
  <c r="CH686" i="5"/>
  <c r="AB685" i="5"/>
  <c r="AV685" i="5"/>
  <c r="CK685" i="5"/>
  <c r="Z686" i="5" l="1"/>
  <c r="X687" i="5"/>
  <c r="BE686" i="5"/>
  <c r="BC687" i="5"/>
  <c r="E687" i="5"/>
  <c r="I687" i="5"/>
  <c r="H686" i="5"/>
  <c r="BY686" i="5"/>
  <c r="BW687" i="5"/>
  <c r="CI686" i="5"/>
  <c r="CG687" i="5"/>
  <c r="BO686" i="5"/>
  <c r="BM687" i="5"/>
  <c r="AT686" i="5"/>
  <c r="AR687" i="5"/>
  <c r="P686" i="5"/>
  <c r="N687" i="5"/>
  <c r="AJ686" i="5"/>
  <c r="AH687" i="5"/>
  <c r="AV686" i="5" l="1"/>
  <c r="BR687" i="5"/>
  <c r="BN687" i="5"/>
  <c r="BQ686" i="5"/>
  <c r="F687" i="5"/>
  <c r="D688" i="5"/>
  <c r="AM687" i="5"/>
  <c r="AI687" i="5"/>
  <c r="CL687" i="5"/>
  <c r="CH687" i="5"/>
  <c r="BH687" i="5"/>
  <c r="BD687" i="5"/>
  <c r="AW687" i="5"/>
  <c r="AS687" i="5"/>
  <c r="AL686" i="5"/>
  <c r="CK686" i="5"/>
  <c r="BG686" i="5"/>
  <c r="S687" i="5"/>
  <c r="O687" i="5"/>
  <c r="CB687" i="5"/>
  <c r="BX687" i="5"/>
  <c r="AC687" i="5"/>
  <c r="Y687" i="5"/>
  <c r="R686" i="5"/>
  <c r="CA686" i="5"/>
  <c r="AB686" i="5"/>
  <c r="P687" i="5" l="1"/>
  <c r="N688" i="5"/>
  <c r="AT687" i="5"/>
  <c r="AR688" i="5"/>
  <c r="E688" i="5"/>
  <c r="I688" i="5"/>
  <c r="H687" i="5"/>
  <c r="BE687" i="5"/>
  <c r="BC688" i="5"/>
  <c r="Z687" i="5"/>
  <c r="X688" i="5"/>
  <c r="CI687" i="5"/>
  <c r="CG688" i="5"/>
  <c r="BO687" i="5"/>
  <c r="BM688" i="5"/>
  <c r="BY687" i="5"/>
  <c r="BW688" i="5"/>
  <c r="AJ687" i="5"/>
  <c r="AH688" i="5"/>
  <c r="BR688" i="5" l="1"/>
  <c r="BN688" i="5"/>
  <c r="BQ687" i="5"/>
  <c r="CK687" i="5"/>
  <c r="F688" i="5"/>
  <c r="D689" i="5"/>
  <c r="AM688" i="5"/>
  <c r="AI688" i="5"/>
  <c r="AC688" i="5"/>
  <c r="Y688" i="5"/>
  <c r="AW688" i="5"/>
  <c r="AS688" i="5"/>
  <c r="AL687" i="5"/>
  <c r="AB687" i="5"/>
  <c r="AV687" i="5"/>
  <c r="CB688" i="5"/>
  <c r="BX688" i="5"/>
  <c r="BH688" i="5"/>
  <c r="BD688" i="5"/>
  <c r="S688" i="5"/>
  <c r="O688" i="5"/>
  <c r="CL688" i="5"/>
  <c r="CH688" i="5"/>
  <c r="CA687" i="5"/>
  <c r="BG687" i="5"/>
  <c r="R687" i="5"/>
  <c r="BE688" i="5" l="1"/>
  <c r="BC689" i="5"/>
  <c r="E689" i="5"/>
  <c r="I689" i="5"/>
  <c r="H688" i="5"/>
  <c r="BY688" i="5"/>
  <c r="BW689" i="5"/>
  <c r="AT688" i="5"/>
  <c r="AR689" i="5"/>
  <c r="CI688" i="5"/>
  <c r="CG689" i="5"/>
  <c r="Z688" i="5"/>
  <c r="X689" i="5"/>
  <c r="P688" i="5"/>
  <c r="N689" i="5"/>
  <c r="AJ688" i="5"/>
  <c r="AH689" i="5"/>
  <c r="BO688" i="5"/>
  <c r="BM689" i="5"/>
  <c r="S689" i="5" l="1"/>
  <c r="O689" i="5"/>
  <c r="CB689" i="5"/>
  <c r="BX689" i="5"/>
  <c r="R688" i="5"/>
  <c r="CA688" i="5"/>
  <c r="AC689" i="5"/>
  <c r="Y689" i="5"/>
  <c r="AB688" i="5"/>
  <c r="BR689" i="5"/>
  <c r="BN689" i="5"/>
  <c r="BQ688" i="5"/>
  <c r="CK688" i="5"/>
  <c r="F689" i="5"/>
  <c r="D690" i="5"/>
  <c r="AM689" i="5"/>
  <c r="AI689" i="5"/>
  <c r="AW689" i="5"/>
  <c r="AS689" i="5"/>
  <c r="BH689" i="5"/>
  <c r="BD689" i="5"/>
  <c r="CL689" i="5"/>
  <c r="CH689" i="5"/>
  <c r="AL688" i="5"/>
  <c r="AV688" i="5"/>
  <c r="BG688" i="5"/>
  <c r="AT689" i="5" l="1"/>
  <c r="AR690" i="5"/>
  <c r="AJ689" i="5"/>
  <c r="AH690" i="5"/>
  <c r="BO689" i="5"/>
  <c r="BM690" i="5"/>
  <c r="CI689" i="5"/>
  <c r="CG690" i="5"/>
  <c r="E690" i="5"/>
  <c r="I690" i="5"/>
  <c r="BY689" i="5"/>
  <c r="BW690" i="5"/>
  <c r="H689" i="5"/>
  <c r="BE689" i="5"/>
  <c r="BC690" i="5"/>
  <c r="Z689" i="5"/>
  <c r="X690" i="5"/>
  <c r="P689" i="5"/>
  <c r="N690" i="5"/>
  <c r="BH690" i="5" l="1"/>
  <c r="BD690" i="5"/>
  <c r="CL690" i="5"/>
  <c r="CH690" i="5"/>
  <c r="AC690" i="5"/>
  <c r="Y690" i="5"/>
  <c r="BG689" i="5"/>
  <c r="CK689" i="5"/>
  <c r="BR690" i="5"/>
  <c r="BN690" i="5"/>
  <c r="BQ689" i="5"/>
  <c r="S690" i="5"/>
  <c r="O690" i="5"/>
  <c r="CB690" i="5"/>
  <c r="BX690" i="5"/>
  <c r="AM690" i="5"/>
  <c r="AI690" i="5"/>
  <c r="R689" i="5"/>
  <c r="CA689" i="5"/>
  <c r="AL689" i="5"/>
  <c r="AW690" i="5"/>
  <c r="AS690" i="5"/>
  <c r="AB689" i="5"/>
  <c r="F690" i="5"/>
  <c r="D691" i="5"/>
  <c r="AV689" i="5"/>
  <c r="E691" i="5" l="1"/>
  <c r="I691" i="5"/>
  <c r="P690" i="5"/>
  <c r="N691" i="5"/>
  <c r="H690" i="5"/>
  <c r="Z690" i="5"/>
  <c r="X691" i="5"/>
  <c r="AT690" i="5"/>
  <c r="AR691" i="5"/>
  <c r="AJ690" i="5"/>
  <c r="AH691" i="5"/>
  <c r="BO690" i="5"/>
  <c r="BM691" i="5"/>
  <c r="CI690" i="5"/>
  <c r="CG691" i="5"/>
  <c r="BY690" i="5"/>
  <c r="BW691" i="5"/>
  <c r="BE690" i="5"/>
  <c r="BC691" i="5"/>
  <c r="CL691" i="5" l="1"/>
  <c r="CH691" i="5"/>
  <c r="AC691" i="5"/>
  <c r="Y691" i="5"/>
  <c r="CK690" i="5"/>
  <c r="AB690" i="5"/>
  <c r="BR691" i="5"/>
  <c r="BN691" i="5"/>
  <c r="BQ690" i="5"/>
  <c r="BH691" i="5"/>
  <c r="BD691" i="5"/>
  <c r="AM691" i="5"/>
  <c r="AI691" i="5"/>
  <c r="S691" i="5"/>
  <c r="O691" i="5"/>
  <c r="CB691" i="5"/>
  <c r="BX691" i="5"/>
  <c r="AW691" i="5"/>
  <c r="AS691" i="5"/>
  <c r="BG690" i="5"/>
  <c r="AL690" i="5"/>
  <c r="R690" i="5"/>
  <c r="CA690" i="5"/>
  <c r="AV690" i="5"/>
  <c r="F691" i="5"/>
  <c r="D692" i="5"/>
  <c r="AJ691" i="5" l="1"/>
  <c r="AH692" i="5"/>
  <c r="H691" i="5"/>
  <c r="AT691" i="5"/>
  <c r="AR692" i="5"/>
  <c r="BE691" i="5"/>
  <c r="BC692" i="5"/>
  <c r="BY691" i="5"/>
  <c r="BW692" i="5"/>
  <c r="Z691" i="5"/>
  <c r="X692" i="5"/>
  <c r="E692" i="5"/>
  <c r="I692" i="5"/>
  <c r="P691" i="5"/>
  <c r="N692" i="5"/>
  <c r="BO691" i="5"/>
  <c r="BM692" i="5"/>
  <c r="CI691" i="5"/>
  <c r="CG692" i="5"/>
  <c r="S692" i="5" l="1"/>
  <c r="O692" i="5"/>
  <c r="BH692" i="5"/>
  <c r="BD692" i="5"/>
  <c r="R691" i="5"/>
  <c r="BG691" i="5"/>
  <c r="AW692" i="5"/>
  <c r="AS692" i="5"/>
  <c r="F692" i="5"/>
  <c r="D693" i="5"/>
  <c r="AV691" i="5"/>
  <c r="CL692" i="5"/>
  <c r="CH692" i="5"/>
  <c r="AC692" i="5"/>
  <c r="Y692" i="5"/>
  <c r="CK691" i="5"/>
  <c r="AB691" i="5"/>
  <c r="BR692" i="5"/>
  <c r="BN692" i="5"/>
  <c r="CB692" i="5"/>
  <c r="BX692" i="5"/>
  <c r="AM692" i="5"/>
  <c r="AI692" i="5"/>
  <c r="BQ691" i="5"/>
  <c r="CA691" i="5"/>
  <c r="AL691" i="5"/>
  <c r="BO692" i="5" l="1"/>
  <c r="BM693" i="5"/>
  <c r="CI692" i="5"/>
  <c r="CG693" i="5"/>
  <c r="AJ692" i="5"/>
  <c r="AH693" i="5"/>
  <c r="E693" i="5"/>
  <c r="I693" i="5"/>
  <c r="BE692" i="5"/>
  <c r="BC693" i="5"/>
  <c r="H692" i="5"/>
  <c r="BY692" i="5"/>
  <c r="BW693" i="5"/>
  <c r="Z692" i="5"/>
  <c r="X693" i="5"/>
  <c r="AT692" i="5"/>
  <c r="AR693" i="5"/>
  <c r="P692" i="5"/>
  <c r="N693" i="5"/>
  <c r="AB692" i="5" l="1"/>
  <c r="F693" i="5"/>
  <c r="D694" i="5"/>
  <c r="CB693" i="5"/>
  <c r="BX693" i="5"/>
  <c r="AM693" i="5"/>
  <c r="AI693" i="5"/>
  <c r="CA692" i="5"/>
  <c r="AL692" i="5"/>
  <c r="S693" i="5"/>
  <c r="O693" i="5"/>
  <c r="CL693" i="5"/>
  <c r="CH693" i="5"/>
  <c r="AC693" i="5"/>
  <c r="Y693" i="5"/>
  <c r="R692" i="5"/>
  <c r="CK692" i="5"/>
  <c r="AW693" i="5"/>
  <c r="AS693" i="5"/>
  <c r="BH693" i="5"/>
  <c r="BD693" i="5"/>
  <c r="BR693" i="5"/>
  <c r="BN693" i="5"/>
  <c r="AV692" i="5"/>
  <c r="BG692" i="5"/>
  <c r="BQ692" i="5"/>
  <c r="AT693" i="5" l="1"/>
  <c r="AR694" i="5"/>
  <c r="CI693" i="5"/>
  <c r="CG694" i="5"/>
  <c r="AJ693" i="5"/>
  <c r="AH694" i="5"/>
  <c r="P693" i="5"/>
  <c r="N694" i="5"/>
  <c r="BY693" i="5"/>
  <c r="BW694" i="5"/>
  <c r="BO693" i="5"/>
  <c r="BM694" i="5"/>
  <c r="E694" i="5"/>
  <c r="I694" i="5"/>
  <c r="H693" i="5"/>
  <c r="BE693" i="5"/>
  <c r="BC694" i="5"/>
  <c r="Z693" i="5"/>
  <c r="X694" i="5"/>
  <c r="S694" i="5" l="1"/>
  <c r="O694" i="5"/>
  <c r="R693" i="5"/>
  <c r="AM694" i="5"/>
  <c r="AI694" i="5"/>
  <c r="F694" i="5"/>
  <c r="D695" i="5"/>
  <c r="AL693" i="5"/>
  <c r="AC694" i="5"/>
  <c r="Y694" i="5"/>
  <c r="BR694" i="5"/>
  <c r="BN694" i="5"/>
  <c r="CL694" i="5"/>
  <c r="CH694" i="5"/>
  <c r="AB693" i="5"/>
  <c r="BQ693" i="5"/>
  <c r="CK693" i="5"/>
  <c r="BH694" i="5"/>
  <c r="BD694" i="5"/>
  <c r="CB694" i="5"/>
  <c r="BX694" i="5"/>
  <c r="AW694" i="5"/>
  <c r="AS694" i="5"/>
  <c r="BG693" i="5"/>
  <c r="CA693" i="5"/>
  <c r="AV693" i="5"/>
  <c r="BE694" i="5" l="1"/>
  <c r="BC695" i="5"/>
  <c r="CI694" i="5"/>
  <c r="CG695" i="5"/>
  <c r="E695" i="5"/>
  <c r="I695" i="5"/>
  <c r="H694" i="5"/>
  <c r="BO694" i="5"/>
  <c r="BM695" i="5"/>
  <c r="AJ694" i="5"/>
  <c r="AH695" i="5"/>
  <c r="AT694" i="5"/>
  <c r="AR695" i="5"/>
  <c r="Z694" i="5"/>
  <c r="X695" i="5"/>
  <c r="BY694" i="5"/>
  <c r="BW695" i="5"/>
  <c r="P694" i="5"/>
  <c r="N695" i="5"/>
  <c r="AB694" i="5" l="1"/>
  <c r="AV694" i="5"/>
  <c r="F695" i="5"/>
  <c r="D696" i="5"/>
  <c r="S695" i="5"/>
  <c r="O695" i="5"/>
  <c r="AM695" i="5"/>
  <c r="AI695" i="5"/>
  <c r="CL695" i="5"/>
  <c r="CH695" i="5"/>
  <c r="AW695" i="5"/>
  <c r="AS695" i="5"/>
  <c r="R694" i="5"/>
  <c r="AL694" i="5"/>
  <c r="CK694" i="5"/>
  <c r="AC695" i="5"/>
  <c r="Y695" i="5"/>
  <c r="CB695" i="5"/>
  <c r="BX695" i="5"/>
  <c r="BR695" i="5"/>
  <c r="BN695" i="5"/>
  <c r="BH695" i="5"/>
  <c r="BD695" i="5"/>
  <c r="CA694" i="5"/>
  <c r="BQ694" i="5"/>
  <c r="BG694" i="5"/>
  <c r="BY695" i="5" l="1"/>
  <c r="BW696" i="5"/>
  <c r="P695" i="5"/>
  <c r="N696" i="5"/>
  <c r="Z695" i="5"/>
  <c r="X696" i="5"/>
  <c r="AT695" i="5"/>
  <c r="AR696" i="5"/>
  <c r="E696" i="5"/>
  <c r="I696" i="5"/>
  <c r="H695" i="5"/>
  <c r="BE695" i="5"/>
  <c r="BC696" i="5"/>
  <c r="CI695" i="5"/>
  <c r="CG696" i="5"/>
  <c r="BO695" i="5"/>
  <c r="BM696" i="5"/>
  <c r="AJ695" i="5"/>
  <c r="AH696" i="5"/>
  <c r="CL696" i="5" l="1"/>
  <c r="CH696" i="5"/>
  <c r="AW696" i="5"/>
  <c r="AS696" i="5"/>
  <c r="CK695" i="5"/>
  <c r="AV695" i="5"/>
  <c r="BH696" i="5"/>
  <c r="BD696" i="5"/>
  <c r="AC696" i="5"/>
  <c r="Y696" i="5"/>
  <c r="BG695" i="5"/>
  <c r="AB695" i="5"/>
  <c r="AM696" i="5"/>
  <c r="AI696" i="5"/>
  <c r="S696" i="5"/>
  <c r="O696" i="5"/>
  <c r="AL695" i="5"/>
  <c r="R695" i="5"/>
  <c r="CB696" i="5"/>
  <c r="BX696" i="5"/>
  <c r="BR696" i="5"/>
  <c r="BN696" i="5"/>
  <c r="BQ695" i="5"/>
  <c r="F696" i="5"/>
  <c r="D697" i="5"/>
  <c r="CA695" i="5"/>
  <c r="H696" i="5" l="1"/>
  <c r="E697" i="5"/>
  <c r="I697" i="5"/>
  <c r="BO696" i="5"/>
  <c r="BM697" i="5"/>
  <c r="P696" i="5"/>
  <c r="N697" i="5"/>
  <c r="Z696" i="5"/>
  <c r="X697" i="5"/>
  <c r="AT696" i="5"/>
  <c r="AR697" i="5"/>
  <c r="BY696" i="5"/>
  <c r="BW697" i="5"/>
  <c r="AJ696" i="5"/>
  <c r="AH697" i="5"/>
  <c r="BE696" i="5"/>
  <c r="BC697" i="5"/>
  <c r="CI696" i="5"/>
  <c r="CG697" i="5"/>
  <c r="AM697" i="5" l="1"/>
  <c r="AI697" i="5"/>
  <c r="S697" i="5"/>
  <c r="O697" i="5"/>
  <c r="BH697" i="5"/>
  <c r="BD697" i="5"/>
  <c r="AL696" i="5"/>
  <c r="R696" i="5"/>
  <c r="CB697" i="5"/>
  <c r="BX697" i="5"/>
  <c r="BR697" i="5"/>
  <c r="BN697" i="5"/>
  <c r="CA696" i="5"/>
  <c r="BQ696" i="5"/>
  <c r="CL697" i="5"/>
  <c r="CH697" i="5"/>
  <c r="AW697" i="5"/>
  <c r="AS697" i="5"/>
  <c r="CK696" i="5"/>
  <c r="AV696" i="5"/>
  <c r="F697" i="5"/>
  <c r="D698" i="5"/>
  <c r="AC697" i="5"/>
  <c r="Y697" i="5"/>
  <c r="BG696" i="5"/>
  <c r="AB696" i="5"/>
  <c r="Z697" i="5" l="1"/>
  <c r="X698" i="5"/>
  <c r="AT697" i="5"/>
  <c r="AR698" i="5"/>
  <c r="BO697" i="5"/>
  <c r="BM698" i="5"/>
  <c r="BE697" i="5"/>
  <c r="BC698" i="5"/>
  <c r="E698" i="5"/>
  <c r="I698" i="5"/>
  <c r="CI697" i="5"/>
  <c r="CG698" i="5"/>
  <c r="BY697" i="5"/>
  <c r="BW698" i="5"/>
  <c r="P697" i="5"/>
  <c r="N698" i="5"/>
  <c r="H697" i="5"/>
  <c r="AJ697" i="5"/>
  <c r="AH698" i="5"/>
  <c r="S698" i="5" l="1"/>
  <c r="O698" i="5"/>
  <c r="BH698" i="5"/>
  <c r="BD698" i="5"/>
  <c r="R697" i="5"/>
  <c r="BG697" i="5"/>
  <c r="CB698" i="5"/>
  <c r="BX698" i="5"/>
  <c r="BR698" i="5"/>
  <c r="BN698" i="5"/>
  <c r="CA697" i="5"/>
  <c r="BQ697" i="5"/>
  <c r="AM698" i="5"/>
  <c r="AI698" i="5"/>
  <c r="CL698" i="5"/>
  <c r="CH698" i="5"/>
  <c r="AW698" i="5"/>
  <c r="AS698" i="5"/>
  <c r="AL697" i="5"/>
  <c r="CK697" i="5"/>
  <c r="AV697" i="5"/>
  <c r="AC698" i="5"/>
  <c r="Y698" i="5"/>
  <c r="F698" i="5"/>
  <c r="D699" i="5"/>
  <c r="AB697" i="5"/>
  <c r="E699" i="5" l="1"/>
  <c r="I699" i="5"/>
  <c r="H698" i="5"/>
  <c r="Z698" i="5"/>
  <c r="X699" i="5"/>
  <c r="AT698" i="5"/>
  <c r="AR699" i="5"/>
  <c r="CI698" i="5"/>
  <c r="CG699" i="5"/>
  <c r="BO698" i="5"/>
  <c r="BM699" i="5"/>
  <c r="BE698" i="5"/>
  <c r="BC699" i="5"/>
  <c r="AJ698" i="5"/>
  <c r="AH699" i="5"/>
  <c r="BY698" i="5"/>
  <c r="BW699" i="5"/>
  <c r="P698" i="5"/>
  <c r="N699" i="5"/>
  <c r="AM699" i="5" l="1"/>
  <c r="AI699" i="5"/>
  <c r="AW699" i="5"/>
  <c r="AS699" i="5"/>
  <c r="AL698" i="5"/>
  <c r="AV698" i="5"/>
  <c r="BH699" i="5"/>
  <c r="BD699" i="5"/>
  <c r="AC699" i="5"/>
  <c r="Y699" i="5"/>
  <c r="BG698" i="5"/>
  <c r="AB698" i="5"/>
  <c r="S699" i="5"/>
  <c r="O699" i="5"/>
  <c r="BR699" i="5"/>
  <c r="BN699" i="5"/>
  <c r="R698" i="5"/>
  <c r="BQ698" i="5"/>
  <c r="CB699" i="5"/>
  <c r="BX699" i="5"/>
  <c r="CL699" i="5"/>
  <c r="CH699" i="5"/>
  <c r="CA698" i="5"/>
  <c r="CK698" i="5"/>
  <c r="F699" i="5"/>
  <c r="D700" i="5"/>
  <c r="H699" i="5" l="1"/>
  <c r="CI699" i="5"/>
  <c r="CG700" i="5"/>
  <c r="BO699" i="5"/>
  <c r="BM700" i="5"/>
  <c r="Z699" i="5"/>
  <c r="X700" i="5"/>
  <c r="AT699" i="5"/>
  <c r="AR700" i="5"/>
  <c r="E700" i="5"/>
  <c r="I700" i="5"/>
  <c r="BY699" i="5"/>
  <c r="BW700" i="5"/>
  <c r="P699" i="5"/>
  <c r="N700" i="5"/>
  <c r="BE699" i="5"/>
  <c r="BC700" i="5"/>
  <c r="AJ699" i="5"/>
  <c r="AH700" i="5"/>
  <c r="S700" i="5" l="1"/>
  <c r="O700" i="5"/>
  <c r="AC700" i="5"/>
  <c r="Y700" i="5"/>
  <c r="R699" i="5"/>
  <c r="AB699" i="5"/>
  <c r="AM700" i="5"/>
  <c r="AI700" i="5"/>
  <c r="BH700" i="5"/>
  <c r="BD700" i="5"/>
  <c r="AW700" i="5"/>
  <c r="AS700" i="5"/>
  <c r="CB700" i="5"/>
  <c r="BX700" i="5"/>
  <c r="BR700" i="5"/>
  <c r="BN700" i="5"/>
  <c r="CA699" i="5"/>
  <c r="BQ699" i="5"/>
  <c r="CL700" i="5"/>
  <c r="CH700" i="5"/>
  <c r="AL699" i="5"/>
  <c r="F700" i="5"/>
  <c r="D701" i="5"/>
  <c r="CK699" i="5"/>
  <c r="BG699" i="5"/>
  <c r="AV699" i="5"/>
  <c r="CI700" i="5" l="1"/>
  <c r="CG701" i="5"/>
  <c r="BY700" i="5"/>
  <c r="BW701" i="5"/>
  <c r="AT700" i="5"/>
  <c r="AR701" i="5"/>
  <c r="E701" i="5"/>
  <c r="I701" i="5"/>
  <c r="BE700" i="5"/>
  <c r="BC701" i="5"/>
  <c r="Z700" i="5"/>
  <c r="X701" i="5"/>
  <c r="H700" i="5"/>
  <c r="BO700" i="5"/>
  <c r="BM701" i="5"/>
  <c r="AJ700" i="5"/>
  <c r="AH701" i="5"/>
  <c r="P700" i="5"/>
  <c r="N701" i="5"/>
  <c r="BR701" i="5" l="1"/>
  <c r="BN701" i="5"/>
  <c r="BQ700" i="5"/>
  <c r="F701" i="5"/>
  <c r="D702" i="5"/>
  <c r="AW701" i="5"/>
  <c r="AS701" i="5"/>
  <c r="AV700" i="5"/>
  <c r="S701" i="5"/>
  <c r="O701" i="5"/>
  <c r="AC701" i="5"/>
  <c r="Y701" i="5"/>
  <c r="CB701" i="5"/>
  <c r="BX701" i="5"/>
  <c r="R700" i="5"/>
  <c r="AB700" i="5"/>
  <c r="CA700" i="5"/>
  <c r="AM701" i="5"/>
  <c r="AI701" i="5"/>
  <c r="BH701" i="5"/>
  <c r="BD701" i="5"/>
  <c r="CL701" i="5"/>
  <c r="CH701" i="5"/>
  <c r="AL700" i="5"/>
  <c r="BG700" i="5"/>
  <c r="CK700" i="5"/>
  <c r="AJ701" i="5" l="1"/>
  <c r="AH702" i="5"/>
  <c r="BY701" i="5"/>
  <c r="BW702" i="5"/>
  <c r="AT701" i="5"/>
  <c r="AR702" i="5"/>
  <c r="Z701" i="5"/>
  <c r="X702" i="5"/>
  <c r="E702" i="5"/>
  <c r="I702" i="5"/>
  <c r="H701" i="5"/>
  <c r="CI701" i="5"/>
  <c r="CG702" i="5"/>
  <c r="P701" i="5"/>
  <c r="N702" i="5"/>
  <c r="BE701" i="5"/>
  <c r="BC702" i="5"/>
  <c r="BO701" i="5"/>
  <c r="BM702" i="5"/>
  <c r="S702" i="5" l="1"/>
  <c r="O702" i="5"/>
  <c r="AC702" i="5"/>
  <c r="Y702" i="5"/>
  <c r="R701" i="5"/>
  <c r="AB701" i="5"/>
  <c r="BR702" i="5"/>
  <c r="BN702" i="5"/>
  <c r="BH702" i="5"/>
  <c r="BD702" i="5"/>
  <c r="CL702" i="5"/>
  <c r="CH702" i="5"/>
  <c r="AW702" i="5"/>
  <c r="AS702" i="5"/>
  <c r="CK701" i="5"/>
  <c r="AV701" i="5"/>
  <c r="CB702" i="5"/>
  <c r="BX702" i="5"/>
  <c r="BQ701" i="5"/>
  <c r="CA701" i="5"/>
  <c r="AM702" i="5"/>
  <c r="AI702" i="5"/>
  <c r="BG701" i="5"/>
  <c r="F702" i="5"/>
  <c r="D703" i="5"/>
  <c r="AL701" i="5"/>
  <c r="E703" i="5" l="1"/>
  <c r="I703" i="5"/>
  <c r="AT702" i="5"/>
  <c r="AR703" i="5"/>
  <c r="H702" i="5"/>
  <c r="BY702" i="5"/>
  <c r="BW703" i="5"/>
  <c r="CI702" i="5"/>
  <c r="CG703" i="5"/>
  <c r="AJ702" i="5"/>
  <c r="AH703" i="5"/>
  <c r="BE702" i="5"/>
  <c r="BC703" i="5"/>
  <c r="Z702" i="5"/>
  <c r="X703" i="5"/>
  <c r="BO702" i="5"/>
  <c r="BM703" i="5"/>
  <c r="P702" i="5"/>
  <c r="N703" i="5"/>
  <c r="BR703" i="5" l="1"/>
  <c r="BN703" i="5"/>
  <c r="CL703" i="5"/>
  <c r="CH703" i="5"/>
  <c r="AC703" i="5"/>
  <c r="Y703" i="5"/>
  <c r="CB703" i="5"/>
  <c r="BX703" i="5"/>
  <c r="AB702" i="5"/>
  <c r="CA702" i="5"/>
  <c r="BH703" i="5"/>
  <c r="BD703" i="5"/>
  <c r="BG702" i="5"/>
  <c r="S703" i="5"/>
  <c r="O703" i="5"/>
  <c r="AM703" i="5"/>
  <c r="AI703" i="5"/>
  <c r="AW703" i="5"/>
  <c r="AS703" i="5"/>
  <c r="R702" i="5"/>
  <c r="AL702" i="5"/>
  <c r="AV702" i="5"/>
  <c r="BQ702" i="5"/>
  <c r="CK702" i="5"/>
  <c r="F703" i="5"/>
  <c r="D704" i="5"/>
  <c r="BY703" i="5" l="1"/>
  <c r="BW704" i="5"/>
  <c r="AT703" i="5"/>
  <c r="AR704" i="5"/>
  <c r="BE703" i="5"/>
  <c r="BC704" i="5"/>
  <c r="Z703" i="5"/>
  <c r="X704" i="5"/>
  <c r="AJ703" i="5"/>
  <c r="AH704" i="5"/>
  <c r="CI703" i="5"/>
  <c r="CG704" i="5"/>
  <c r="E704" i="5"/>
  <c r="I704" i="5"/>
  <c r="P703" i="5"/>
  <c r="N704" i="5"/>
  <c r="BO703" i="5"/>
  <c r="BM704" i="5"/>
  <c r="H703" i="5"/>
  <c r="S704" i="5" l="1"/>
  <c r="O704" i="5"/>
  <c r="AC704" i="5"/>
  <c r="Y704" i="5"/>
  <c r="R703" i="5"/>
  <c r="AB703" i="5"/>
  <c r="BH704" i="5"/>
  <c r="BD704" i="5"/>
  <c r="F704" i="5"/>
  <c r="D705" i="5"/>
  <c r="BG703" i="5"/>
  <c r="CL704" i="5"/>
  <c r="CH704" i="5"/>
  <c r="AW704" i="5"/>
  <c r="AS704" i="5"/>
  <c r="CK703" i="5"/>
  <c r="AV703" i="5"/>
  <c r="BR704" i="5"/>
  <c r="BN704" i="5"/>
  <c r="AM704" i="5"/>
  <c r="AI704" i="5"/>
  <c r="CB704" i="5"/>
  <c r="BX704" i="5"/>
  <c r="BQ703" i="5"/>
  <c r="AL703" i="5"/>
  <c r="CA703" i="5"/>
  <c r="BO704" i="5" l="1"/>
  <c r="BM705" i="5"/>
  <c r="CI704" i="5"/>
  <c r="CG705" i="5"/>
  <c r="BY704" i="5"/>
  <c r="BW705" i="5"/>
  <c r="E705" i="5"/>
  <c r="I705" i="5"/>
  <c r="Z704" i="5"/>
  <c r="X705" i="5"/>
  <c r="H704" i="5"/>
  <c r="AJ704" i="5"/>
  <c r="AH705" i="5"/>
  <c r="AT704" i="5"/>
  <c r="AR705" i="5"/>
  <c r="BE704" i="5"/>
  <c r="BC705" i="5"/>
  <c r="P704" i="5"/>
  <c r="N705" i="5"/>
  <c r="AV704" i="5" l="1"/>
  <c r="F705" i="5"/>
  <c r="D706" i="5"/>
  <c r="AM705" i="5"/>
  <c r="AI705" i="5"/>
  <c r="CB705" i="5"/>
  <c r="BX705" i="5"/>
  <c r="AW705" i="5"/>
  <c r="AS705" i="5"/>
  <c r="AL704" i="5"/>
  <c r="CA704" i="5"/>
  <c r="CL705" i="5"/>
  <c r="CH705" i="5"/>
  <c r="S705" i="5"/>
  <c r="O705" i="5"/>
  <c r="R704" i="5"/>
  <c r="CK704" i="5"/>
  <c r="BH705" i="5"/>
  <c r="BD705" i="5"/>
  <c r="AC705" i="5"/>
  <c r="Y705" i="5"/>
  <c r="BR705" i="5"/>
  <c r="BN705" i="5"/>
  <c r="BG704" i="5"/>
  <c r="AB704" i="5"/>
  <c r="BQ704" i="5"/>
  <c r="BE705" i="5" l="1"/>
  <c r="BC706" i="5"/>
  <c r="CI705" i="5"/>
  <c r="CG706" i="5"/>
  <c r="BY705" i="5"/>
  <c r="BW706" i="5"/>
  <c r="AJ705" i="5"/>
  <c r="AH706" i="5"/>
  <c r="BO705" i="5"/>
  <c r="BM706" i="5"/>
  <c r="E706" i="5"/>
  <c r="I706" i="5"/>
  <c r="H705" i="5"/>
  <c r="Z705" i="5"/>
  <c r="X706" i="5"/>
  <c r="P705" i="5"/>
  <c r="N706" i="5"/>
  <c r="AT705" i="5"/>
  <c r="AR706" i="5"/>
  <c r="AC706" i="5" l="1"/>
  <c r="Y706" i="5"/>
  <c r="AM706" i="5"/>
  <c r="AI706" i="5"/>
  <c r="AB705" i="5"/>
  <c r="AL705" i="5"/>
  <c r="CB706" i="5"/>
  <c r="BX706" i="5"/>
  <c r="CA705" i="5"/>
  <c r="CL706" i="5"/>
  <c r="CH706" i="5"/>
  <c r="AV705" i="5"/>
  <c r="F706" i="5"/>
  <c r="D707" i="5"/>
  <c r="CK705" i="5"/>
  <c r="AW706" i="5"/>
  <c r="AS706" i="5"/>
  <c r="O706" i="5"/>
  <c r="BR706" i="5"/>
  <c r="BN706" i="5"/>
  <c r="BH706" i="5"/>
  <c r="BD706" i="5"/>
  <c r="R705" i="5"/>
  <c r="BQ705" i="5"/>
  <c r="BG705" i="5"/>
  <c r="P706" i="5" l="1"/>
  <c r="N707" i="5"/>
  <c r="S706" i="5"/>
  <c r="AT706" i="5"/>
  <c r="AR707" i="5"/>
  <c r="CI706" i="5"/>
  <c r="CG707" i="5"/>
  <c r="BE706" i="5"/>
  <c r="BC707" i="5"/>
  <c r="AJ706" i="5"/>
  <c r="AH707" i="5"/>
  <c r="BO706" i="5"/>
  <c r="BM707" i="5"/>
  <c r="E707" i="5"/>
  <c r="I707" i="5"/>
  <c r="BY706" i="5"/>
  <c r="BW707" i="5"/>
  <c r="Z706" i="5"/>
  <c r="X707" i="5"/>
  <c r="H706" i="5"/>
  <c r="AC707" i="5" l="1"/>
  <c r="Y707" i="5"/>
  <c r="AM707" i="5"/>
  <c r="AI707" i="5"/>
  <c r="CA706" i="5"/>
  <c r="BG706" i="5"/>
  <c r="CL707" i="5"/>
  <c r="CH707" i="5"/>
  <c r="F707" i="5"/>
  <c r="D708" i="5"/>
  <c r="CK706" i="5"/>
  <c r="BR707" i="5"/>
  <c r="BN707" i="5"/>
  <c r="AW707" i="5"/>
  <c r="AS707" i="5"/>
  <c r="BQ706" i="5"/>
  <c r="AV706" i="5"/>
  <c r="AB706" i="5"/>
  <c r="AL706" i="5"/>
  <c r="S707" i="5"/>
  <c r="O707" i="5"/>
  <c r="CB707" i="5"/>
  <c r="BX707" i="5"/>
  <c r="BH707" i="5"/>
  <c r="BD707" i="5"/>
  <c r="R706" i="5"/>
  <c r="BE707" i="5" l="1"/>
  <c r="BC708" i="5"/>
  <c r="BO707" i="5"/>
  <c r="BM708" i="5"/>
  <c r="BY707" i="5"/>
  <c r="BW708" i="5"/>
  <c r="P707" i="5"/>
  <c r="N708" i="5"/>
  <c r="E708" i="5"/>
  <c r="I708" i="5"/>
  <c r="AJ707" i="5"/>
  <c r="AH708" i="5"/>
  <c r="H707" i="5"/>
  <c r="AT707" i="5"/>
  <c r="AR708" i="5"/>
  <c r="CI707" i="5"/>
  <c r="CG708" i="5"/>
  <c r="Z707" i="5"/>
  <c r="X708" i="5"/>
  <c r="CL708" i="5" l="1"/>
  <c r="CH708" i="5"/>
  <c r="AW708" i="5"/>
  <c r="AS708" i="5"/>
  <c r="S708" i="5"/>
  <c r="O708" i="5"/>
  <c r="AV707" i="5"/>
  <c r="R707" i="5"/>
  <c r="CB708" i="5"/>
  <c r="BX708" i="5"/>
  <c r="CA707" i="5"/>
  <c r="AC708" i="5"/>
  <c r="Y708" i="5"/>
  <c r="AM708" i="5"/>
  <c r="AI708" i="5"/>
  <c r="BR708" i="5"/>
  <c r="BN708" i="5"/>
  <c r="AB707" i="5"/>
  <c r="AL707" i="5"/>
  <c r="BQ707" i="5"/>
  <c r="BH708" i="5"/>
  <c r="BD708" i="5"/>
  <c r="CK707" i="5"/>
  <c r="F708" i="5"/>
  <c r="D709" i="5"/>
  <c r="BG707" i="5"/>
  <c r="E709" i="5" l="1"/>
  <c r="I709" i="5"/>
  <c r="Z708" i="5"/>
  <c r="X709" i="5"/>
  <c r="H708" i="5"/>
  <c r="P708" i="5"/>
  <c r="N709" i="5"/>
  <c r="BE708" i="5"/>
  <c r="BC709" i="5"/>
  <c r="BO708" i="5"/>
  <c r="BM709" i="5"/>
  <c r="BY708" i="5"/>
  <c r="BW709" i="5"/>
  <c r="AT708" i="5"/>
  <c r="AR709" i="5"/>
  <c r="AJ708" i="5"/>
  <c r="AH709" i="5"/>
  <c r="CI708" i="5"/>
  <c r="CG709" i="5"/>
  <c r="AW709" i="5" l="1"/>
  <c r="AS709" i="5"/>
  <c r="S709" i="5"/>
  <c r="O709" i="5"/>
  <c r="AV708" i="5"/>
  <c r="R708" i="5"/>
  <c r="CA708" i="5"/>
  <c r="AM709" i="5"/>
  <c r="AI709" i="5"/>
  <c r="BH709" i="5"/>
  <c r="BD709" i="5"/>
  <c r="CB709" i="5"/>
  <c r="BX709" i="5"/>
  <c r="CL709" i="5"/>
  <c r="CH709" i="5"/>
  <c r="BR709" i="5"/>
  <c r="BN709" i="5"/>
  <c r="AC709" i="5"/>
  <c r="Y709" i="5"/>
  <c r="CK708" i="5"/>
  <c r="BQ708" i="5"/>
  <c r="AB708" i="5"/>
  <c r="AL708" i="5"/>
  <c r="BG708" i="5"/>
  <c r="F709" i="5"/>
  <c r="D710" i="5"/>
  <c r="H709" i="5" l="1"/>
  <c r="BY709" i="5"/>
  <c r="BW710" i="5"/>
  <c r="Z709" i="5"/>
  <c r="X710" i="5"/>
  <c r="BE709" i="5"/>
  <c r="BC710" i="5"/>
  <c r="BO709" i="5"/>
  <c r="BM710" i="5"/>
  <c r="AJ709" i="5"/>
  <c r="AH710" i="5"/>
  <c r="P709" i="5"/>
  <c r="N710" i="5"/>
  <c r="E710" i="5"/>
  <c r="I710" i="5"/>
  <c r="CI709" i="5"/>
  <c r="CG710" i="5"/>
  <c r="AT709" i="5"/>
  <c r="AR710" i="5"/>
  <c r="BH710" i="5" l="1"/>
  <c r="BD710" i="5"/>
  <c r="F710" i="5"/>
  <c r="D711" i="5"/>
  <c r="BG709" i="5"/>
  <c r="S710" i="5"/>
  <c r="O710" i="5"/>
  <c r="AC710" i="5"/>
  <c r="Y710" i="5"/>
  <c r="R709" i="5"/>
  <c r="AB709" i="5"/>
  <c r="AW710" i="5"/>
  <c r="AS710" i="5"/>
  <c r="AM710" i="5"/>
  <c r="AI710" i="5"/>
  <c r="CB710" i="5"/>
  <c r="BX710" i="5"/>
  <c r="AV709" i="5"/>
  <c r="AL709" i="5"/>
  <c r="CA709" i="5"/>
  <c r="CL710" i="5"/>
  <c r="CH710" i="5"/>
  <c r="BR710" i="5"/>
  <c r="BN710" i="5"/>
  <c r="CK709" i="5"/>
  <c r="BQ709" i="5"/>
  <c r="AT710" i="5" l="1"/>
  <c r="AR711" i="5"/>
  <c r="P710" i="5"/>
  <c r="N711" i="5"/>
  <c r="BO710" i="5"/>
  <c r="BM711" i="5"/>
  <c r="CI710" i="5"/>
  <c r="CG711" i="5"/>
  <c r="BY710" i="5"/>
  <c r="BW711" i="5"/>
  <c r="E711" i="5"/>
  <c r="I711" i="5"/>
  <c r="H710" i="5"/>
  <c r="AJ710" i="5"/>
  <c r="AH711" i="5"/>
  <c r="Z710" i="5"/>
  <c r="X711" i="5"/>
  <c r="BE710" i="5"/>
  <c r="BC711" i="5"/>
  <c r="AM711" i="5" l="1"/>
  <c r="AI711" i="5"/>
  <c r="CL711" i="5"/>
  <c r="CH711" i="5"/>
  <c r="AL710" i="5"/>
  <c r="CK710" i="5"/>
  <c r="BR711" i="5"/>
  <c r="BN711" i="5"/>
  <c r="BQ710" i="5"/>
  <c r="S711" i="5"/>
  <c r="O711" i="5"/>
  <c r="BH711" i="5"/>
  <c r="BD711" i="5"/>
  <c r="BG710" i="5"/>
  <c r="F711" i="5"/>
  <c r="D712" i="5"/>
  <c r="R710" i="5"/>
  <c r="AC711" i="5"/>
  <c r="Y711" i="5"/>
  <c r="CB711" i="5"/>
  <c r="BX711" i="5"/>
  <c r="AW711" i="5"/>
  <c r="AS711" i="5"/>
  <c r="AB710" i="5"/>
  <c r="CA710" i="5"/>
  <c r="AV710" i="5"/>
  <c r="Z711" i="5" l="1"/>
  <c r="X712" i="5"/>
  <c r="BE711" i="5"/>
  <c r="BC712" i="5"/>
  <c r="P711" i="5"/>
  <c r="N712" i="5"/>
  <c r="AT711" i="5"/>
  <c r="AR712" i="5"/>
  <c r="E712" i="5"/>
  <c r="I712" i="5"/>
  <c r="CI711" i="5"/>
  <c r="CG712" i="5"/>
  <c r="H711" i="5"/>
  <c r="BY711" i="5"/>
  <c r="BW712" i="5"/>
  <c r="BO711" i="5"/>
  <c r="BM712" i="5"/>
  <c r="AJ711" i="5"/>
  <c r="AH712" i="5"/>
  <c r="CB712" i="5" l="1"/>
  <c r="BX712" i="5"/>
  <c r="AW712" i="5"/>
  <c r="AS712" i="5"/>
  <c r="CA711" i="5"/>
  <c r="AV711" i="5"/>
  <c r="S712" i="5"/>
  <c r="O712" i="5"/>
  <c r="R711" i="5"/>
  <c r="AM712" i="5"/>
  <c r="AI712" i="5"/>
  <c r="CL712" i="5"/>
  <c r="CH712" i="5"/>
  <c r="BH712" i="5"/>
  <c r="BD712" i="5"/>
  <c r="AL711" i="5"/>
  <c r="CK711" i="5"/>
  <c r="BG711" i="5"/>
  <c r="AC712" i="5"/>
  <c r="Y712" i="5"/>
  <c r="BR712" i="5"/>
  <c r="BN712" i="5"/>
  <c r="BQ711" i="5"/>
  <c r="F712" i="5"/>
  <c r="D713" i="5"/>
  <c r="AB711" i="5"/>
  <c r="E713" i="5" l="1"/>
  <c r="I713" i="5"/>
  <c r="CI712" i="5"/>
  <c r="CG713" i="5"/>
  <c r="H712" i="5"/>
  <c r="AJ712" i="5"/>
  <c r="AH713" i="5"/>
  <c r="BO712" i="5"/>
  <c r="BM713" i="5"/>
  <c r="AT712" i="5"/>
  <c r="AR713" i="5"/>
  <c r="Z712" i="5"/>
  <c r="X713" i="5"/>
  <c r="BE712" i="5"/>
  <c r="BC713" i="5"/>
  <c r="P712" i="5"/>
  <c r="N713" i="5"/>
  <c r="BY712" i="5"/>
  <c r="BW713" i="5"/>
  <c r="BH713" i="5" l="1"/>
  <c r="BD713" i="5"/>
  <c r="AM713" i="5"/>
  <c r="AI713" i="5"/>
  <c r="BG712" i="5"/>
  <c r="AL712" i="5"/>
  <c r="AC713" i="5"/>
  <c r="Y713" i="5"/>
  <c r="AB712" i="5"/>
  <c r="CB713" i="5"/>
  <c r="BX713" i="5"/>
  <c r="AW713" i="5"/>
  <c r="AS713" i="5"/>
  <c r="CL713" i="5"/>
  <c r="CH713" i="5"/>
  <c r="CA712" i="5"/>
  <c r="AV712" i="5"/>
  <c r="CK712" i="5"/>
  <c r="S713" i="5"/>
  <c r="O713" i="5"/>
  <c r="BR713" i="5"/>
  <c r="BN713" i="5"/>
  <c r="R712" i="5"/>
  <c r="BQ712" i="5"/>
  <c r="F713" i="5"/>
  <c r="D714" i="5"/>
  <c r="AT713" i="5" l="1"/>
  <c r="AR714" i="5"/>
  <c r="H713" i="5"/>
  <c r="BY713" i="5"/>
  <c r="BW714" i="5"/>
  <c r="BO713" i="5"/>
  <c r="BM714" i="5"/>
  <c r="AJ713" i="5"/>
  <c r="AH714" i="5"/>
  <c r="E714" i="5"/>
  <c r="I714" i="5"/>
  <c r="P713" i="5"/>
  <c r="N714" i="5"/>
  <c r="CI713" i="5"/>
  <c r="CG714" i="5"/>
  <c r="Z713" i="5"/>
  <c r="X714" i="5"/>
  <c r="BE713" i="5"/>
  <c r="BC714" i="5"/>
  <c r="CL714" i="5" l="1"/>
  <c r="CH714" i="5"/>
  <c r="BR714" i="5"/>
  <c r="BN714" i="5"/>
  <c r="CK713" i="5"/>
  <c r="BQ713" i="5"/>
  <c r="S714" i="5"/>
  <c r="O714" i="5"/>
  <c r="CB714" i="5"/>
  <c r="BX714" i="5"/>
  <c r="R713" i="5"/>
  <c r="CA713" i="5"/>
  <c r="BG713" i="5"/>
  <c r="F714" i="5"/>
  <c r="D715" i="5"/>
  <c r="BH714" i="5"/>
  <c r="BD714" i="5"/>
  <c r="AC714" i="5"/>
  <c r="Y714" i="5"/>
  <c r="AM714" i="5"/>
  <c r="AI714" i="5"/>
  <c r="AW714" i="5"/>
  <c r="AS714" i="5"/>
  <c r="AB713" i="5"/>
  <c r="AL713" i="5"/>
  <c r="AV713" i="5"/>
  <c r="Z714" i="5" l="1"/>
  <c r="X715" i="5"/>
  <c r="BE714" i="5"/>
  <c r="BC715" i="5"/>
  <c r="H714" i="5"/>
  <c r="AT714" i="5"/>
  <c r="AR715" i="5"/>
  <c r="E715" i="5"/>
  <c r="I715" i="5"/>
  <c r="BY714" i="5"/>
  <c r="BW715" i="5"/>
  <c r="BO714" i="5"/>
  <c r="BM715" i="5"/>
  <c r="AJ714" i="5"/>
  <c r="AH715" i="5"/>
  <c r="P714" i="5"/>
  <c r="N715" i="5"/>
  <c r="CI714" i="5"/>
  <c r="CG715" i="5"/>
  <c r="AM715" i="5" l="1"/>
  <c r="AI715" i="5"/>
  <c r="AW715" i="5"/>
  <c r="AS715" i="5"/>
  <c r="AL714" i="5"/>
  <c r="AV714" i="5"/>
  <c r="BR715" i="5"/>
  <c r="BN715" i="5"/>
  <c r="BQ714" i="5"/>
  <c r="CL715" i="5"/>
  <c r="CH715" i="5"/>
  <c r="CB715" i="5"/>
  <c r="BX715" i="5"/>
  <c r="BH715" i="5"/>
  <c r="BD715" i="5"/>
  <c r="CK714" i="5"/>
  <c r="CA714" i="5"/>
  <c r="BG714" i="5"/>
  <c r="AC715" i="5"/>
  <c r="Y715" i="5"/>
  <c r="S715" i="5"/>
  <c r="O715" i="5"/>
  <c r="R714" i="5"/>
  <c r="F715" i="5"/>
  <c r="D716" i="5"/>
  <c r="AB714" i="5"/>
  <c r="E716" i="5" l="1"/>
  <c r="I716" i="5"/>
  <c r="BY715" i="5"/>
  <c r="BW716" i="5"/>
  <c r="H715" i="5"/>
  <c r="CI715" i="5"/>
  <c r="CG716" i="5"/>
  <c r="P715" i="5"/>
  <c r="N716" i="5"/>
  <c r="AT715" i="5"/>
  <c r="AR716" i="5"/>
  <c r="Z715" i="5"/>
  <c r="X716" i="5"/>
  <c r="BE715" i="5"/>
  <c r="BC716" i="5"/>
  <c r="BO715" i="5"/>
  <c r="BM716" i="5"/>
  <c r="AJ715" i="5"/>
  <c r="AH716" i="5"/>
  <c r="BH716" i="5" l="1"/>
  <c r="BD716" i="5"/>
  <c r="CL716" i="5"/>
  <c r="CH716" i="5"/>
  <c r="BG715" i="5"/>
  <c r="CK715" i="5"/>
  <c r="AC716" i="5"/>
  <c r="Y716" i="5"/>
  <c r="AB715" i="5"/>
  <c r="AM716" i="5"/>
  <c r="AI716" i="5"/>
  <c r="AW716" i="5"/>
  <c r="AS716" i="5"/>
  <c r="CB716" i="5"/>
  <c r="BX716" i="5"/>
  <c r="AL715" i="5"/>
  <c r="AV715" i="5"/>
  <c r="CA715" i="5"/>
  <c r="BR716" i="5"/>
  <c r="BN716" i="5"/>
  <c r="S716" i="5"/>
  <c r="O716" i="5"/>
  <c r="BQ715" i="5"/>
  <c r="R715" i="5"/>
  <c r="F716" i="5"/>
  <c r="D717" i="5"/>
  <c r="AT716" i="5" l="1"/>
  <c r="AR717" i="5"/>
  <c r="AJ716" i="5"/>
  <c r="AH717" i="5"/>
  <c r="H716" i="5"/>
  <c r="P716" i="5"/>
  <c r="N717" i="5"/>
  <c r="CI716" i="5"/>
  <c r="CG717" i="5"/>
  <c r="E717" i="5"/>
  <c r="I717" i="5"/>
  <c r="BO716" i="5"/>
  <c r="BM717" i="5"/>
  <c r="BY716" i="5"/>
  <c r="BW717" i="5"/>
  <c r="Z716" i="5"/>
  <c r="X717" i="5"/>
  <c r="BE716" i="5"/>
  <c r="BC717" i="5"/>
  <c r="CB717" i="5" l="1"/>
  <c r="BX717" i="5"/>
  <c r="S717" i="5"/>
  <c r="O717" i="5"/>
  <c r="CA716" i="5"/>
  <c r="R716" i="5"/>
  <c r="BR717" i="5"/>
  <c r="BN717" i="5"/>
  <c r="BQ716" i="5"/>
  <c r="AM717" i="5"/>
  <c r="AI717" i="5"/>
  <c r="BH717" i="5"/>
  <c r="BD717" i="5"/>
  <c r="BG716" i="5"/>
  <c r="F717" i="5"/>
  <c r="D718" i="5"/>
  <c r="AL716" i="5"/>
  <c r="AC717" i="5"/>
  <c r="Y717" i="5"/>
  <c r="CL717" i="5"/>
  <c r="CH717" i="5"/>
  <c r="AW717" i="5"/>
  <c r="AS717" i="5"/>
  <c r="AB716" i="5"/>
  <c r="CK716" i="5"/>
  <c r="AV716" i="5"/>
  <c r="Z717" i="5" l="1"/>
  <c r="X718" i="5"/>
  <c r="BE717" i="5"/>
  <c r="BC718" i="5"/>
  <c r="AJ717" i="5"/>
  <c r="AH718" i="5"/>
  <c r="AT717" i="5"/>
  <c r="AR718" i="5"/>
  <c r="E718" i="5"/>
  <c r="I718" i="5"/>
  <c r="P717" i="5"/>
  <c r="N718" i="5"/>
  <c r="H717" i="5"/>
  <c r="CI717" i="5"/>
  <c r="CG718" i="5"/>
  <c r="BO717" i="5"/>
  <c r="BM718" i="5"/>
  <c r="BY717" i="5"/>
  <c r="BW718" i="5"/>
  <c r="CL718" i="5" l="1"/>
  <c r="CH718" i="5"/>
  <c r="AW718" i="5"/>
  <c r="AS718" i="5"/>
  <c r="CK717" i="5"/>
  <c r="AV717" i="5"/>
  <c r="AM718" i="5"/>
  <c r="AI718" i="5"/>
  <c r="AL717" i="5"/>
  <c r="CB718" i="5"/>
  <c r="BX718" i="5"/>
  <c r="S718" i="5"/>
  <c r="O718" i="5"/>
  <c r="BH718" i="5"/>
  <c r="BD718" i="5"/>
  <c r="CA717" i="5"/>
  <c r="R717" i="5"/>
  <c r="BG717" i="5"/>
  <c r="AC718" i="5"/>
  <c r="Y718" i="5"/>
  <c r="BR718" i="5"/>
  <c r="BN718" i="5"/>
  <c r="BQ717" i="5"/>
  <c r="F718" i="5"/>
  <c r="D719" i="5"/>
  <c r="AB717" i="5"/>
  <c r="E719" i="5" l="1"/>
  <c r="I719" i="5"/>
  <c r="P718" i="5"/>
  <c r="N719" i="5"/>
  <c r="H718" i="5"/>
  <c r="BY718" i="5"/>
  <c r="BW719" i="5"/>
  <c r="BO718" i="5"/>
  <c r="BM719" i="5"/>
  <c r="AT718" i="5"/>
  <c r="AR719" i="5"/>
  <c r="Z718" i="5"/>
  <c r="X719" i="5"/>
  <c r="BE718" i="5"/>
  <c r="BC719" i="5"/>
  <c r="AJ718" i="5"/>
  <c r="AH719" i="5"/>
  <c r="CI718" i="5"/>
  <c r="CG719" i="5"/>
  <c r="BH719" i="5" l="1"/>
  <c r="BD719" i="5"/>
  <c r="CB719" i="5"/>
  <c r="BX719" i="5"/>
  <c r="BG718" i="5"/>
  <c r="CA718" i="5"/>
  <c r="AC719" i="5"/>
  <c r="Y719" i="5"/>
  <c r="AB718" i="5"/>
  <c r="CL719" i="5"/>
  <c r="CH719" i="5"/>
  <c r="AW719" i="5"/>
  <c r="AS719" i="5"/>
  <c r="S719" i="5"/>
  <c r="O719" i="5"/>
  <c r="CK718" i="5"/>
  <c r="AV718" i="5"/>
  <c r="R718" i="5"/>
  <c r="AM719" i="5"/>
  <c r="AI719" i="5"/>
  <c r="BR719" i="5"/>
  <c r="BN719" i="5"/>
  <c r="AL718" i="5"/>
  <c r="BQ718" i="5"/>
  <c r="F719" i="5"/>
  <c r="D720" i="5"/>
  <c r="AT719" i="5" l="1"/>
  <c r="AR720" i="5"/>
  <c r="H719" i="5"/>
  <c r="CI719" i="5"/>
  <c r="CG720" i="5"/>
  <c r="BO719" i="5"/>
  <c r="BM720" i="5"/>
  <c r="BY719" i="5"/>
  <c r="BW720" i="5"/>
  <c r="E720" i="5"/>
  <c r="I720" i="5"/>
  <c r="AJ719" i="5"/>
  <c r="AH720" i="5"/>
  <c r="P719" i="5"/>
  <c r="N720" i="5"/>
  <c r="Z719" i="5"/>
  <c r="X720" i="5"/>
  <c r="BE719" i="5"/>
  <c r="BC720" i="5"/>
  <c r="S720" i="5" l="1"/>
  <c r="O720" i="5"/>
  <c r="BR720" i="5"/>
  <c r="BN720" i="5"/>
  <c r="R719" i="5"/>
  <c r="BQ719" i="5"/>
  <c r="AM720" i="5"/>
  <c r="AI720" i="5"/>
  <c r="CL720" i="5"/>
  <c r="CH720" i="5"/>
  <c r="AL719" i="5"/>
  <c r="CK719" i="5"/>
  <c r="BH720" i="5"/>
  <c r="BD720" i="5"/>
  <c r="BG719" i="5"/>
  <c r="F720" i="5"/>
  <c r="D721" i="5"/>
  <c r="AC720" i="5"/>
  <c r="Y720" i="5"/>
  <c r="CB720" i="5"/>
  <c r="BX720" i="5"/>
  <c r="AW720" i="5"/>
  <c r="AS720" i="5"/>
  <c r="AB719" i="5"/>
  <c r="CA719" i="5"/>
  <c r="AV719" i="5"/>
  <c r="Z720" i="5" l="1"/>
  <c r="X721" i="5"/>
  <c r="E721" i="5"/>
  <c r="I721" i="5"/>
  <c r="H720" i="5"/>
  <c r="AT720" i="5"/>
  <c r="AR721" i="5"/>
  <c r="CI720" i="5"/>
  <c r="CG721" i="5"/>
  <c r="BO720" i="5"/>
  <c r="BM721" i="5"/>
  <c r="BY720" i="5"/>
  <c r="BW721" i="5"/>
  <c r="BE720" i="5"/>
  <c r="BC721" i="5"/>
  <c r="AJ720" i="5"/>
  <c r="AH721" i="5"/>
  <c r="P720" i="5"/>
  <c r="N721" i="5"/>
  <c r="BH721" i="5" l="1"/>
  <c r="BD721" i="5"/>
  <c r="AW721" i="5"/>
  <c r="AS721" i="5"/>
  <c r="BG720" i="5"/>
  <c r="AV720" i="5"/>
  <c r="CB721" i="5"/>
  <c r="BX721" i="5"/>
  <c r="CA720" i="5"/>
  <c r="R720" i="5"/>
  <c r="BQ720" i="5"/>
  <c r="F721" i="5"/>
  <c r="D722" i="5"/>
  <c r="S721" i="5"/>
  <c r="O721" i="5"/>
  <c r="BR721" i="5"/>
  <c r="BN721" i="5"/>
  <c r="AM721" i="5"/>
  <c r="AI721" i="5"/>
  <c r="CL721" i="5"/>
  <c r="CH721" i="5"/>
  <c r="AC721" i="5"/>
  <c r="Y721" i="5"/>
  <c r="AL720" i="5"/>
  <c r="CK720" i="5"/>
  <c r="AB720" i="5"/>
  <c r="AJ721" i="5" l="1"/>
  <c r="AH722" i="5"/>
  <c r="BO721" i="5"/>
  <c r="BM722" i="5"/>
  <c r="H721" i="5"/>
  <c r="Z721" i="5"/>
  <c r="X722" i="5"/>
  <c r="P721" i="5"/>
  <c r="N722" i="5"/>
  <c r="AT721" i="5"/>
  <c r="AR722" i="5"/>
  <c r="CI721" i="5"/>
  <c r="CG722" i="5"/>
  <c r="E722" i="5"/>
  <c r="I722" i="5"/>
  <c r="BY721" i="5"/>
  <c r="BW722" i="5"/>
  <c r="BE721" i="5"/>
  <c r="BC722" i="5"/>
  <c r="AC722" i="5" l="1"/>
  <c r="Y722" i="5"/>
  <c r="F722" i="5"/>
  <c r="D723" i="5"/>
  <c r="AB721" i="5"/>
  <c r="CL722" i="5"/>
  <c r="CH722" i="5"/>
  <c r="CK721" i="5"/>
  <c r="BH722" i="5"/>
  <c r="BD722" i="5"/>
  <c r="AW722" i="5"/>
  <c r="AS722" i="5"/>
  <c r="BR722" i="5"/>
  <c r="BN722" i="5"/>
  <c r="BG721" i="5"/>
  <c r="AV721" i="5"/>
  <c r="BQ721" i="5"/>
  <c r="CB722" i="5"/>
  <c r="BX722" i="5"/>
  <c r="S722" i="5"/>
  <c r="O722" i="5"/>
  <c r="AM722" i="5"/>
  <c r="AI722" i="5"/>
  <c r="CA721" i="5"/>
  <c r="R721" i="5"/>
  <c r="AL721" i="5"/>
  <c r="BY722" i="5" l="1"/>
  <c r="BW723" i="5"/>
  <c r="BO722" i="5"/>
  <c r="BM723" i="5"/>
  <c r="CI722" i="5"/>
  <c r="CG723" i="5"/>
  <c r="AT722" i="5"/>
  <c r="AR723" i="5"/>
  <c r="AJ722" i="5"/>
  <c r="AH723" i="5"/>
  <c r="BE722" i="5"/>
  <c r="BC723" i="5"/>
  <c r="E723" i="5"/>
  <c r="I723" i="5"/>
  <c r="H722" i="5"/>
  <c r="P722" i="5"/>
  <c r="N723" i="5"/>
  <c r="Z722" i="5"/>
  <c r="X723" i="5"/>
  <c r="AW723" i="5" l="1"/>
  <c r="AS723" i="5"/>
  <c r="AV722" i="5"/>
  <c r="CL723" i="5"/>
  <c r="CH723" i="5"/>
  <c r="F723" i="5"/>
  <c r="D724" i="5"/>
  <c r="CK722" i="5"/>
  <c r="AC723" i="5"/>
  <c r="Y723" i="5"/>
  <c r="BH723" i="5"/>
  <c r="BD723" i="5"/>
  <c r="BR723" i="5"/>
  <c r="BN723" i="5"/>
  <c r="AB722" i="5"/>
  <c r="BG722" i="5"/>
  <c r="BQ722" i="5"/>
  <c r="S723" i="5"/>
  <c r="O723" i="5"/>
  <c r="AM723" i="5"/>
  <c r="AI723" i="5"/>
  <c r="CB723" i="5"/>
  <c r="BX723" i="5"/>
  <c r="R722" i="5"/>
  <c r="AL722" i="5"/>
  <c r="CA722" i="5"/>
  <c r="P723" i="5" l="1"/>
  <c r="N724" i="5"/>
  <c r="BO723" i="5"/>
  <c r="BM724" i="5"/>
  <c r="E724" i="5"/>
  <c r="I724" i="5"/>
  <c r="H723" i="5"/>
  <c r="BE723" i="5"/>
  <c r="BC724" i="5"/>
  <c r="CI723" i="5"/>
  <c r="CG724" i="5"/>
  <c r="BY723" i="5"/>
  <c r="BW724" i="5"/>
  <c r="Z723" i="5"/>
  <c r="X724" i="5"/>
  <c r="AJ723" i="5"/>
  <c r="AH724" i="5"/>
  <c r="AT723" i="5"/>
  <c r="AR724" i="5"/>
  <c r="AC724" i="5" l="1"/>
  <c r="Y724" i="5"/>
  <c r="AB723" i="5"/>
  <c r="CA723" i="5"/>
  <c r="F724" i="5"/>
  <c r="D725" i="5"/>
  <c r="CB724" i="5"/>
  <c r="BX724" i="5"/>
  <c r="AW724" i="5"/>
  <c r="AS724" i="5"/>
  <c r="CL724" i="5"/>
  <c r="CH724" i="5"/>
  <c r="BR724" i="5"/>
  <c r="BN724" i="5"/>
  <c r="AV723" i="5"/>
  <c r="CK723" i="5"/>
  <c r="BQ723" i="5"/>
  <c r="AM724" i="5"/>
  <c r="AI724" i="5"/>
  <c r="BH724" i="5"/>
  <c r="BD724" i="5"/>
  <c r="S724" i="5"/>
  <c r="O724" i="5"/>
  <c r="AL723" i="5"/>
  <c r="BG723" i="5"/>
  <c r="R723" i="5"/>
  <c r="AJ724" i="5" l="1"/>
  <c r="AH725" i="5"/>
  <c r="BO724" i="5"/>
  <c r="BM725" i="5"/>
  <c r="E725" i="5"/>
  <c r="I725" i="5"/>
  <c r="H724" i="5"/>
  <c r="CI724" i="5"/>
  <c r="CG725" i="5"/>
  <c r="P724" i="5"/>
  <c r="N725" i="5"/>
  <c r="AT724" i="5"/>
  <c r="AR725" i="5"/>
  <c r="BE724" i="5"/>
  <c r="BC725" i="5"/>
  <c r="BY724" i="5"/>
  <c r="BW725" i="5"/>
  <c r="Z724" i="5"/>
  <c r="X725" i="5"/>
  <c r="BH725" i="5" l="1"/>
  <c r="BD725" i="5"/>
  <c r="BG724" i="5"/>
  <c r="AV724" i="5"/>
  <c r="F725" i="5"/>
  <c r="D726" i="5"/>
  <c r="AC725" i="5"/>
  <c r="Y725" i="5"/>
  <c r="S725" i="5"/>
  <c r="O725" i="5"/>
  <c r="BR725" i="5"/>
  <c r="BN725" i="5"/>
  <c r="AW725" i="5"/>
  <c r="AS725" i="5"/>
  <c r="AB724" i="5"/>
  <c r="R724" i="5"/>
  <c r="BQ724" i="5"/>
  <c r="CB725" i="5"/>
  <c r="BX725" i="5"/>
  <c r="CL725" i="5"/>
  <c r="CH725" i="5"/>
  <c r="AM725" i="5"/>
  <c r="AI725" i="5"/>
  <c r="CA724" i="5"/>
  <c r="CK724" i="5"/>
  <c r="AL724" i="5"/>
  <c r="BY725" i="5" l="1"/>
  <c r="BW726" i="5"/>
  <c r="AT725" i="5"/>
  <c r="AR726" i="5"/>
  <c r="E726" i="5"/>
  <c r="I726" i="5"/>
  <c r="H725" i="5"/>
  <c r="BO725" i="5"/>
  <c r="BM726" i="5"/>
  <c r="AJ725" i="5"/>
  <c r="AH726" i="5"/>
  <c r="P725" i="5"/>
  <c r="N726" i="5"/>
  <c r="CI725" i="5"/>
  <c r="CG726" i="5"/>
  <c r="Z725" i="5"/>
  <c r="X726" i="5"/>
  <c r="BE725" i="5"/>
  <c r="BC726" i="5"/>
  <c r="CL726" i="5" l="1"/>
  <c r="CH726" i="5"/>
  <c r="CK725" i="5"/>
  <c r="S726" i="5"/>
  <c r="O726" i="5"/>
  <c r="R725" i="5"/>
  <c r="F726" i="5"/>
  <c r="D727" i="5"/>
  <c r="BH726" i="5"/>
  <c r="BD726" i="5"/>
  <c r="AM726" i="5"/>
  <c r="AI726" i="5"/>
  <c r="AW726" i="5"/>
  <c r="AS726" i="5"/>
  <c r="BG725" i="5"/>
  <c r="AL725" i="5"/>
  <c r="AV725" i="5"/>
  <c r="AC726" i="5"/>
  <c r="Y726" i="5"/>
  <c r="BR726" i="5"/>
  <c r="BN726" i="5"/>
  <c r="CB726" i="5"/>
  <c r="BX726" i="5"/>
  <c r="AB725" i="5"/>
  <c r="BQ725" i="5"/>
  <c r="CA725" i="5"/>
  <c r="Z726" i="5" l="1"/>
  <c r="X727" i="5"/>
  <c r="AT726" i="5"/>
  <c r="AR727" i="5"/>
  <c r="AJ726" i="5"/>
  <c r="AH727" i="5"/>
  <c r="P726" i="5"/>
  <c r="N727" i="5"/>
  <c r="BY726" i="5"/>
  <c r="BW727" i="5"/>
  <c r="BE726" i="5"/>
  <c r="BC727" i="5"/>
  <c r="BO726" i="5"/>
  <c r="BM727" i="5"/>
  <c r="E727" i="5"/>
  <c r="I727" i="5"/>
  <c r="CI726" i="5"/>
  <c r="CG727" i="5"/>
  <c r="H726" i="5"/>
  <c r="S727" i="5" l="1"/>
  <c r="O727" i="5"/>
  <c r="F727" i="5"/>
  <c r="D728" i="5"/>
  <c r="R726" i="5"/>
  <c r="BR727" i="5"/>
  <c r="BN727" i="5"/>
  <c r="AM727" i="5"/>
  <c r="AI727" i="5"/>
  <c r="BQ726" i="5"/>
  <c r="AL726" i="5"/>
  <c r="BH727" i="5"/>
  <c r="BD727" i="5"/>
  <c r="AW727" i="5"/>
  <c r="AS727" i="5"/>
  <c r="BG726" i="5"/>
  <c r="AV726" i="5"/>
  <c r="CL727" i="5"/>
  <c r="CH727" i="5"/>
  <c r="CB727" i="5"/>
  <c r="BX727" i="5"/>
  <c r="AC727" i="5"/>
  <c r="Y727" i="5"/>
  <c r="CK726" i="5"/>
  <c r="CA726" i="5"/>
  <c r="AB726" i="5"/>
  <c r="CI727" i="5" l="1"/>
  <c r="CG728" i="5"/>
  <c r="BE727" i="5"/>
  <c r="BC728" i="5"/>
  <c r="BO727" i="5"/>
  <c r="BM728" i="5"/>
  <c r="Z727" i="5"/>
  <c r="X728" i="5"/>
  <c r="E728" i="5"/>
  <c r="I728" i="5"/>
  <c r="H727" i="5"/>
  <c r="BY727" i="5"/>
  <c r="BW728" i="5"/>
  <c r="AT727" i="5"/>
  <c r="AR728" i="5"/>
  <c r="AJ727" i="5"/>
  <c r="AH728" i="5"/>
  <c r="P727" i="5"/>
  <c r="N728" i="5"/>
  <c r="AW728" i="5" l="1"/>
  <c r="AS728" i="5"/>
  <c r="AC728" i="5"/>
  <c r="Y728" i="5"/>
  <c r="AV727" i="5"/>
  <c r="AB727" i="5"/>
  <c r="CB728" i="5"/>
  <c r="BX728" i="5"/>
  <c r="BR728" i="5"/>
  <c r="BN728" i="5"/>
  <c r="CA727" i="5"/>
  <c r="BQ727" i="5"/>
  <c r="BH728" i="5"/>
  <c r="BD728" i="5"/>
  <c r="S728" i="5"/>
  <c r="O728" i="5"/>
  <c r="R727" i="5"/>
  <c r="BG727" i="5"/>
  <c r="CL728" i="5"/>
  <c r="CH728" i="5"/>
  <c r="AM728" i="5"/>
  <c r="AI728" i="5"/>
  <c r="AL727" i="5"/>
  <c r="F728" i="5"/>
  <c r="D729" i="5"/>
  <c r="CK727" i="5"/>
  <c r="E729" i="5" l="1"/>
  <c r="I729" i="5"/>
  <c r="H728" i="5"/>
  <c r="AJ728" i="5"/>
  <c r="AH729" i="5"/>
  <c r="P728" i="5"/>
  <c r="N729" i="5"/>
  <c r="BO728" i="5"/>
  <c r="BM729" i="5"/>
  <c r="Z728" i="5"/>
  <c r="X729" i="5"/>
  <c r="CI728" i="5"/>
  <c r="CG729" i="5"/>
  <c r="BE728" i="5"/>
  <c r="BC729" i="5"/>
  <c r="BY728" i="5"/>
  <c r="BW729" i="5"/>
  <c r="AT728" i="5"/>
  <c r="AR729" i="5"/>
  <c r="BH729" i="5" l="1"/>
  <c r="BD729" i="5"/>
  <c r="S729" i="5"/>
  <c r="O729" i="5"/>
  <c r="CB729" i="5"/>
  <c r="BX729" i="5"/>
  <c r="BR729" i="5"/>
  <c r="BN729" i="5"/>
  <c r="BG728" i="5"/>
  <c r="R728" i="5"/>
  <c r="CL729" i="5"/>
  <c r="CH729" i="5"/>
  <c r="AM729" i="5"/>
  <c r="AI729" i="5"/>
  <c r="CK728" i="5"/>
  <c r="AL728" i="5"/>
  <c r="AW729" i="5"/>
  <c r="AS729" i="5"/>
  <c r="AC729" i="5"/>
  <c r="Y729" i="5"/>
  <c r="AV728" i="5"/>
  <c r="AB728" i="5"/>
  <c r="CA728" i="5"/>
  <c r="BQ728" i="5"/>
  <c r="F729" i="5"/>
  <c r="H729" i="5" s="1"/>
  <c r="D730" i="5"/>
  <c r="Z729" i="5" l="1"/>
  <c r="AB729" i="5" s="1"/>
  <c r="X730" i="5"/>
  <c r="AJ729" i="5"/>
  <c r="AL729" i="5" s="1"/>
  <c r="AH730" i="5"/>
  <c r="BO729" i="5"/>
  <c r="BQ729" i="5" s="1"/>
  <c r="BM730" i="5"/>
  <c r="AT729" i="5"/>
  <c r="AV729" i="5" s="1"/>
  <c r="AR730" i="5"/>
  <c r="CI729" i="5"/>
  <c r="CK729" i="5" s="1"/>
  <c r="CG730" i="5"/>
  <c r="BY729" i="5"/>
  <c r="CA729" i="5" s="1"/>
  <c r="BW730" i="5"/>
  <c r="P729" i="5"/>
  <c r="R729" i="5" s="1"/>
  <c r="N730" i="5"/>
  <c r="E730" i="5"/>
  <c r="I730" i="5"/>
  <c r="BE729" i="5"/>
  <c r="BG729" i="5" s="1"/>
  <c r="BC730" i="5"/>
  <c r="AW730" i="5" l="1"/>
  <c r="AS730" i="5"/>
  <c r="S730" i="5"/>
  <c r="O730" i="5"/>
  <c r="BR730" i="5"/>
  <c r="BN730" i="5"/>
  <c r="CB730" i="5"/>
  <c r="BX730" i="5"/>
  <c r="AM730" i="5"/>
  <c r="AI730" i="5"/>
  <c r="F730" i="5"/>
  <c r="H730" i="5" s="1"/>
  <c r="D731" i="5"/>
  <c r="BH730" i="5"/>
  <c r="BD730" i="5"/>
  <c r="CL730" i="5"/>
  <c r="CH730" i="5"/>
  <c r="AC730" i="5"/>
  <c r="Y730" i="5"/>
  <c r="CI730" i="5" l="1"/>
  <c r="CK730" i="5" s="1"/>
  <c r="CG731" i="5"/>
  <c r="BY730" i="5"/>
  <c r="CA730" i="5" s="1"/>
  <c r="BW731" i="5"/>
  <c r="BE730" i="5"/>
  <c r="BG730" i="5" s="1"/>
  <c r="BC731" i="5"/>
  <c r="BO730" i="5"/>
  <c r="BQ730" i="5" s="1"/>
  <c r="BM731" i="5"/>
  <c r="E731" i="5"/>
  <c r="I731" i="5"/>
  <c r="P730" i="5"/>
  <c r="R730" i="5" s="1"/>
  <c r="N731" i="5"/>
  <c r="Z730" i="5"/>
  <c r="AB730" i="5" s="1"/>
  <c r="X731" i="5"/>
  <c r="AJ730" i="5"/>
  <c r="AL730" i="5" s="1"/>
  <c r="AH731" i="5"/>
  <c r="AT730" i="5"/>
  <c r="AV730" i="5" s="1"/>
  <c r="AR731" i="5"/>
  <c r="AW731" i="5" l="1"/>
  <c r="AS731" i="5"/>
  <c r="F731" i="5"/>
  <c r="H731" i="5" s="1"/>
  <c r="D732" i="5"/>
  <c r="AM731" i="5"/>
  <c r="AI731" i="5"/>
  <c r="BR731" i="5"/>
  <c r="BN731" i="5"/>
  <c r="AC731" i="5"/>
  <c r="Y731" i="5"/>
  <c r="BH731" i="5"/>
  <c r="BD731" i="5"/>
  <c r="S731" i="5"/>
  <c r="O731" i="5"/>
  <c r="CB731" i="5"/>
  <c r="BX731" i="5"/>
  <c r="CL731" i="5"/>
  <c r="CH731" i="5"/>
  <c r="BY731" i="5" l="1"/>
  <c r="CA731" i="5" s="1"/>
  <c r="BW732" i="5"/>
  <c r="BO731" i="5"/>
  <c r="BQ731" i="5" s="1"/>
  <c r="BM732" i="5"/>
  <c r="P731" i="5"/>
  <c r="R731" i="5" s="1"/>
  <c r="N732" i="5"/>
  <c r="AJ731" i="5"/>
  <c r="AL731" i="5" s="1"/>
  <c r="AH732" i="5"/>
  <c r="BE731" i="5"/>
  <c r="BG731" i="5" s="1"/>
  <c r="BC732" i="5"/>
  <c r="E732" i="5"/>
  <c r="I732" i="5"/>
  <c r="CI731" i="5"/>
  <c r="CK731" i="5" s="1"/>
  <c r="CG732" i="5"/>
  <c r="Z731" i="5"/>
  <c r="AB731" i="5" s="1"/>
  <c r="X732" i="5"/>
  <c r="AT731" i="5"/>
  <c r="AV731" i="5" s="1"/>
  <c r="AR732" i="5"/>
  <c r="AC732" i="5" l="1"/>
  <c r="Y732" i="5"/>
  <c r="AM732" i="5"/>
  <c r="AI732" i="5"/>
  <c r="CL732" i="5"/>
  <c r="CH732" i="5"/>
  <c r="S732" i="5"/>
  <c r="O732" i="5"/>
  <c r="BR732" i="5"/>
  <c r="BN732" i="5"/>
  <c r="F732" i="5"/>
  <c r="H732" i="5" s="1"/>
  <c r="D733" i="5"/>
  <c r="AW732" i="5"/>
  <c r="AS732" i="5"/>
  <c r="BH732" i="5"/>
  <c r="BD732" i="5"/>
  <c r="CB732" i="5"/>
  <c r="BX732" i="5"/>
  <c r="BE732" i="5" l="1"/>
  <c r="BG732" i="5" s="1"/>
  <c r="BC733" i="5"/>
  <c r="P732" i="5"/>
  <c r="R732" i="5" s="1"/>
  <c r="N733" i="5"/>
  <c r="AT732" i="5"/>
  <c r="AV732" i="5" s="1"/>
  <c r="AR733" i="5"/>
  <c r="CI732" i="5"/>
  <c r="CK732" i="5" s="1"/>
  <c r="CG733" i="5"/>
  <c r="E733" i="5"/>
  <c r="I733" i="5"/>
  <c r="AJ732" i="5"/>
  <c r="AL732" i="5" s="1"/>
  <c r="AH733" i="5"/>
  <c r="BY732" i="5"/>
  <c r="CA732" i="5" s="1"/>
  <c r="BW733" i="5"/>
  <c r="BO732" i="5"/>
  <c r="BQ732" i="5" s="1"/>
  <c r="BM733" i="5"/>
  <c r="Z732" i="5"/>
  <c r="AB732" i="5" s="1"/>
  <c r="X733" i="5"/>
  <c r="BR733" i="5" l="1"/>
  <c r="BN733" i="5"/>
  <c r="CL733" i="5"/>
  <c r="CH733" i="5"/>
  <c r="CB733" i="5"/>
  <c r="BX733" i="5"/>
  <c r="AW733" i="5"/>
  <c r="AS733" i="5"/>
  <c r="AC733" i="5"/>
  <c r="Y733" i="5"/>
  <c r="AM733" i="5"/>
  <c r="AI733" i="5"/>
  <c r="S733" i="5"/>
  <c r="O733" i="5"/>
  <c r="BH733" i="5"/>
  <c r="BD733" i="5"/>
  <c r="F733" i="5"/>
  <c r="H733" i="5" s="1"/>
  <c r="D734" i="5"/>
  <c r="BE733" i="5" l="1"/>
  <c r="BG733" i="5" s="1"/>
  <c r="BC734" i="5"/>
  <c r="AT733" i="5"/>
  <c r="AV733" i="5" s="1"/>
  <c r="AR734" i="5"/>
  <c r="P733" i="5"/>
  <c r="R733" i="5" s="1"/>
  <c r="N734" i="5"/>
  <c r="BY733" i="5"/>
  <c r="CA733" i="5" s="1"/>
  <c r="BW734" i="5"/>
  <c r="AJ733" i="5"/>
  <c r="AL733" i="5" s="1"/>
  <c r="AH734" i="5"/>
  <c r="CI733" i="5"/>
  <c r="CK733" i="5" s="1"/>
  <c r="CG734" i="5"/>
  <c r="E734" i="5"/>
  <c r="I734" i="5"/>
  <c r="Z733" i="5"/>
  <c r="AB733" i="5" s="1"/>
  <c r="X734" i="5"/>
  <c r="BO733" i="5"/>
  <c r="BQ733" i="5" s="1"/>
  <c r="BM734" i="5"/>
  <c r="AC734" i="5" l="1"/>
  <c r="Y734" i="5"/>
  <c r="CB734" i="5"/>
  <c r="BX734" i="5"/>
  <c r="S734" i="5"/>
  <c r="O734" i="5"/>
  <c r="F734" i="5"/>
  <c r="H734" i="5" s="1"/>
  <c r="D735" i="5"/>
  <c r="CL734" i="5"/>
  <c r="CH734" i="5"/>
  <c r="AW734" i="5"/>
  <c r="AS734" i="5"/>
  <c r="BR734" i="5"/>
  <c r="BN734" i="5"/>
  <c r="AM734" i="5"/>
  <c r="AI734" i="5"/>
  <c r="BH734" i="5"/>
  <c r="BD734" i="5"/>
  <c r="AJ734" i="5" l="1"/>
  <c r="AL734" i="5" s="1"/>
  <c r="AH735" i="5"/>
  <c r="E735" i="5"/>
  <c r="I735" i="5"/>
  <c r="BO734" i="5"/>
  <c r="BQ734" i="5" s="1"/>
  <c r="BM735" i="5"/>
  <c r="P734" i="5"/>
  <c r="R734" i="5" s="1"/>
  <c r="N735" i="5"/>
  <c r="AT734" i="5"/>
  <c r="AV734" i="5" s="1"/>
  <c r="AR735" i="5"/>
  <c r="BY734" i="5"/>
  <c r="CA734" i="5" s="1"/>
  <c r="BW735" i="5"/>
  <c r="BE734" i="5"/>
  <c r="BG734" i="5" s="1"/>
  <c r="BC735" i="5"/>
  <c r="CI734" i="5"/>
  <c r="CK734" i="5" s="1"/>
  <c r="CG735" i="5"/>
  <c r="Z734" i="5"/>
  <c r="AB734" i="5" s="1"/>
  <c r="X735" i="5"/>
  <c r="CB735" i="5" l="1"/>
  <c r="BX735" i="5"/>
  <c r="CL735" i="5"/>
  <c r="CH735" i="5"/>
  <c r="S735" i="5"/>
  <c r="O735" i="5"/>
  <c r="BH735" i="5"/>
  <c r="BD735" i="5"/>
  <c r="BR735" i="5"/>
  <c r="BN735" i="5"/>
  <c r="F735" i="5"/>
  <c r="H735" i="5" s="1"/>
  <c r="D736" i="5"/>
  <c r="AC735" i="5"/>
  <c r="Y735" i="5"/>
  <c r="AW735" i="5"/>
  <c r="AS735" i="5"/>
  <c r="AM735" i="5"/>
  <c r="AI735" i="5"/>
  <c r="AT735" i="5" l="1"/>
  <c r="AV735" i="5" s="1"/>
  <c r="AR736" i="5"/>
  <c r="BE735" i="5"/>
  <c r="BG735" i="5" s="1"/>
  <c r="BC736" i="5"/>
  <c r="Z735" i="5"/>
  <c r="AB735" i="5" s="1"/>
  <c r="X736" i="5"/>
  <c r="P735" i="5"/>
  <c r="R735" i="5" s="1"/>
  <c r="N736" i="5"/>
  <c r="E736" i="5"/>
  <c r="I736" i="5"/>
  <c r="CI735" i="5"/>
  <c r="CK735" i="5" s="1"/>
  <c r="CG736" i="5"/>
  <c r="AJ735" i="5"/>
  <c r="AL735" i="5" s="1"/>
  <c r="AH736" i="5"/>
  <c r="BO735" i="5"/>
  <c r="BQ735" i="5" s="1"/>
  <c r="BM736" i="5"/>
  <c r="BY735" i="5"/>
  <c r="CA735" i="5" s="1"/>
  <c r="BW736" i="5"/>
  <c r="BR736" i="5" l="1"/>
  <c r="BN736" i="5"/>
  <c r="S736" i="5"/>
  <c r="O736" i="5"/>
  <c r="CB736" i="5"/>
  <c r="BX736" i="5"/>
  <c r="AM736" i="5"/>
  <c r="AI736" i="5"/>
  <c r="AC736" i="5"/>
  <c r="Y736" i="5"/>
  <c r="CL736" i="5"/>
  <c r="CH736" i="5"/>
  <c r="BH736" i="5"/>
  <c r="BD736" i="5"/>
  <c r="AW736" i="5"/>
  <c r="AS736" i="5"/>
  <c r="F736" i="5"/>
  <c r="H736" i="5" s="1"/>
  <c r="D737" i="5"/>
  <c r="AT736" i="5" l="1"/>
  <c r="AV736" i="5" s="1"/>
  <c r="AR737" i="5"/>
  <c r="AJ736" i="5"/>
  <c r="AL736" i="5" s="1"/>
  <c r="AH737" i="5"/>
  <c r="BE736" i="5"/>
  <c r="BG736" i="5" s="1"/>
  <c r="BC737" i="5"/>
  <c r="BY736" i="5"/>
  <c r="CA736" i="5" s="1"/>
  <c r="BW737" i="5"/>
  <c r="CI736" i="5"/>
  <c r="CK736" i="5" s="1"/>
  <c r="CG737" i="5"/>
  <c r="P736" i="5"/>
  <c r="R736" i="5" s="1"/>
  <c r="N737" i="5"/>
  <c r="E737" i="5"/>
  <c r="I737" i="5"/>
  <c r="Z736" i="5"/>
  <c r="AB736" i="5" s="1"/>
  <c r="X737" i="5"/>
  <c r="BO736" i="5"/>
  <c r="BQ736" i="5" s="1"/>
  <c r="BM737" i="5"/>
  <c r="AC737" i="5" l="1"/>
  <c r="Y737" i="5"/>
  <c r="CB737" i="5"/>
  <c r="BX737" i="5"/>
  <c r="BH737" i="5"/>
  <c r="BD737" i="5"/>
  <c r="F737" i="5"/>
  <c r="H737" i="5" s="1"/>
  <c r="D738" i="5"/>
  <c r="S737" i="5"/>
  <c r="O737" i="5"/>
  <c r="AM737" i="5"/>
  <c r="AI737" i="5"/>
  <c r="BR737" i="5"/>
  <c r="BN737" i="5"/>
  <c r="CL737" i="5"/>
  <c r="CH737" i="5"/>
  <c r="AW737" i="5"/>
  <c r="AS737" i="5"/>
  <c r="CI737" i="5" l="1"/>
  <c r="CK737" i="5" s="1"/>
  <c r="CG738" i="5"/>
  <c r="E738" i="5"/>
  <c r="I738" i="5"/>
  <c r="BO737" i="5"/>
  <c r="BQ737" i="5" s="1"/>
  <c r="BM738" i="5"/>
  <c r="BE737" i="5"/>
  <c r="BG737" i="5" s="1"/>
  <c r="BC738" i="5"/>
  <c r="AJ737" i="5"/>
  <c r="AL737" i="5" s="1"/>
  <c r="AH738" i="5"/>
  <c r="BY737" i="5"/>
  <c r="CA737" i="5" s="1"/>
  <c r="BW738" i="5"/>
  <c r="AT737" i="5"/>
  <c r="AV737" i="5" s="1"/>
  <c r="AR738" i="5"/>
  <c r="P737" i="5"/>
  <c r="R737" i="5" s="1"/>
  <c r="N738" i="5"/>
  <c r="Z737" i="5"/>
  <c r="AB737" i="5" s="1"/>
  <c r="X738" i="5"/>
  <c r="S738" i="5" l="1"/>
  <c r="O738" i="5"/>
  <c r="BH738" i="5"/>
  <c r="BD738" i="5"/>
  <c r="AW738" i="5"/>
  <c r="AS738" i="5"/>
  <c r="BR738" i="5"/>
  <c r="BN738" i="5"/>
  <c r="CB738" i="5"/>
  <c r="BX738" i="5"/>
  <c r="F738" i="5"/>
  <c r="H738" i="5" s="1"/>
  <c r="D739" i="5"/>
  <c r="AC738" i="5"/>
  <c r="Y738" i="5"/>
  <c r="AM738" i="5"/>
  <c r="AI738" i="5"/>
  <c r="CL738" i="5"/>
  <c r="CH738" i="5"/>
  <c r="AJ738" i="5" l="1"/>
  <c r="AL738" i="5" s="1"/>
  <c r="AH739" i="5"/>
  <c r="BO738" i="5"/>
  <c r="BQ738" i="5" s="1"/>
  <c r="BM739" i="5"/>
  <c r="Z738" i="5"/>
  <c r="AB738" i="5" s="1"/>
  <c r="X739" i="5"/>
  <c r="AT738" i="5"/>
  <c r="AV738" i="5" s="1"/>
  <c r="AR739" i="5"/>
  <c r="E739" i="5"/>
  <c r="I739" i="5"/>
  <c r="BE738" i="5"/>
  <c r="BG738" i="5" s="1"/>
  <c r="BC739" i="5"/>
  <c r="CI738" i="5"/>
  <c r="CK738" i="5" s="1"/>
  <c r="CG739" i="5"/>
  <c r="BY738" i="5"/>
  <c r="CA738" i="5" s="1"/>
  <c r="BW739" i="5"/>
  <c r="P738" i="5"/>
  <c r="R738" i="5" s="1"/>
  <c r="N739" i="5"/>
  <c r="CB739" i="5" l="1"/>
  <c r="BX739" i="5"/>
  <c r="AW739" i="5"/>
  <c r="AS739" i="5"/>
  <c r="CL739" i="5"/>
  <c r="CH739" i="5"/>
  <c r="AC739" i="5"/>
  <c r="Y739" i="5"/>
  <c r="BH739" i="5"/>
  <c r="BD739" i="5"/>
  <c r="BR739" i="5"/>
  <c r="BN739" i="5"/>
  <c r="AM739" i="5"/>
  <c r="AI739" i="5"/>
  <c r="S739" i="5"/>
  <c r="O739" i="5"/>
  <c r="F739" i="5"/>
  <c r="H739" i="5" s="1"/>
  <c r="D740" i="5"/>
  <c r="P739" i="5" l="1"/>
  <c r="R739" i="5" s="1"/>
  <c r="N740" i="5"/>
  <c r="Z739" i="5"/>
  <c r="AB739" i="5" s="1"/>
  <c r="X740" i="5"/>
  <c r="AJ739" i="5"/>
  <c r="AL739" i="5" s="1"/>
  <c r="AH740" i="5"/>
  <c r="CI739" i="5"/>
  <c r="CK739" i="5" s="1"/>
  <c r="CG740" i="5"/>
  <c r="BO739" i="5"/>
  <c r="BQ739" i="5" s="1"/>
  <c r="BM740" i="5"/>
  <c r="AT739" i="5"/>
  <c r="AV739" i="5" s="1"/>
  <c r="AR740" i="5"/>
  <c r="E740" i="5"/>
  <c r="I740" i="5"/>
  <c r="BE739" i="5"/>
  <c r="BG739" i="5" s="1"/>
  <c r="BC740" i="5"/>
  <c r="BY739" i="5"/>
  <c r="CA739" i="5" s="1"/>
  <c r="BW740" i="5"/>
  <c r="BH740" i="5" l="1"/>
  <c r="BD740" i="5"/>
  <c r="CL740" i="5"/>
  <c r="CH740" i="5"/>
  <c r="AM740" i="5"/>
  <c r="AI740" i="5"/>
  <c r="F740" i="5"/>
  <c r="H740" i="5" s="1"/>
  <c r="D741" i="5"/>
  <c r="AW740" i="5"/>
  <c r="AS740" i="5"/>
  <c r="AC740" i="5"/>
  <c r="Y740" i="5"/>
  <c r="CB740" i="5"/>
  <c r="BX740" i="5"/>
  <c r="BR740" i="5"/>
  <c r="BN740" i="5"/>
  <c r="S740" i="5"/>
  <c r="O740" i="5"/>
  <c r="BO740" i="5" l="1"/>
  <c r="BQ740" i="5" s="1"/>
  <c r="BM741" i="5"/>
  <c r="E741" i="5"/>
  <c r="I741" i="5"/>
  <c r="BY740" i="5"/>
  <c r="CA740" i="5" s="1"/>
  <c r="BW741" i="5"/>
  <c r="AJ740" i="5"/>
  <c r="AL740" i="5" s="1"/>
  <c r="AH741" i="5"/>
  <c r="Z740" i="5"/>
  <c r="AB740" i="5" s="1"/>
  <c r="X741" i="5"/>
  <c r="CI740" i="5"/>
  <c r="CK740" i="5" s="1"/>
  <c r="CG741" i="5"/>
  <c r="P740" i="5"/>
  <c r="R740" i="5" s="1"/>
  <c r="N741" i="5"/>
  <c r="AT740" i="5"/>
  <c r="AV740" i="5" s="1"/>
  <c r="AR741" i="5"/>
  <c r="BE740" i="5"/>
  <c r="BG740" i="5" s="1"/>
  <c r="BC741" i="5"/>
  <c r="AW741" i="5" l="1"/>
  <c r="AS741" i="5"/>
  <c r="AM741" i="5"/>
  <c r="AI741" i="5"/>
  <c r="CL741" i="5"/>
  <c r="CH741" i="5"/>
  <c r="S741" i="5"/>
  <c r="O741" i="5"/>
  <c r="CB741" i="5"/>
  <c r="BX741" i="5"/>
  <c r="F741" i="5"/>
  <c r="H741" i="5" s="1"/>
  <c r="D742" i="5"/>
  <c r="BH741" i="5"/>
  <c r="BD741" i="5"/>
  <c r="AC741" i="5"/>
  <c r="Y741" i="5"/>
  <c r="BR741" i="5"/>
  <c r="BN741" i="5"/>
  <c r="Z741" i="5" l="1"/>
  <c r="AB741" i="5" s="1"/>
  <c r="X742" i="5"/>
  <c r="P741" i="5"/>
  <c r="R741" i="5" s="1"/>
  <c r="N742" i="5"/>
  <c r="BE741" i="5"/>
  <c r="BG741" i="5" s="1"/>
  <c r="BC742" i="5"/>
  <c r="CI741" i="5"/>
  <c r="CK741" i="5" s="1"/>
  <c r="CG742" i="5"/>
  <c r="E742" i="5"/>
  <c r="I742" i="5"/>
  <c r="AJ741" i="5"/>
  <c r="AL741" i="5" s="1"/>
  <c r="AH742" i="5"/>
  <c r="BO741" i="5"/>
  <c r="BQ741" i="5" s="1"/>
  <c r="BM742" i="5"/>
  <c r="BY741" i="5"/>
  <c r="CA741" i="5" s="1"/>
  <c r="BW742" i="5"/>
  <c r="AT741" i="5"/>
  <c r="AV741" i="5" s="1"/>
  <c r="AR742" i="5"/>
  <c r="CB742" i="5" l="1"/>
  <c r="BX742" i="5"/>
  <c r="CL742" i="5"/>
  <c r="CH742" i="5"/>
  <c r="BR742" i="5"/>
  <c r="BN742" i="5"/>
  <c r="BH742" i="5"/>
  <c r="BD742" i="5"/>
  <c r="AW742" i="5"/>
  <c r="AS742" i="5"/>
  <c r="AM742" i="5"/>
  <c r="AI742" i="5"/>
  <c r="S742" i="5"/>
  <c r="O742" i="5"/>
  <c r="AC742" i="5"/>
  <c r="Y742" i="5"/>
  <c r="F742" i="5"/>
  <c r="H742" i="5" s="1"/>
  <c r="D743" i="5"/>
  <c r="Z742" i="5" l="1"/>
  <c r="AB742" i="5" s="1"/>
  <c r="X743" i="5"/>
  <c r="BE742" i="5"/>
  <c r="BG742" i="5" s="1"/>
  <c r="BC743" i="5"/>
  <c r="P742" i="5"/>
  <c r="R742" i="5" s="1"/>
  <c r="N743" i="5"/>
  <c r="BO742" i="5"/>
  <c r="BQ742" i="5" s="1"/>
  <c r="BM743" i="5"/>
  <c r="AJ742" i="5"/>
  <c r="AL742" i="5" s="1"/>
  <c r="AH743" i="5"/>
  <c r="CI742" i="5"/>
  <c r="CK742" i="5" s="1"/>
  <c r="CG743" i="5"/>
  <c r="E743" i="5"/>
  <c r="I743" i="5"/>
  <c r="AT742" i="5"/>
  <c r="AV742" i="5" s="1"/>
  <c r="AR743" i="5"/>
  <c r="BY742" i="5"/>
  <c r="CA742" i="5" s="1"/>
  <c r="BW743" i="5"/>
  <c r="AW743" i="5" l="1"/>
  <c r="AS743" i="5"/>
  <c r="BR743" i="5"/>
  <c r="BN743" i="5"/>
  <c r="S743" i="5"/>
  <c r="O743" i="5"/>
  <c r="F743" i="5"/>
  <c r="H743" i="5" s="1"/>
  <c r="D744" i="5"/>
  <c r="CL743" i="5"/>
  <c r="CH743" i="5"/>
  <c r="BH743" i="5"/>
  <c r="BD743" i="5"/>
  <c r="CB743" i="5"/>
  <c r="BX743" i="5"/>
  <c r="AM743" i="5"/>
  <c r="AI743" i="5"/>
  <c r="AC743" i="5"/>
  <c r="Y743" i="5"/>
  <c r="AJ743" i="5" l="1"/>
  <c r="AL743" i="5" s="1"/>
  <c r="AH744" i="5"/>
  <c r="E744" i="5"/>
  <c r="I744" i="5"/>
  <c r="BY743" i="5"/>
  <c r="CA743" i="5" s="1"/>
  <c r="BW744" i="5"/>
  <c r="P743" i="5"/>
  <c r="R743" i="5" s="1"/>
  <c r="N744" i="5"/>
  <c r="BE743" i="5"/>
  <c r="BG743" i="5" s="1"/>
  <c r="BC744" i="5"/>
  <c r="BO743" i="5"/>
  <c r="BQ743" i="5" s="1"/>
  <c r="BM744" i="5"/>
  <c r="Z743" i="5"/>
  <c r="AB743" i="5" s="1"/>
  <c r="X744" i="5"/>
  <c r="CI743" i="5"/>
  <c r="CK743" i="5" s="1"/>
  <c r="CG744" i="5"/>
  <c r="AT743" i="5"/>
  <c r="AV743" i="5" s="1"/>
  <c r="AR744" i="5"/>
  <c r="CL744" i="5" l="1"/>
  <c r="CH744" i="5"/>
  <c r="S744" i="5"/>
  <c r="O744" i="5"/>
  <c r="BR744" i="5"/>
  <c r="BN744" i="5"/>
  <c r="Y744" i="5"/>
  <c r="AC744" i="5" s="1"/>
  <c r="CB744" i="5"/>
  <c r="BX744" i="5"/>
  <c r="F744" i="5"/>
  <c r="H744" i="5" s="1"/>
  <c r="D745" i="5"/>
  <c r="AW744" i="5"/>
  <c r="AS744" i="5"/>
  <c r="BH744" i="5"/>
  <c r="BD744" i="5"/>
  <c r="AM744" i="5"/>
  <c r="AI744" i="5"/>
  <c r="BE744" i="5" l="1"/>
  <c r="BG744" i="5" s="1"/>
  <c r="BC745" i="5"/>
  <c r="Z744" i="5"/>
  <c r="AB744" i="5" s="1"/>
  <c r="X745" i="5"/>
  <c r="AT744" i="5"/>
  <c r="AV744" i="5" s="1"/>
  <c r="AR745" i="5"/>
  <c r="BO744" i="5"/>
  <c r="BQ744" i="5" s="1"/>
  <c r="BM745" i="5"/>
  <c r="E745" i="5"/>
  <c r="I745" i="5"/>
  <c r="P744" i="5"/>
  <c r="R744" i="5" s="1"/>
  <c r="N745" i="5"/>
  <c r="AJ744" i="5"/>
  <c r="AL744" i="5" s="1"/>
  <c r="AH745" i="5"/>
  <c r="BY744" i="5"/>
  <c r="CA744" i="5" s="1"/>
  <c r="BW745" i="5"/>
  <c r="CI744" i="5"/>
  <c r="CK744" i="5" s="1"/>
  <c r="CG745" i="5"/>
  <c r="CB745" i="5" l="1"/>
  <c r="BX745" i="5"/>
  <c r="BR745" i="5"/>
  <c r="BN745" i="5"/>
  <c r="AM745" i="5"/>
  <c r="AI745" i="5"/>
  <c r="AW745" i="5"/>
  <c r="AS745" i="5"/>
  <c r="S745" i="5"/>
  <c r="O745" i="5"/>
  <c r="AC745" i="5"/>
  <c r="Y745" i="5"/>
  <c r="BH745" i="5"/>
  <c r="BD745" i="5"/>
  <c r="CL745" i="5"/>
  <c r="CH745" i="5"/>
  <c r="F745" i="5"/>
  <c r="H745" i="5" s="1"/>
  <c r="D746" i="5"/>
  <c r="CI745" i="5" l="1"/>
  <c r="CK745" i="5" s="1"/>
  <c r="CG746" i="5"/>
  <c r="AT745" i="5"/>
  <c r="AV745" i="5" s="1"/>
  <c r="AR746" i="5"/>
  <c r="BE745" i="5"/>
  <c r="BG745" i="5" s="1"/>
  <c r="BC746" i="5"/>
  <c r="AJ745" i="5"/>
  <c r="AL745" i="5" s="1"/>
  <c r="AH746" i="5"/>
  <c r="Z745" i="5"/>
  <c r="AB745" i="5" s="1"/>
  <c r="X746" i="5"/>
  <c r="BO745" i="5"/>
  <c r="BQ745" i="5" s="1"/>
  <c r="BM746" i="5"/>
  <c r="E746" i="5"/>
  <c r="I746" i="5"/>
  <c r="P745" i="5"/>
  <c r="R745" i="5" s="1"/>
  <c r="N746" i="5"/>
  <c r="BY745" i="5"/>
  <c r="CA745" i="5" s="1"/>
  <c r="BW746" i="5"/>
  <c r="S746" i="5" l="1"/>
  <c r="O746" i="5"/>
  <c r="AM746" i="5"/>
  <c r="AI746" i="5"/>
  <c r="BH746" i="5"/>
  <c r="BD746" i="5"/>
  <c r="F746" i="5"/>
  <c r="H746" i="5" s="1"/>
  <c r="D747" i="5"/>
  <c r="BR746" i="5"/>
  <c r="BN746" i="5"/>
  <c r="AW746" i="5"/>
  <c r="AS746" i="5"/>
  <c r="CB746" i="5"/>
  <c r="BX746" i="5"/>
  <c r="Y746" i="5"/>
  <c r="AC746" i="5" s="1"/>
  <c r="CL746" i="5"/>
  <c r="CH746" i="5"/>
  <c r="Z746" i="5" l="1"/>
  <c r="AB746" i="5" s="1"/>
  <c r="X747" i="5"/>
  <c r="E747" i="5"/>
  <c r="I747" i="5"/>
  <c r="BY746" i="5"/>
  <c r="CA746" i="5" s="1"/>
  <c r="BW747" i="5"/>
  <c r="BE746" i="5"/>
  <c r="BG746" i="5" s="1"/>
  <c r="BC747" i="5"/>
  <c r="AT746" i="5"/>
  <c r="AV746" i="5" s="1"/>
  <c r="AR747" i="5"/>
  <c r="AJ746" i="5"/>
  <c r="AL746" i="5" s="1"/>
  <c r="AH747" i="5"/>
  <c r="CI746" i="5"/>
  <c r="CK746" i="5" s="1"/>
  <c r="CG747" i="5"/>
  <c r="BO746" i="5"/>
  <c r="BQ746" i="5" s="1"/>
  <c r="BM747" i="5"/>
  <c r="P746" i="5"/>
  <c r="R746" i="5" s="1"/>
  <c r="N747" i="5"/>
  <c r="BR747" i="5" l="1"/>
  <c r="BN747" i="5"/>
  <c r="BH747" i="5"/>
  <c r="BD747" i="5"/>
  <c r="AM747" i="5"/>
  <c r="AI747" i="5"/>
  <c r="CL747" i="5"/>
  <c r="CH747" i="5"/>
  <c r="CB747" i="5"/>
  <c r="BX747" i="5"/>
  <c r="F747" i="5"/>
  <c r="H747" i="5" s="1"/>
  <c r="D748" i="5"/>
  <c r="S747" i="5"/>
  <c r="O747" i="5"/>
  <c r="AW747" i="5"/>
  <c r="AS747" i="5"/>
  <c r="AC747" i="5"/>
  <c r="Y747" i="5"/>
  <c r="AT747" i="5" l="1"/>
  <c r="AV747" i="5" s="1"/>
  <c r="AR748" i="5"/>
  <c r="CI747" i="5"/>
  <c r="CK747" i="5" s="1"/>
  <c r="CG748" i="5"/>
  <c r="P747" i="5"/>
  <c r="R747" i="5" s="1"/>
  <c r="N748" i="5"/>
  <c r="AJ747" i="5"/>
  <c r="AL747" i="5" s="1"/>
  <c r="AH748" i="5"/>
  <c r="E748" i="5"/>
  <c r="I748" i="5"/>
  <c r="BE747" i="5"/>
  <c r="BG747" i="5" s="1"/>
  <c r="BC748" i="5"/>
  <c r="Z747" i="5"/>
  <c r="AB747" i="5" s="1"/>
  <c r="X748" i="5"/>
  <c r="BY747" i="5"/>
  <c r="CA747" i="5" s="1"/>
  <c r="BW748" i="5"/>
  <c r="BO747" i="5"/>
  <c r="BQ747" i="5" s="1"/>
  <c r="BM748" i="5"/>
  <c r="F748" i="5" l="1"/>
  <c r="H748" i="5" s="1"/>
  <c r="D749" i="5"/>
  <c r="CB748" i="5"/>
  <c r="BX748" i="5"/>
  <c r="AM748" i="5"/>
  <c r="AI748" i="5"/>
  <c r="AC748" i="5"/>
  <c r="Y748" i="5"/>
  <c r="S748" i="5"/>
  <c r="O748" i="5"/>
  <c r="BH748" i="5"/>
  <c r="BD748" i="5"/>
  <c r="CL748" i="5"/>
  <c r="CH748" i="5"/>
  <c r="BR748" i="5"/>
  <c r="BN748" i="5"/>
  <c r="AW748" i="5"/>
  <c r="AS748" i="5"/>
  <c r="BO748" i="5" l="1"/>
  <c r="BQ748" i="5" s="1"/>
  <c r="BM749" i="5"/>
  <c r="Z748" i="5"/>
  <c r="AB748" i="5" s="1"/>
  <c r="X749" i="5"/>
  <c r="CI748" i="5"/>
  <c r="CK748" i="5" s="1"/>
  <c r="CG749" i="5"/>
  <c r="AJ748" i="5"/>
  <c r="AL748" i="5" s="1"/>
  <c r="AH749" i="5"/>
  <c r="BE748" i="5"/>
  <c r="BG748" i="5" s="1"/>
  <c r="BC749" i="5"/>
  <c r="BY748" i="5"/>
  <c r="CA748" i="5" s="1"/>
  <c r="BW749" i="5"/>
  <c r="AT748" i="5"/>
  <c r="AV748" i="5" s="1"/>
  <c r="AR749" i="5"/>
  <c r="P748" i="5"/>
  <c r="R748" i="5" s="1"/>
  <c r="N749" i="5"/>
  <c r="E749" i="5"/>
  <c r="I749" i="5"/>
  <c r="S749" i="5" l="1"/>
  <c r="O749" i="5"/>
  <c r="AM749" i="5"/>
  <c r="AI749" i="5"/>
  <c r="AW749" i="5"/>
  <c r="AS749" i="5"/>
  <c r="CL749" i="5"/>
  <c r="CH749" i="5"/>
  <c r="CB749" i="5"/>
  <c r="BX749" i="5"/>
  <c r="AC749" i="5"/>
  <c r="Y749" i="5"/>
  <c r="BH749" i="5"/>
  <c r="BD749" i="5"/>
  <c r="BR749" i="5"/>
  <c r="BN749" i="5"/>
  <c r="F749" i="5"/>
  <c r="H749" i="5" s="1"/>
  <c r="D750" i="5"/>
  <c r="BO749" i="5" l="1"/>
  <c r="BQ749" i="5" s="1"/>
  <c r="BM750" i="5"/>
  <c r="CI749" i="5"/>
  <c r="CK749" i="5" s="1"/>
  <c r="CG750" i="5"/>
  <c r="BE749" i="5"/>
  <c r="BG749" i="5" s="1"/>
  <c r="BC750" i="5"/>
  <c r="AT749" i="5"/>
  <c r="AV749" i="5" s="1"/>
  <c r="AR750" i="5"/>
  <c r="Z749" i="5"/>
  <c r="AB749" i="5" s="1"/>
  <c r="X750" i="5"/>
  <c r="AJ749" i="5"/>
  <c r="AL749" i="5" s="1"/>
  <c r="AH750" i="5"/>
  <c r="E750" i="5"/>
  <c r="I750" i="5"/>
  <c r="BY749" i="5"/>
  <c r="CA749" i="5" s="1"/>
  <c r="BW750" i="5"/>
  <c r="P749" i="5"/>
  <c r="R749" i="5" s="1"/>
  <c r="N750" i="5"/>
  <c r="CB750" i="5" l="1"/>
  <c r="BX750" i="5"/>
  <c r="AW750" i="5"/>
  <c r="AS750" i="5"/>
  <c r="BH750" i="5"/>
  <c r="BD750" i="5"/>
  <c r="F750" i="5"/>
  <c r="H750" i="5" s="1"/>
  <c r="D751" i="5"/>
  <c r="AM750" i="5"/>
  <c r="AI750" i="5"/>
  <c r="CL750" i="5"/>
  <c r="CH750" i="5"/>
  <c r="S750" i="5"/>
  <c r="O750" i="5"/>
  <c r="AC750" i="5"/>
  <c r="Y750" i="5"/>
  <c r="BR750" i="5"/>
  <c r="BN750" i="5"/>
  <c r="Z750" i="5" l="1"/>
  <c r="AB750" i="5" s="1"/>
  <c r="X751" i="5"/>
  <c r="E751" i="5"/>
  <c r="I751" i="5"/>
  <c r="P750" i="5"/>
  <c r="R750" i="5" s="1"/>
  <c r="N751" i="5"/>
  <c r="BE750" i="5"/>
  <c r="BG750" i="5" s="1"/>
  <c r="BC751" i="5"/>
  <c r="CI750" i="5"/>
  <c r="CK750" i="5" s="1"/>
  <c r="CG751" i="5"/>
  <c r="AT750" i="5"/>
  <c r="AV750" i="5" s="1"/>
  <c r="AR751" i="5"/>
  <c r="BO750" i="5"/>
  <c r="BQ750" i="5" s="1"/>
  <c r="BM751" i="5"/>
  <c r="AJ750" i="5"/>
  <c r="AL750" i="5" s="1"/>
  <c r="AH751" i="5"/>
  <c r="BY750" i="5"/>
  <c r="CA750" i="5" s="1"/>
  <c r="BW751" i="5"/>
  <c r="AM751" i="5" l="1"/>
  <c r="AI751" i="5"/>
  <c r="BH751" i="5"/>
  <c r="BD751" i="5"/>
  <c r="AW751" i="5"/>
  <c r="AS751" i="5"/>
  <c r="BR751" i="5"/>
  <c r="BN751" i="5"/>
  <c r="S751" i="5"/>
  <c r="O751" i="5"/>
  <c r="F751" i="5"/>
  <c r="H751" i="5" s="1"/>
  <c r="D752" i="5"/>
  <c r="CB751" i="5"/>
  <c r="BX751" i="5"/>
  <c r="CL751" i="5"/>
  <c r="CH751" i="5"/>
  <c r="AC751" i="5"/>
  <c r="Y751" i="5"/>
  <c r="CI751" i="5" l="1"/>
  <c r="CK751" i="5" s="1"/>
  <c r="CG752" i="5"/>
  <c r="BO751" i="5"/>
  <c r="BQ751" i="5" s="1"/>
  <c r="BM752" i="5"/>
  <c r="BY751" i="5"/>
  <c r="CA751" i="5" s="1"/>
  <c r="BW752" i="5"/>
  <c r="AT751" i="5"/>
  <c r="AV751" i="5" s="1"/>
  <c r="AR752" i="5"/>
  <c r="E752" i="5"/>
  <c r="F752" i="5" s="1"/>
  <c r="H752" i="5" s="1"/>
  <c r="I752" i="5"/>
  <c r="BE751" i="5"/>
  <c r="BG751" i="5" s="1"/>
  <c r="BC752" i="5"/>
  <c r="Z751" i="5"/>
  <c r="AB751" i="5" s="1"/>
  <c r="X752" i="5"/>
  <c r="P751" i="5"/>
  <c r="R751" i="5" s="1"/>
  <c r="N752" i="5"/>
  <c r="AJ751" i="5"/>
  <c r="AL751" i="5" s="1"/>
  <c r="AH752" i="5"/>
  <c r="S752" i="5" l="1"/>
  <c r="O752" i="5"/>
  <c r="P752" i="5" s="1"/>
  <c r="R752" i="5" s="1"/>
  <c r="AW752" i="5"/>
  <c r="AS752" i="5"/>
  <c r="AT752" i="5" s="1"/>
  <c r="AV752" i="5" s="1"/>
  <c r="AC752" i="5"/>
  <c r="Y752" i="5"/>
  <c r="Z752" i="5" s="1"/>
  <c r="AB752" i="5" s="1"/>
  <c r="CB752" i="5"/>
  <c r="BX752" i="5"/>
  <c r="BY752" i="5" s="1"/>
  <c r="CA752" i="5" s="1"/>
  <c r="AM752" i="5"/>
  <c r="AI752" i="5"/>
  <c r="AJ752" i="5" s="1"/>
  <c r="AL752" i="5" s="1"/>
  <c r="BH752" i="5"/>
  <c r="BD752" i="5"/>
  <c r="BE752" i="5" s="1"/>
  <c r="BG752" i="5" s="1"/>
  <c r="BR752" i="5"/>
  <c r="BN752" i="5"/>
  <c r="BO752" i="5" s="1"/>
  <c r="BQ752" i="5" s="1"/>
  <c r="CL752" i="5"/>
  <c r="CH752" i="5"/>
  <c r="CI752" i="5" s="1"/>
  <c r="CK7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Reid Kelley</author>
    <author>Kelley, Reid - BLS</author>
  </authors>
  <commentList>
    <comment ref="C1" authorId="0" shapeId="0" xr:uid="{91CB269E-4BF9-442A-9952-9622ED1EC2B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As of 3/03/2021, I replaced all data in this column with data drawn direcly from the Bllomberg's data archive on GITHUB. The link listed below the Previous projections should take you there. When I miss days in the future, I will use the archive to collect the appropriate data.</t>
        </r>
      </text>
    </comment>
    <comment ref="F1" authorId="1" shapeId="0" xr:uid="{D85CDCBA-71CD-4E31-AE5B-340254A47BEA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 MISS means that I missed the report for that day.</t>
        </r>
      </text>
    </comment>
    <comment ref="F37" authorId="1" shapeId="0" xr:uid="{DCE41FBC-4BE8-4662-A07B-4DBC8A5C6E64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L335" authorId="0" shapeId="0" xr:uid="{898BA56F-97BB-4B09-B573-3684B321308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For USA total data, use the Historical Global csv file and filter on USA in the Country tab.</t>
        </r>
      </text>
    </comment>
  </commentList>
</comments>
</file>

<file path=xl/sharedStrings.xml><?xml version="1.0" encoding="utf-8"?>
<sst xmlns="http://schemas.openxmlformats.org/spreadsheetml/2006/main" count="5020" uniqueCount="135">
  <si>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</si>
  <si>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</si>
  <si>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</si>
  <si>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</si>
  <si>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</si>
  <si>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</si>
  <si>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</si>
  <si>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</si>
  <si>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</si>
  <si>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</si>
  <si>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</si>
  <si>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</si>
  <si>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</si>
  <si>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</si>
  <si>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</si>
  <si>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</si>
  <si>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</si>
  <si>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</si>
  <si>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</si>
  <si>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</si>
  <si>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</si>
  <si>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</si>
  <si>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</si>
  <si>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</si>
  <si>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</si>
  <si>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</si>
  <si>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</si>
  <si>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</si>
  <si>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</si>
  <si>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</si>
  <si>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</si>
  <si>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</si>
  <si>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</si>
  <si>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</si>
  <si>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</si>
  <si>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</si>
  <si>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</si>
  <si>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</si>
  <si>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Entities*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</si>
  <si>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</si>
  <si>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</si>
  <si>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</si>
  <si>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</si>
  <si>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</si>
  <si>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</si>
  <si>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</si>
  <si>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</si>
  <si>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</si>
  <si>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</si>
  <si>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</si>
  <si>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</si>
  <si>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</si>
  <si>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</si>
  <si>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</si>
  <si>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</si>
  <si>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</si>
  <si>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</si>
  <si>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</si>
  <si>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</si>
  <si>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</si>
  <si>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</si>
  <si>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</si>
  <si>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</si>
  <si>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</si>
  <si>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</si>
  <si>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</si>
  <si>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</si>
  <si>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</si>
  <si>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</si>
  <si>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</si>
  <si>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</si>
  <si>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</si>
  <si>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</si>
  <si>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</si>
  <si>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</si>
  <si>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</si>
  <si>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</si>
  <si>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</si>
  <si>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</si>
  <si>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</si>
  <si>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</si>
  <si>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</si>
  <si>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</si>
  <si>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</si>
  <si>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</si>
  <si>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</si>
  <si>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</si>
  <si>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</si>
  <si>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</si>
  <si>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NA</t>
  </si>
  <si>
    <t>Unassigned*</t>
  </si>
  <si>
    <t>Data will be updated each day with the new Bloomberg Table</t>
  </si>
  <si>
    <t>Day Count</t>
  </si>
  <si>
    <t>Date</t>
  </si>
  <si>
    <t>Total Doses Given</t>
  </si>
  <si>
    <t>Daily doses given</t>
  </si>
  <si>
    <t>7-day avg of daily doses given</t>
  </si>
  <si>
    <t>Supply Used</t>
  </si>
  <si>
    <t>X-bar</t>
  </si>
  <si>
    <t>Y-bar</t>
  </si>
  <si>
    <t>B1</t>
  </si>
  <si>
    <t>B0</t>
  </si>
  <si>
    <t>Previous days' projection data saved for later comparisons</t>
  </si>
  <si>
    <t>Baseline Scenario 1 - Match current 7-day average</t>
  </si>
  <si>
    <t>Baseline Scenario 2 - Match current "Predicted Average" using trend</t>
  </si>
  <si>
    <t>Low Target Scenario</t>
  </si>
  <si>
    <t>Medium Target Scenario</t>
  </si>
  <si>
    <t>High Target Scenario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</si>
  <si>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</si>
  <si>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</si>
  <si>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</si>
  <si>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</si>
  <si>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</si>
  <si>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</si>
  <si>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Days since start</t>
  </si>
  <si>
    <t>Target</t>
  </si>
  <si>
    <t>Slope (B1)</t>
  </si>
  <si>
    <t>Days to get there</t>
  </si>
  <si>
    <t>Intercept (B0)</t>
  </si>
  <si>
    <t>100M doses</t>
  </si>
  <si>
    <t>Today's Predicted Average</t>
  </si>
  <si>
    <t>MISS</t>
  </si>
  <si>
    <t>72..6%</t>
  </si>
  <si>
    <t>Historical Data From Bloomberg archived on GITHUB</t>
  </si>
  <si>
    <t>x</t>
  </si>
  <si>
    <t>Data Source: Bloomberg Vaccine Tracker</t>
  </si>
  <si>
    <t>Various other Scenarios (not included in the historical file)</t>
  </si>
  <si>
    <t xml:space="preserve"> 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</si>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</sst>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00"/>
    <numFmt numFmtId="169" formatCode="#,##0.0"/>
    <numFmt numFmtId="170" formatCode="#,##0.0000"/>
    <numFmt numFmtId="171" formatCode="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0" fontId="0" fillId="0" borderId="0" xfId="1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9" xfId="1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168" fontId="0" fillId="0" borderId="9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3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8" xfId="1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Historical Data"/>
      <sheetName val="Bloomberg Distribution Table"/>
      <sheetName val="Target Amounts"/>
      <sheetName val="Original Projection Method"/>
      <sheetName val="Original Projection History"/>
    </sheetNames>
    <sheetDataSet>
      <sheetData sheetId="0"/>
      <sheetData sheetId="1">
        <row r="2">
          <cell r="A2">
            <v>1</v>
          </cell>
          <cell r="B2">
            <v>44186</v>
          </cell>
          <cell r="D2">
            <v>342.613</v>
          </cell>
        </row>
        <row r="3">
          <cell r="A3">
            <v>2</v>
          </cell>
          <cell r="B3">
            <v>44187</v>
          </cell>
          <cell r="D3">
            <v>219.04699999999997</v>
          </cell>
        </row>
        <row r="4">
          <cell r="A4">
            <v>3</v>
          </cell>
          <cell r="B4">
            <v>44188</v>
          </cell>
          <cell r="D4">
            <v>556.14099999999996</v>
          </cell>
        </row>
        <row r="5">
          <cell r="A5">
            <v>4</v>
          </cell>
          <cell r="B5">
            <v>44189</v>
          </cell>
          <cell r="D5">
            <v>111.20800000000008</v>
          </cell>
        </row>
        <row r="6">
          <cell r="A6">
            <v>5</v>
          </cell>
          <cell r="B6">
            <v>44190</v>
          </cell>
          <cell r="D6">
            <v>0</v>
          </cell>
        </row>
        <row r="7">
          <cell r="A7">
            <v>6</v>
          </cell>
          <cell r="B7">
            <v>44191</v>
          </cell>
          <cell r="D7">
            <v>231.42799999999988</v>
          </cell>
        </row>
        <row r="8">
          <cell r="A8">
            <v>7</v>
          </cell>
          <cell r="B8">
            <v>44192</v>
          </cell>
          <cell r="D8">
            <v>102.9050000000002</v>
          </cell>
        </row>
        <row r="9">
          <cell r="A9">
            <v>8</v>
          </cell>
          <cell r="B9">
            <v>44193</v>
          </cell>
          <cell r="D9">
            <v>373.82799999999997</v>
          </cell>
        </row>
        <row r="10">
          <cell r="A10">
            <v>9</v>
          </cell>
          <cell r="B10">
            <v>44194</v>
          </cell>
          <cell r="D10">
            <v>383.20899999999983</v>
          </cell>
          <cell r="I10">
            <v>4.4592857142852154</v>
          </cell>
          <cell r="J10">
            <v>192.11957142857517</v>
          </cell>
        </row>
        <row r="11">
          <cell r="A11">
            <v>10</v>
          </cell>
          <cell r="B11">
            <v>44195</v>
          </cell>
          <cell r="D11">
            <v>691.11999999999989</v>
          </cell>
          <cell r="I11">
            <v>13.955500000000029</v>
          </cell>
          <cell r="J11">
            <v>122.48066666666645</v>
          </cell>
        </row>
        <row r="12">
          <cell r="A12">
            <v>11</v>
          </cell>
          <cell r="B12">
            <v>44196</v>
          </cell>
          <cell r="D12">
            <v>122.31900000000041</v>
          </cell>
          <cell r="I12">
            <v>16.503285714285813</v>
          </cell>
          <cell r="J12">
            <v>102.947642857142</v>
          </cell>
        </row>
        <row r="13">
          <cell r="A13">
            <v>12</v>
          </cell>
          <cell r="B13">
            <v>44197</v>
          </cell>
          <cell r="D13">
            <v>355.27199999999993</v>
          </cell>
          <cell r="I13">
            <v>14.029642857142971</v>
          </cell>
          <cell r="J13">
            <v>122.73678571428469</v>
          </cell>
        </row>
        <row r="14">
          <cell r="A14">
            <v>13</v>
          </cell>
          <cell r="B14">
            <v>44198</v>
          </cell>
          <cell r="D14">
            <v>795.44399999999951</v>
          </cell>
          <cell r="I14">
            <v>18.569102040816404</v>
          </cell>
          <cell r="J14">
            <v>84.907959183672716</v>
          </cell>
        </row>
        <row r="15">
          <cell r="A15">
            <v>14</v>
          </cell>
          <cell r="B15">
            <v>44199</v>
          </cell>
          <cell r="D15">
            <v>44.171000000000276</v>
          </cell>
          <cell r="I15">
            <v>26.833688775510122</v>
          </cell>
          <cell r="J15">
            <v>13.281540816327379</v>
          </cell>
        </row>
        <row r="16">
          <cell r="A16">
            <v>15</v>
          </cell>
          <cell r="B16">
            <v>44200</v>
          </cell>
          <cell r="D16">
            <v>333.11599999999999</v>
          </cell>
          <cell r="I16">
            <v>27.341911564625793</v>
          </cell>
          <cell r="J16">
            <v>8.7075357142863368</v>
          </cell>
        </row>
        <row r="17">
          <cell r="A17">
            <v>16</v>
          </cell>
          <cell r="B17">
            <v>44201</v>
          </cell>
          <cell r="D17">
            <v>381.51299999999992</v>
          </cell>
          <cell r="I17">
            <v>25.368554761904669</v>
          </cell>
          <cell r="J17">
            <v>27.125532539683604</v>
          </cell>
        </row>
        <row r="18">
          <cell r="A18">
            <v>17</v>
          </cell>
          <cell r="B18">
            <v>44202</v>
          </cell>
          <cell r="D18">
            <v>441.22500000000036</v>
          </cell>
          <cell r="I18">
            <v>22.966981818181793</v>
          </cell>
          <cell r="J18">
            <v>50.340737662337972</v>
          </cell>
        </row>
        <row r="19">
          <cell r="A19">
            <v>18</v>
          </cell>
          <cell r="B19">
            <v>44203</v>
          </cell>
          <cell r="D19">
            <v>772.88599999999951</v>
          </cell>
          <cell r="I19">
            <v>18.990384415584348</v>
          </cell>
          <cell r="J19">
            <v>90.106711688312487</v>
          </cell>
        </row>
        <row r="20">
          <cell r="A20">
            <v>19</v>
          </cell>
          <cell r="B20">
            <v>44204</v>
          </cell>
          <cell r="D20">
            <v>790.625</v>
          </cell>
          <cell r="I20">
            <v>19.540338161838111</v>
          </cell>
          <cell r="J20">
            <v>84.423856310356967</v>
          </cell>
        </row>
        <row r="21">
          <cell r="A21">
            <v>20</v>
          </cell>
          <cell r="B21">
            <v>44205</v>
          </cell>
          <cell r="D21">
            <v>673.15800000000036</v>
          </cell>
          <cell r="I21">
            <v>21.278868916797403</v>
          </cell>
          <cell r="J21">
            <v>65.879528257457935</v>
          </cell>
        </row>
        <row r="22">
          <cell r="A22">
            <v>21</v>
          </cell>
          <cell r="B22">
            <v>44206</v>
          </cell>
          <cell r="D22">
            <v>292.55199999999968</v>
          </cell>
          <cell r="I22">
            <v>21.264565463108266</v>
          </cell>
          <cell r="J22">
            <v>66.036866248038393</v>
          </cell>
        </row>
        <row r="23">
          <cell r="A23">
            <v>22</v>
          </cell>
          <cell r="B23">
            <v>44207</v>
          </cell>
          <cell r="D23">
            <v>1252.3450000000003</v>
          </cell>
          <cell r="I23">
            <v>21.610729081632599</v>
          </cell>
          <cell r="J23">
            <v>62.113678571429375</v>
          </cell>
        </row>
        <row r="24">
          <cell r="A24">
            <v>23</v>
          </cell>
          <cell r="B24">
            <v>44208</v>
          </cell>
          <cell r="D24">
            <v>677.92000000000007</v>
          </cell>
          <cell r="I24">
            <v>24.262376050420084</v>
          </cell>
          <cell r="J24">
            <v>31.177797268908819</v>
          </cell>
        </row>
        <row r="25">
          <cell r="A25">
            <v>24</v>
          </cell>
          <cell r="B25">
            <v>44209</v>
          </cell>
          <cell r="D25">
            <v>844.72500000000036</v>
          </cell>
          <cell r="I25">
            <v>26.436672619047563</v>
          </cell>
          <cell r="J25">
            <v>5.0862384453790241</v>
          </cell>
        </row>
        <row r="26">
          <cell r="A26">
            <v>25</v>
          </cell>
          <cell r="B26">
            <v>44210</v>
          </cell>
          <cell r="D26">
            <v>1069.3279999999995</v>
          </cell>
          <cell r="I26">
            <v>28.50997169394071</v>
          </cell>
          <cell r="J26">
            <v>-20.484450144969912</v>
          </cell>
        </row>
        <row r="27">
          <cell r="A27">
            <v>26</v>
          </cell>
          <cell r="B27">
            <v>44211</v>
          </cell>
          <cell r="D27">
            <v>1094.0990000000002</v>
          </cell>
          <cell r="I27">
            <v>30.212526065162884</v>
          </cell>
          <cell r="J27">
            <v>-42.050138847117466</v>
          </cell>
        </row>
        <row r="28">
          <cell r="A28">
            <v>27</v>
          </cell>
          <cell r="B28">
            <v>44212</v>
          </cell>
          <cell r="D28">
            <v>718.51299999999901</v>
          </cell>
          <cell r="I28">
            <v>31.640685714285688</v>
          </cell>
          <cell r="J28">
            <v>-60.616214285713852</v>
          </cell>
        </row>
        <row r="29">
          <cell r="A29">
            <v>28</v>
          </cell>
          <cell r="B29">
            <v>44213</v>
          </cell>
          <cell r="D29">
            <v>635.71200000000135</v>
          </cell>
          <cell r="I29">
            <v>32.371123376623395</v>
          </cell>
          <cell r="J29">
            <v>-70.355383116883445</v>
          </cell>
        </row>
        <row r="30">
          <cell r="A30">
            <v>29</v>
          </cell>
          <cell r="B30">
            <v>44214</v>
          </cell>
          <cell r="D30">
            <v>400.76199999999881</v>
          </cell>
          <cell r="I30">
            <v>33.117124788255232</v>
          </cell>
          <cell r="J30">
            <v>-80.550735742518555</v>
          </cell>
        </row>
        <row r="31">
          <cell r="A31">
            <v>30</v>
          </cell>
          <cell r="B31">
            <v>44215</v>
          </cell>
          <cell r="D31">
            <v>927.08100000000013</v>
          </cell>
          <cell r="I31">
            <v>32.00243195934501</v>
          </cell>
          <cell r="J31">
            <v>-64.945036137775446</v>
          </cell>
        </row>
        <row r="32">
          <cell r="A32">
            <v>31</v>
          </cell>
          <cell r="B32">
            <v>44216</v>
          </cell>
          <cell r="D32">
            <v>1454.0839999999989</v>
          </cell>
          <cell r="I32">
            <v>31.180038447204961</v>
          </cell>
          <cell r="J32">
            <v>-53.157395797101344</v>
          </cell>
        </row>
        <row r="33">
          <cell r="A33">
            <v>32</v>
          </cell>
          <cell r="B33">
            <v>44217</v>
          </cell>
          <cell r="D33">
            <v>1360.9390000000021</v>
          </cell>
          <cell r="I33">
            <v>31.055571318681313</v>
          </cell>
          <cell r="J33">
            <v>-51.331877912087748</v>
          </cell>
        </row>
        <row r="34">
          <cell r="A34">
            <v>33</v>
          </cell>
          <cell r="B34">
            <v>44218</v>
          </cell>
          <cell r="D34">
            <v>1392.4330000000009</v>
          </cell>
          <cell r="I34">
            <v>31.048324884004874</v>
          </cell>
          <cell r="J34">
            <v>-51.223181391941239</v>
          </cell>
        </row>
        <row r="35">
          <cell r="A35">
            <v>34</v>
          </cell>
          <cell r="B35">
            <v>44219</v>
          </cell>
          <cell r="D35">
            <v>1259.5550000000003</v>
          </cell>
          <cell r="I35">
            <v>31.134405634048498</v>
          </cell>
          <cell r="J35">
            <v>-52.543086225943625</v>
          </cell>
        </row>
        <row r="36">
          <cell r="A36">
            <v>35</v>
          </cell>
          <cell r="B36">
            <v>44220</v>
          </cell>
          <cell r="D36">
            <v>1295.3969999999972</v>
          </cell>
          <cell r="I36">
            <v>31.544376495425759</v>
          </cell>
          <cell r="J36">
            <v>-58.965963054187341</v>
          </cell>
        </row>
        <row r="37">
          <cell r="A37">
            <v>36</v>
          </cell>
          <cell r="B37">
            <v>44221</v>
          </cell>
          <cell r="D37">
            <v>1064.8209999999999</v>
          </cell>
          <cell r="I37">
            <v>32.307569106263216</v>
          </cell>
          <cell r="J37">
            <v>-71.177044827586769</v>
          </cell>
        </row>
        <row r="38">
          <cell r="A38">
            <v>37</v>
          </cell>
          <cell r="B38">
            <v>44222</v>
          </cell>
          <cell r="D38">
            <v>1022.3250000000007</v>
          </cell>
          <cell r="I38">
            <v>33.33157085650722</v>
          </cell>
          <cell r="J38">
            <v>-87.902406748238718</v>
          </cell>
        </row>
        <row r="39">
          <cell r="A39">
            <v>38</v>
          </cell>
          <cell r="B39">
            <v>44223</v>
          </cell>
          <cell r="D39">
            <v>1162.2129999999997</v>
          </cell>
          <cell r="I39">
            <v>34.050459677419362</v>
          </cell>
          <cell r="J39">
            <v>-99.883887096774401</v>
          </cell>
        </row>
        <row r="40">
          <cell r="A40">
            <v>39</v>
          </cell>
          <cell r="B40">
            <v>44224</v>
          </cell>
          <cell r="D40">
            <v>1654.7819999999992</v>
          </cell>
          <cell r="I40">
            <v>34.212349235441955</v>
          </cell>
          <cell r="J40">
            <v>-102.63600958315828</v>
          </cell>
        </row>
        <row r="41">
          <cell r="A41">
            <v>40</v>
          </cell>
          <cell r="B41">
            <v>44225</v>
          </cell>
          <cell r="D41">
            <v>1648.2580000000016</v>
          </cell>
          <cell r="I41">
            <v>34.388061019862462</v>
          </cell>
          <cell r="J41">
            <v>-105.68168051311375</v>
          </cell>
        </row>
        <row r="42">
          <cell r="A42">
            <v>41</v>
          </cell>
          <cell r="B42">
            <v>44226</v>
          </cell>
          <cell r="D42">
            <v>1592.6419999999998</v>
          </cell>
          <cell r="I42">
            <v>34.545419251336838</v>
          </cell>
          <cell r="J42">
            <v>-108.46167593582743</v>
          </cell>
        </row>
        <row r="43">
          <cell r="A43">
            <v>42</v>
          </cell>
          <cell r="B43">
            <v>44227</v>
          </cell>
          <cell r="D43">
            <v>1291.1009999999987</v>
          </cell>
          <cell r="I43">
            <v>34.739388235294065</v>
          </cell>
          <cell r="J43">
            <v>-111.95311764705764</v>
          </cell>
        </row>
        <row r="44">
          <cell r="A44">
            <v>43</v>
          </cell>
          <cell r="B44">
            <v>44228</v>
          </cell>
          <cell r="D44">
            <v>1012.0249999999978</v>
          </cell>
          <cell r="I44">
            <v>34.743528314028232</v>
          </cell>
          <cell r="J44">
            <v>-112.02901909051707</v>
          </cell>
        </row>
        <row r="45">
          <cell r="A45">
            <v>44</v>
          </cell>
          <cell r="B45">
            <v>44229</v>
          </cell>
          <cell r="D45">
            <v>868.34200000000419</v>
          </cell>
          <cell r="I45">
            <v>34.566580810133395</v>
          </cell>
          <cell r="J45">
            <v>-108.72599901781371</v>
          </cell>
        </row>
        <row r="46">
          <cell r="A46">
            <v>45</v>
          </cell>
          <cell r="B46">
            <v>44230</v>
          </cell>
          <cell r="D46">
            <v>1280.0190000000002</v>
          </cell>
          <cell r="I46">
            <v>34.187134947555961</v>
          </cell>
          <cell r="J46">
            <v>-101.51652762884248</v>
          </cell>
        </row>
        <row r="47">
          <cell r="A47">
            <v>46</v>
          </cell>
          <cell r="B47">
            <v>44231</v>
          </cell>
          <cell r="D47">
            <v>1684.2860000000001</v>
          </cell>
          <cell r="I47">
            <v>33.796386148062417</v>
          </cell>
          <cell r="J47">
            <v>-93.9620508386339</v>
          </cell>
        </row>
        <row r="48">
          <cell r="A48">
            <v>47</v>
          </cell>
          <cell r="B48">
            <v>44232</v>
          </cell>
          <cell r="D48">
            <v>1788.4799999999959</v>
          </cell>
          <cell r="I48">
            <v>33.353165424819061</v>
          </cell>
          <cell r="J48">
            <v>-85.245376614848055</v>
          </cell>
        </row>
        <row r="49">
          <cell r="A49">
            <v>48</v>
          </cell>
          <cell r="B49">
            <v>44233</v>
          </cell>
          <cell r="D49">
            <v>2058.4350000000049</v>
          </cell>
          <cell r="I49">
            <v>32.925301418616193</v>
          </cell>
          <cell r="J49">
            <v>-76.688096490790599</v>
          </cell>
        </row>
        <row r="50">
          <cell r="A50">
            <v>49</v>
          </cell>
          <cell r="B50">
            <v>44234</v>
          </cell>
          <cell r="D50">
            <v>1499.1189999999988</v>
          </cell>
          <cell r="I50">
            <v>32.667400801046398</v>
          </cell>
          <cell r="J50">
            <v>-71.444117266871217</v>
          </cell>
        </row>
        <row r="51">
          <cell r="A51">
            <v>50</v>
          </cell>
          <cell r="B51">
            <v>44235</v>
          </cell>
          <cell r="D51">
            <v>1117.0780000000013</v>
          </cell>
          <cell r="I51">
            <v>32.434493679078365</v>
          </cell>
          <cell r="J51">
            <v>-66.630703412865273</v>
          </cell>
        </row>
        <row r="52">
          <cell r="A52">
            <v>51</v>
          </cell>
          <cell r="B52">
            <v>44236</v>
          </cell>
          <cell r="D52">
            <v>1273.1800000000003</v>
          </cell>
          <cell r="I52">
            <v>32.179126205577347</v>
          </cell>
          <cell r="J52">
            <v>-61.267986469344009</v>
          </cell>
        </row>
        <row r="53">
          <cell r="A53">
            <v>52</v>
          </cell>
          <cell r="B53">
            <v>44237</v>
          </cell>
          <cell r="D53">
            <v>1723.1329999999944</v>
          </cell>
          <cell r="I53">
            <v>32.03068929041968</v>
          </cell>
          <cell r="J53">
            <v>-58.10133227931351</v>
          </cell>
        </row>
        <row r="54">
          <cell r="A54">
            <v>53</v>
          </cell>
          <cell r="B54">
            <v>44238</v>
          </cell>
          <cell r="D54">
            <v>1892.4290000000037</v>
          </cell>
          <cell r="I54">
            <v>31.9875742213999</v>
          </cell>
          <cell r="J54">
            <v>-57.167172450551675</v>
          </cell>
        </row>
        <row r="55">
          <cell r="A55">
            <v>54</v>
          </cell>
          <cell r="B55">
            <v>44239</v>
          </cell>
          <cell r="D55">
            <v>2049.023000000001</v>
          </cell>
          <cell r="I55">
            <v>31.943742219505708</v>
          </cell>
          <cell r="J55">
            <v>-56.202868408879453</v>
          </cell>
        </row>
        <row r="56">
          <cell r="A56">
            <v>55</v>
          </cell>
          <cell r="B56">
            <v>44240</v>
          </cell>
          <cell r="D56">
            <v>1960.653999999995</v>
          </cell>
          <cell r="I56">
            <v>31.91862651975681</v>
          </cell>
          <cell r="J56">
            <v>-55.641951114487483</v>
          </cell>
        </row>
        <row r="57">
          <cell r="A57">
            <v>56</v>
          </cell>
          <cell r="B57">
            <v>44241</v>
          </cell>
          <cell r="D57">
            <v>1758.1600000000035</v>
          </cell>
          <cell r="I57">
            <v>31.78408603498541</v>
          </cell>
          <cell r="J57">
            <v>-52.592366793002498</v>
          </cell>
        </row>
        <row r="58">
          <cell r="A58">
            <v>57</v>
          </cell>
          <cell r="B58">
            <v>44242</v>
          </cell>
          <cell r="D58">
            <v>819.5570000000007</v>
          </cell>
          <cell r="I58">
            <v>31.677343796947333</v>
          </cell>
          <cell r="J58">
            <v>-50.137295318126689</v>
          </cell>
        </row>
        <row r="59">
          <cell r="A59">
            <v>58</v>
          </cell>
          <cell r="B59">
            <v>44243</v>
          </cell>
          <cell r="D59">
            <v>1486.8689999999988</v>
          </cell>
          <cell r="I59">
            <v>31.414847640594704</v>
          </cell>
          <cell r="J59">
            <v>-44.012385003232225</v>
          </cell>
        </row>
        <row r="60">
          <cell r="A60">
            <v>59</v>
          </cell>
          <cell r="B60">
            <v>44244</v>
          </cell>
          <cell r="D60">
            <v>1291.8729999999996</v>
          </cell>
          <cell r="I60">
            <v>31.179563653327822</v>
          </cell>
          <cell r="J60">
            <v>-38.443997304582922</v>
          </cell>
        </row>
        <row r="61">
          <cell r="A61">
            <v>60</v>
          </cell>
          <cell r="B61">
            <v>44245</v>
          </cell>
          <cell r="D61">
            <v>1686.9020000000019</v>
          </cell>
          <cell r="I61">
            <v>30.775404681272612</v>
          </cell>
          <cell r="J61">
            <v>-28.744181975257675</v>
          </cell>
        </row>
        <row r="62">
          <cell r="A62">
            <v>61</v>
          </cell>
          <cell r="B62">
            <v>44246</v>
          </cell>
          <cell r="D62">
            <v>1248.015999999996</v>
          </cell>
          <cell r="I62">
            <v>30.293031609899518</v>
          </cell>
          <cell r="J62">
            <v>-17.006437238512262</v>
          </cell>
        </row>
        <row r="63">
          <cell r="A63">
            <v>62</v>
          </cell>
          <cell r="B63">
            <v>44247</v>
          </cell>
          <cell r="D63">
            <v>959.1050000000032</v>
          </cell>
          <cell r="I63">
            <v>29.579474531024513</v>
          </cell>
          <cell r="J63">
            <v>0.59463737373789627</v>
          </cell>
        </row>
        <row r="64">
          <cell r="A64">
            <v>63</v>
          </cell>
          <cell r="B64">
            <v>44248</v>
          </cell>
          <cell r="D64">
            <v>1801.1339999999982</v>
          </cell>
          <cell r="I64">
            <v>28.615142520261681</v>
          </cell>
          <cell r="J64">
            <v>24.702937642808592</v>
          </cell>
        </row>
        <row r="65">
          <cell r="A65">
            <v>64</v>
          </cell>
          <cell r="B65">
            <v>44249</v>
          </cell>
          <cell r="D65">
            <v>1086.8400000000038</v>
          </cell>
          <cell r="I65">
            <v>27.708027556576145</v>
          </cell>
          <cell r="J65">
            <v>47.683183389509054</v>
          </cell>
        </row>
        <row r="66">
          <cell r="A66">
            <v>65</v>
          </cell>
          <cell r="B66">
            <v>44250</v>
          </cell>
          <cell r="D66">
            <v>854.60899999999674</v>
          </cell>
          <cell r="I66">
            <v>26.909937977614963</v>
          </cell>
          <cell r="J66">
            <v>68.167482582845992</v>
          </cell>
        </row>
        <row r="67">
          <cell r="A67">
            <v>66</v>
          </cell>
          <cell r="B67">
            <v>44251</v>
          </cell>
          <cell r="D67">
            <v>1432.8640000000014</v>
          </cell>
          <cell r="I67">
            <v>25.991605009601713</v>
          </cell>
          <cell r="J67">
            <v>92.044139751190642</v>
          </cell>
        </row>
        <row r="68">
          <cell r="A68">
            <v>67</v>
          </cell>
          <cell r="B68">
            <v>44252</v>
          </cell>
          <cell r="D68">
            <v>1809.1699999999983</v>
          </cell>
          <cell r="I68">
            <v>25.152504191640531</v>
          </cell>
          <cell r="J68">
            <v>114.14046129083499</v>
          </cell>
        </row>
        <row r="69">
          <cell r="A69">
            <v>68</v>
          </cell>
          <cell r="B69">
            <v>44253</v>
          </cell>
          <cell r="D69">
            <v>2179.9470000000001</v>
          </cell>
          <cell r="I69">
            <v>24.381082488479272</v>
          </cell>
          <cell r="J69">
            <v>134.71170670846834</v>
          </cell>
        </row>
        <row r="70">
          <cell r="A70">
            <v>69</v>
          </cell>
          <cell r="B70">
            <v>44254</v>
          </cell>
          <cell r="D70">
            <v>2352.1159999999945</v>
          </cell>
          <cell r="I70">
            <v>23.848998176108093</v>
          </cell>
          <cell r="J70">
            <v>149.07798314249033</v>
          </cell>
        </row>
        <row r="71">
          <cell r="A71">
            <v>70</v>
          </cell>
          <cell r="B71">
            <v>44255</v>
          </cell>
          <cell r="D71">
            <v>2429.823000000004</v>
          </cell>
          <cell r="I71">
            <v>23.626648686087321</v>
          </cell>
          <cell r="J71">
            <v>155.15553586972499</v>
          </cell>
        </row>
        <row r="72">
          <cell r="A72">
            <v>71</v>
          </cell>
          <cell r="B72">
            <v>44256</v>
          </cell>
          <cell r="D72">
            <v>1663.9839999999967</v>
          </cell>
          <cell r="I72">
            <v>23.519963739534255</v>
          </cell>
          <cell r="J72">
            <v>158.10715272435982</v>
          </cell>
        </row>
        <row r="73">
          <cell r="A73">
            <v>72</v>
          </cell>
          <cell r="B73">
            <v>44257</v>
          </cell>
          <cell r="D73">
            <v>1731.6140000000014</v>
          </cell>
          <cell r="I73">
            <v>23.505246647102883</v>
          </cell>
          <cell r="J73">
            <v>158.51923131243814</v>
          </cell>
        </row>
        <row r="74">
          <cell r="A74">
            <v>73</v>
          </cell>
          <cell r="B74">
            <v>44258</v>
          </cell>
          <cell r="D74" t="str">
            <v>NA</v>
          </cell>
          <cell r="I74">
            <v>23.629929545081765</v>
          </cell>
          <cell r="J74">
            <v>154.98654920303636</v>
          </cell>
        </row>
        <row r="75">
          <cell r="A75">
            <v>74</v>
          </cell>
          <cell r="B75">
            <v>44259</v>
          </cell>
          <cell r="D75" t="str">
            <v>NA</v>
          </cell>
          <cell r="I75" t="str">
            <v>NA</v>
          </cell>
          <cell r="J75" t="str">
            <v>NA</v>
          </cell>
        </row>
        <row r="76">
          <cell r="A76">
            <v>75</v>
          </cell>
          <cell r="B76">
            <v>44260</v>
          </cell>
          <cell r="D76" t="str">
            <v>NA</v>
          </cell>
          <cell r="I76" t="str">
            <v>NA</v>
          </cell>
          <cell r="J76" t="str">
            <v>NA</v>
          </cell>
        </row>
        <row r="77">
          <cell r="A77">
            <v>76</v>
          </cell>
          <cell r="B77">
            <v>44261</v>
          </cell>
          <cell r="D77" t="str">
            <v>NA</v>
          </cell>
          <cell r="I77" t="str">
            <v>NA</v>
          </cell>
          <cell r="J77" t="str">
            <v>NA</v>
          </cell>
        </row>
        <row r="78">
          <cell r="A78">
            <v>77</v>
          </cell>
          <cell r="B78">
            <v>44262</v>
          </cell>
          <cell r="D78" t="str">
            <v>NA</v>
          </cell>
          <cell r="I78" t="str">
            <v>NA</v>
          </cell>
          <cell r="J78" t="str">
            <v>NA</v>
          </cell>
        </row>
        <row r="79">
          <cell r="A79">
            <v>78</v>
          </cell>
          <cell r="B79">
            <v>44263</v>
          </cell>
          <cell r="D79" t="str">
            <v>NA</v>
          </cell>
          <cell r="I79" t="str">
            <v>NA</v>
          </cell>
          <cell r="J79" t="str">
            <v>NA</v>
          </cell>
        </row>
        <row r="80">
          <cell r="A80">
            <v>79</v>
          </cell>
          <cell r="B80">
            <v>44264</v>
          </cell>
          <cell r="D80" t="str">
            <v>NA</v>
          </cell>
          <cell r="I80" t="str">
            <v>NA</v>
          </cell>
          <cell r="J80" t="str">
            <v>NA</v>
          </cell>
        </row>
        <row r="81">
          <cell r="A81">
            <v>80</v>
          </cell>
          <cell r="B81">
            <v>44265</v>
          </cell>
          <cell r="D81" t="str">
            <v>NA</v>
          </cell>
          <cell r="I81" t="str">
            <v>NA</v>
          </cell>
          <cell r="J81" t="str">
            <v>NA</v>
          </cell>
        </row>
        <row r="82">
          <cell r="A82">
            <v>81</v>
          </cell>
          <cell r="B82">
            <v>44266</v>
          </cell>
          <cell r="D82" t="str">
            <v>NA</v>
          </cell>
          <cell r="I82" t="str">
            <v>NA</v>
          </cell>
          <cell r="J82" t="str">
            <v>NA</v>
          </cell>
        </row>
        <row r="83">
          <cell r="A83">
            <v>82</v>
          </cell>
          <cell r="B83">
            <v>44267</v>
          </cell>
          <cell r="D83" t="str">
            <v>NA</v>
          </cell>
          <cell r="I83" t="str">
            <v>NA</v>
          </cell>
          <cell r="J83" t="str">
            <v>NA</v>
          </cell>
        </row>
        <row r="84">
          <cell r="A84">
            <v>83</v>
          </cell>
          <cell r="B84">
            <v>44268</v>
          </cell>
          <cell r="D84" t="str">
            <v>NA</v>
          </cell>
          <cell r="I84" t="str">
            <v>NA</v>
          </cell>
          <cell r="J84" t="str">
            <v>NA</v>
          </cell>
        </row>
        <row r="85">
          <cell r="A85">
            <v>84</v>
          </cell>
          <cell r="B85">
            <v>44269</v>
          </cell>
          <cell r="D85" t="str">
            <v>NA</v>
          </cell>
          <cell r="I85" t="str">
            <v>NA</v>
          </cell>
          <cell r="J85" t="str">
            <v>NA</v>
          </cell>
        </row>
        <row r="86">
          <cell r="A86">
            <v>85</v>
          </cell>
          <cell r="B86">
            <v>44270</v>
          </cell>
          <cell r="D86" t="str">
            <v>NA</v>
          </cell>
          <cell r="I86" t="str">
            <v>NA</v>
          </cell>
          <cell r="J86" t="str">
            <v>NA</v>
          </cell>
        </row>
        <row r="87">
          <cell r="A87">
            <v>86</v>
          </cell>
          <cell r="B87">
            <v>44271</v>
          </cell>
          <cell r="D87" t="str">
            <v>NA</v>
          </cell>
          <cell r="I87" t="str">
            <v>NA</v>
          </cell>
          <cell r="J87" t="str">
            <v>NA</v>
          </cell>
        </row>
        <row r="88">
          <cell r="A88">
            <v>87</v>
          </cell>
          <cell r="B88">
            <v>44272</v>
          </cell>
          <cell r="D88" t="str">
            <v>NA</v>
          </cell>
          <cell r="I88" t="str">
            <v>NA</v>
          </cell>
          <cell r="J88" t="str">
            <v>NA</v>
          </cell>
        </row>
        <row r="89">
          <cell r="A89">
            <v>88</v>
          </cell>
          <cell r="B89">
            <v>44273</v>
          </cell>
          <cell r="D89" t="str">
            <v>NA</v>
          </cell>
          <cell r="I89" t="str">
            <v>NA</v>
          </cell>
          <cell r="J89" t="str">
            <v>NA</v>
          </cell>
        </row>
        <row r="90">
          <cell r="A90">
            <v>89</v>
          </cell>
          <cell r="B90">
            <v>44274</v>
          </cell>
          <cell r="D90" t="str">
            <v>NA</v>
          </cell>
          <cell r="I90" t="str">
            <v>NA</v>
          </cell>
          <cell r="J90" t="str">
            <v>NA</v>
          </cell>
        </row>
        <row r="91">
          <cell r="A91">
            <v>90</v>
          </cell>
          <cell r="B91">
            <v>44275</v>
          </cell>
          <cell r="D91" t="str">
            <v>NA</v>
          </cell>
          <cell r="I91" t="str">
            <v>NA</v>
          </cell>
          <cell r="J91" t="str">
            <v>NA</v>
          </cell>
        </row>
        <row r="92">
          <cell r="A92">
            <v>91</v>
          </cell>
          <cell r="B92">
            <v>44276</v>
          </cell>
          <cell r="D92" t="str">
            <v>NA</v>
          </cell>
          <cell r="I92" t="str">
            <v>NA</v>
          </cell>
          <cell r="J92" t="str">
            <v>NA</v>
          </cell>
        </row>
        <row r="93">
          <cell r="A93">
            <v>92</v>
          </cell>
          <cell r="B93">
            <v>44277</v>
          </cell>
          <cell r="D93" t="str">
            <v>NA</v>
          </cell>
          <cell r="I93" t="str">
            <v>NA</v>
          </cell>
          <cell r="J93" t="str">
            <v>NA</v>
          </cell>
        </row>
        <row r="94">
          <cell r="A94">
            <v>93</v>
          </cell>
          <cell r="B94">
            <v>44278</v>
          </cell>
          <cell r="D94" t="str">
            <v>NA</v>
          </cell>
          <cell r="I94" t="str">
            <v>NA</v>
          </cell>
          <cell r="J94" t="str">
            <v>NA</v>
          </cell>
        </row>
        <row r="95">
          <cell r="A95">
            <v>94</v>
          </cell>
          <cell r="B95">
            <v>44279</v>
          </cell>
          <cell r="D95" t="str">
            <v>NA</v>
          </cell>
          <cell r="I95" t="str">
            <v>NA</v>
          </cell>
          <cell r="J95" t="str">
            <v>NA</v>
          </cell>
        </row>
        <row r="96">
          <cell r="A96">
            <v>95</v>
          </cell>
          <cell r="B96">
            <v>44280</v>
          </cell>
          <cell r="D96" t="str">
            <v>NA</v>
          </cell>
          <cell r="I96" t="str">
            <v>NA</v>
          </cell>
          <cell r="J96" t="str">
            <v>NA</v>
          </cell>
        </row>
        <row r="97">
          <cell r="A97">
            <v>96</v>
          </cell>
          <cell r="B97">
            <v>44281</v>
          </cell>
          <cell r="D97" t="str">
            <v>NA</v>
          </cell>
          <cell r="I97" t="str">
            <v>NA</v>
          </cell>
          <cell r="J97" t="str">
            <v>NA</v>
          </cell>
        </row>
        <row r="98">
          <cell r="A98">
            <v>97</v>
          </cell>
          <cell r="B98">
            <v>44282</v>
          </cell>
          <cell r="D98" t="str">
            <v>NA</v>
          </cell>
          <cell r="I98" t="str">
            <v>NA</v>
          </cell>
          <cell r="J98" t="str">
            <v>NA</v>
          </cell>
        </row>
        <row r="99">
          <cell r="A99">
            <v>98</v>
          </cell>
          <cell r="B99">
            <v>44283</v>
          </cell>
          <cell r="D99" t="str">
            <v>NA</v>
          </cell>
          <cell r="I99" t="str">
            <v>NA</v>
          </cell>
          <cell r="J99" t="str">
            <v>NA</v>
          </cell>
        </row>
        <row r="100">
          <cell r="A100">
            <v>99</v>
          </cell>
          <cell r="B100">
            <v>44284</v>
          </cell>
          <cell r="D100" t="str">
            <v>NA</v>
          </cell>
          <cell r="I100" t="str">
            <v>NA</v>
          </cell>
          <cell r="J100" t="str">
            <v>NA</v>
          </cell>
        </row>
        <row r="101">
          <cell r="A101">
            <v>100</v>
          </cell>
          <cell r="B101">
            <v>44285</v>
          </cell>
          <cell r="D101" t="str">
            <v>NA</v>
          </cell>
          <cell r="I101" t="str">
            <v>NA</v>
          </cell>
          <cell r="J101" t="str">
            <v>NA</v>
          </cell>
        </row>
        <row r="102">
          <cell r="A102">
            <v>101</v>
          </cell>
          <cell r="B102">
            <v>44286</v>
          </cell>
          <cell r="D102" t="str">
            <v>NA</v>
          </cell>
          <cell r="I102" t="str">
            <v>NA</v>
          </cell>
          <cell r="J102" t="str">
            <v>NA</v>
          </cell>
        </row>
        <row r="103">
          <cell r="A103">
            <v>102</v>
          </cell>
          <cell r="B103">
            <v>44287</v>
          </cell>
          <cell r="D103" t="str">
            <v>NA</v>
          </cell>
          <cell r="I103" t="str">
            <v>NA</v>
          </cell>
          <cell r="J103" t="str">
            <v>NA</v>
          </cell>
        </row>
        <row r="104">
          <cell r="A104">
            <v>103</v>
          </cell>
          <cell r="B104">
            <v>44288</v>
          </cell>
          <cell r="D104" t="str">
            <v>NA</v>
          </cell>
          <cell r="I104" t="str">
            <v>NA</v>
          </cell>
          <cell r="J104" t="str">
            <v>NA</v>
          </cell>
        </row>
        <row r="105">
          <cell r="A105">
            <v>104</v>
          </cell>
          <cell r="B105">
            <v>44289</v>
          </cell>
          <cell r="D105" t="str">
            <v>NA</v>
          </cell>
          <cell r="I105" t="str">
            <v>NA</v>
          </cell>
          <cell r="J105" t="str">
            <v>NA</v>
          </cell>
        </row>
        <row r="106">
          <cell r="A106">
            <v>105</v>
          </cell>
          <cell r="B106">
            <v>44290</v>
          </cell>
          <cell r="D106" t="str">
            <v>NA</v>
          </cell>
          <cell r="I106" t="str">
            <v>NA</v>
          </cell>
          <cell r="J106" t="str">
            <v>NA</v>
          </cell>
        </row>
        <row r="107">
          <cell r="A107">
            <v>106</v>
          </cell>
          <cell r="B107">
            <v>44291</v>
          </cell>
          <cell r="D107" t="str">
            <v>NA</v>
          </cell>
          <cell r="I107" t="str">
            <v>NA</v>
          </cell>
          <cell r="J107" t="str">
            <v>NA</v>
          </cell>
        </row>
        <row r="108">
          <cell r="A108">
            <v>107</v>
          </cell>
          <cell r="B108">
            <v>44292</v>
          </cell>
          <cell r="D108" t="str">
            <v>NA</v>
          </cell>
          <cell r="I108" t="str">
            <v>NA</v>
          </cell>
          <cell r="J108" t="str">
            <v>NA</v>
          </cell>
        </row>
        <row r="109">
          <cell r="A109">
            <v>108</v>
          </cell>
          <cell r="B109">
            <v>44293</v>
          </cell>
          <cell r="D109" t="str">
            <v>NA</v>
          </cell>
          <cell r="I109" t="str">
            <v>NA</v>
          </cell>
          <cell r="J109" t="str">
            <v>NA</v>
          </cell>
        </row>
        <row r="110">
          <cell r="A110">
            <v>109</v>
          </cell>
          <cell r="B110">
            <v>44294</v>
          </cell>
          <cell r="D110" t="str">
            <v>NA</v>
          </cell>
          <cell r="I110" t="str">
            <v>NA</v>
          </cell>
          <cell r="J110" t="str">
            <v>NA</v>
          </cell>
        </row>
        <row r="111">
          <cell r="A111">
            <v>110</v>
          </cell>
          <cell r="B111">
            <v>44295</v>
          </cell>
          <cell r="D111" t="str">
            <v>NA</v>
          </cell>
          <cell r="I111" t="str">
            <v>NA</v>
          </cell>
          <cell r="J111" t="str">
            <v>NA</v>
          </cell>
        </row>
        <row r="112">
          <cell r="A112">
            <v>111</v>
          </cell>
          <cell r="B112">
            <v>44296</v>
          </cell>
          <cell r="D112" t="str">
            <v>NA</v>
          </cell>
          <cell r="I112" t="str">
            <v>NA</v>
          </cell>
          <cell r="J112" t="str">
            <v>NA</v>
          </cell>
        </row>
        <row r="113">
          <cell r="A113">
            <v>112</v>
          </cell>
          <cell r="B113">
            <v>44297</v>
          </cell>
          <cell r="D113" t="str">
            <v>NA</v>
          </cell>
          <cell r="I113" t="str">
            <v>NA</v>
          </cell>
          <cell r="J113" t="str">
            <v>NA</v>
          </cell>
        </row>
        <row r="114">
          <cell r="A114">
            <v>113</v>
          </cell>
          <cell r="B114">
            <v>44298</v>
          </cell>
          <cell r="D114" t="str">
            <v>NA</v>
          </cell>
          <cell r="I114" t="str">
            <v>NA</v>
          </cell>
          <cell r="J114" t="str">
            <v>NA</v>
          </cell>
        </row>
        <row r="115">
          <cell r="A115">
            <v>114</v>
          </cell>
          <cell r="B115">
            <v>44299</v>
          </cell>
          <cell r="D115" t="str">
            <v>NA</v>
          </cell>
          <cell r="I115" t="str">
            <v>NA</v>
          </cell>
          <cell r="J115" t="str">
            <v>NA</v>
          </cell>
        </row>
        <row r="116">
          <cell r="A116">
            <v>115</v>
          </cell>
          <cell r="B116">
            <v>44300</v>
          </cell>
          <cell r="D116" t="str">
            <v>NA</v>
          </cell>
          <cell r="I116" t="str">
            <v>NA</v>
          </cell>
          <cell r="J116" t="str">
            <v>NA</v>
          </cell>
        </row>
        <row r="117">
          <cell r="A117">
            <v>116</v>
          </cell>
          <cell r="B117">
            <v>44301</v>
          </cell>
          <cell r="D117" t="str">
            <v>NA</v>
          </cell>
          <cell r="I117" t="str">
            <v>NA</v>
          </cell>
          <cell r="J117" t="str">
            <v>NA</v>
          </cell>
        </row>
        <row r="118">
          <cell r="A118">
            <v>117</v>
          </cell>
          <cell r="B118">
            <v>44302</v>
          </cell>
          <cell r="D118" t="str">
            <v>NA</v>
          </cell>
          <cell r="I118" t="str">
            <v>NA</v>
          </cell>
          <cell r="J118" t="str">
            <v>NA</v>
          </cell>
        </row>
        <row r="119">
          <cell r="A119">
            <v>118</v>
          </cell>
          <cell r="B119">
            <v>44303</v>
          </cell>
          <cell r="D119" t="str">
            <v>NA</v>
          </cell>
          <cell r="I119" t="str">
            <v>NA</v>
          </cell>
          <cell r="J119" t="str">
            <v>NA</v>
          </cell>
        </row>
        <row r="120">
          <cell r="A120">
            <v>119</v>
          </cell>
          <cell r="B120">
            <v>44304</v>
          </cell>
          <cell r="D120" t="str">
            <v>NA</v>
          </cell>
          <cell r="I120" t="str">
            <v>NA</v>
          </cell>
          <cell r="J120" t="str">
            <v>NA</v>
          </cell>
        </row>
        <row r="121">
          <cell r="A121">
            <v>120</v>
          </cell>
          <cell r="B121">
            <v>44305</v>
          </cell>
          <cell r="D121" t="str">
            <v>NA</v>
          </cell>
          <cell r="I121" t="str">
            <v>NA</v>
          </cell>
          <cell r="J121" t="str">
            <v>NA</v>
          </cell>
        </row>
        <row r="122">
          <cell r="A122">
            <v>121</v>
          </cell>
          <cell r="B122">
            <v>44306</v>
          </cell>
          <cell r="D122" t="str">
            <v>NA</v>
          </cell>
          <cell r="I122" t="str">
            <v>NA</v>
          </cell>
          <cell r="J122" t="str">
            <v>NA</v>
          </cell>
        </row>
        <row r="123">
          <cell r="A123">
            <v>122</v>
          </cell>
          <cell r="B123">
            <v>44307</v>
          </cell>
          <cell r="D123" t="str">
            <v>NA</v>
          </cell>
          <cell r="I123" t="str">
            <v>NA</v>
          </cell>
          <cell r="J123" t="str">
            <v>NA</v>
          </cell>
        </row>
        <row r="124">
          <cell r="A124">
            <v>123</v>
          </cell>
          <cell r="B124">
            <v>44308</v>
          </cell>
          <cell r="D124" t="str">
            <v>NA</v>
          </cell>
          <cell r="I124" t="str">
            <v>NA</v>
          </cell>
          <cell r="J124" t="str">
            <v>NA</v>
          </cell>
        </row>
        <row r="125">
          <cell r="A125">
            <v>124</v>
          </cell>
          <cell r="B125">
            <v>44309</v>
          </cell>
          <cell r="D125" t="str">
            <v>NA</v>
          </cell>
          <cell r="I125" t="str">
            <v>NA</v>
          </cell>
          <cell r="J125" t="str">
            <v>NA</v>
          </cell>
        </row>
        <row r="126">
          <cell r="A126">
            <v>125</v>
          </cell>
          <cell r="B126">
            <v>44310</v>
          </cell>
          <cell r="D126" t="str">
            <v>NA</v>
          </cell>
          <cell r="I126" t="str">
            <v>NA</v>
          </cell>
          <cell r="J126" t="str">
            <v>NA</v>
          </cell>
        </row>
        <row r="127">
          <cell r="A127">
            <v>126</v>
          </cell>
          <cell r="B127">
            <v>44311</v>
          </cell>
          <cell r="D127" t="str">
            <v>NA</v>
          </cell>
          <cell r="I127" t="str">
            <v>NA</v>
          </cell>
          <cell r="J127" t="str">
            <v>NA</v>
          </cell>
        </row>
        <row r="128">
          <cell r="A128">
            <v>127</v>
          </cell>
          <cell r="B128">
            <v>44312</v>
          </cell>
          <cell r="D128" t="str">
            <v>NA</v>
          </cell>
          <cell r="I128" t="str">
            <v>NA</v>
          </cell>
          <cell r="J128" t="str">
            <v>NA</v>
          </cell>
        </row>
        <row r="129">
          <cell r="A129">
            <v>128</v>
          </cell>
          <cell r="B129">
            <v>44313</v>
          </cell>
          <cell r="D129" t="str">
            <v>NA</v>
          </cell>
          <cell r="I129" t="str">
            <v>NA</v>
          </cell>
          <cell r="J129" t="str">
            <v>NA</v>
          </cell>
        </row>
        <row r="130">
          <cell r="A130">
            <v>129</v>
          </cell>
          <cell r="B130">
            <v>44314</v>
          </cell>
          <cell r="D130" t="str">
            <v>NA</v>
          </cell>
          <cell r="I130" t="str">
            <v>NA</v>
          </cell>
          <cell r="J130" t="str">
            <v>NA</v>
          </cell>
        </row>
        <row r="131">
          <cell r="A131">
            <v>130</v>
          </cell>
          <cell r="B131">
            <v>44315</v>
          </cell>
          <cell r="D131" t="str">
            <v>NA</v>
          </cell>
          <cell r="I131" t="str">
            <v>NA</v>
          </cell>
          <cell r="J131" t="str">
            <v>NA</v>
          </cell>
        </row>
        <row r="132">
          <cell r="A132">
            <v>131</v>
          </cell>
          <cell r="B132">
            <v>44316</v>
          </cell>
          <cell r="D132" t="str">
            <v>NA</v>
          </cell>
          <cell r="I132" t="str">
            <v>NA</v>
          </cell>
          <cell r="J132" t="str">
            <v>NA</v>
          </cell>
        </row>
        <row r="133">
          <cell r="A133">
            <v>132</v>
          </cell>
          <cell r="B133">
            <v>44317</v>
          </cell>
          <cell r="D133" t="str">
            <v>NA</v>
          </cell>
          <cell r="I133" t="str">
            <v>NA</v>
          </cell>
          <cell r="J133" t="str">
            <v>NA</v>
          </cell>
        </row>
        <row r="134">
          <cell r="A134">
            <v>133</v>
          </cell>
          <cell r="B134">
            <v>44318</v>
          </cell>
          <cell r="D134" t="str">
            <v>NA</v>
          </cell>
          <cell r="I134" t="str">
            <v>NA</v>
          </cell>
          <cell r="J134" t="str">
            <v>NA</v>
          </cell>
        </row>
        <row r="135">
          <cell r="A135">
            <v>134</v>
          </cell>
          <cell r="B135">
            <v>44319</v>
          </cell>
          <cell r="D135" t="str">
            <v>NA</v>
          </cell>
          <cell r="I135" t="str">
            <v>NA</v>
          </cell>
          <cell r="J135" t="str">
            <v>NA</v>
          </cell>
        </row>
        <row r="136">
          <cell r="A136">
            <v>135</v>
          </cell>
          <cell r="B136">
            <v>44320</v>
          </cell>
          <cell r="D136" t="str">
            <v>NA</v>
          </cell>
          <cell r="I136" t="str">
            <v>NA</v>
          </cell>
          <cell r="J136" t="str">
            <v>NA</v>
          </cell>
        </row>
        <row r="137">
          <cell r="A137">
            <v>136</v>
          </cell>
          <cell r="B137">
            <v>44321</v>
          </cell>
          <cell r="D137" t="str">
            <v>NA</v>
          </cell>
          <cell r="I137" t="str">
            <v>NA</v>
          </cell>
          <cell r="J137" t="str">
            <v>NA</v>
          </cell>
        </row>
        <row r="138">
          <cell r="A138">
            <v>137</v>
          </cell>
          <cell r="B138">
            <v>44322</v>
          </cell>
          <cell r="D138" t="str">
            <v>NA</v>
          </cell>
          <cell r="I138" t="str">
            <v>NA</v>
          </cell>
          <cell r="J138" t="str">
            <v>NA</v>
          </cell>
        </row>
        <row r="139">
          <cell r="A139">
            <v>138</v>
          </cell>
          <cell r="B139">
            <v>44323</v>
          </cell>
          <cell r="D139" t="str">
            <v>NA</v>
          </cell>
          <cell r="I139" t="str">
            <v>NA</v>
          </cell>
          <cell r="J139" t="str">
            <v>NA</v>
          </cell>
        </row>
        <row r="140">
          <cell r="A140">
            <v>139</v>
          </cell>
          <cell r="B140">
            <v>44324</v>
          </cell>
          <cell r="D140" t="str">
            <v>NA</v>
          </cell>
          <cell r="I140" t="str">
            <v>NA</v>
          </cell>
          <cell r="J140" t="str">
            <v>NA</v>
          </cell>
        </row>
        <row r="141">
          <cell r="A141">
            <v>140</v>
          </cell>
          <cell r="B141">
            <v>44325</v>
          </cell>
          <cell r="D141" t="str">
            <v>NA</v>
          </cell>
          <cell r="I141" t="str">
            <v>NA</v>
          </cell>
          <cell r="J141" t="str">
            <v>NA</v>
          </cell>
        </row>
        <row r="142">
          <cell r="A142">
            <v>141</v>
          </cell>
          <cell r="B142">
            <v>44326</v>
          </cell>
          <cell r="D142" t="str">
            <v>NA</v>
          </cell>
          <cell r="I142" t="str">
            <v>NA</v>
          </cell>
          <cell r="J142" t="str">
            <v>NA</v>
          </cell>
        </row>
        <row r="143">
          <cell r="A143">
            <v>142</v>
          </cell>
          <cell r="B143">
            <v>44327</v>
          </cell>
          <cell r="D143" t="str">
            <v>NA</v>
          </cell>
          <cell r="I143" t="str">
            <v>NA</v>
          </cell>
          <cell r="J143" t="str">
            <v>NA</v>
          </cell>
        </row>
        <row r="144">
          <cell r="A144">
            <v>143</v>
          </cell>
          <cell r="B144">
            <v>44328</v>
          </cell>
          <cell r="D144" t="str">
            <v>NA</v>
          </cell>
          <cell r="I144" t="str">
            <v>NA</v>
          </cell>
          <cell r="J144" t="str">
            <v>NA</v>
          </cell>
        </row>
        <row r="145">
          <cell r="A145">
            <v>144</v>
          </cell>
          <cell r="B145">
            <v>44329</v>
          </cell>
          <cell r="D145" t="str">
            <v>NA</v>
          </cell>
          <cell r="I145" t="str">
            <v>NA</v>
          </cell>
          <cell r="J145" t="str">
            <v>NA</v>
          </cell>
        </row>
        <row r="146">
          <cell r="A146">
            <v>145</v>
          </cell>
          <cell r="B146">
            <v>44330</v>
          </cell>
          <cell r="D146" t="str">
            <v>NA</v>
          </cell>
          <cell r="I146" t="str">
            <v>NA</v>
          </cell>
          <cell r="J146" t="str">
            <v>NA</v>
          </cell>
        </row>
        <row r="147">
          <cell r="A147">
            <v>146</v>
          </cell>
          <cell r="B147">
            <v>44331</v>
          </cell>
          <cell r="D147" t="str">
            <v>NA</v>
          </cell>
          <cell r="I147" t="str">
            <v>NA</v>
          </cell>
          <cell r="J147" t="str">
            <v>NA</v>
          </cell>
        </row>
        <row r="148">
          <cell r="A148">
            <v>147</v>
          </cell>
          <cell r="B148">
            <v>44332</v>
          </cell>
          <cell r="D148" t="str">
            <v>NA</v>
          </cell>
          <cell r="I148" t="str">
            <v>NA</v>
          </cell>
          <cell r="J148" t="str">
            <v>NA</v>
          </cell>
        </row>
        <row r="149">
          <cell r="A149">
            <v>148</v>
          </cell>
          <cell r="B149">
            <v>44333</v>
          </cell>
          <cell r="D149" t="str">
            <v>NA</v>
          </cell>
          <cell r="I149" t="str">
            <v>NA</v>
          </cell>
          <cell r="J149" t="str">
            <v>NA</v>
          </cell>
        </row>
        <row r="150">
          <cell r="A150">
            <v>149</v>
          </cell>
          <cell r="B150">
            <v>44334</v>
          </cell>
          <cell r="D150" t="str">
            <v>NA</v>
          </cell>
          <cell r="I150" t="str">
            <v>NA</v>
          </cell>
          <cell r="J150" t="str">
            <v>NA</v>
          </cell>
        </row>
        <row r="151">
          <cell r="A151">
            <v>150</v>
          </cell>
          <cell r="B151">
            <v>44335</v>
          </cell>
          <cell r="D151" t="str">
            <v>NA</v>
          </cell>
          <cell r="I151" t="str">
            <v>NA</v>
          </cell>
          <cell r="J151" t="str">
            <v>NA</v>
          </cell>
        </row>
        <row r="152">
          <cell r="A152">
            <v>151</v>
          </cell>
          <cell r="B152">
            <v>44336</v>
          </cell>
          <cell r="D152" t="str">
            <v>NA</v>
          </cell>
          <cell r="I152" t="str">
            <v>NA</v>
          </cell>
          <cell r="J152" t="str">
            <v>NA</v>
          </cell>
        </row>
        <row r="153">
          <cell r="A153">
            <v>152</v>
          </cell>
          <cell r="B153">
            <v>44337</v>
          </cell>
          <cell r="D153" t="str">
            <v>NA</v>
          </cell>
          <cell r="I153" t="str">
            <v>NA</v>
          </cell>
          <cell r="J153" t="str">
            <v>NA</v>
          </cell>
        </row>
        <row r="154">
          <cell r="A154">
            <v>153</v>
          </cell>
          <cell r="B154">
            <v>44338</v>
          </cell>
          <cell r="D154" t="str">
            <v>NA</v>
          </cell>
          <cell r="I154" t="str">
            <v>NA</v>
          </cell>
          <cell r="J154" t="str">
            <v>NA</v>
          </cell>
        </row>
        <row r="155">
          <cell r="A155">
            <v>154</v>
          </cell>
          <cell r="B155">
            <v>44339</v>
          </cell>
          <cell r="D155" t="str">
            <v>NA</v>
          </cell>
          <cell r="I155" t="str">
            <v>NA</v>
          </cell>
          <cell r="J155" t="str">
            <v>NA</v>
          </cell>
        </row>
        <row r="156">
          <cell r="A156">
            <v>155</v>
          </cell>
          <cell r="B156">
            <v>44340</v>
          </cell>
          <cell r="D156" t="str">
            <v>NA</v>
          </cell>
          <cell r="I156" t="str">
            <v>NA</v>
          </cell>
          <cell r="J156" t="str">
            <v>NA</v>
          </cell>
        </row>
        <row r="157">
          <cell r="A157">
            <v>156</v>
          </cell>
          <cell r="B157">
            <v>44341</v>
          </cell>
          <cell r="D157" t="str">
            <v>NA</v>
          </cell>
          <cell r="I157" t="str">
            <v>NA</v>
          </cell>
          <cell r="J157" t="str">
            <v>NA</v>
          </cell>
        </row>
        <row r="158">
          <cell r="A158">
            <v>157</v>
          </cell>
          <cell r="B158">
            <v>44342</v>
          </cell>
          <cell r="D158" t="str">
            <v>NA</v>
          </cell>
          <cell r="I158" t="str">
            <v>NA</v>
          </cell>
          <cell r="J158" t="str">
            <v>NA</v>
          </cell>
        </row>
        <row r="159">
          <cell r="A159">
            <v>158</v>
          </cell>
          <cell r="B159">
            <v>44343</v>
          </cell>
          <cell r="D159" t="str">
            <v>NA</v>
          </cell>
          <cell r="I159" t="str">
            <v>NA</v>
          </cell>
          <cell r="J159" t="str">
            <v>NA</v>
          </cell>
        </row>
        <row r="160">
          <cell r="A160">
            <v>159</v>
          </cell>
          <cell r="B160">
            <v>44344</v>
          </cell>
          <cell r="D160" t="str">
            <v>NA</v>
          </cell>
          <cell r="I160" t="str">
            <v>NA</v>
          </cell>
          <cell r="J160" t="str">
            <v>NA</v>
          </cell>
        </row>
        <row r="161">
          <cell r="A161">
            <v>160</v>
          </cell>
          <cell r="B161">
            <v>44345</v>
          </cell>
          <cell r="D161" t="str">
            <v>NA</v>
          </cell>
          <cell r="I161" t="str">
            <v>NA</v>
          </cell>
          <cell r="J161" t="str">
            <v>NA</v>
          </cell>
        </row>
        <row r="162">
          <cell r="A162">
            <v>161</v>
          </cell>
          <cell r="B162">
            <v>44346</v>
          </cell>
          <cell r="D162" t="str">
            <v>NA</v>
          </cell>
          <cell r="I162" t="str">
            <v>NA</v>
          </cell>
          <cell r="J162" t="str">
            <v>NA</v>
          </cell>
        </row>
        <row r="163">
          <cell r="A163">
            <v>162</v>
          </cell>
          <cell r="B163">
            <v>44347</v>
          </cell>
          <cell r="D163" t="str">
            <v>NA</v>
          </cell>
          <cell r="I163" t="str">
            <v>NA</v>
          </cell>
          <cell r="J163" t="str">
            <v>NA</v>
          </cell>
        </row>
        <row r="164">
          <cell r="A164">
            <v>163</v>
          </cell>
          <cell r="B164">
            <v>44348</v>
          </cell>
          <cell r="D164" t="str">
            <v>NA</v>
          </cell>
          <cell r="I164" t="str">
            <v>NA</v>
          </cell>
          <cell r="J164" t="str">
            <v>NA</v>
          </cell>
        </row>
        <row r="165">
          <cell r="A165">
            <v>164</v>
          </cell>
          <cell r="B165">
            <v>44349</v>
          </cell>
          <cell r="D165" t="str">
            <v>NA</v>
          </cell>
          <cell r="I165" t="str">
            <v>NA</v>
          </cell>
          <cell r="J165" t="str">
            <v>NA</v>
          </cell>
        </row>
        <row r="166">
          <cell r="A166">
            <v>165</v>
          </cell>
          <cell r="B166">
            <v>44350</v>
          </cell>
          <cell r="D166" t="str">
            <v>NA</v>
          </cell>
          <cell r="I166" t="str">
            <v>NA</v>
          </cell>
          <cell r="J166" t="str">
            <v>NA</v>
          </cell>
        </row>
        <row r="167">
          <cell r="A167">
            <v>166</v>
          </cell>
          <cell r="B167">
            <v>44351</v>
          </cell>
          <cell r="D167" t="str">
            <v>NA</v>
          </cell>
          <cell r="I167" t="str">
            <v>NA</v>
          </cell>
          <cell r="J167" t="str">
            <v>NA</v>
          </cell>
        </row>
        <row r="168">
          <cell r="A168">
            <v>167</v>
          </cell>
          <cell r="B168">
            <v>44352</v>
          </cell>
          <cell r="D168" t="str">
            <v>NA</v>
          </cell>
          <cell r="I168" t="str">
            <v>NA</v>
          </cell>
          <cell r="J168" t="str">
            <v>NA</v>
          </cell>
        </row>
        <row r="169">
          <cell r="A169">
            <v>168</v>
          </cell>
          <cell r="B169">
            <v>44353</v>
          </cell>
          <cell r="D169" t="str">
            <v>NA</v>
          </cell>
          <cell r="I169" t="str">
            <v>NA</v>
          </cell>
          <cell r="J169" t="str">
            <v>NA</v>
          </cell>
        </row>
        <row r="170">
          <cell r="A170">
            <v>169</v>
          </cell>
          <cell r="B170">
            <v>44354</v>
          </cell>
          <cell r="D170" t="str">
            <v>NA</v>
          </cell>
          <cell r="I170" t="str">
            <v>NA</v>
          </cell>
          <cell r="J170" t="str">
            <v>NA</v>
          </cell>
        </row>
        <row r="171">
          <cell r="A171">
            <v>170</v>
          </cell>
          <cell r="B171">
            <v>44355</v>
          </cell>
          <cell r="D171" t="str">
            <v>NA</v>
          </cell>
          <cell r="I171" t="str">
            <v>NA</v>
          </cell>
          <cell r="J171" t="str">
            <v>NA</v>
          </cell>
        </row>
        <row r="172">
          <cell r="A172">
            <v>171</v>
          </cell>
          <cell r="B172">
            <v>44356</v>
          </cell>
          <cell r="D172" t="str">
            <v>NA</v>
          </cell>
          <cell r="I172" t="str">
            <v>NA</v>
          </cell>
          <cell r="J172" t="str">
            <v>NA</v>
          </cell>
        </row>
        <row r="173">
          <cell r="A173">
            <v>172</v>
          </cell>
          <cell r="B173">
            <v>44357</v>
          </cell>
          <cell r="D173" t="str">
            <v>NA</v>
          </cell>
          <cell r="I173" t="str">
            <v>NA</v>
          </cell>
          <cell r="J173" t="str">
            <v>NA</v>
          </cell>
        </row>
        <row r="174">
          <cell r="A174">
            <v>173</v>
          </cell>
          <cell r="B174">
            <v>44358</v>
          </cell>
          <cell r="D174" t="str">
            <v>NA</v>
          </cell>
          <cell r="I174" t="str">
            <v>NA</v>
          </cell>
          <cell r="J174" t="str">
            <v>NA</v>
          </cell>
        </row>
        <row r="175">
          <cell r="A175">
            <v>174</v>
          </cell>
          <cell r="B175">
            <v>44359</v>
          </cell>
          <cell r="D175" t="str">
            <v>NA</v>
          </cell>
          <cell r="I175" t="str">
            <v>NA</v>
          </cell>
          <cell r="J175" t="str">
            <v>NA</v>
          </cell>
        </row>
        <row r="176">
          <cell r="A176">
            <v>175</v>
          </cell>
          <cell r="B176">
            <v>44360</v>
          </cell>
          <cell r="D176" t="str">
            <v>NA</v>
          </cell>
          <cell r="I176" t="str">
            <v>NA</v>
          </cell>
          <cell r="J176" t="str">
            <v>NA</v>
          </cell>
        </row>
        <row r="177">
          <cell r="A177">
            <v>176</v>
          </cell>
          <cell r="B177">
            <v>44361</v>
          </cell>
          <cell r="D177" t="str">
            <v>NA</v>
          </cell>
          <cell r="I177" t="str">
            <v>NA</v>
          </cell>
          <cell r="J177" t="str">
            <v>NA</v>
          </cell>
        </row>
        <row r="178">
          <cell r="A178">
            <v>177</v>
          </cell>
          <cell r="B178">
            <v>44362</v>
          </cell>
          <cell r="D178" t="str">
            <v>NA</v>
          </cell>
          <cell r="I178" t="str">
            <v>NA</v>
          </cell>
          <cell r="J178" t="str">
            <v>NA</v>
          </cell>
        </row>
        <row r="179">
          <cell r="A179">
            <v>178</v>
          </cell>
          <cell r="B179">
            <v>44363</v>
          </cell>
          <cell r="D179" t="str">
            <v>NA</v>
          </cell>
          <cell r="I179" t="str">
            <v>NA</v>
          </cell>
          <cell r="J179" t="str">
            <v>NA</v>
          </cell>
        </row>
        <row r="180">
          <cell r="A180">
            <v>179</v>
          </cell>
          <cell r="B180">
            <v>44364</v>
          </cell>
          <cell r="D180" t="str">
            <v>NA</v>
          </cell>
          <cell r="I180" t="str">
            <v>NA</v>
          </cell>
          <cell r="J180" t="str">
            <v>NA</v>
          </cell>
        </row>
        <row r="181">
          <cell r="A181">
            <v>180</v>
          </cell>
          <cell r="B181">
            <v>44365</v>
          </cell>
          <cell r="D181" t="str">
            <v>NA</v>
          </cell>
          <cell r="I181" t="str">
            <v>NA</v>
          </cell>
          <cell r="J181" t="str">
            <v>NA</v>
          </cell>
        </row>
        <row r="182">
          <cell r="A182">
            <v>181</v>
          </cell>
          <cell r="B182">
            <v>44366</v>
          </cell>
          <cell r="D182" t="str">
            <v>NA</v>
          </cell>
          <cell r="I182" t="str">
            <v>NA</v>
          </cell>
          <cell r="J182" t="str">
            <v>NA</v>
          </cell>
        </row>
        <row r="183">
          <cell r="A183">
            <v>182</v>
          </cell>
          <cell r="B183">
            <v>44367</v>
          </cell>
          <cell r="D183" t="str">
            <v>NA</v>
          </cell>
          <cell r="I183" t="str">
            <v>NA</v>
          </cell>
          <cell r="J183" t="str">
            <v>NA</v>
          </cell>
        </row>
        <row r="184">
          <cell r="A184">
            <v>183</v>
          </cell>
          <cell r="B184">
            <v>44368</v>
          </cell>
          <cell r="D184" t="str">
            <v>NA</v>
          </cell>
          <cell r="I184" t="str">
            <v>NA</v>
          </cell>
          <cell r="J184" t="str">
            <v>NA</v>
          </cell>
        </row>
        <row r="185">
          <cell r="A185">
            <v>184</v>
          </cell>
          <cell r="B185">
            <v>44369</v>
          </cell>
          <cell r="D185" t="str">
            <v>NA</v>
          </cell>
          <cell r="I185" t="str">
            <v>NA</v>
          </cell>
          <cell r="J185" t="str">
            <v>NA</v>
          </cell>
        </row>
        <row r="186">
          <cell r="A186">
            <v>185</v>
          </cell>
          <cell r="B186">
            <v>44370</v>
          </cell>
          <cell r="D186" t="str">
            <v>NA</v>
          </cell>
          <cell r="I186" t="str">
            <v>NA</v>
          </cell>
          <cell r="J186" t="str">
            <v>NA</v>
          </cell>
        </row>
        <row r="187">
          <cell r="A187">
            <v>186</v>
          </cell>
          <cell r="B187">
            <v>44371</v>
          </cell>
          <cell r="D187" t="str">
            <v>NA</v>
          </cell>
          <cell r="I187" t="str">
            <v>NA</v>
          </cell>
          <cell r="J187" t="str">
            <v>NA</v>
          </cell>
        </row>
        <row r="188">
          <cell r="A188">
            <v>187</v>
          </cell>
          <cell r="B188">
            <v>44372</v>
          </cell>
          <cell r="D188" t="str">
            <v>NA</v>
          </cell>
          <cell r="I188" t="str">
            <v>NA</v>
          </cell>
          <cell r="J188" t="str">
            <v>NA</v>
          </cell>
        </row>
        <row r="189">
          <cell r="A189">
            <v>188</v>
          </cell>
          <cell r="B189">
            <v>44373</v>
          </cell>
          <cell r="D189" t="str">
            <v>NA</v>
          </cell>
          <cell r="I189" t="str">
            <v>NA</v>
          </cell>
          <cell r="J189" t="str">
            <v>NA</v>
          </cell>
        </row>
        <row r="190">
          <cell r="A190">
            <v>189</v>
          </cell>
          <cell r="B190">
            <v>44374</v>
          </cell>
          <cell r="D190" t="str">
            <v>NA</v>
          </cell>
          <cell r="I190" t="str">
            <v>NA</v>
          </cell>
          <cell r="J190" t="str">
            <v>NA</v>
          </cell>
        </row>
        <row r="191">
          <cell r="A191">
            <v>190</v>
          </cell>
          <cell r="B191">
            <v>44375</v>
          </cell>
          <cell r="D191" t="str">
            <v>NA</v>
          </cell>
          <cell r="I191" t="str">
            <v>NA</v>
          </cell>
          <cell r="J191" t="str">
            <v>NA</v>
          </cell>
        </row>
        <row r="192">
          <cell r="A192">
            <v>191</v>
          </cell>
          <cell r="B192">
            <v>44376</v>
          </cell>
          <cell r="D192" t="str">
            <v>NA</v>
          </cell>
          <cell r="I192" t="str">
            <v>NA</v>
          </cell>
          <cell r="J192" t="str">
            <v>NA</v>
          </cell>
        </row>
        <row r="193">
          <cell r="A193">
            <v>192</v>
          </cell>
          <cell r="B193">
            <v>44377</v>
          </cell>
          <cell r="D193" t="str">
            <v>NA</v>
          </cell>
          <cell r="I193" t="str">
            <v>NA</v>
          </cell>
          <cell r="J193" t="str">
            <v>NA</v>
          </cell>
        </row>
        <row r="194">
          <cell r="A194">
            <v>193</v>
          </cell>
          <cell r="B194">
            <v>44378</v>
          </cell>
          <cell r="D194" t="str">
            <v>NA</v>
          </cell>
          <cell r="I194" t="str">
            <v>NA</v>
          </cell>
          <cell r="J194" t="str">
            <v>NA</v>
          </cell>
        </row>
        <row r="195">
          <cell r="A195">
            <v>194</v>
          </cell>
          <cell r="B195">
            <v>44379</v>
          </cell>
          <cell r="D195" t="str">
            <v>NA</v>
          </cell>
          <cell r="I195" t="str">
            <v>NA</v>
          </cell>
          <cell r="J195" t="str">
            <v>NA</v>
          </cell>
        </row>
        <row r="196">
          <cell r="A196">
            <v>195</v>
          </cell>
          <cell r="B196">
            <v>44380</v>
          </cell>
          <cell r="D196" t="str">
            <v>NA</v>
          </cell>
          <cell r="I196" t="str">
            <v>NA</v>
          </cell>
          <cell r="J196" t="str">
            <v>NA</v>
          </cell>
        </row>
        <row r="197">
          <cell r="A197">
            <v>196</v>
          </cell>
          <cell r="B197">
            <v>44381</v>
          </cell>
          <cell r="D197" t="str">
            <v>NA</v>
          </cell>
          <cell r="I197" t="str">
            <v>NA</v>
          </cell>
          <cell r="J197" t="str">
            <v>NA</v>
          </cell>
        </row>
        <row r="198">
          <cell r="A198">
            <v>197</v>
          </cell>
          <cell r="B198">
            <v>44382</v>
          </cell>
          <cell r="D198" t="str">
            <v>NA</v>
          </cell>
          <cell r="I198" t="str">
            <v>NA</v>
          </cell>
          <cell r="J198" t="str">
            <v>NA</v>
          </cell>
        </row>
        <row r="199">
          <cell r="A199">
            <v>198</v>
          </cell>
          <cell r="B199">
            <v>44383</v>
          </cell>
          <cell r="D199" t="str">
            <v>NA</v>
          </cell>
          <cell r="I199" t="str">
            <v>NA</v>
          </cell>
          <cell r="J199" t="str">
            <v>NA</v>
          </cell>
        </row>
        <row r="200">
          <cell r="A200">
            <v>199</v>
          </cell>
          <cell r="B200">
            <v>44384</v>
          </cell>
          <cell r="D200" t="str">
            <v>NA</v>
          </cell>
          <cell r="I200" t="str">
            <v>NA</v>
          </cell>
          <cell r="J200" t="str">
            <v>NA</v>
          </cell>
        </row>
        <row r="201">
          <cell r="A201">
            <v>200</v>
          </cell>
          <cell r="B201">
            <v>44385</v>
          </cell>
          <cell r="D201" t="str">
            <v>NA</v>
          </cell>
          <cell r="I201" t="str">
            <v>NA</v>
          </cell>
          <cell r="J201" t="str">
            <v>NA</v>
          </cell>
        </row>
        <row r="202">
          <cell r="A202">
            <v>201</v>
          </cell>
          <cell r="B202">
            <v>44386</v>
          </cell>
          <cell r="D202" t="str">
            <v>NA</v>
          </cell>
          <cell r="I202" t="str">
            <v>NA</v>
          </cell>
          <cell r="J202" t="str">
            <v>NA</v>
          </cell>
        </row>
        <row r="203">
          <cell r="A203">
            <v>202</v>
          </cell>
          <cell r="B203">
            <v>44387</v>
          </cell>
          <cell r="D203" t="str">
            <v>NA</v>
          </cell>
          <cell r="I203" t="str">
            <v>NA</v>
          </cell>
          <cell r="J203" t="str">
            <v>NA</v>
          </cell>
        </row>
        <row r="204">
          <cell r="A204">
            <v>203</v>
          </cell>
          <cell r="B204">
            <v>44388</v>
          </cell>
          <cell r="D204" t="str">
            <v>NA</v>
          </cell>
          <cell r="I204" t="str">
            <v>NA</v>
          </cell>
          <cell r="J204" t="str">
            <v>NA</v>
          </cell>
        </row>
        <row r="205">
          <cell r="A205">
            <v>204</v>
          </cell>
          <cell r="B205">
            <v>44389</v>
          </cell>
          <cell r="D205" t="str">
            <v>NA</v>
          </cell>
          <cell r="I205" t="str">
            <v>NA</v>
          </cell>
          <cell r="J205" t="str">
            <v>NA</v>
          </cell>
        </row>
        <row r="206">
          <cell r="A206">
            <v>205</v>
          </cell>
          <cell r="B206">
            <v>44390</v>
          </cell>
          <cell r="D206" t="str">
            <v>NA</v>
          </cell>
          <cell r="I206" t="str">
            <v>NA</v>
          </cell>
          <cell r="J206" t="str">
            <v>NA</v>
          </cell>
        </row>
        <row r="207">
          <cell r="A207">
            <v>206</v>
          </cell>
          <cell r="B207">
            <v>44391</v>
          </cell>
          <cell r="D207" t="str">
            <v>NA</v>
          </cell>
          <cell r="I207" t="str">
            <v>NA</v>
          </cell>
          <cell r="J207" t="str">
            <v>NA</v>
          </cell>
        </row>
        <row r="208">
          <cell r="A208">
            <v>207</v>
          </cell>
          <cell r="B208">
            <v>44392</v>
          </cell>
          <cell r="D208" t="str">
            <v>NA</v>
          </cell>
          <cell r="I208" t="str">
            <v>NA</v>
          </cell>
          <cell r="J208" t="str">
            <v>NA</v>
          </cell>
        </row>
        <row r="209">
          <cell r="A209">
            <v>208</v>
          </cell>
          <cell r="B209">
            <v>44393</v>
          </cell>
          <cell r="D209" t="str">
            <v>NA</v>
          </cell>
          <cell r="I209" t="str">
            <v>NA</v>
          </cell>
          <cell r="J209" t="str">
            <v>NA</v>
          </cell>
        </row>
        <row r="210">
          <cell r="A210">
            <v>209</v>
          </cell>
          <cell r="B210">
            <v>44394</v>
          </cell>
          <cell r="D210" t="str">
            <v>NA</v>
          </cell>
          <cell r="I210" t="str">
            <v>NA</v>
          </cell>
          <cell r="J210" t="str">
            <v>NA</v>
          </cell>
        </row>
        <row r="211">
          <cell r="A211">
            <v>210</v>
          </cell>
          <cell r="B211">
            <v>44395</v>
          </cell>
          <cell r="D211" t="str">
            <v>NA</v>
          </cell>
          <cell r="I211" t="str">
            <v>NA</v>
          </cell>
          <cell r="J211" t="str">
            <v>NA</v>
          </cell>
        </row>
        <row r="212">
          <cell r="A212">
            <v>211</v>
          </cell>
          <cell r="B212">
            <v>44396</v>
          </cell>
          <cell r="D212" t="str">
            <v>NA</v>
          </cell>
          <cell r="I212" t="str">
            <v>NA</v>
          </cell>
          <cell r="J212" t="str">
            <v>NA</v>
          </cell>
        </row>
        <row r="213">
          <cell r="A213">
            <v>212</v>
          </cell>
          <cell r="B213">
            <v>44397</v>
          </cell>
          <cell r="D213" t="str">
            <v>NA</v>
          </cell>
          <cell r="I213" t="str">
            <v>NA</v>
          </cell>
          <cell r="J213" t="str">
            <v>NA</v>
          </cell>
        </row>
        <row r="214">
          <cell r="A214">
            <v>213</v>
          </cell>
          <cell r="B214">
            <v>44398</v>
          </cell>
          <cell r="D214" t="str">
            <v>NA</v>
          </cell>
          <cell r="I214" t="str">
            <v>NA</v>
          </cell>
          <cell r="J214" t="str">
            <v>NA</v>
          </cell>
        </row>
        <row r="215">
          <cell r="A215">
            <v>214</v>
          </cell>
          <cell r="B215">
            <v>44399</v>
          </cell>
          <cell r="D215" t="str">
            <v>NA</v>
          </cell>
          <cell r="I215" t="str">
            <v>NA</v>
          </cell>
          <cell r="J215" t="str">
            <v>NA</v>
          </cell>
        </row>
        <row r="216">
          <cell r="A216">
            <v>215</v>
          </cell>
          <cell r="B216">
            <v>44400</v>
          </cell>
          <cell r="D216" t="str">
            <v>NA</v>
          </cell>
          <cell r="I216" t="str">
            <v>NA</v>
          </cell>
          <cell r="J216" t="str">
            <v>NA</v>
          </cell>
        </row>
        <row r="217">
          <cell r="A217">
            <v>216</v>
          </cell>
          <cell r="B217">
            <v>44401</v>
          </cell>
          <cell r="D217" t="str">
            <v>NA</v>
          </cell>
          <cell r="I217" t="str">
            <v>NA</v>
          </cell>
          <cell r="J217" t="str">
            <v>NA</v>
          </cell>
        </row>
        <row r="218">
          <cell r="A218">
            <v>217</v>
          </cell>
          <cell r="B218">
            <v>44402</v>
          </cell>
          <cell r="D218" t="str">
            <v>NA</v>
          </cell>
          <cell r="I218" t="str">
            <v>NA</v>
          </cell>
          <cell r="J218" t="str">
            <v>NA</v>
          </cell>
        </row>
        <row r="219">
          <cell r="A219">
            <v>218</v>
          </cell>
          <cell r="B219">
            <v>44403</v>
          </cell>
          <cell r="D219" t="str">
            <v>NA</v>
          </cell>
          <cell r="I219" t="str">
            <v>NA</v>
          </cell>
          <cell r="J219" t="str">
            <v>NA</v>
          </cell>
        </row>
        <row r="220">
          <cell r="A220">
            <v>219</v>
          </cell>
          <cell r="B220">
            <v>44404</v>
          </cell>
          <cell r="D220" t="str">
            <v>NA</v>
          </cell>
          <cell r="I220" t="str">
            <v>NA</v>
          </cell>
          <cell r="J220" t="str">
            <v>NA</v>
          </cell>
        </row>
        <row r="221">
          <cell r="A221">
            <v>220</v>
          </cell>
          <cell r="B221">
            <v>44405</v>
          </cell>
          <cell r="D221" t="str">
            <v>NA</v>
          </cell>
          <cell r="I221" t="str">
            <v>NA</v>
          </cell>
          <cell r="J221" t="str">
            <v>NA</v>
          </cell>
        </row>
        <row r="222">
          <cell r="A222">
            <v>221</v>
          </cell>
          <cell r="B222">
            <v>44406</v>
          </cell>
          <cell r="D222" t="str">
            <v>NA</v>
          </cell>
          <cell r="I222" t="str">
            <v>NA</v>
          </cell>
          <cell r="J222" t="str">
            <v>NA</v>
          </cell>
        </row>
        <row r="223">
          <cell r="A223">
            <v>222</v>
          </cell>
          <cell r="B223">
            <v>44407</v>
          </cell>
          <cell r="D223" t="str">
            <v>NA</v>
          </cell>
          <cell r="I223" t="str">
            <v>NA</v>
          </cell>
          <cell r="J223" t="str">
            <v>NA</v>
          </cell>
        </row>
        <row r="224">
          <cell r="A224">
            <v>223</v>
          </cell>
          <cell r="B224">
            <v>44408</v>
          </cell>
          <cell r="D224" t="str">
            <v>NA</v>
          </cell>
          <cell r="I224" t="str">
            <v>NA</v>
          </cell>
          <cell r="J224" t="str">
            <v>NA</v>
          </cell>
        </row>
        <row r="225">
          <cell r="A225">
            <v>224</v>
          </cell>
          <cell r="B225">
            <v>44409</v>
          </cell>
          <cell r="D225" t="str">
            <v>NA</v>
          </cell>
          <cell r="I225" t="str">
            <v>NA</v>
          </cell>
          <cell r="J225" t="str">
            <v>NA</v>
          </cell>
        </row>
        <row r="226">
          <cell r="A226">
            <v>225</v>
          </cell>
          <cell r="B226">
            <v>44410</v>
          </cell>
          <cell r="D226" t="str">
            <v>NA</v>
          </cell>
          <cell r="I226" t="str">
            <v>NA</v>
          </cell>
          <cell r="J226" t="str">
            <v>NA</v>
          </cell>
        </row>
        <row r="227">
          <cell r="A227">
            <v>226</v>
          </cell>
          <cell r="B227">
            <v>44411</v>
          </cell>
          <cell r="D227" t="str">
            <v>NA</v>
          </cell>
          <cell r="I227" t="str">
            <v>NA</v>
          </cell>
          <cell r="J227" t="str">
            <v>NA</v>
          </cell>
        </row>
        <row r="228">
          <cell r="A228">
            <v>227</v>
          </cell>
          <cell r="B228">
            <v>44412</v>
          </cell>
          <cell r="D228" t="str">
            <v>NA</v>
          </cell>
          <cell r="I228" t="str">
            <v>NA</v>
          </cell>
          <cell r="J228" t="str">
            <v>NA</v>
          </cell>
        </row>
        <row r="229">
          <cell r="A229">
            <v>228</v>
          </cell>
          <cell r="B229">
            <v>44413</v>
          </cell>
          <cell r="D229" t="str">
            <v>NA</v>
          </cell>
          <cell r="I229" t="str">
            <v>NA</v>
          </cell>
          <cell r="J229" t="str">
            <v>NA</v>
          </cell>
        </row>
        <row r="230">
          <cell r="A230">
            <v>229</v>
          </cell>
          <cell r="B230">
            <v>44414</v>
          </cell>
          <cell r="D230" t="str">
            <v>NA</v>
          </cell>
          <cell r="I230" t="str">
            <v>NA</v>
          </cell>
          <cell r="J230" t="str">
            <v>NA</v>
          </cell>
        </row>
        <row r="231">
          <cell r="A231">
            <v>230</v>
          </cell>
          <cell r="B231">
            <v>44415</v>
          </cell>
          <cell r="D231" t="str">
            <v>NA</v>
          </cell>
          <cell r="I231" t="str">
            <v>NA</v>
          </cell>
          <cell r="J231" t="str">
            <v>NA</v>
          </cell>
        </row>
        <row r="232">
          <cell r="A232">
            <v>231</v>
          </cell>
          <cell r="B232">
            <v>44416</v>
          </cell>
          <cell r="D232" t="str">
            <v>NA</v>
          </cell>
          <cell r="I232" t="str">
            <v>NA</v>
          </cell>
          <cell r="J232" t="str">
            <v>NA</v>
          </cell>
        </row>
        <row r="233">
          <cell r="A233">
            <v>232</v>
          </cell>
          <cell r="B233">
            <v>44417</v>
          </cell>
          <cell r="D233" t="str">
            <v>NA</v>
          </cell>
          <cell r="I233" t="str">
            <v>NA</v>
          </cell>
          <cell r="J233" t="str">
            <v>NA</v>
          </cell>
        </row>
        <row r="234">
          <cell r="A234">
            <v>233</v>
          </cell>
          <cell r="B234">
            <v>44418</v>
          </cell>
          <cell r="D234" t="str">
            <v>NA</v>
          </cell>
          <cell r="I234" t="str">
            <v>NA</v>
          </cell>
          <cell r="J234" t="str">
            <v>NA</v>
          </cell>
        </row>
        <row r="235">
          <cell r="A235">
            <v>234</v>
          </cell>
          <cell r="B235">
            <v>44419</v>
          </cell>
          <cell r="D235" t="str">
            <v>NA</v>
          </cell>
          <cell r="I235" t="str">
            <v>NA</v>
          </cell>
          <cell r="J235" t="str">
            <v>NA</v>
          </cell>
        </row>
        <row r="236">
          <cell r="A236">
            <v>235</v>
          </cell>
          <cell r="B236">
            <v>44420</v>
          </cell>
          <cell r="D236" t="str">
            <v>NA</v>
          </cell>
          <cell r="I236" t="str">
            <v>NA</v>
          </cell>
          <cell r="J236" t="str">
            <v>NA</v>
          </cell>
        </row>
        <row r="237">
          <cell r="A237">
            <v>236</v>
          </cell>
          <cell r="B237">
            <v>44421</v>
          </cell>
          <cell r="D237" t="str">
            <v>NA</v>
          </cell>
          <cell r="I237" t="str">
            <v>NA</v>
          </cell>
          <cell r="J237" t="str">
            <v>NA</v>
          </cell>
        </row>
        <row r="238">
          <cell r="A238">
            <v>237</v>
          </cell>
          <cell r="B238">
            <v>44422</v>
          </cell>
          <cell r="D238" t="str">
            <v>NA</v>
          </cell>
          <cell r="I238" t="str">
            <v>NA</v>
          </cell>
          <cell r="J238" t="str">
            <v>NA</v>
          </cell>
        </row>
        <row r="239">
          <cell r="A239">
            <v>238</v>
          </cell>
          <cell r="B239">
            <v>44423</v>
          </cell>
          <cell r="D239" t="str">
            <v>NA</v>
          </cell>
          <cell r="I239" t="str">
            <v>NA</v>
          </cell>
          <cell r="J239" t="str">
            <v>NA</v>
          </cell>
        </row>
        <row r="240">
          <cell r="A240">
            <v>239</v>
          </cell>
          <cell r="B240">
            <v>44424</v>
          </cell>
          <cell r="D240" t="str">
            <v>NA</v>
          </cell>
          <cell r="I240" t="str">
            <v>NA</v>
          </cell>
          <cell r="J240" t="str">
            <v>NA</v>
          </cell>
        </row>
        <row r="241">
          <cell r="A241">
            <v>240</v>
          </cell>
          <cell r="B241">
            <v>44425</v>
          </cell>
          <cell r="D241" t="str">
            <v>NA</v>
          </cell>
          <cell r="I241" t="str">
            <v>NA</v>
          </cell>
          <cell r="J241" t="str">
            <v>NA</v>
          </cell>
        </row>
        <row r="242">
          <cell r="A242">
            <v>241</v>
          </cell>
          <cell r="B242">
            <v>44426</v>
          </cell>
          <cell r="D242" t="str">
            <v>NA</v>
          </cell>
          <cell r="I242" t="str">
            <v>NA</v>
          </cell>
          <cell r="J242" t="str">
            <v>NA</v>
          </cell>
        </row>
        <row r="243">
          <cell r="A243">
            <v>242</v>
          </cell>
          <cell r="B243">
            <v>44427</v>
          </cell>
          <cell r="D243" t="str">
            <v>NA</v>
          </cell>
          <cell r="I243" t="str">
            <v>NA</v>
          </cell>
          <cell r="J243" t="str">
            <v>NA</v>
          </cell>
        </row>
        <row r="244">
          <cell r="A244">
            <v>243</v>
          </cell>
          <cell r="B244">
            <v>44428</v>
          </cell>
          <cell r="D244" t="str">
            <v>NA</v>
          </cell>
          <cell r="I244" t="str">
            <v>NA</v>
          </cell>
          <cell r="J244" t="str">
            <v>NA</v>
          </cell>
        </row>
        <row r="245">
          <cell r="A245">
            <v>244</v>
          </cell>
          <cell r="B245">
            <v>44429</v>
          </cell>
          <cell r="D245" t="str">
            <v>NA</v>
          </cell>
          <cell r="I245" t="str">
            <v>NA</v>
          </cell>
          <cell r="J245" t="str">
            <v>NA</v>
          </cell>
        </row>
        <row r="246">
          <cell r="A246">
            <v>245</v>
          </cell>
          <cell r="B246">
            <v>44430</v>
          </cell>
          <cell r="D246" t="str">
            <v>NA</v>
          </cell>
          <cell r="I246" t="str">
            <v>NA</v>
          </cell>
          <cell r="J246" t="str">
            <v>NA</v>
          </cell>
        </row>
        <row r="247">
          <cell r="A247">
            <v>246</v>
          </cell>
          <cell r="B247">
            <v>44431</v>
          </cell>
          <cell r="D247" t="str">
            <v>NA</v>
          </cell>
          <cell r="I247" t="str">
            <v>NA</v>
          </cell>
          <cell r="J247" t="str">
            <v>NA</v>
          </cell>
        </row>
        <row r="248">
          <cell r="A248">
            <v>247</v>
          </cell>
          <cell r="B248">
            <v>44432</v>
          </cell>
          <cell r="D248" t="str">
            <v>NA</v>
          </cell>
          <cell r="I248" t="str">
            <v>NA</v>
          </cell>
          <cell r="J248" t="str">
            <v>NA</v>
          </cell>
        </row>
        <row r="249">
          <cell r="A249">
            <v>248</v>
          </cell>
          <cell r="B249">
            <v>44433</v>
          </cell>
          <cell r="D249" t="str">
            <v>NA</v>
          </cell>
          <cell r="I249" t="str">
            <v>NA</v>
          </cell>
          <cell r="J249" t="str">
            <v>NA</v>
          </cell>
        </row>
        <row r="250">
          <cell r="A250">
            <v>249</v>
          </cell>
          <cell r="B250">
            <v>44434</v>
          </cell>
          <cell r="D250" t="str">
            <v>NA</v>
          </cell>
          <cell r="I250" t="str">
            <v>NA</v>
          </cell>
          <cell r="J250" t="str">
            <v>NA</v>
          </cell>
        </row>
        <row r="251">
          <cell r="A251">
            <v>250</v>
          </cell>
          <cell r="B251">
            <v>44435</v>
          </cell>
          <cell r="D251" t="str">
            <v>NA</v>
          </cell>
          <cell r="I251" t="str">
            <v>NA</v>
          </cell>
          <cell r="J251" t="str">
            <v>NA</v>
          </cell>
        </row>
        <row r="252">
          <cell r="A252">
            <v>251</v>
          </cell>
          <cell r="B252">
            <v>44436</v>
          </cell>
          <cell r="D252" t="str">
            <v>NA</v>
          </cell>
          <cell r="I252" t="str">
            <v>NA</v>
          </cell>
          <cell r="J252" t="str">
            <v>NA</v>
          </cell>
        </row>
        <row r="253">
          <cell r="A253">
            <v>252</v>
          </cell>
          <cell r="B253">
            <v>44437</v>
          </cell>
          <cell r="D253" t="str">
            <v>NA</v>
          </cell>
          <cell r="I253" t="str">
            <v>NA</v>
          </cell>
          <cell r="J253" t="str">
            <v>NA</v>
          </cell>
        </row>
        <row r="254">
          <cell r="A254">
            <v>253</v>
          </cell>
          <cell r="B254">
            <v>44438</v>
          </cell>
          <cell r="D254" t="str">
            <v>NA</v>
          </cell>
          <cell r="I254" t="str">
            <v>NA</v>
          </cell>
          <cell r="J254" t="str">
            <v>NA</v>
          </cell>
        </row>
        <row r="255">
          <cell r="A255">
            <v>254</v>
          </cell>
          <cell r="B255">
            <v>44439</v>
          </cell>
          <cell r="D255" t="str">
            <v>NA</v>
          </cell>
          <cell r="I255" t="str">
            <v>NA</v>
          </cell>
          <cell r="J255" t="str">
            <v>NA</v>
          </cell>
        </row>
        <row r="256">
          <cell r="A256">
            <v>255</v>
          </cell>
          <cell r="B256">
            <v>44440</v>
          </cell>
          <cell r="D256" t="str">
            <v>NA</v>
          </cell>
          <cell r="I256" t="str">
            <v>NA</v>
          </cell>
          <cell r="J256" t="str">
            <v>NA</v>
          </cell>
        </row>
        <row r="257">
          <cell r="A257">
            <v>256</v>
          </cell>
          <cell r="B257">
            <v>44441</v>
          </cell>
          <cell r="D257" t="str">
            <v>NA</v>
          </cell>
          <cell r="I257" t="str">
            <v>NA</v>
          </cell>
          <cell r="J257" t="str">
            <v>NA</v>
          </cell>
        </row>
        <row r="258">
          <cell r="A258">
            <v>257</v>
          </cell>
          <cell r="B258">
            <v>44442</v>
          </cell>
          <cell r="D258" t="str">
            <v>NA</v>
          </cell>
          <cell r="I258" t="str">
            <v>NA</v>
          </cell>
          <cell r="J258" t="str">
            <v>NA</v>
          </cell>
        </row>
        <row r="259">
          <cell r="A259">
            <v>258</v>
          </cell>
          <cell r="B259">
            <v>44443</v>
          </cell>
          <cell r="D259" t="str">
            <v>NA</v>
          </cell>
          <cell r="I259" t="str">
            <v>NA</v>
          </cell>
          <cell r="J259" t="str">
            <v>NA</v>
          </cell>
        </row>
        <row r="260">
          <cell r="A260">
            <v>259</v>
          </cell>
          <cell r="B260">
            <v>44444</v>
          </cell>
          <cell r="D260" t="str">
            <v>NA</v>
          </cell>
          <cell r="I260" t="str">
            <v>NA</v>
          </cell>
          <cell r="J260" t="str">
            <v>NA</v>
          </cell>
        </row>
        <row r="261">
          <cell r="A261">
            <v>260</v>
          </cell>
          <cell r="B261">
            <v>44445</v>
          </cell>
          <cell r="D261" t="str">
            <v>NA</v>
          </cell>
          <cell r="I261" t="str">
            <v>NA</v>
          </cell>
          <cell r="J261" t="str">
            <v>NA</v>
          </cell>
        </row>
        <row r="262">
          <cell r="A262">
            <v>261</v>
          </cell>
          <cell r="B262">
            <v>44446</v>
          </cell>
          <cell r="D262" t="str">
            <v>NA</v>
          </cell>
          <cell r="I262" t="str">
            <v>NA</v>
          </cell>
          <cell r="J262" t="str">
            <v>NA</v>
          </cell>
        </row>
        <row r="263">
          <cell r="A263">
            <v>262</v>
          </cell>
          <cell r="B263">
            <v>44447</v>
          </cell>
          <cell r="D263" t="str">
            <v>NA</v>
          </cell>
          <cell r="I263" t="str">
            <v>NA</v>
          </cell>
          <cell r="J263" t="str">
            <v>NA</v>
          </cell>
        </row>
        <row r="264">
          <cell r="A264">
            <v>263</v>
          </cell>
          <cell r="B264">
            <v>44448</v>
          </cell>
          <cell r="D264" t="str">
            <v>NA</v>
          </cell>
          <cell r="I264" t="str">
            <v>NA</v>
          </cell>
          <cell r="J264" t="str">
            <v>NA</v>
          </cell>
        </row>
        <row r="265">
          <cell r="A265">
            <v>264</v>
          </cell>
          <cell r="B265">
            <v>44449</v>
          </cell>
          <cell r="D265" t="str">
            <v>NA</v>
          </cell>
          <cell r="I265" t="str">
            <v>NA</v>
          </cell>
          <cell r="J265" t="str">
            <v>NA</v>
          </cell>
        </row>
        <row r="266">
          <cell r="A266">
            <v>265</v>
          </cell>
          <cell r="B266">
            <v>44450</v>
          </cell>
          <cell r="D266" t="str">
            <v>NA</v>
          </cell>
          <cell r="I266" t="str">
            <v>NA</v>
          </cell>
          <cell r="J266" t="str">
            <v>NA</v>
          </cell>
        </row>
        <row r="267">
          <cell r="A267">
            <v>266</v>
          </cell>
          <cell r="B267">
            <v>44451</v>
          </cell>
          <cell r="D267" t="str">
            <v>NA</v>
          </cell>
          <cell r="I267" t="str">
            <v>NA</v>
          </cell>
          <cell r="J267" t="str">
            <v>NA</v>
          </cell>
        </row>
        <row r="268">
          <cell r="A268">
            <v>267</v>
          </cell>
          <cell r="B268">
            <v>44452</v>
          </cell>
          <cell r="D268" t="str">
            <v>NA</v>
          </cell>
          <cell r="I268" t="str">
            <v>NA</v>
          </cell>
          <cell r="J268" t="str">
            <v>NA</v>
          </cell>
        </row>
        <row r="269">
          <cell r="A269">
            <v>268</v>
          </cell>
          <cell r="B269">
            <v>44453</v>
          </cell>
          <cell r="D269" t="str">
            <v>NA</v>
          </cell>
          <cell r="I269" t="str">
            <v>NA</v>
          </cell>
          <cell r="J269" t="str">
            <v>NA</v>
          </cell>
        </row>
        <row r="270">
          <cell r="A270">
            <v>269</v>
          </cell>
          <cell r="B270">
            <v>44454</v>
          </cell>
          <cell r="D270" t="str">
            <v>NA</v>
          </cell>
          <cell r="I270" t="str">
            <v>NA</v>
          </cell>
          <cell r="J270" t="str">
            <v>NA</v>
          </cell>
        </row>
        <row r="271">
          <cell r="A271">
            <v>270</v>
          </cell>
          <cell r="B271">
            <v>44455</v>
          </cell>
          <cell r="D271" t="str">
            <v>NA</v>
          </cell>
          <cell r="I271" t="str">
            <v>NA</v>
          </cell>
          <cell r="J271" t="str">
            <v>NA</v>
          </cell>
        </row>
        <row r="272">
          <cell r="A272">
            <v>271</v>
          </cell>
          <cell r="B272">
            <v>44456</v>
          </cell>
          <cell r="D272" t="str">
            <v>NA</v>
          </cell>
          <cell r="I272" t="str">
            <v>NA</v>
          </cell>
          <cell r="J272" t="str">
            <v>NA</v>
          </cell>
        </row>
        <row r="273">
          <cell r="A273">
            <v>272</v>
          </cell>
          <cell r="B273">
            <v>44457</v>
          </cell>
          <cell r="D273" t="str">
            <v>NA</v>
          </cell>
          <cell r="I273" t="str">
            <v>NA</v>
          </cell>
          <cell r="J273" t="str">
            <v>NA</v>
          </cell>
        </row>
        <row r="274">
          <cell r="A274">
            <v>273</v>
          </cell>
          <cell r="B274">
            <v>44458</v>
          </cell>
          <cell r="D274" t="str">
            <v>NA</v>
          </cell>
          <cell r="I274" t="str">
            <v>NA</v>
          </cell>
          <cell r="J274" t="str">
            <v>NA</v>
          </cell>
        </row>
        <row r="275">
          <cell r="A275">
            <v>274</v>
          </cell>
          <cell r="B275">
            <v>44459</v>
          </cell>
          <cell r="D275" t="str">
            <v>NA</v>
          </cell>
          <cell r="I275" t="str">
            <v>NA</v>
          </cell>
          <cell r="J275" t="str">
            <v>NA</v>
          </cell>
        </row>
        <row r="276">
          <cell r="A276">
            <v>275</v>
          </cell>
          <cell r="B276">
            <v>44460</v>
          </cell>
          <cell r="D276" t="str">
            <v>NA</v>
          </cell>
          <cell r="I276" t="str">
            <v>NA</v>
          </cell>
          <cell r="J276" t="str">
            <v>NA</v>
          </cell>
        </row>
        <row r="277">
          <cell r="A277">
            <v>276</v>
          </cell>
          <cell r="B277">
            <v>44461</v>
          </cell>
          <cell r="D277" t="str">
            <v>NA</v>
          </cell>
          <cell r="I277" t="str">
            <v>NA</v>
          </cell>
          <cell r="J277" t="str">
            <v>NA</v>
          </cell>
        </row>
        <row r="278">
          <cell r="A278">
            <v>277</v>
          </cell>
          <cell r="B278">
            <v>44462</v>
          </cell>
          <cell r="D278" t="str">
            <v>NA</v>
          </cell>
          <cell r="I278" t="str">
            <v>NA</v>
          </cell>
          <cell r="J278" t="str">
            <v>NA</v>
          </cell>
        </row>
        <row r="279">
          <cell r="A279">
            <v>278</v>
          </cell>
          <cell r="B279">
            <v>44463</v>
          </cell>
          <cell r="D279" t="str">
            <v>NA</v>
          </cell>
          <cell r="I279" t="str">
            <v>NA</v>
          </cell>
          <cell r="J279" t="str">
            <v>NA</v>
          </cell>
        </row>
        <row r="280">
          <cell r="A280">
            <v>279</v>
          </cell>
          <cell r="B280">
            <v>44464</v>
          </cell>
          <cell r="D280" t="str">
            <v>NA</v>
          </cell>
          <cell r="I280" t="str">
            <v>NA</v>
          </cell>
          <cell r="J280" t="str">
            <v>NA</v>
          </cell>
        </row>
        <row r="281">
          <cell r="A281">
            <v>280</v>
          </cell>
          <cell r="B281">
            <v>44465</v>
          </cell>
          <cell r="D281" t="str">
            <v>NA</v>
          </cell>
          <cell r="I281" t="str">
            <v>NA</v>
          </cell>
          <cell r="J281" t="str">
            <v>NA</v>
          </cell>
        </row>
        <row r="282">
          <cell r="A282">
            <v>281</v>
          </cell>
          <cell r="B282">
            <v>44466</v>
          </cell>
          <cell r="D282" t="str">
            <v>NA</v>
          </cell>
          <cell r="I282" t="str">
            <v>NA</v>
          </cell>
          <cell r="J282" t="str">
            <v>NA</v>
          </cell>
        </row>
        <row r="283">
          <cell r="A283">
            <v>282</v>
          </cell>
          <cell r="B283">
            <v>44467</v>
          </cell>
          <cell r="D283" t="str">
            <v>NA</v>
          </cell>
          <cell r="I283" t="str">
            <v>NA</v>
          </cell>
          <cell r="J283" t="str">
            <v>NA</v>
          </cell>
        </row>
        <row r="284">
          <cell r="A284">
            <v>283</v>
          </cell>
          <cell r="B284">
            <v>44468</v>
          </cell>
          <cell r="D284" t="str">
            <v>NA</v>
          </cell>
          <cell r="I284" t="str">
            <v>NA</v>
          </cell>
          <cell r="J284" t="str">
            <v>NA</v>
          </cell>
        </row>
        <row r="285">
          <cell r="A285">
            <v>284</v>
          </cell>
          <cell r="B285">
            <v>44469</v>
          </cell>
          <cell r="D285" t="str">
            <v>NA</v>
          </cell>
          <cell r="I285" t="str">
            <v>NA</v>
          </cell>
          <cell r="J285" t="str">
            <v>NA</v>
          </cell>
        </row>
        <row r="286">
          <cell r="A286">
            <v>285</v>
          </cell>
          <cell r="B286">
            <v>44470</v>
          </cell>
          <cell r="D286" t="str">
            <v>NA</v>
          </cell>
          <cell r="I286" t="str">
            <v>NA</v>
          </cell>
          <cell r="J286" t="str">
            <v>NA</v>
          </cell>
        </row>
        <row r="287">
          <cell r="A287">
            <v>286</v>
          </cell>
          <cell r="B287">
            <v>44471</v>
          </cell>
          <cell r="D287" t="str">
            <v>NA</v>
          </cell>
          <cell r="I287" t="str">
            <v>NA</v>
          </cell>
          <cell r="J287" t="str">
            <v>NA</v>
          </cell>
        </row>
        <row r="288">
          <cell r="A288">
            <v>287</v>
          </cell>
          <cell r="B288">
            <v>44472</v>
          </cell>
          <cell r="D288" t="str">
            <v>NA</v>
          </cell>
          <cell r="I288" t="str">
            <v>NA</v>
          </cell>
          <cell r="J288" t="str">
            <v>NA</v>
          </cell>
        </row>
        <row r="289">
          <cell r="A289">
            <v>288</v>
          </cell>
          <cell r="B289">
            <v>44473</v>
          </cell>
          <cell r="D289" t="str">
            <v>NA</v>
          </cell>
          <cell r="I289" t="str">
            <v>NA</v>
          </cell>
          <cell r="J289" t="str">
            <v>NA</v>
          </cell>
        </row>
        <row r="290">
          <cell r="A290">
            <v>289</v>
          </cell>
          <cell r="B290">
            <v>44474</v>
          </cell>
          <cell r="D290" t="str">
            <v>NA</v>
          </cell>
          <cell r="I290" t="str">
            <v>NA</v>
          </cell>
          <cell r="J290" t="str">
            <v>NA</v>
          </cell>
        </row>
        <row r="291">
          <cell r="A291">
            <v>290</v>
          </cell>
          <cell r="B291">
            <v>44475</v>
          </cell>
          <cell r="D291" t="str">
            <v>NA</v>
          </cell>
          <cell r="I291" t="str">
            <v>NA</v>
          </cell>
          <cell r="J291" t="str">
            <v>NA</v>
          </cell>
        </row>
        <row r="292">
          <cell r="A292">
            <v>291</v>
          </cell>
          <cell r="B292">
            <v>44476</v>
          </cell>
          <cell r="D292" t="str">
            <v>NA</v>
          </cell>
          <cell r="I292" t="str">
            <v>NA</v>
          </cell>
          <cell r="J292" t="str">
            <v>NA</v>
          </cell>
        </row>
        <row r="293">
          <cell r="A293">
            <v>292</v>
          </cell>
          <cell r="B293">
            <v>44477</v>
          </cell>
          <cell r="D293" t="str">
            <v>NA</v>
          </cell>
          <cell r="I293" t="str">
            <v>NA</v>
          </cell>
          <cell r="J293" t="str">
            <v>NA</v>
          </cell>
        </row>
        <row r="294">
          <cell r="A294">
            <v>293</v>
          </cell>
          <cell r="B294">
            <v>44478</v>
          </cell>
          <cell r="D294" t="str">
            <v>NA</v>
          </cell>
          <cell r="I294" t="str">
            <v>NA</v>
          </cell>
          <cell r="J294" t="str">
            <v>NA</v>
          </cell>
        </row>
        <row r="295">
          <cell r="A295">
            <v>294</v>
          </cell>
          <cell r="B295">
            <v>44479</v>
          </cell>
          <cell r="D295" t="str">
            <v>NA</v>
          </cell>
          <cell r="I295" t="str">
            <v>NA</v>
          </cell>
          <cell r="J295" t="str">
            <v>NA</v>
          </cell>
        </row>
        <row r="296">
          <cell r="A296">
            <v>295</v>
          </cell>
          <cell r="B296">
            <v>44480</v>
          </cell>
          <cell r="D296" t="str">
            <v>NA</v>
          </cell>
          <cell r="I296" t="str">
            <v>NA</v>
          </cell>
          <cell r="J296" t="str">
            <v>NA</v>
          </cell>
        </row>
        <row r="297">
          <cell r="A297">
            <v>296</v>
          </cell>
          <cell r="B297">
            <v>44481</v>
          </cell>
          <cell r="D297" t="str">
            <v>NA</v>
          </cell>
          <cell r="I297" t="str">
            <v>NA</v>
          </cell>
          <cell r="J297" t="str">
            <v>NA</v>
          </cell>
        </row>
        <row r="298">
          <cell r="A298">
            <v>297</v>
          </cell>
          <cell r="B298">
            <v>44482</v>
          </cell>
          <cell r="D298" t="str">
            <v>NA</v>
          </cell>
          <cell r="I298" t="str">
            <v>NA</v>
          </cell>
          <cell r="J298" t="str">
            <v>NA</v>
          </cell>
        </row>
        <row r="299">
          <cell r="A299">
            <v>298</v>
          </cell>
          <cell r="B299">
            <v>44483</v>
          </cell>
          <cell r="D299" t="str">
            <v>NA</v>
          </cell>
          <cell r="I299" t="str">
            <v>NA</v>
          </cell>
          <cell r="J299" t="str">
            <v>NA</v>
          </cell>
        </row>
        <row r="300">
          <cell r="A300">
            <v>299</v>
          </cell>
          <cell r="B300">
            <v>44484</v>
          </cell>
          <cell r="D300" t="str">
            <v>NA</v>
          </cell>
          <cell r="I300" t="str">
            <v>NA</v>
          </cell>
          <cell r="J300" t="str">
            <v>NA</v>
          </cell>
        </row>
        <row r="301">
          <cell r="A301">
            <v>300</v>
          </cell>
          <cell r="B301">
            <v>44485</v>
          </cell>
          <cell r="D301" t="str">
            <v>NA</v>
          </cell>
          <cell r="I301" t="str">
            <v>NA</v>
          </cell>
          <cell r="J301" t="str">
            <v>NA</v>
          </cell>
        </row>
        <row r="302">
          <cell r="A302">
            <v>301</v>
          </cell>
          <cell r="B302">
            <v>44486</v>
          </cell>
          <cell r="D302" t="str">
            <v>NA</v>
          </cell>
          <cell r="I302" t="str">
            <v>NA</v>
          </cell>
          <cell r="J302" t="str">
            <v>NA</v>
          </cell>
        </row>
        <row r="303">
          <cell r="A303">
            <v>302</v>
          </cell>
          <cell r="B303">
            <v>44487</v>
          </cell>
          <cell r="D303" t="str">
            <v>NA</v>
          </cell>
          <cell r="I303" t="str">
            <v>NA</v>
          </cell>
          <cell r="J303" t="str">
            <v>NA</v>
          </cell>
        </row>
        <row r="304">
          <cell r="A304">
            <v>303</v>
          </cell>
          <cell r="B304">
            <v>44488</v>
          </cell>
          <cell r="D304" t="str">
            <v>NA</v>
          </cell>
          <cell r="I304" t="str">
            <v>NA</v>
          </cell>
          <cell r="J304" t="str">
            <v>NA</v>
          </cell>
        </row>
        <row r="305">
          <cell r="A305">
            <v>304</v>
          </cell>
          <cell r="B305">
            <v>44489</v>
          </cell>
          <cell r="D305" t="str">
            <v>NA</v>
          </cell>
          <cell r="I305" t="str">
            <v>NA</v>
          </cell>
          <cell r="J305" t="str">
            <v>NA</v>
          </cell>
        </row>
        <row r="306">
          <cell r="A306">
            <v>305</v>
          </cell>
          <cell r="B306">
            <v>44490</v>
          </cell>
          <cell r="D306" t="str">
            <v>NA</v>
          </cell>
          <cell r="I306" t="str">
            <v>NA</v>
          </cell>
          <cell r="J306" t="str">
            <v>NA</v>
          </cell>
        </row>
        <row r="307">
          <cell r="A307">
            <v>306</v>
          </cell>
          <cell r="B307">
            <v>44491</v>
          </cell>
          <cell r="D307" t="str">
            <v>NA</v>
          </cell>
          <cell r="I307" t="str">
            <v>NA</v>
          </cell>
          <cell r="J307" t="str">
            <v>NA</v>
          </cell>
        </row>
        <row r="308">
          <cell r="A308">
            <v>307</v>
          </cell>
          <cell r="B308">
            <v>44492</v>
          </cell>
          <cell r="D308" t="str">
            <v>NA</v>
          </cell>
          <cell r="I308" t="str">
            <v>NA</v>
          </cell>
          <cell r="J308" t="str">
            <v>NA</v>
          </cell>
        </row>
        <row r="309">
          <cell r="A309">
            <v>308</v>
          </cell>
          <cell r="B309">
            <v>44493</v>
          </cell>
          <cell r="D309" t="str">
            <v>NA</v>
          </cell>
          <cell r="I309" t="str">
            <v>NA</v>
          </cell>
          <cell r="J309" t="str">
            <v>NA</v>
          </cell>
        </row>
        <row r="310">
          <cell r="A310">
            <v>309</v>
          </cell>
          <cell r="B310">
            <v>44494</v>
          </cell>
          <cell r="D310" t="str">
            <v>NA</v>
          </cell>
          <cell r="I310" t="str">
            <v>NA</v>
          </cell>
          <cell r="J310" t="str">
            <v>NA</v>
          </cell>
        </row>
        <row r="311">
          <cell r="A311">
            <v>310</v>
          </cell>
          <cell r="B311">
            <v>44495</v>
          </cell>
          <cell r="D311" t="str">
            <v>NA</v>
          </cell>
          <cell r="I311" t="str">
            <v>NA</v>
          </cell>
          <cell r="J311" t="str">
            <v>NA</v>
          </cell>
        </row>
        <row r="312">
          <cell r="A312">
            <v>311</v>
          </cell>
          <cell r="B312">
            <v>44496</v>
          </cell>
          <cell r="D312" t="str">
            <v>NA</v>
          </cell>
          <cell r="I312" t="str">
            <v>NA</v>
          </cell>
          <cell r="J312" t="str">
            <v>NA</v>
          </cell>
        </row>
        <row r="313">
          <cell r="A313">
            <v>312</v>
          </cell>
          <cell r="B313">
            <v>44497</v>
          </cell>
          <cell r="D313" t="str">
            <v>NA</v>
          </cell>
          <cell r="I313" t="str">
            <v>NA</v>
          </cell>
          <cell r="J313" t="str">
            <v>NA</v>
          </cell>
        </row>
        <row r="314">
          <cell r="A314">
            <v>313</v>
          </cell>
          <cell r="B314">
            <v>44498</v>
          </cell>
          <cell r="D314" t="str">
            <v>NA</v>
          </cell>
          <cell r="I314" t="str">
            <v>NA</v>
          </cell>
          <cell r="J314" t="str">
            <v>NA</v>
          </cell>
        </row>
        <row r="315">
          <cell r="A315">
            <v>314</v>
          </cell>
          <cell r="B315">
            <v>44499</v>
          </cell>
          <cell r="D315" t="str">
            <v>NA</v>
          </cell>
          <cell r="I315" t="str">
            <v>NA</v>
          </cell>
          <cell r="J315" t="str">
            <v>NA</v>
          </cell>
        </row>
        <row r="316">
          <cell r="A316">
            <v>315</v>
          </cell>
          <cell r="B316">
            <v>44500</v>
          </cell>
          <cell r="D316" t="str">
            <v>NA</v>
          </cell>
          <cell r="I316" t="str">
            <v>NA</v>
          </cell>
          <cell r="J316" t="str">
            <v>NA</v>
          </cell>
        </row>
        <row r="317">
          <cell r="A317">
            <v>316</v>
          </cell>
          <cell r="B317">
            <v>44501</v>
          </cell>
          <cell r="D317" t="str">
            <v>NA</v>
          </cell>
          <cell r="I317" t="str">
            <v>NA</v>
          </cell>
          <cell r="J317" t="str">
            <v>NA</v>
          </cell>
        </row>
        <row r="318">
          <cell r="A318">
            <v>317</v>
          </cell>
          <cell r="B318">
            <v>44502</v>
          </cell>
          <cell r="D318" t="str">
            <v>NA</v>
          </cell>
          <cell r="I318" t="str">
            <v>NA</v>
          </cell>
          <cell r="J318" t="str">
            <v>NA</v>
          </cell>
        </row>
        <row r="319">
          <cell r="A319">
            <v>318</v>
          </cell>
          <cell r="B319">
            <v>44503</v>
          </cell>
          <cell r="D319" t="str">
            <v>NA</v>
          </cell>
          <cell r="I319" t="str">
            <v>NA</v>
          </cell>
          <cell r="J319" t="str">
            <v>NA</v>
          </cell>
        </row>
        <row r="320">
          <cell r="A320">
            <v>319</v>
          </cell>
          <cell r="B320">
            <v>44504</v>
          </cell>
          <cell r="D320" t="str">
            <v>NA</v>
          </cell>
          <cell r="I320" t="str">
            <v>NA</v>
          </cell>
          <cell r="J320" t="str">
            <v>NA</v>
          </cell>
        </row>
        <row r="321">
          <cell r="A321">
            <v>320</v>
          </cell>
          <cell r="B321">
            <v>44505</v>
          </cell>
          <cell r="D321" t="str">
            <v>NA</v>
          </cell>
          <cell r="I321" t="str">
            <v>NA</v>
          </cell>
          <cell r="J321" t="str">
            <v>NA</v>
          </cell>
        </row>
        <row r="322">
          <cell r="A322">
            <v>321</v>
          </cell>
          <cell r="B322">
            <v>44506</v>
          </cell>
          <cell r="D322" t="str">
            <v>NA</v>
          </cell>
          <cell r="I322" t="str">
            <v>NA</v>
          </cell>
          <cell r="J322" t="str">
            <v>NA</v>
          </cell>
        </row>
        <row r="323">
          <cell r="A323">
            <v>322</v>
          </cell>
          <cell r="B323">
            <v>44507</v>
          </cell>
          <cell r="D323" t="str">
            <v>NA</v>
          </cell>
          <cell r="I323" t="str">
            <v>NA</v>
          </cell>
          <cell r="J323" t="str">
            <v>NA</v>
          </cell>
        </row>
        <row r="324">
          <cell r="A324">
            <v>323</v>
          </cell>
          <cell r="B324">
            <v>44508</v>
          </cell>
          <cell r="D324" t="str">
            <v>NA</v>
          </cell>
          <cell r="I324" t="str">
            <v>NA</v>
          </cell>
          <cell r="J324" t="str">
            <v>NA</v>
          </cell>
        </row>
        <row r="325">
          <cell r="A325">
            <v>324</v>
          </cell>
          <cell r="B325">
            <v>44509</v>
          </cell>
          <cell r="D325" t="str">
            <v>NA</v>
          </cell>
          <cell r="I325" t="str">
            <v>NA</v>
          </cell>
          <cell r="J325" t="str">
            <v>NA</v>
          </cell>
        </row>
        <row r="326">
          <cell r="A326">
            <v>325</v>
          </cell>
          <cell r="B326">
            <v>44510</v>
          </cell>
          <cell r="D326" t="str">
            <v>NA</v>
          </cell>
          <cell r="I326" t="str">
            <v>NA</v>
          </cell>
          <cell r="J326" t="str">
            <v>NA</v>
          </cell>
        </row>
        <row r="327">
          <cell r="A327">
            <v>326</v>
          </cell>
          <cell r="B327">
            <v>44511</v>
          </cell>
          <cell r="D327" t="str">
            <v>NA</v>
          </cell>
          <cell r="I327" t="str">
            <v>NA</v>
          </cell>
          <cell r="J327" t="str">
            <v>NA</v>
          </cell>
        </row>
        <row r="328">
          <cell r="A328">
            <v>327</v>
          </cell>
          <cell r="B328">
            <v>44512</v>
          </cell>
          <cell r="D328" t="str">
            <v>NA</v>
          </cell>
          <cell r="I328" t="str">
            <v>NA</v>
          </cell>
          <cell r="J328" t="str">
            <v>NA</v>
          </cell>
        </row>
        <row r="329">
          <cell r="A329">
            <v>328</v>
          </cell>
          <cell r="B329">
            <v>44513</v>
          </cell>
          <cell r="D329" t="str">
            <v>NA</v>
          </cell>
          <cell r="I329" t="str">
            <v>NA</v>
          </cell>
          <cell r="J329" t="str">
            <v>NA</v>
          </cell>
        </row>
        <row r="330">
          <cell r="A330">
            <v>329</v>
          </cell>
          <cell r="B330">
            <v>44514</v>
          </cell>
          <cell r="D330" t="str">
            <v>NA</v>
          </cell>
          <cell r="I330" t="str">
            <v>NA</v>
          </cell>
          <cell r="J330" t="str">
            <v>NA</v>
          </cell>
        </row>
        <row r="331">
          <cell r="A331">
            <v>330</v>
          </cell>
          <cell r="B331">
            <v>44515</v>
          </cell>
          <cell r="D331" t="str">
            <v>NA</v>
          </cell>
          <cell r="I331" t="str">
            <v>NA</v>
          </cell>
          <cell r="J331" t="str">
            <v>NA</v>
          </cell>
        </row>
        <row r="332">
          <cell r="A332">
            <v>331</v>
          </cell>
          <cell r="B332">
            <v>44516</v>
          </cell>
          <cell r="D332" t="str">
            <v>NA</v>
          </cell>
          <cell r="I332" t="str">
            <v>NA</v>
          </cell>
          <cell r="J332" t="str">
            <v>NA</v>
          </cell>
        </row>
        <row r="333">
          <cell r="A333">
            <v>332</v>
          </cell>
          <cell r="B333">
            <v>44517</v>
          </cell>
          <cell r="D333" t="str">
            <v>NA</v>
          </cell>
          <cell r="I333" t="str">
            <v>NA</v>
          </cell>
          <cell r="J333" t="str">
            <v>NA</v>
          </cell>
        </row>
        <row r="334">
          <cell r="A334">
            <v>333</v>
          </cell>
          <cell r="B334">
            <v>44518</v>
          </cell>
          <cell r="D334" t="str">
            <v>NA</v>
          </cell>
          <cell r="I334" t="str">
            <v>NA</v>
          </cell>
          <cell r="J334" t="str">
            <v>NA</v>
          </cell>
        </row>
        <row r="335">
          <cell r="A335">
            <v>334</v>
          </cell>
          <cell r="B335">
            <v>44519</v>
          </cell>
          <cell r="D335" t="str">
            <v>NA</v>
          </cell>
          <cell r="I335" t="str">
            <v>NA</v>
          </cell>
          <cell r="J335" t="str">
            <v>NA</v>
          </cell>
        </row>
        <row r="336">
          <cell r="A336">
            <v>335</v>
          </cell>
          <cell r="B336">
            <v>44520</v>
          </cell>
          <cell r="D336" t="str">
            <v>NA</v>
          </cell>
          <cell r="I336" t="str">
            <v>NA</v>
          </cell>
          <cell r="J336" t="str">
            <v>NA</v>
          </cell>
        </row>
        <row r="337">
          <cell r="A337">
            <v>336</v>
          </cell>
          <cell r="B337">
            <v>44521</v>
          </cell>
          <cell r="D337" t="str">
            <v>NA</v>
          </cell>
          <cell r="I337" t="str">
            <v>NA</v>
          </cell>
          <cell r="J337" t="str">
            <v>NA</v>
          </cell>
        </row>
        <row r="338">
          <cell r="A338">
            <v>337</v>
          </cell>
          <cell r="B338">
            <v>44522</v>
          </cell>
          <cell r="D338" t="str">
            <v>NA</v>
          </cell>
          <cell r="I338" t="str">
            <v>NA</v>
          </cell>
          <cell r="J338" t="str">
            <v>NA</v>
          </cell>
        </row>
        <row r="339">
          <cell r="A339">
            <v>338</v>
          </cell>
          <cell r="B339">
            <v>44523</v>
          </cell>
          <cell r="D339" t="str">
            <v>NA</v>
          </cell>
          <cell r="I339" t="str">
            <v>NA</v>
          </cell>
          <cell r="J339" t="str">
            <v>NA</v>
          </cell>
        </row>
        <row r="340">
          <cell r="A340">
            <v>339</v>
          </cell>
          <cell r="B340">
            <v>44524</v>
          </cell>
          <cell r="D340" t="str">
            <v>NA</v>
          </cell>
          <cell r="I340" t="str">
            <v>NA</v>
          </cell>
          <cell r="J340" t="str">
            <v>NA</v>
          </cell>
        </row>
        <row r="341">
          <cell r="A341">
            <v>340</v>
          </cell>
          <cell r="B341">
            <v>44525</v>
          </cell>
          <cell r="D341" t="str">
            <v>NA</v>
          </cell>
          <cell r="I341" t="str">
            <v>NA</v>
          </cell>
          <cell r="J341" t="str">
            <v>NA</v>
          </cell>
        </row>
        <row r="342">
          <cell r="A342">
            <v>341</v>
          </cell>
          <cell r="B342">
            <v>44526</v>
          </cell>
          <cell r="D342" t="str">
            <v>NA</v>
          </cell>
          <cell r="I342" t="str">
            <v>NA</v>
          </cell>
          <cell r="J342" t="str">
            <v>NA</v>
          </cell>
        </row>
        <row r="343">
          <cell r="A343">
            <v>342</v>
          </cell>
          <cell r="B343">
            <v>44527</v>
          </cell>
          <cell r="D343" t="str">
            <v>NA</v>
          </cell>
          <cell r="I343" t="str">
            <v>NA</v>
          </cell>
          <cell r="J343" t="str">
            <v>NA</v>
          </cell>
        </row>
        <row r="344">
          <cell r="A344">
            <v>343</v>
          </cell>
          <cell r="B344">
            <v>44528</v>
          </cell>
          <cell r="D344" t="str">
            <v>NA</v>
          </cell>
          <cell r="I344" t="str">
            <v>NA</v>
          </cell>
          <cell r="J344" t="str">
            <v>NA</v>
          </cell>
        </row>
        <row r="345">
          <cell r="A345">
            <v>344</v>
          </cell>
          <cell r="B345">
            <v>44529</v>
          </cell>
          <cell r="D345" t="str">
            <v>NA</v>
          </cell>
          <cell r="I345" t="str">
            <v>NA</v>
          </cell>
          <cell r="J345" t="str">
            <v>NA</v>
          </cell>
        </row>
        <row r="346">
          <cell r="A346">
            <v>345</v>
          </cell>
          <cell r="B346">
            <v>44530</v>
          </cell>
          <cell r="D346" t="str">
            <v>NA</v>
          </cell>
          <cell r="I346" t="str">
            <v>NA</v>
          </cell>
          <cell r="J346" t="str">
            <v>NA</v>
          </cell>
        </row>
        <row r="347">
          <cell r="A347">
            <v>346</v>
          </cell>
          <cell r="B347">
            <v>44531</v>
          </cell>
          <cell r="D347" t="str">
            <v>NA</v>
          </cell>
          <cell r="I347" t="str">
            <v>NA</v>
          </cell>
          <cell r="J347" t="str">
            <v>NA</v>
          </cell>
        </row>
        <row r="348">
          <cell r="A348">
            <v>347</v>
          </cell>
          <cell r="B348">
            <v>44532</v>
          </cell>
          <cell r="D348" t="str">
            <v>NA</v>
          </cell>
          <cell r="I348" t="str">
            <v>NA</v>
          </cell>
          <cell r="J348" t="str">
            <v>NA</v>
          </cell>
        </row>
        <row r="349">
          <cell r="A349">
            <v>348</v>
          </cell>
          <cell r="B349">
            <v>44533</v>
          </cell>
          <cell r="D349" t="str">
            <v>NA</v>
          </cell>
          <cell r="I349" t="str">
            <v>NA</v>
          </cell>
          <cell r="J349" t="str">
            <v>NA</v>
          </cell>
        </row>
        <row r="350">
          <cell r="A350">
            <v>349</v>
          </cell>
          <cell r="B350">
            <v>44534</v>
          </cell>
          <cell r="D350" t="str">
            <v>NA</v>
          </cell>
          <cell r="I350" t="str">
            <v>NA</v>
          </cell>
          <cell r="J350" t="str">
            <v>NA</v>
          </cell>
        </row>
        <row r="351">
          <cell r="A351">
            <v>350</v>
          </cell>
          <cell r="B351">
            <v>44535</v>
          </cell>
          <cell r="D351" t="str">
            <v>NA</v>
          </cell>
          <cell r="I351" t="str">
            <v>NA</v>
          </cell>
          <cell r="J351" t="str">
            <v>NA</v>
          </cell>
        </row>
        <row r="352">
          <cell r="A352">
            <v>351</v>
          </cell>
          <cell r="B352">
            <v>44536</v>
          </cell>
          <cell r="D352" t="str">
            <v>NA</v>
          </cell>
          <cell r="I352" t="str">
            <v>NA</v>
          </cell>
          <cell r="J352" t="str">
            <v>NA</v>
          </cell>
        </row>
        <row r="353">
          <cell r="A353">
            <v>352</v>
          </cell>
          <cell r="B353">
            <v>44537</v>
          </cell>
          <cell r="D353" t="str">
            <v>NA</v>
          </cell>
          <cell r="I353" t="str">
            <v>NA</v>
          </cell>
          <cell r="J353" t="str">
            <v>NA</v>
          </cell>
        </row>
        <row r="354">
          <cell r="A354">
            <v>353</v>
          </cell>
          <cell r="B354">
            <v>44538</v>
          </cell>
          <cell r="D354" t="str">
            <v>NA</v>
          </cell>
          <cell r="I354" t="str">
            <v>NA</v>
          </cell>
          <cell r="J354" t="str">
            <v>NA</v>
          </cell>
        </row>
        <row r="355">
          <cell r="A355">
            <v>354</v>
          </cell>
          <cell r="B355">
            <v>44539</v>
          </cell>
          <cell r="D355" t="str">
            <v>NA</v>
          </cell>
          <cell r="I355" t="str">
            <v>NA</v>
          </cell>
          <cell r="J355" t="str">
            <v>NA</v>
          </cell>
        </row>
        <row r="356">
          <cell r="A356">
            <v>355</v>
          </cell>
          <cell r="B356">
            <v>44540</v>
          </cell>
          <cell r="D356" t="str">
            <v>NA</v>
          </cell>
          <cell r="I356" t="str">
            <v>NA</v>
          </cell>
          <cell r="J356" t="str">
            <v>NA</v>
          </cell>
        </row>
        <row r="357">
          <cell r="A357">
            <v>356</v>
          </cell>
          <cell r="B357">
            <v>44541</v>
          </cell>
          <cell r="D357" t="str">
            <v>NA</v>
          </cell>
          <cell r="I357" t="str">
            <v>NA</v>
          </cell>
          <cell r="J357" t="str">
            <v>NA</v>
          </cell>
        </row>
        <row r="358">
          <cell r="A358">
            <v>357</v>
          </cell>
          <cell r="B358">
            <v>44542</v>
          </cell>
          <cell r="D358" t="str">
            <v>NA</v>
          </cell>
          <cell r="I358" t="str">
            <v>NA</v>
          </cell>
          <cell r="J358" t="str">
            <v>NA</v>
          </cell>
        </row>
        <row r="359">
          <cell r="A359">
            <v>358</v>
          </cell>
          <cell r="B359">
            <v>44543</v>
          </cell>
          <cell r="D359" t="str">
            <v>NA</v>
          </cell>
          <cell r="I359" t="str">
            <v>NA</v>
          </cell>
          <cell r="J359" t="str">
            <v>NA</v>
          </cell>
        </row>
        <row r="360">
          <cell r="A360">
            <v>359</v>
          </cell>
          <cell r="B360">
            <v>44544</v>
          </cell>
          <cell r="D360" t="str">
            <v>NA</v>
          </cell>
          <cell r="I360" t="str">
            <v>NA</v>
          </cell>
          <cell r="J360" t="str">
            <v>NA</v>
          </cell>
        </row>
        <row r="361">
          <cell r="A361">
            <v>360</v>
          </cell>
          <cell r="B361">
            <v>44545</v>
          </cell>
          <cell r="D361" t="str">
            <v>NA</v>
          </cell>
          <cell r="I361" t="str">
            <v>NA</v>
          </cell>
          <cell r="J361" t="str">
            <v>NA</v>
          </cell>
        </row>
        <row r="362">
          <cell r="A362">
            <v>361</v>
          </cell>
          <cell r="B362">
            <v>44546</v>
          </cell>
          <cell r="D362" t="str">
            <v>NA</v>
          </cell>
          <cell r="I362" t="str">
            <v>NA</v>
          </cell>
          <cell r="J362" t="str">
            <v>NA</v>
          </cell>
        </row>
        <row r="363">
          <cell r="A363">
            <v>362</v>
          </cell>
          <cell r="B363">
            <v>44547</v>
          </cell>
          <cell r="D363" t="str">
            <v>NA</v>
          </cell>
          <cell r="I363" t="str">
            <v>NA</v>
          </cell>
          <cell r="J363" t="str">
            <v>NA</v>
          </cell>
        </row>
        <row r="364">
          <cell r="A364">
            <v>363</v>
          </cell>
          <cell r="B364">
            <v>44548</v>
          </cell>
          <cell r="D364" t="str">
            <v>NA</v>
          </cell>
          <cell r="I364" t="str">
            <v>NA</v>
          </cell>
          <cell r="J364" t="str">
            <v>NA</v>
          </cell>
        </row>
        <row r="365">
          <cell r="A365">
            <v>364</v>
          </cell>
          <cell r="B365">
            <v>44549</v>
          </cell>
          <cell r="D365" t="str">
            <v>NA</v>
          </cell>
          <cell r="I365" t="str">
            <v>NA</v>
          </cell>
          <cell r="J365" t="str">
            <v>NA</v>
          </cell>
        </row>
        <row r="366">
          <cell r="A366">
            <v>365</v>
          </cell>
          <cell r="B366">
            <v>44550</v>
          </cell>
          <cell r="D366" t="str">
            <v>NA</v>
          </cell>
          <cell r="I366" t="str">
            <v>NA</v>
          </cell>
          <cell r="J366" t="str">
            <v>NA</v>
          </cell>
        </row>
        <row r="367">
          <cell r="A367">
            <v>366</v>
          </cell>
          <cell r="B367">
            <v>44551</v>
          </cell>
          <cell r="D367" t="str">
            <v>NA</v>
          </cell>
          <cell r="I367" t="str">
            <v>NA</v>
          </cell>
          <cell r="J367" t="str">
            <v>NA</v>
          </cell>
        </row>
        <row r="368">
          <cell r="A368">
            <v>367</v>
          </cell>
          <cell r="B368">
            <v>44552</v>
          </cell>
          <cell r="D368" t="str">
            <v>NA</v>
          </cell>
          <cell r="I368" t="str">
            <v>NA</v>
          </cell>
          <cell r="J368" t="str">
            <v>NA</v>
          </cell>
        </row>
        <row r="369">
          <cell r="A369">
            <v>368</v>
          </cell>
          <cell r="B369">
            <v>44553</v>
          </cell>
          <cell r="D369" t="str">
            <v>NA</v>
          </cell>
          <cell r="I369" t="str">
            <v>NA</v>
          </cell>
          <cell r="J369" t="str">
            <v>NA</v>
          </cell>
        </row>
        <row r="370">
          <cell r="A370">
            <v>369</v>
          </cell>
          <cell r="B370">
            <v>44554</v>
          </cell>
          <cell r="D370" t="str">
            <v>NA</v>
          </cell>
          <cell r="I370" t="str">
            <v>NA</v>
          </cell>
          <cell r="J370" t="str">
            <v>NA</v>
          </cell>
        </row>
        <row r="371">
          <cell r="A371">
            <v>370</v>
          </cell>
          <cell r="B371">
            <v>44555</v>
          </cell>
          <cell r="D371" t="str">
            <v>NA</v>
          </cell>
          <cell r="I371" t="str">
            <v>NA</v>
          </cell>
          <cell r="J371" t="str">
            <v>NA</v>
          </cell>
        </row>
        <row r="372">
          <cell r="A372">
            <v>371</v>
          </cell>
          <cell r="B372">
            <v>44556</v>
          </cell>
          <cell r="D372" t="str">
            <v>NA</v>
          </cell>
          <cell r="I372" t="str">
            <v>NA</v>
          </cell>
          <cell r="J372" t="str">
            <v>NA</v>
          </cell>
        </row>
        <row r="373">
          <cell r="A373">
            <v>372</v>
          </cell>
          <cell r="B373">
            <v>44557</v>
          </cell>
          <cell r="D373" t="str">
            <v>NA</v>
          </cell>
          <cell r="I373" t="str">
            <v>NA</v>
          </cell>
          <cell r="J373" t="str">
            <v>NA</v>
          </cell>
        </row>
        <row r="374">
          <cell r="A374">
            <v>373</v>
          </cell>
          <cell r="B374">
            <v>44558</v>
          </cell>
          <cell r="D374" t="str">
            <v>NA</v>
          </cell>
          <cell r="I374" t="str">
            <v>NA</v>
          </cell>
          <cell r="J374" t="str">
            <v>NA</v>
          </cell>
        </row>
        <row r="375">
          <cell r="A375">
            <v>374</v>
          </cell>
          <cell r="B375">
            <v>44559</v>
          </cell>
          <cell r="D375" t="str">
            <v>NA</v>
          </cell>
          <cell r="I375" t="str">
            <v>NA</v>
          </cell>
          <cell r="J375" t="str">
            <v>NA</v>
          </cell>
        </row>
        <row r="376">
          <cell r="A376">
            <v>375</v>
          </cell>
          <cell r="B376">
            <v>44560</v>
          </cell>
          <cell r="D376" t="str">
            <v>NA</v>
          </cell>
          <cell r="I376" t="str">
            <v>NA</v>
          </cell>
          <cell r="J376" t="str">
            <v>NA</v>
          </cell>
        </row>
        <row r="377">
          <cell r="A377">
            <v>376</v>
          </cell>
          <cell r="B377">
            <v>44561</v>
          </cell>
          <cell r="D377" t="str">
            <v>NA</v>
          </cell>
          <cell r="I377" t="str">
            <v>NA</v>
          </cell>
          <cell r="J377" t="str">
            <v>NA</v>
          </cell>
        </row>
        <row r="378">
          <cell r="A378">
            <v>377</v>
          </cell>
          <cell r="B378">
            <v>44562</v>
          </cell>
          <cell r="D378" t="str">
            <v>NA</v>
          </cell>
          <cell r="I378" t="str">
            <v>NA</v>
          </cell>
          <cell r="J378" t="str">
            <v>NA</v>
          </cell>
        </row>
        <row r="379">
          <cell r="A379">
            <v>378</v>
          </cell>
          <cell r="B379">
            <v>44563</v>
          </cell>
          <cell r="D379" t="str">
            <v>NA</v>
          </cell>
          <cell r="I379" t="str">
            <v>NA</v>
          </cell>
          <cell r="J379" t="str">
            <v>NA</v>
          </cell>
        </row>
        <row r="380">
          <cell r="A380">
            <v>379</v>
          </cell>
          <cell r="B380">
            <v>44564</v>
          </cell>
          <cell r="D380" t="str">
            <v>NA</v>
          </cell>
          <cell r="I380" t="str">
            <v>NA</v>
          </cell>
          <cell r="J380" t="str">
            <v>NA</v>
          </cell>
        </row>
        <row r="381">
          <cell r="A381">
            <v>380</v>
          </cell>
          <cell r="B381">
            <v>44565</v>
          </cell>
          <cell r="D381" t="str">
            <v>NA</v>
          </cell>
          <cell r="I381" t="str">
            <v>NA</v>
          </cell>
          <cell r="J381" t="str">
            <v>NA</v>
          </cell>
        </row>
        <row r="382">
          <cell r="A382">
            <v>381</v>
          </cell>
          <cell r="B382">
            <v>44566</v>
          </cell>
          <cell r="D382" t="str">
            <v>NA</v>
          </cell>
          <cell r="I382" t="str">
            <v>NA</v>
          </cell>
          <cell r="J382" t="str">
            <v>NA</v>
          </cell>
        </row>
        <row r="383">
          <cell r="A383">
            <v>382</v>
          </cell>
          <cell r="B383">
            <v>44567</v>
          </cell>
          <cell r="D383" t="str">
            <v>NA</v>
          </cell>
          <cell r="I383" t="str">
            <v>NA</v>
          </cell>
          <cell r="J383" t="str">
            <v>NA</v>
          </cell>
        </row>
        <row r="384">
          <cell r="A384">
            <v>383</v>
          </cell>
          <cell r="B384">
            <v>44568</v>
          </cell>
          <cell r="D384" t="str">
            <v>NA</v>
          </cell>
          <cell r="I384" t="str">
            <v>NA</v>
          </cell>
          <cell r="J384" t="str">
            <v>NA</v>
          </cell>
        </row>
        <row r="385">
          <cell r="A385">
            <v>384</v>
          </cell>
          <cell r="B385">
            <v>44569</v>
          </cell>
          <cell r="D385" t="str">
            <v>NA</v>
          </cell>
          <cell r="I385" t="str">
            <v>NA</v>
          </cell>
          <cell r="J385" t="str">
            <v>NA</v>
          </cell>
        </row>
        <row r="386">
          <cell r="A386">
            <v>385</v>
          </cell>
          <cell r="B386">
            <v>44570</v>
          </cell>
          <cell r="D386" t="str">
            <v>NA</v>
          </cell>
          <cell r="I386" t="str">
            <v>NA</v>
          </cell>
          <cell r="J386" t="str">
            <v>NA</v>
          </cell>
        </row>
        <row r="387">
          <cell r="A387">
            <v>386</v>
          </cell>
          <cell r="B387">
            <v>44571</v>
          </cell>
          <cell r="D387" t="str">
            <v>NA</v>
          </cell>
          <cell r="I387" t="str">
            <v>NA</v>
          </cell>
          <cell r="J387" t="str">
            <v>NA</v>
          </cell>
        </row>
        <row r="388">
          <cell r="A388">
            <v>387</v>
          </cell>
          <cell r="B388">
            <v>44572</v>
          </cell>
          <cell r="D388" t="str">
            <v>NA</v>
          </cell>
          <cell r="I388" t="str">
            <v>NA</v>
          </cell>
          <cell r="J388" t="str">
            <v>NA</v>
          </cell>
        </row>
        <row r="389">
          <cell r="A389">
            <v>388</v>
          </cell>
          <cell r="B389">
            <v>44573</v>
          </cell>
          <cell r="D389" t="str">
            <v>NA</v>
          </cell>
          <cell r="I389" t="str">
            <v>NA</v>
          </cell>
          <cell r="J389" t="str">
            <v>NA</v>
          </cell>
        </row>
        <row r="390">
          <cell r="A390">
            <v>389</v>
          </cell>
          <cell r="B390">
            <v>44574</v>
          </cell>
          <cell r="D390" t="str">
            <v>NA</v>
          </cell>
          <cell r="I390" t="str">
            <v>NA</v>
          </cell>
          <cell r="J390" t="str">
            <v>NA</v>
          </cell>
        </row>
        <row r="391">
          <cell r="A391">
            <v>390</v>
          </cell>
          <cell r="B391">
            <v>44575</v>
          </cell>
          <cell r="D391" t="str">
            <v>NA</v>
          </cell>
          <cell r="I391" t="str">
            <v>NA</v>
          </cell>
          <cell r="J391" t="str">
            <v>NA</v>
          </cell>
        </row>
        <row r="392">
          <cell r="A392">
            <v>391</v>
          </cell>
          <cell r="B392">
            <v>44576</v>
          </cell>
          <cell r="D392" t="str">
            <v>NA</v>
          </cell>
          <cell r="I392" t="str">
            <v>NA</v>
          </cell>
          <cell r="J392" t="str">
            <v>NA</v>
          </cell>
        </row>
        <row r="393">
          <cell r="A393">
            <v>392</v>
          </cell>
          <cell r="B393">
            <v>44577</v>
          </cell>
          <cell r="D393" t="str">
            <v>NA</v>
          </cell>
          <cell r="I393" t="str">
            <v>NA</v>
          </cell>
          <cell r="J393" t="str">
            <v>NA</v>
          </cell>
        </row>
        <row r="394">
          <cell r="A394">
            <v>393</v>
          </cell>
          <cell r="B394">
            <v>44578</v>
          </cell>
          <cell r="D394" t="str">
            <v>NA</v>
          </cell>
          <cell r="I394" t="str">
            <v>NA</v>
          </cell>
          <cell r="J394" t="str">
            <v>NA</v>
          </cell>
        </row>
        <row r="395">
          <cell r="A395">
            <v>394</v>
          </cell>
          <cell r="B395">
            <v>44579</v>
          </cell>
          <cell r="D395" t="str">
            <v>NA</v>
          </cell>
          <cell r="I395" t="str">
            <v>NA</v>
          </cell>
          <cell r="J395" t="str">
            <v>NA</v>
          </cell>
        </row>
        <row r="396">
          <cell r="A396">
            <v>395</v>
          </cell>
          <cell r="B396">
            <v>44580</v>
          </cell>
          <cell r="D396" t="str">
            <v>NA</v>
          </cell>
          <cell r="I396" t="str">
            <v>NA</v>
          </cell>
          <cell r="J396" t="str">
            <v>NA</v>
          </cell>
        </row>
        <row r="397">
          <cell r="A397">
            <v>396</v>
          </cell>
          <cell r="B397">
            <v>44581</v>
          </cell>
          <cell r="D397" t="str">
            <v>NA</v>
          </cell>
          <cell r="I397" t="str">
            <v>NA</v>
          </cell>
          <cell r="J397" t="str">
            <v>NA</v>
          </cell>
        </row>
        <row r="398">
          <cell r="A398">
            <v>397</v>
          </cell>
          <cell r="B398">
            <v>44582</v>
          </cell>
          <cell r="D398" t="str">
            <v>NA</v>
          </cell>
          <cell r="I398" t="str">
            <v>NA</v>
          </cell>
          <cell r="J398" t="str">
            <v>NA</v>
          </cell>
        </row>
        <row r="399">
          <cell r="A399">
            <v>398</v>
          </cell>
          <cell r="B399">
            <v>44583</v>
          </cell>
          <cell r="D399" t="str">
            <v>NA</v>
          </cell>
          <cell r="I399" t="str">
            <v>NA</v>
          </cell>
          <cell r="J399" t="str">
            <v>NA</v>
          </cell>
        </row>
        <row r="400">
          <cell r="A400">
            <v>399</v>
          </cell>
          <cell r="B400">
            <v>44584</v>
          </cell>
          <cell r="D400" t="str">
            <v>NA</v>
          </cell>
          <cell r="I400" t="str">
            <v>NA</v>
          </cell>
          <cell r="J400" t="str">
            <v>NA</v>
          </cell>
        </row>
        <row r="401">
          <cell r="A401">
            <v>400</v>
          </cell>
          <cell r="B401">
            <v>44585</v>
          </cell>
          <cell r="D401" t="str">
            <v>NA</v>
          </cell>
          <cell r="I401" t="str">
            <v>NA</v>
          </cell>
          <cell r="J401" t="str">
            <v>NA</v>
          </cell>
        </row>
        <row r="402">
          <cell r="A402">
            <v>401</v>
          </cell>
          <cell r="B402">
            <v>44586</v>
          </cell>
          <cell r="D402" t="str">
            <v>NA</v>
          </cell>
          <cell r="I402" t="str">
            <v>NA</v>
          </cell>
          <cell r="J402" t="str">
            <v>NA</v>
          </cell>
        </row>
        <row r="403">
          <cell r="A403">
            <v>402</v>
          </cell>
          <cell r="B403">
            <v>44587</v>
          </cell>
          <cell r="D403" t="str">
            <v>NA</v>
          </cell>
          <cell r="I403" t="str">
            <v>NA</v>
          </cell>
          <cell r="J403" t="str">
            <v>NA</v>
          </cell>
        </row>
        <row r="404">
          <cell r="A404">
            <v>403</v>
          </cell>
          <cell r="B404">
            <v>44588</v>
          </cell>
          <cell r="D404" t="str">
            <v>NA</v>
          </cell>
          <cell r="I404" t="str">
            <v>NA</v>
          </cell>
          <cell r="J404" t="str">
            <v>NA</v>
          </cell>
        </row>
        <row r="405">
          <cell r="A405">
            <v>404</v>
          </cell>
          <cell r="B405">
            <v>44589</v>
          </cell>
          <cell r="D405" t="str">
            <v>NA</v>
          </cell>
          <cell r="I405" t="str">
            <v>NA</v>
          </cell>
          <cell r="J405" t="str">
            <v>NA</v>
          </cell>
        </row>
        <row r="406">
          <cell r="A406">
            <v>405</v>
          </cell>
          <cell r="B406">
            <v>44590</v>
          </cell>
          <cell r="D406" t="str">
            <v>NA</v>
          </cell>
          <cell r="I406" t="str">
            <v>NA</v>
          </cell>
          <cell r="J406" t="str">
            <v>NA</v>
          </cell>
        </row>
        <row r="407">
          <cell r="A407">
            <v>406</v>
          </cell>
          <cell r="B407">
            <v>44591</v>
          </cell>
          <cell r="D407" t="str">
            <v>NA</v>
          </cell>
          <cell r="I407" t="str">
            <v>NA</v>
          </cell>
          <cell r="J407" t="str">
            <v>NA</v>
          </cell>
        </row>
        <row r="408">
          <cell r="A408">
            <v>407</v>
          </cell>
          <cell r="B408">
            <v>44592</v>
          </cell>
          <cell r="D408" t="str">
            <v>NA</v>
          </cell>
          <cell r="I408" t="str">
            <v>NA</v>
          </cell>
          <cell r="J408" t="str">
            <v>NA</v>
          </cell>
        </row>
        <row r="409">
          <cell r="A409">
            <v>408</v>
          </cell>
          <cell r="B409">
            <v>44593</v>
          </cell>
          <cell r="D409" t="str">
            <v>NA</v>
          </cell>
          <cell r="I409" t="str">
            <v>NA</v>
          </cell>
          <cell r="J409" t="str">
            <v>NA</v>
          </cell>
        </row>
        <row r="410">
          <cell r="A410">
            <v>409</v>
          </cell>
          <cell r="B410">
            <v>44594</v>
          </cell>
          <cell r="D410" t="str">
            <v>NA</v>
          </cell>
          <cell r="I410" t="str">
            <v>NA</v>
          </cell>
          <cell r="J410" t="str">
            <v>NA</v>
          </cell>
        </row>
        <row r="411">
          <cell r="A411">
            <v>410</v>
          </cell>
          <cell r="B411">
            <v>44595</v>
          </cell>
          <cell r="D411" t="str">
            <v>NA</v>
          </cell>
          <cell r="I411" t="str">
            <v>NA</v>
          </cell>
          <cell r="J411" t="str">
            <v>NA</v>
          </cell>
        </row>
        <row r="412">
          <cell r="A412">
            <v>411</v>
          </cell>
          <cell r="B412">
            <v>44596</v>
          </cell>
          <cell r="D412" t="str">
            <v>NA</v>
          </cell>
          <cell r="I412" t="str">
            <v>NA</v>
          </cell>
          <cell r="J412" t="str">
            <v>NA</v>
          </cell>
        </row>
        <row r="413">
          <cell r="A413">
            <v>412</v>
          </cell>
          <cell r="B413">
            <v>44597</v>
          </cell>
          <cell r="D413" t="str">
            <v>NA</v>
          </cell>
          <cell r="I413" t="str">
            <v>NA</v>
          </cell>
          <cell r="J413" t="str">
            <v>NA</v>
          </cell>
        </row>
        <row r="414">
          <cell r="A414">
            <v>413</v>
          </cell>
          <cell r="B414">
            <v>44598</v>
          </cell>
          <cell r="D414" t="str">
            <v>NA</v>
          </cell>
          <cell r="I414" t="str">
            <v>NA</v>
          </cell>
          <cell r="J414" t="str">
            <v>NA</v>
          </cell>
        </row>
        <row r="415">
          <cell r="A415">
            <v>414</v>
          </cell>
          <cell r="B415">
            <v>44599</v>
          </cell>
          <cell r="D415" t="str">
            <v>NA</v>
          </cell>
          <cell r="I415" t="str">
            <v>NA</v>
          </cell>
          <cell r="J415" t="str">
            <v>NA</v>
          </cell>
        </row>
        <row r="416">
          <cell r="A416">
            <v>415</v>
          </cell>
          <cell r="B416">
            <v>44600</v>
          </cell>
          <cell r="D416" t="str">
            <v>NA</v>
          </cell>
          <cell r="I416" t="str">
            <v>NA</v>
          </cell>
          <cell r="J416" t="str">
            <v>NA</v>
          </cell>
        </row>
        <row r="417">
          <cell r="A417">
            <v>416</v>
          </cell>
          <cell r="B417">
            <v>44601</v>
          </cell>
          <cell r="D417" t="str">
            <v>NA</v>
          </cell>
          <cell r="I417" t="str">
            <v>NA</v>
          </cell>
          <cell r="J417" t="str">
            <v>NA</v>
          </cell>
        </row>
        <row r="418">
          <cell r="A418">
            <v>417</v>
          </cell>
          <cell r="B418">
            <v>44602</v>
          </cell>
          <cell r="D418" t="str">
            <v>NA</v>
          </cell>
          <cell r="I418" t="str">
            <v>NA</v>
          </cell>
          <cell r="J418" t="str">
            <v>NA</v>
          </cell>
        </row>
        <row r="419">
          <cell r="A419">
            <v>418</v>
          </cell>
          <cell r="B419">
            <v>44603</v>
          </cell>
          <cell r="D419" t="str">
            <v>NA</v>
          </cell>
          <cell r="I419" t="str">
            <v>NA</v>
          </cell>
          <cell r="J419" t="str">
            <v>NA</v>
          </cell>
        </row>
        <row r="420">
          <cell r="A420">
            <v>419</v>
          </cell>
          <cell r="B420">
            <v>44604</v>
          </cell>
          <cell r="D420" t="str">
            <v>NA</v>
          </cell>
          <cell r="I420" t="str">
            <v>NA</v>
          </cell>
          <cell r="J420" t="str">
            <v>NA</v>
          </cell>
        </row>
        <row r="421">
          <cell r="A421">
            <v>420</v>
          </cell>
          <cell r="B421">
            <v>44605</v>
          </cell>
          <cell r="D421" t="str">
            <v>NA</v>
          </cell>
          <cell r="I421" t="str">
            <v>NA</v>
          </cell>
          <cell r="J421" t="str">
            <v>NA</v>
          </cell>
        </row>
        <row r="422">
          <cell r="A422">
            <v>421</v>
          </cell>
          <cell r="B422">
            <v>44606</v>
          </cell>
          <cell r="D422" t="str">
            <v>NA</v>
          </cell>
          <cell r="I422" t="str">
            <v>NA</v>
          </cell>
          <cell r="J422" t="str">
            <v>NA</v>
          </cell>
        </row>
        <row r="423">
          <cell r="A423">
            <v>422</v>
          </cell>
          <cell r="B423">
            <v>44607</v>
          </cell>
          <cell r="D423" t="str">
            <v>NA</v>
          </cell>
          <cell r="I423" t="str">
            <v>NA</v>
          </cell>
          <cell r="J423" t="str">
            <v>NA</v>
          </cell>
        </row>
        <row r="424">
          <cell r="A424">
            <v>423</v>
          </cell>
          <cell r="B424">
            <v>44608</v>
          </cell>
          <cell r="D424" t="str">
            <v>NA</v>
          </cell>
          <cell r="I424" t="str">
            <v>NA</v>
          </cell>
          <cell r="J424" t="str">
            <v>NA</v>
          </cell>
        </row>
        <row r="425">
          <cell r="A425">
            <v>424</v>
          </cell>
          <cell r="B425">
            <v>44609</v>
          </cell>
          <cell r="D425" t="str">
            <v>NA</v>
          </cell>
          <cell r="I425" t="str">
            <v>NA</v>
          </cell>
          <cell r="J425" t="str">
            <v>NA</v>
          </cell>
        </row>
        <row r="426">
          <cell r="A426">
            <v>425</v>
          </cell>
          <cell r="B426">
            <v>44610</v>
          </cell>
          <cell r="D426" t="str">
            <v>NA</v>
          </cell>
          <cell r="I426" t="str">
            <v>NA</v>
          </cell>
          <cell r="J426" t="str">
            <v>NA</v>
          </cell>
        </row>
        <row r="427">
          <cell r="A427">
            <v>426</v>
          </cell>
          <cell r="B427">
            <v>44611</v>
          </cell>
          <cell r="D427" t="str">
            <v>NA</v>
          </cell>
          <cell r="I427" t="str">
            <v>NA</v>
          </cell>
          <cell r="J427" t="str">
            <v>NA</v>
          </cell>
        </row>
        <row r="428">
          <cell r="A428">
            <v>427</v>
          </cell>
          <cell r="B428">
            <v>44612</v>
          </cell>
          <cell r="D428" t="str">
            <v>NA</v>
          </cell>
          <cell r="I428" t="str">
            <v>NA</v>
          </cell>
          <cell r="J428" t="str">
            <v>NA</v>
          </cell>
        </row>
        <row r="429">
          <cell r="A429">
            <v>428</v>
          </cell>
          <cell r="B429">
            <v>44613</v>
          </cell>
          <cell r="D429" t="str">
            <v>NA</v>
          </cell>
          <cell r="I429" t="str">
            <v>NA</v>
          </cell>
          <cell r="J429" t="str">
            <v>NA</v>
          </cell>
        </row>
        <row r="430">
          <cell r="A430">
            <v>429</v>
          </cell>
          <cell r="B430">
            <v>44614</v>
          </cell>
          <cell r="D430" t="str">
            <v>NA</v>
          </cell>
          <cell r="I430" t="str">
            <v>NA</v>
          </cell>
          <cell r="J430" t="str">
            <v>NA</v>
          </cell>
        </row>
        <row r="431">
          <cell r="A431">
            <v>430</v>
          </cell>
          <cell r="B431">
            <v>44615</v>
          </cell>
          <cell r="D431" t="str">
            <v>NA</v>
          </cell>
          <cell r="I431" t="str">
            <v>NA</v>
          </cell>
          <cell r="J431" t="str">
            <v>NA</v>
          </cell>
        </row>
        <row r="432">
          <cell r="A432">
            <v>431</v>
          </cell>
          <cell r="B432">
            <v>44616</v>
          </cell>
          <cell r="D432" t="str">
            <v>NA</v>
          </cell>
          <cell r="I432" t="str">
            <v>NA</v>
          </cell>
          <cell r="J432" t="str">
            <v>NA</v>
          </cell>
        </row>
        <row r="433">
          <cell r="A433">
            <v>432</v>
          </cell>
          <cell r="B433">
            <v>44617</v>
          </cell>
          <cell r="D433" t="str">
            <v>NA</v>
          </cell>
          <cell r="I433" t="str">
            <v>NA</v>
          </cell>
          <cell r="J433" t="str">
            <v>NA</v>
          </cell>
        </row>
        <row r="434">
          <cell r="A434">
            <v>433</v>
          </cell>
          <cell r="B434">
            <v>44618</v>
          </cell>
          <cell r="D434" t="str">
            <v>NA</v>
          </cell>
          <cell r="I434" t="str">
            <v>NA</v>
          </cell>
          <cell r="J434" t="str">
            <v>NA</v>
          </cell>
        </row>
        <row r="435">
          <cell r="A435">
            <v>434</v>
          </cell>
          <cell r="B435">
            <v>44619</v>
          </cell>
          <cell r="D435" t="str">
            <v>NA</v>
          </cell>
          <cell r="I435" t="str">
            <v>NA</v>
          </cell>
          <cell r="J435" t="str">
            <v>NA</v>
          </cell>
        </row>
        <row r="436">
          <cell r="A436">
            <v>435</v>
          </cell>
          <cell r="B436">
            <v>44620</v>
          </cell>
          <cell r="D436" t="str">
            <v>NA</v>
          </cell>
          <cell r="I436" t="str">
            <v>NA</v>
          </cell>
          <cell r="J436" t="str">
            <v>NA</v>
          </cell>
        </row>
        <row r="437">
          <cell r="A437">
            <v>436</v>
          </cell>
          <cell r="B437">
            <v>44621</v>
          </cell>
          <cell r="D437" t="str">
            <v>NA</v>
          </cell>
          <cell r="I437" t="str">
            <v>NA</v>
          </cell>
          <cell r="J437" t="str">
            <v>NA</v>
          </cell>
        </row>
        <row r="438">
          <cell r="A438">
            <v>437</v>
          </cell>
          <cell r="B438">
            <v>44622</v>
          </cell>
          <cell r="D438" t="str">
            <v>NA</v>
          </cell>
          <cell r="I438" t="str">
            <v>NA</v>
          </cell>
          <cell r="J438" t="str">
            <v>NA</v>
          </cell>
        </row>
        <row r="439">
          <cell r="A439">
            <v>438</v>
          </cell>
          <cell r="B439">
            <v>44623</v>
          </cell>
          <cell r="D439" t="str">
            <v>NA</v>
          </cell>
          <cell r="I439" t="str">
            <v>NA</v>
          </cell>
          <cell r="J439" t="str">
            <v>NA</v>
          </cell>
        </row>
        <row r="440">
          <cell r="A440">
            <v>439</v>
          </cell>
          <cell r="B440">
            <v>44624</v>
          </cell>
          <cell r="D440" t="str">
            <v>NA</v>
          </cell>
          <cell r="I440" t="str">
            <v>NA</v>
          </cell>
          <cell r="J440" t="str">
            <v>NA</v>
          </cell>
        </row>
        <row r="441">
          <cell r="A441">
            <v>440</v>
          </cell>
          <cell r="B441">
            <v>44625</v>
          </cell>
          <cell r="D441" t="str">
            <v>NA</v>
          </cell>
          <cell r="I441" t="str">
            <v>NA</v>
          </cell>
          <cell r="J441" t="str">
            <v>NA</v>
          </cell>
        </row>
        <row r="442">
          <cell r="A442">
            <v>441</v>
          </cell>
          <cell r="B442">
            <v>44626</v>
          </cell>
          <cell r="D442" t="str">
            <v>NA</v>
          </cell>
          <cell r="I442" t="str">
            <v>NA</v>
          </cell>
          <cell r="J442" t="str">
            <v>NA</v>
          </cell>
        </row>
        <row r="443">
          <cell r="A443">
            <v>442</v>
          </cell>
          <cell r="B443">
            <v>44627</v>
          </cell>
          <cell r="D443" t="str">
            <v>NA</v>
          </cell>
          <cell r="I443" t="str">
            <v>NA</v>
          </cell>
          <cell r="J443" t="str">
            <v>NA</v>
          </cell>
        </row>
        <row r="444">
          <cell r="A444">
            <v>443</v>
          </cell>
          <cell r="B444">
            <v>44628</v>
          </cell>
          <cell r="D444" t="str">
            <v>NA</v>
          </cell>
          <cell r="I444" t="str">
            <v>NA</v>
          </cell>
          <cell r="J444" t="str">
            <v>NA</v>
          </cell>
        </row>
        <row r="445">
          <cell r="A445">
            <v>444</v>
          </cell>
          <cell r="B445">
            <v>44629</v>
          </cell>
          <cell r="D445" t="str">
            <v>NA</v>
          </cell>
          <cell r="I445" t="str">
            <v>NA</v>
          </cell>
          <cell r="J445" t="str">
            <v>NA</v>
          </cell>
        </row>
        <row r="446">
          <cell r="A446">
            <v>445</v>
          </cell>
          <cell r="B446">
            <v>44630</v>
          </cell>
          <cell r="D446" t="str">
            <v>NA</v>
          </cell>
          <cell r="I446" t="str">
            <v>NA</v>
          </cell>
          <cell r="J446" t="str">
            <v>NA</v>
          </cell>
        </row>
        <row r="447">
          <cell r="A447">
            <v>446</v>
          </cell>
          <cell r="B447">
            <v>44631</v>
          </cell>
          <cell r="D447" t="str">
            <v>NA</v>
          </cell>
          <cell r="I447" t="str">
            <v>NA</v>
          </cell>
          <cell r="J447" t="str">
            <v>NA</v>
          </cell>
        </row>
        <row r="448">
          <cell r="A448">
            <v>447</v>
          </cell>
          <cell r="B448">
            <v>44632</v>
          </cell>
          <cell r="D448" t="str">
            <v>NA</v>
          </cell>
          <cell r="I448" t="str">
            <v>NA</v>
          </cell>
          <cell r="J448" t="str">
            <v>NA</v>
          </cell>
        </row>
        <row r="449">
          <cell r="A449">
            <v>448</v>
          </cell>
          <cell r="B449">
            <v>44633</v>
          </cell>
          <cell r="D449" t="str">
            <v>NA</v>
          </cell>
          <cell r="I449" t="str">
            <v>NA</v>
          </cell>
          <cell r="J449" t="str">
            <v>NA</v>
          </cell>
        </row>
        <row r="450">
          <cell r="A450">
            <v>449</v>
          </cell>
          <cell r="B450">
            <v>44634</v>
          </cell>
          <cell r="D450" t="str">
            <v>NA</v>
          </cell>
          <cell r="I450" t="str">
            <v>NA</v>
          </cell>
          <cell r="J450" t="str">
            <v>NA</v>
          </cell>
        </row>
        <row r="451">
          <cell r="A451">
            <v>450</v>
          </cell>
          <cell r="B451">
            <v>44635</v>
          </cell>
          <cell r="D451" t="str">
            <v>NA</v>
          </cell>
          <cell r="I451" t="str">
            <v>NA</v>
          </cell>
          <cell r="J451" t="str">
            <v>NA</v>
          </cell>
        </row>
        <row r="452">
          <cell r="A452">
            <v>451</v>
          </cell>
          <cell r="B452">
            <v>44636</v>
          </cell>
          <cell r="D452" t="str">
            <v>NA</v>
          </cell>
          <cell r="I452" t="str">
            <v>NA</v>
          </cell>
          <cell r="J452" t="str">
            <v>NA</v>
          </cell>
        </row>
        <row r="453">
          <cell r="A453">
            <v>452</v>
          </cell>
          <cell r="B453">
            <v>44637</v>
          </cell>
          <cell r="D453" t="str">
            <v>NA</v>
          </cell>
          <cell r="I453" t="str">
            <v>NA</v>
          </cell>
          <cell r="J453" t="str">
            <v>NA</v>
          </cell>
        </row>
        <row r="454">
          <cell r="A454">
            <v>453</v>
          </cell>
          <cell r="B454">
            <v>44638</v>
          </cell>
          <cell r="D454" t="str">
            <v>NA</v>
          </cell>
          <cell r="I454" t="str">
            <v>NA</v>
          </cell>
          <cell r="J454" t="str">
            <v>NA</v>
          </cell>
        </row>
        <row r="455">
          <cell r="A455">
            <v>454</v>
          </cell>
          <cell r="B455">
            <v>44639</v>
          </cell>
          <cell r="D455" t="str">
            <v>NA</v>
          </cell>
          <cell r="I455" t="str">
            <v>NA</v>
          </cell>
          <cell r="J455" t="str">
            <v>NA</v>
          </cell>
        </row>
        <row r="456">
          <cell r="A456">
            <v>455</v>
          </cell>
          <cell r="B456">
            <v>44640</v>
          </cell>
          <cell r="D456" t="str">
            <v>NA</v>
          </cell>
          <cell r="I456" t="str">
            <v>NA</v>
          </cell>
          <cell r="J456" t="str">
            <v>NA</v>
          </cell>
        </row>
        <row r="457">
          <cell r="A457">
            <v>456</v>
          </cell>
          <cell r="B457">
            <v>44641</v>
          </cell>
          <cell r="D457" t="str">
            <v>NA</v>
          </cell>
          <cell r="I457" t="str">
            <v>NA</v>
          </cell>
          <cell r="J457" t="str">
            <v>NA</v>
          </cell>
        </row>
        <row r="458">
          <cell r="A458">
            <v>457</v>
          </cell>
          <cell r="B458">
            <v>44642</v>
          </cell>
          <cell r="D458" t="str">
            <v>NA</v>
          </cell>
          <cell r="I458" t="str">
            <v>NA</v>
          </cell>
          <cell r="J458" t="str">
            <v>NA</v>
          </cell>
        </row>
        <row r="459">
          <cell r="A459">
            <v>458</v>
          </cell>
          <cell r="B459">
            <v>44643</v>
          </cell>
          <cell r="D459" t="str">
            <v>NA</v>
          </cell>
          <cell r="I459" t="str">
            <v>NA</v>
          </cell>
          <cell r="J459" t="str">
            <v>NA</v>
          </cell>
        </row>
        <row r="460">
          <cell r="A460">
            <v>459</v>
          </cell>
          <cell r="B460">
            <v>44644</v>
          </cell>
          <cell r="D460" t="str">
            <v>NA</v>
          </cell>
          <cell r="I460" t="str">
            <v>NA</v>
          </cell>
          <cell r="J460" t="str">
            <v>NA</v>
          </cell>
        </row>
        <row r="461">
          <cell r="A461">
            <v>460</v>
          </cell>
          <cell r="B461">
            <v>44645</v>
          </cell>
          <cell r="D461" t="str">
            <v>NA</v>
          </cell>
          <cell r="I461" t="str">
            <v>NA</v>
          </cell>
          <cell r="J461" t="str">
            <v>NA</v>
          </cell>
        </row>
        <row r="462">
          <cell r="A462">
            <v>461</v>
          </cell>
          <cell r="B462">
            <v>44646</v>
          </cell>
          <cell r="D462" t="str">
            <v>NA</v>
          </cell>
          <cell r="I462" t="str">
            <v>NA</v>
          </cell>
          <cell r="J462" t="str">
            <v>NA</v>
          </cell>
        </row>
        <row r="463">
          <cell r="A463">
            <v>462</v>
          </cell>
          <cell r="B463">
            <v>44647</v>
          </cell>
          <cell r="D463" t="str">
            <v>NA</v>
          </cell>
          <cell r="I463" t="str">
            <v>NA</v>
          </cell>
          <cell r="J463" t="str">
            <v>NA</v>
          </cell>
        </row>
        <row r="464">
          <cell r="A464">
            <v>463</v>
          </cell>
          <cell r="B464">
            <v>44648</v>
          </cell>
          <cell r="D464" t="str">
            <v>NA</v>
          </cell>
          <cell r="I464" t="str">
            <v>NA</v>
          </cell>
          <cell r="J464" t="str">
            <v>NA</v>
          </cell>
        </row>
        <row r="465">
          <cell r="A465">
            <v>464</v>
          </cell>
          <cell r="B465">
            <v>44649</v>
          </cell>
          <cell r="D465" t="str">
            <v>NA</v>
          </cell>
          <cell r="I465" t="str">
            <v>NA</v>
          </cell>
          <cell r="J465" t="str">
            <v>NA</v>
          </cell>
        </row>
        <row r="466">
          <cell r="A466">
            <v>465</v>
          </cell>
          <cell r="B466">
            <v>44650</v>
          </cell>
          <cell r="D466" t="str">
            <v>NA</v>
          </cell>
          <cell r="I466" t="str">
            <v>NA</v>
          </cell>
          <cell r="J466" t="str">
            <v>NA</v>
          </cell>
        </row>
        <row r="467">
          <cell r="A467">
            <v>466</v>
          </cell>
          <cell r="B467">
            <v>44651</v>
          </cell>
          <cell r="D467" t="str">
            <v>NA</v>
          </cell>
          <cell r="I467" t="str">
            <v>NA</v>
          </cell>
          <cell r="J467" t="str">
            <v>NA</v>
          </cell>
        </row>
        <row r="468">
          <cell r="A468">
            <v>467</v>
          </cell>
          <cell r="B468">
            <v>44652</v>
          </cell>
          <cell r="D468" t="str">
            <v>NA</v>
          </cell>
          <cell r="I468" t="str">
            <v>NA</v>
          </cell>
          <cell r="J468" t="str">
            <v>NA</v>
          </cell>
        </row>
        <row r="469">
          <cell r="A469">
            <v>468</v>
          </cell>
          <cell r="B469">
            <v>44653</v>
          </cell>
          <cell r="D469" t="str">
            <v>NA</v>
          </cell>
          <cell r="I469" t="str">
            <v>NA</v>
          </cell>
          <cell r="J469" t="str">
            <v>NA</v>
          </cell>
        </row>
        <row r="470">
          <cell r="A470">
            <v>469</v>
          </cell>
          <cell r="B470">
            <v>44654</v>
          </cell>
          <cell r="D470" t="str">
            <v>NA</v>
          </cell>
          <cell r="I470" t="str">
            <v>NA</v>
          </cell>
          <cell r="J470" t="str">
            <v>NA</v>
          </cell>
        </row>
        <row r="471">
          <cell r="A471">
            <v>470</v>
          </cell>
          <cell r="B471">
            <v>44655</v>
          </cell>
          <cell r="D471" t="str">
            <v>NA</v>
          </cell>
          <cell r="I471" t="str">
            <v>NA</v>
          </cell>
          <cell r="J471" t="str">
            <v>NA</v>
          </cell>
        </row>
        <row r="472">
          <cell r="A472">
            <v>471</v>
          </cell>
          <cell r="B472">
            <v>44656</v>
          </cell>
          <cell r="D472" t="str">
            <v>NA</v>
          </cell>
          <cell r="I472" t="str">
            <v>NA</v>
          </cell>
          <cell r="J472" t="str">
            <v>NA</v>
          </cell>
        </row>
        <row r="473">
          <cell r="A473">
            <v>472</v>
          </cell>
          <cell r="B473">
            <v>44657</v>
          </cell>
          <cell r="D473" t="str">
            <v>NA</v>
          </cell>
          <cell r="I473" t="str">
            <v>NA</v>
          </cell>
          <cell r="J473" t="str">
            <v>NA</v>
          </cell>
        </row>
        <row r="474">
          <cell r="A474">
            <v>473</v>
          </cell>
          <cell r="B474">
            <v>44658</v>
          </cell>
          <cell r="D474" t="str">
            <v>NA</v>
          </cell>
          <cell r="I474" t="str">
            <v>NA</v>
          </cell>
          <cell r="J474" t="str">
            <v>NA</v>
          </cell>
        </row>
        <row r="475">
          <cell r="A475">
            <v>474</v>
          </cell>
          <cell r="B475">
            <v>44659</v>
          </cell>
          <cell r="D475" t="str">
            <v>NA</v>
          </cell>
          <cell r="I475" t="str">
            <v>NA</v>
          </cell>
          <cell r="J475" t="str">
            <v>NA</v>
          </cell>
        </row>
        <row r="476">
          <cell r="A476">
            <v>475</v>
          </cell>
          <cell r="B476">
            <v>44660</v>
          </cell>
          <cell r="D476" t="str">
            <v>NA</v>
          </cell>
          <cell r="I476" t="str">
            <v>NA</v>
          </cell>
          <cell r="J476" t="str">
            <v>NA</v>
          </cell>
        </row>
        <row r="477">
          <cell r="A477">
            <v>476</v>
          </cell>
          <cell r="B477">
            <v>44661</v>
          </cell>
          <cell r="D477" t="str">
            <v>NA</v>
          </cell>
          <cell r="I477" t="str">
            <v>NA</v>
          </cell>
          <cell r="J477" t="str">
            <v>NA</v>
          </cell>
        </row>
        <row r="478">
          <cell r="A478">
            <v>477</v>
          </cell>
          <cell r="B478">
            <v>44662</v>
          </cell>
          <cell r="D478" t="str">
            <v>NA</v>
          </cell>
          <cell r="I478" t="str">
            <v>NA</v>
          </cell>
          <cell r="J478" t="str">
            <v>NA</v>
          </cell>
        </row>
        <row r="479">
          <cell r="A479">
            <v>478</v>
          </cell>
          <cell r="B479">
            <v>44663</v>
          </cell>
          <cell r="D479" t="str">
            <v>NA</v>
          </cell>
          <cell r="I479" t="str">
            <v>NA</v>
          </cell>
          <cell r="J479" t="str">
            <v>NA</v>
          </cell>
        </row>
        <row r="480">
          <cell r="A480">
            <v>479</v>
          </cell>
          <cell r="B480">
            <v>44664</v>
          </cell>
          <cell r="D480" t="str">
            <v>NA</v>
          </cell>
          <cell r="I480" t="str">
            <v>NA</v>
          </cell>
          <cell r="J480" t="str">
            <v>NA</v>
          </cell>
        </row>
        <row r="481">
          <cell r="A481">
            <v>480</v>
          </cell>
          <cell r="B481">
            <v>44665</v>
          </cell>
          <cell r="D481" t="str">
            <v>NA</v>
          </cell>
          <cell r="I481" t="str">
            <v>NA</v>
          </cell>
          <cell r="J481" t="str">
            <v>NA</v>
          </cell>
        </row>
        <row r="482">
          <cell r="A482">
            <v>481</v>
          </cell>
          <cell r="B482">
            <v>44666</v>
          </cell>
          <cell r="D482" t="str">
            <v>NA</v>
          </cell>
          <cell r="I482" t="str">
            <v>NA</v>
          </cell>
          <cell r="J482" t="str">
            <v>NA</v>
          </cell>
        </row>
        <row r="483">
          <cell r="A483">
            <v>482</v>
          </cell>
          <cell r="B483">
            <v>44667</v>
          </cell>
          <cell r="D483" t="str">
            <v>NA</v>
          </cell>
          <cell r="I483" t="str">
            <v>NA</v>
          </cell>
          <cell r="J483" t="str">
            <v>NA</v>
          </cell>
        </row>
        <row r="484">
          <cell r="A484">
            <v>483</v>
          </cell>
          <cell r="B484">
            <v>44668</v>
          </cell>
          <cell r="D484" t="str">
            <v>NA</v>
          </cell>
          <cell r="I484" t="str">
            <v>NA</v>
          </cell>
          <cell r="J484" t="str">
            <v>NA</v>
          </cell>
        </row>
        <row r="485">
          <cell r="A485">
            <v>484</v>
          </cell>
          <cell r="B485">
            <v>44669</v>
          </cell>
          <cell r="D485" t="str">
            <v>NA</v>
          </cell>
          <cell r="I485" t="str">
            <v>NA</v>
          </cell>
          <cell r="J485" t="str">
            <v>NA</v>
          </cell>
        </row>
        <row r="486">
          <cell r="A486">
            <v>485</v>
          </cell>
          <cell r="B486">
            <v>44670</v>
          </cell>
          <cell r="D486" t="str">
            <v>NA</v>
          </cell>
          <cell r="I486" t="str">
            <v>NA</v>
          </cell>
          <cell r="J486" t="str">
            <v>NA</v>
          </cell>
        </row>
        <row r="487">
          <cell r="A487">
            <v>486</v>
          </cell>
          <cell r="B487">
            <v>44671</v>
          </cell>
          <cell r="D487" t="str">
            <v>NA</v>
          </cell>
          <cell r="I487" t="str">
            <v>NA</v>
          </cell>
          <cell r="J487" t="str">
            <v>NA</v>
          </cell>
        </row>
        <row r="488">
          <cell r="A488">
            <v>487</v>
          </cell>
          <cell r="B488">
            <v>44672</v>
          </cell>
          <cell r="D488" t="str">
            <v>NA</v>
          </cell>
          <cell r="I488" t="str">
            <v>NA</v>
          </cell>
          <cell r="J488" t="str">
            <v>NA</v>
          </cell>
        </row>
        <row r="489">
          <cell r="A489">
            <v>488</v>
          </cell>
          <cell r="B489">
            <v>44673</v>
          </cell>
          <cell r="D489" t="str">
            <v>NA</v>
          </cell>
          <cell r="I489" t="str">
            <v>NA</v>
          </cell>
          <cell r="J489" t="str">
            <v>NA</v>
          </cell>
        </row>
        <row r="490">
          <cell r="A490">
            <v>489</v>
          </cell>
          <cell r="B490">
            <v>44674</v>
          </cell>
          <cell r="D490" t="str">
            <v>NA</v>
          </cell>
          <cell r="I490" t="str">
            <v>NA</v>
          </cell>
          <cell r="J490" t="str">
            <v>NA</v>
          </cell>
        </row>
        <row r="491">
          <cell r="A491">
            <v>490</v>
          </cell>
          <cell r="B491">
            <v>44675</v>
          </cell>
          <cell r="D491" t="str">
            <v>NA</v>
          </cell>
          <cell r="I491" t="str">
            <v>NA</v>
          </cell>
          <cell r="J491" t="str">
            <v>NA</v>
          </cell>
        </row>
        <row r="492">
          <cell r="A492">
            <v>491</v>
          </cell>
          <cell r="B492">
            <v>44676</v>
          </cell>
          <cell r="D492" t="str">
            <v>NA</v>
          </cell>
          <cell r="I492" t="str">
            <v>NA</v>
          </cell>
          <cell r="J492" t="str">
            <v>NA</v>
          </cell>
        </row>
        <row r="493">
          <cell r="A493">
            <v>492</v>
          </cell>
          <cell r="B493">
            <v>44677</v>
          </cell>
          <cell r="D493" t="str">
            <v>NA</v>
          </cell>
          <cell r="I493" t="str">
            <v>NA</v>
          </cell>
          <cell r="J493" t="str">
            <v>NA</v>
          </cell>
        </row>
        <row r="494">
          <cell r="A494">
            <v>493</v>
          </cell>
          <cell r="B494">
            <v>44678</v>
          </cell>
          <cell r="D494" t="str">
            <v>NA</v>
          </cell>
          <cell r="I494" t="str">
            <v>NA</v>
          </cell>
          <cell r="J494" t="str">
            <v>NA</v>
          </cell>
        </row>
        <row r="495">
          <cell r="A495">
            <v>494</v>
          </cell>
          <cell r="B495">
            <v>44679</v>
          </cell>
          <cell r="D495" t="str">
            <v>NA</v>
          </cell>
          <cell r="I495" t="str">
            <v>NA</v>
          </cell>
          <cell r="J495" t="str">
            <v>NA</v>
          </cell>
        </row>
        <row r="496">
          <cell r="A496">
            <v>495</v>
          </cell>
          <cell r="B496">
            <v>44680</v>
          </cell>
          <cell r="D496" t="str">
            <v>NA</v>
          </cell>
          <cell r="I496" t="str">
            <v>NA</v>
          </cell>
          <cell r="J496" t="str">
            <v>NA</v>
          </cell>
        </row>
        <row r="497">
          <cell r="A497">
            <v>496</v>
          </cell>
          <cell r="B497">
            <v>44681</v>
          </cell>
          <cell r="D497" t="str">
            <v>NA</v>
          </cell>
          <cell r="I497" t="str">
            <v>NA</v>
          </cell>
          <cell r="J497" t="str">
            <v>NA</v>
          </cell>
        </row>
        <row r="498">
          <cell r="A498">
            <v>497</v>
          </cell>
          <cell r="B498">
            <v>44682</v>
          </cell>
          <cell r="D498" t="str">
            <v>NA</v>
          </cell>
          <cell r="I498" t="str">
            <v>NA</v>
          </cell>
          <cell r="J498" t="str">
            <v>NA</v>
          </cell>
        </row>
        <row r="499">
          <cell r="A499">
            <v>498</v>
          </cell>
          <cell r="B499">
            <v>44683</v>
          </cell>
          <cell r="D499" t="str">
            <v>NA</v>
          </cell>
          <cell r="I499" t="str">
            <v>NA</v>
          </cell>
          <cell r="J499" t="str">
            <v>NA</v>
          </cell>
        </row>
        <row r="500">
          <cell r="A500">
            <v>499</v>
          </cell>
          <cell r="B500">
            <v>44684</v>
          </cell>
          <cell r="D500" t="str">
            <v>NA</v>
          </cell>
          <cell r="I500" t="str">
            <v>NA</v>
          </cell>
          <cell r="J500" t="str">
            <v>NA</v>
          </cell>
        </row>
        <row r="501">
          <cell r="A501">
            <v>500</v>
          </cell>
          <cell r="B501">
            <v>44685</v>
          </cell>
          <cell r="D501" t="str">
            <v>NA</v>
          </cell>
          <cell r="I501" t="str">
            <v>NA</v>
          </cell>
          <cell r="J501" t="str">
            <v>NA</v>
          </cell>
        </row>
        <row r="502">
          <cell r="A502">
            <v>501</v>
          </cell>
          <cell r="B502">
            <v>44686</v>
          </cell>
          <cell r="D502" t="str">
            <v>NA</v>
          </cell>
          <cell r="I502" t="str">
            <v>NA</v>
          </cell>
          <cell r="J502" t="str">
            <v>NA</v>
          </cell>
        </row>
        <row r="503">
          <cell r="A503">
            <v>502</v>
          </cell>
          <cell r="B503">
            <v>44687</v>
          </cell>
          <cell r="D503" t="str">
            <v>NA</v>
          </cell>
          <cell r="I503" t="str">
            <v>NA</v>
          </cell>
          <cell r="J503" t="str">
            <v>NA</v>
          </cell>
        </row>
        <row r="504">
          <cell r="A504">
            <v>503</v>
          </cell>
          <cell r="B504">
            <v>44688</v>
          </cell>
          <cell r="D504" t="str">
            <v>NA</v>
          </cell>
          <cell r="I504" t="str">
            <v>NA</v>
          </cell>
          <cell r="J504" t="str">
            <v>NA</v>
          </cell>
        </row>
        <row r="505">
          <cell r="A505">
            <v>504</v>
          </cell>
          <cell r="B505">
            <v>44689</v>
          </cell>
          <cell r="D505" t="str">
            <v>NA</v>
          </cell>
          <cell r="I505" t="str">
            <v>NA</v>
          </cell>
          <cell r="J505" t="str">
            <v>NA</v>
          </cell>
        </row>
        <row r="506">
          <cell r="A506">
            <v>505</v>
          </cell>
          <cell r="B506">
            <v>44690</v>
          </cell>
          <cell r="D506" t="str">
            <v>NA</v>
          </cell>
          <cell r="I506" t="str">
            <v>NA</v>
          </cell>
          <cell r="J506" t="str">
            <v>NA</v>
          </cell>
        </row>
        <row r="507">
          <cell r="A507">
            <v>506</v>
          </cell>
          <cell r="B507">
            <v>44691</v>
          </cell>
          <cell r="D507" t="str">
            <v>NA</v>
          </cell>
          <cell r="I507" t="str">
            <v>NA</v>
          </cell>
          <cell r="J507" t="str">
            <v>NA</v>
          </cell>
        </row>
        <row r="508">
          <cell r="A508">
            <v>507</v>
          </cell>
          <cell r="B508">
            <v>44692</v>
          </cell>
          <cell r="D508" t="str">
            <v>NA</v>
          </cell>
          <cell r="I508" t="str">
            <v>NA</v>
          </cell>
          <cell r="J508" t="str">
            <v>NA</v>
          </cell>
        </row>
        <row r="509">
          <cell r="A509">
            <v>508</v>
          </cell>
          <cell r="B509">
            <v>44693</v>
          </cell>
          <cell r="D509" t="str">
            <v>NA</v>
          </cell>
          <cell r="I509" t="str">
            <v>NA</v>
          </cell>
          <cell r="J509" t="str">
            <v>NA</v>
          </cell>
        </row>
        <row r="510">
          <cell r="A510">
            <v>509</v>
          </cell>
          <cell r="B510">
            <v>44694</v>
          </cell>
          <cell r="D510" t="str">
            <v>NA</v>
          </cell>
          <cell r="I510" t="str">
            <v>NA</v>
          </cell>
          <cell r="J510" t="str">
            <v>NA</v>
          </cell>
        </row>
        <row r="511">
          <cell r="A511">
            <v>510</v>
          </cell>
          <cell r="B511">
            <v>44695</v>
          </cell>
          <cell r="D511" t="str">
            <v>NA</v>
          </cell>
          <cell r="I511" t="str">
            <v>NA</v>
          </cell>
          <cell r="J511" t="str">
            <v>NA</v>
          </cell>
        </row>
        <row r="512">
          <cell r="A512">
            <v>511</v>
          </cell>
          <cell r="B512">
            <v>44696</v>
          </cell>
          <cell r="D512" t="str">
            <v>NA</v>
          </cell>
          <cell r="I512" t="str">
            <v>NA</v>
          </cell>
          <cell r="J512" t="str">
            <v>NA</v>
          </cell>
        </row>
        <row r="513">
          <cell r="A513">
            <v>512</v>
          </cell>
          <cell r="B513">
            <v>44697</v>
          </cell>
          <cell r="D513" t="str">
            <v>NA</v>
          </cell>
          <cell r="I513" t="str">
            <v>NA</v>
          </cell>
          <cell r="J513" t="str">
            <v>NA</v>
          </cell>
        </row>
        <row r="514">
          <cell r="A514">
            <v>513</v>
          </cell>
          <cell r="B514">
            <v>44698</v>
          </cell>
          <cell r="D514" t="str">
            <v>NA</v>
          </cell>
          <cell r="I514" t="str">
            <v>NA</v>
          </cell>
          <cell r="J514" t="str">
            <v>NA</v>
          </cell>
        </row>
        <row r="515">
          <cell r="A515">
            <v>514</v>
          </cell>
          <cell r="B515">
            <v>44699</v>
          </cell>
          <cell r="D515" t="str">
            <v>NA</v>
          </cell>
          <cell r="I515" t="str">
            <v>NA</v>
          </cell>
          <cell r="J515" t="str">
            <v>NA</v>
          </cell>
        </row>
        <row r="516">
          <cell r="A516">
            <v>515</v>
          </cell>
          <cell r="B516">
            <v>44700</v>
          </cell>
          <cell r="D516" t="str">
            <v>NA</v>
          </cell>
          <cell r="I516" t="str">
            <v>NA</v>
          </cell>
          <cell r="J516" t="str">
            <v>NA</v>
          </cell>
        </row>
        <row r="517">
          <cell r="A517">
            <v>516</v>
          </cell>
          <cell r="B517">
            <v>44701</v>
          </cell>
          <cell r="D517" t="str">
            <v>NA</v>
          </cell>
          <cell r="I517" t="str">
            <v>NA</v>
          </cell>
          <cell r="J517" t="str">
            <v>NA</v>
          </cell>
        </row>
        <row r="518">
          <cell r="A518">
            <v>517</v>
          </cell>
          <cell r="B518">
            <v>44702</v>
          </cell>
          <cell r="D518" t="str">
            <v>NA</v>
          </cell>
          <cell r="I518" t="str">
            <v>NA</v>
          </cell>
          <cell r="J518" t="str">
            <v>NA</v>
          </cell>
        </row>
        <row r="519">
          <cell r="A519">
            <v>518</v>
          </cell>
          <cell r="B519">
            <v>44703</v>
          </cell>
          <cell r="D519" t="str">
            <v>NA</v>
          </cell>
          <cell r="I519" t="str">
            <v>NA</v>
          </cell>
          <cell r="J519" t="str">
            <v>NA</v>
          </cell>
        </row>
        <row r="520">
          <cell r="A520">
            <v>519</v>
          </cell>
          <cell r="B520">
            <v>44704</v>
          </cell>
          <cell r="D520" t="str">
            <v>NA</v>
          </cell>
          <cell r="I520" t="str">
            <v>NA</v>
          </cell>
          <cell r="J520" t="str">
            <v>NA</v>
          </cell>
        </row>
        <row r="521">
          <cell r="A521">
            <v>520</v>
          </cell>
          <cell r="B521">
            <v>44705</v>
          </cell>
          <cell r="D521" t="str">
            <v>NA</v>
          </cell>
          <cell r="I521" t="str">
            <v>NA</v>
          </cell>
          <cell r="J521" t="str">
            <v>NA</v>
          </cell>
        </row>
        <row r="522">
          <cell r="A522">
            <v>521</v>
          </cell>
          <cell r="B522">
            <v>44706</v>
          </cell>
          <cell r="D522" t="str">
            <v>NA</v>
          </cell>
          <cell r="I522" t="str">
            <v>NA</v>
          </cell>
          <cell r="J522" t="str">
            <v>NA</v>
          </cell>
        </row>
        <row r="523">
          <cell r="A523">
            <v>522</v>
          </cell>
          <cell r="B523">
            <v>44707</v>
          </cell>
          <cell r="D523" t="str">
            <v>NA</v>
          </cell>
          <cell r="I523" t="str">
            <v>NA</v>
          </cell>
          <cell r="J523" t="str">
            <v>NA</v>
          </cell>
        </row>
        <row r="524">
          <cell r="A524">
            <v>523</v>
          </cell>
          <cell r="B524">
            <v>44708</v>
          </cell>
          <cell r="D524" t="str">
            <v>NA</v>
          </cell>
          <cell r="I524" t="str">
            <v>NA</v>
          </cell>
          <cell r="J524" t="str">
            <v>NA</v>
          </cell>
        </row>
        <row r="525">
          <cell r="A525">
            <v>524</v>
          </cell>
          <cell r="B525">
            <v>44709</v>
          </cell>
          <cell r="D525" t="str">
            <v>NA</v>
          </cell>
          <cell r="I525" t="str">
            <v>NA</v>
          </cell>
          <cell r="J525" t="str">
            <v>NA</v>
          </cell>
        </row>
        <row r="526">
          <cell r="A526">
            <v>525</v>
          </cell>
          <cell r="B526">
            <v>44710</v>
          </cell>
          <cell r="D526" t="str">
            <v>NA</v>
          </cell>
          <cell r="I526" t="str">
            <v>NA</v>
          </cell>
          <cell r="J526" t="str">
            <v>NA</v>
          </cell>
        </row>
        <row r="527">
          <cell r="A527">
            <v>526</v>
          </cell>
          <cell r="B527">
            <v>44711</v>
          </cell>
          <cell r="D527" t="str">
            <v>NA</v>
          </cell>
          <cell r="I527" t="str">
            <v>NA</v>
          </cell>
          <cell r="J527" t="str">
            <v>NA</v>
          </cell>
        </row>
        <row r="528">
          <cell r="A528">
            <v>527</v>
          </cell>
          <cell r="B528">
            <v>44712</v>
          </cell>
          <cell r="D528" t="str">
            <v>NA</v>
          </cell>
          <cell r="I528" t="str">
            <v>NA</v>
          </cell>
          <cell r="J528" t="str">
            <v>NA</v>
          </cell>
        </row>
        <row r="529">
          <cell r="A529">
            <v>528</v>
          </cell>
          <cell r="B529">
            <v>44713</v>
          </cell>
          <cell r="D529" t="str">
            <v>NA</v>
          </cell>
          <cell r="I529" t="str">
            <v>NA</v>
          </cell>
          <cell r="J529" t="str">
            <v>NA</v>
          </cell>
        </row>
        <row r="530">
          <cell r="A530">
            <v>529</v>
          </cell>
          <cell r="B530">
            <v>44714</v>
          </cell>
          <cell r="D530" t="str">
            <v>NA</v>
          </cell>
          <cell r="I530" t="str">
            <v>NA</v>
          </cell>
          <cell r="J530" t="str">
            <v>NA</v>
          </cell>
        </row>
        <row r="531">
          <cell r="A531">
            <v>530</v>
          </cell>
          <cell r="B531">
            <v>44715</v>
          </cell>
          <cell r="D531" t="str">
            <v>NA</v>
          </cell>
          <cell r="I531" t="str">
            <v>NA</v>
          </cell>
          <cell r="J531" t="str">
            <v>NA</v>
          </cell>
        </row>
        <row r="532">
          <cell r="A532">
            <v>531</v>
          </cell>
          <cell r="B532">
            <v>44716</v>
          </cell>
          <cell r="D532" t="str">
            <v>NA</v>
          </cell>
          <cell r="I532" t="str">
            <v>NA</v>
          </cell>
          <cell r="J532" t="str">
            <v>NA</v>
          </cell>
        </row>
        <row r="533">
          <cell r="A533">
            <v>532</v>
          </cell>
          <cell r="B533">
            <v>44717</v>
          </cell>
          <cell r="D533" t="str">
            <v>NA</v>
          </cell>
          <cell r="I533" t="str">
            <v>NA</v>
          </cell>
          <cell r="J533" t="str">
            <v>NA</v>
          </cell>
        </row>
        <row r="534">
          <cell r="A534">
            <v>533</v>
          </cell>
          <cell r="B534">
            <v>44718</v>
          </cell>
          <cell r="D534" t="str">
            <v>NA</v>
          </cell>
          <cell r="I534" t="str">
            <v>NA</v>
          </cell>
          <cell r="J534" t="str">
            <v>NA</v>
          </cell>
        </row>
        <row r="535">
          <cell r="A535">
            <v>534</v>
          </cell>
          <cell r="B535">
            <v>44719</v>
          </cell>
          <cell r="D535" t="str">
            <v>NA</v>
          </cell>
          <cell r="I535" t="str">
            <v>NA</v>
          </cell>
          <cell r="J535" t="str">
            <v>NA</v>
          </cell>
        </row>
        <row r="536">
          <cell r="A536">
            <v>535</v>
          </cell>
          <cell r="B536">
            <v>44720</v>
          </cell>
          <cell r="D536" t="str">
            <v>NA</v>
          </cell>
          <cell r="I536" t="str">
            <v>NA</v>
          </cell>
          <cell r="J536" t="str">
            <v>NA</v>
          </cell>
        </row>
        <row r="537">
          <cell r="A537">
            <v>536</v>
          </cell>
          <cell r="B537">
            <v>44721</v>
          </cell>
          <cell r="D537" t="str">
            <v>NA</v>
          </cell>
          <cell r="I537" t="str">
            <v>NA</v>
          </cell>
          <cell r="J537" t="str">
            <v>NA</v>
          </cell>
        </row>
        <row r="538">
          <cell r="A538">
            <v>537</v>
          </cell>
          <cell r="B538">
            <v>44722</v>
          </cell>
          <cell r="D538" t="str">
            <v>NA</v>
          </cell>
          <cell r="I538" t="str">
            <v>NA</v>
          </cell>
          <cell r="J538" t="str">
            <v>NA</v>
          </cell>
        </row>
        <row r="539">
          <cell r="A539">
            <v>538</v>
          </cell>
          <cell r="B539">
            <v>44723</v>
          </cell>
          <cell r="D539" t="str">
            <v>NA</v>
          </cell>
          <cell r="I539" t="str">
            <v>NA</v>
          </cell>
          <cell r="J539" t="str">
            <v>NA</v>
          </cell>
        </row>
        <row r="540">
          <cell r="A540">
            <v>539</v>
          </cell>
          <cell r="B540">
            <v>44724</v>
          </cell>
          <cell r="D540" t="str">
            <v>NA</v>
          </cell>
          <cell r="I540" t="str">
            <v>NA</v>
          </cell>
          <cell r="J540" t="str">
            <v>NA</v>
          </cell>
        </row>
        <row r="541">
          <cell r="A541">
            <v>540</v>
          </cell>
          <cell r="B541">
            <v>44725</v>
          </cell>
          <cell r="D541" t="str">
            <v>NA</v>
          </cell>
          <cell r="I541" t="str">
            <v>NA</v>
          </cell>
          <cell r="J541" t="str">
            <v>NA</v>
          </cell>
        </row>
        <row r="542">
          <cell r="A542">
            <v>541</v>
          </cell>
          <cell r="B542">
            <v>44726</v>
          </cell>
          <cell r="D542" t="str">
            <v>NA</v>
          </cell>
          <cell r="I542" t="str">
            <v>NA</v>
          </cell>
          <cell r="J542" t="str">
            <v>NA</v>
          </cell>
        </row>
        <row r="543">
          <cell r="A543">
            <v>542</v>
          </cell>
          <cell r="B543">
            <v>44727</v>
          </cell>
          <cell r="D543" t="str">
            <v>NA</v>
          </cell>
          <cell r="I543" t="str">
            <v>NA</v>
          </cell>
          <cell r="J543" t="str">
            <v>NA</v>
          </cell>
        </row>
        <row r="544">
          <cell r="A544">
            <v>543</v>
          </cell>
          <cell r="B544">
            <v>44728</v>
          </cell>
          <cell r="D544" t="str">
            <v>NA</v>
          </cell>
          <cell r="I544" t="str">
            <v>NA</v>
          </cell>
          <cell r="J544" t="str">
            <v>NA</v>
          </cell>
        </row>
        <row r="545">
          <cell r="A545">
            <v>544</v>
          </cell>
          <cell r="B545">
            <v>44729</v>
          </cell>
          <cell r="D545" t="str">
            <v>NA</v>
          </cell>
          <cell r="I545" t="str">
            <v>NA</v>
          </cell>
          <cell r="J545" t="str">
            <v>NA</v>
          </cell>
        </row>
        <row r="546">
          <cell r="A546">
            <v>545</v>
          </cell>
          <cell r="B546">
            <v>44730</v>
          </cell>
          <cell r="D546" t="str">
            <v>NA</v>
          </cell>
          <cell r="I546" t="str">
            <v>NA</v>
          </cell>
          <cell r="J546" t="str">
            <v>NA</v>
          </cell>
        </row>
        <row r="547">
          <cell r="A547">
            <v>546</v>
          </cell>
          <cell r="B547">
            <v>44731</v>
          </cell>
          <cell r="D547" t="str">
            <v>NA</v>
          </cell>
          <cell r="I547" t="str">
            <v>NA</v>
          </cell>
          <cell r="J547" t="str">
            <v>NA</v>
          </cell>
        </row>
        <row r="548">
          <cell r="A548">
            <v>547</v>
          </cell>
          <cell r="B548">
            <v>44732</v>
          </cell>
          <cell r="D548" t="str">
            <v>NA</v>
          </cell>
          <cell r="I548" t="str">
            <v>NA</v>
          </cell>
          <cell r="J548" t="str">
            <v>NA</v>
          </cell>
        </row>
        <row r="549">
          <cell r="A549">
            <v>548</v>
          </cell>
          <cell r="B549">
            <v>44733</v>
          </cell>
          <cell r="D549" t="str">
            <v>NA</v>
          </cell>
          <cell r="I549" t="str">
            <v>NA</v>
          </cell>
          <cell r="J549" t="str">
            <v>NA</v>
          </cell>
        </row>
        <row r="550">
          <cell r="A550">
            <v>549</v>
          </cell>
          <cell r="B550">
            <v>44734</v>
          </cell>
          <cell r="D550" t="str">
            <v>NA</v>
          </cell>
          <cell r="I550" t="str">
            <v>NA</v>
          </cell>
          <cell r="J550" t="str">
            <v>NA</v>
          </cell>
        </row>
        <row r="551">
          <cell r="A551">
            <v>550</v>
          </cell>
          <cell r="B551">
            <v>44735</v>
          </cell>
          <cell r="D551" t="str">
            <v>NA</v>
          </cell>
          <cell r="I551" t="str">
            <v>NA</v>
          </cell>
          <cell r="J551" t="str">
            <v>NA</v>
          </cell>
        </row>
        <row r="552">
          <cell r="A552">
            <v>551</v>
          </cell>
          <cell r="B552">
            <v>44736</v>
          </cell>
          <cell r="D552" t="str">
            <v>NA</v>
          </cell>
          <cell r="I552" t="str">
            <v>NA</v>
          </cell>
          <cell r="J552" t="str">
            <v>NA</v>
          </cell>
        </row>
        <row r="553">
          <cell r="A553">
            <v>552</v>
          </cell>
          <cell r="B553">
            <v>44737</v>
          </cell>
          <cell r="D553" t="str">
            <v>NA</v>
          </cell>
          <cell r="I553" t="str">
            <v>NA</v>
          </cell>
          <cell r="J553" t="str">
            <v>NA</v>
          </cell>
        </row>
        <row r="554">
          <cell r="A554">
            <v>553</v>
          </cell>
          <cell r="B554">
            <v>44738</v>
          </cell>
          <cell r="D554" t="str">
            <v>NA</v>
          </cell>
          <cell r="I554" t="str">
            <v>NA</v>
          </cell>
          <cell r="J554" t="str">
            <v>NA</v>
          </cell>
        </row>
        <row r="555">
          <cell r="A555">
            <v>554</v>
          </cell>
          <cell r="B555">
            <v>44739</v>
          </cell>
          <cell r="D555" t="str">
            <v>NA</v>
          </cell>
          <cell r="I555" t="str">
            <v>NA</v>
          </cell>
          <cell r="J555" t="str">
            <v>NA</v>
          </cell>
        </row>
        <row r="556">
          <cell r="A556">
            <v>555</v>
          </cell>
          <cell r="B556">
            <v>44740</v>
          </cell>
          <cell r="D556" t="str">
            <v>NA</v>
          </cell>
          <cell r="I556" t="str">
            <v>NA</v>
          </cell>
          <cell r="J556" t="str">
            <v>NA</v>
          </cell>
        </row>
        <row r="557">
          <cell r="A557">
            <v>556</v>
          </cell>
          <cell r="B557">
            <v>44741</v>
          </cell>
          <cell r="D557" t="str">
            <v>NA</v>
          </cell>
          <cell r="I557" t="str">
            <v>NA</v>
          </cell>
          <cell r="J557" t="str">
            <v>NA</v>
          </cell>
        </row>
        <row r="558">
          <cell r="A558">
            <v>557</v>
          </cell>
          <cell r="B558">
            <v>44742</v>
          </cell>
          <cell r="D558" t="str">
            <v>NA</v>
          </cell>
          <cell r="I558" t="str">
            <v>NA</v>
          </cell>
          <cell r="J558" t="str">
            <v>NA</v>
          </cell>
        </row>
        <row r="559">
          <cell r="A559">
            <v>558</v>
          </cell>
          <cell r="B559">
            <v>44743</v>
          </cell>
          <cell r="D559" t="str">
            <v>NA</v>
          </cell>
          <cell r="I559" t="str">
            <v>NA</v>
          </cell>
          <cell r="J559" t="str">
            <v>NA</v>
          </cell>
        </row>
        <row r="560">
          <cell r="A560">
            <v>559</v>
          </cell>
          <cell r="B560">
            <v>44744</v>
          </cell>
          <cell r="D560" t="str">
            <v>NA</v>
          </cell>
          <cell r="I560" t="str">
            <v>NA</v>
          </cell>
          <cell r="J560" t="str">
            <v>NA</v>
          </cell>
        </row>
        <row r="561">
          <cell r="A561">
            <v>560</v>
          </cell>
          <cell r="B561">
            <v>44745</v>
          </cell>
          <cell r="D561" t="str">
            <v>NA</v>
          </cell>
          <cell r="I561" t="str">
            <v>NA</v>
          </cell>
          <cell r="J561" t="str">
            <v>NA</v>
          </cell>
        </row>
        <row r="562">
          <cell r="A562">
            <v>561</v>
          </cell>
          <cell r="B562">
            <v>44746</v>
          </cell>
          <cell r="D562" t="str">
            <v>NA</v>
          </cell>
          <cell r="I562" t="str">
            <v>NA</v>
          </cell>
          <cell r="J562" t="str">
            <v>NA</v>
          </cell>
        </row>
        <row r="563">
          <cell r="A563">
            <v>562</v>
          </cell>
          <cell r="B563">
            <v>44747</v>
          </cell>
          <cell r="D563" t="str">
            <v>NA</v>
          </cell>
          <cell r="I563" t="str">
            <v>NA</v>
          </cell>
          <cell r="J563" t="str">
            <v>NA</v>
          </cell>
        </row>
        <row r="564">
          <cell r="A564">
            <v>563</v>
          </cell>
          <cell r="B564">
            <v>44748</v>
          </cell>
          <cell r="D564" t="str">
            <v>NA</v>
          </cell>
          <cell r="I564" t="str">
            <v>NA</v>
          </cell>
          <cell r="J564" t="str">
            <v>NA</v>
          </cell>
        </row>
        <row r="565">
          <cell r="A565">
            <v>564</v>
          </cell>
          <cell r="B565">
            <v>44749</v>
          </cell>
          <cell r="D565" t="str">
            <v>NA</v>
          </cell>
          <cell r="I565" t="str">
            <v>NA</v>
          </cell>
          <cell r="J565" t="str">
            <v>NA</v>
          </cell>
        </row>
        <row r="566">
          <cell r="A566">
            <v>565</v>
          </cell>
          <cell r="B566">
            <v>44750</v>
          </cell>
          <cell r="D566" t="str">
            <v>NA</v>
          </cell>
          <cell r="I566" t="str">
            <v>NA</v>
          </cell>
          <cell r="J566" t="str">
            <v>NA</v>
          </cell>
        </row>
        <row r="567">
          <cell r="A567">
            <v>566</v>
          </cell>
          <cell r="B567">
            <v>44751</v>
          </cell>
          <cell r="D567" t="str">
            <v>NA</v>
          </cell>
          <cell r="I567" t="str">
            <v>NA</v>
          </cell>
          <cell r="J567" t="str">
            <v>NA</v>
          </cell>
        </row>
        <row r="568">
          <cell r="A568">
            <v>567</v>
          </cell>
          <cell r="B568">
            <v>44752</v>
          </cell>
          <cell r="D568" t="str">
            <v>NA</v>
          </cell>
          <cell r="I568" t="str">
            <v>NA</v>
          </cell>
          <cell r="J568" t="str">
            <v>NA</v>
          </cell>
        </row>
        <row r="569">
          <cell r="A569">
            <v>568</v>
          </cell>
          <cell r="B569">
            <v>44753</v>
          </cell>
          <cell r="D569" t="str">
            <v>NA</v>
          </cell>
          <cell r="I569" t="str">
            <v>NA</v>
          </cell>
          <cell r="J569" t="str">
            <v>NA</v>
          </cell>
        </row>
        <row r="570">
          <cell r="A570">
            <v>569</v>
          </cell>
          <cell r="B570">
            <v>44754</v>
          </cell>
          <cell r="D570" t="str">
            <v>NA</v>
          </cell>
          <cell r="I570" t="str">
            <v>NA</v>
          </cell>
          <cell r="J570" t="str">
            <v>NA</v>
          </cell>
        </row>
        <row r="571">
          <cell r="A571">
            <v>570</v>
          </cell>
          <cell r="B571">
            <v>44755</v>
          </cell>
          <cell r="D571" t="str">
            <v>NA</v>
          </cell>
          <cell r="I571" t="str">
            <v>NA</v>
          </cell>
          <cell r="J571" t="str">
            <v>NA</v>
          </cell>
        </row>
        <row r="572">
          <cell r="A572">
            <v>571</v>
          </cell>
          <cell r="B572">
            <v>44756</v>
          </cell>
          <cell r="D572" t="str">
            <v>NA</v>
          </cell>
          <cell r="I572" t="str">
            <v>NA</v>
          </cell>
          <cell r="J572" t="str">
            <v>NA</v>
          </cell>
        </row>
        <row r="573">
          <cell r="A573">
            <v>572</v>
          </cell>
          <cell r="B573">
            <v>44757</v>
          </cell>
          <cell r="D573" t="str">
            <v>NA</v>
          </cell>
          <cell r="I573" t="str">
            <v>NA</v>
          </cell>
          <cell r="J573" t="str">
            <v>NA</v>
          </cell>
        </row>
        <row r="574">
          <cell r="A574">
            <v>573</v>
          </cell>
          <cell r="B574">
            <v>44758</v>
          </cell>
          <cell r="D574" t="str">
            <v>NA</v>
          </cell>
          <cell r="I574" t="str">
            <v>NA</v>
          </cell>
          <cell r="J574" t="str">
            <v>NA</v>
          </cell>
        </row>
        <row r="575">
          <cell r="A575">
            <v>574</v>
          </cell>
          <cell r="B575">
            <v>44759</v>
          </cell>
          <cell r="D575" t="str">
            <v>NA</v>
          </cell>
          <cell r="I575" t="str">
            <v>NA</v>
          </cell>
          <cell r="J575" t="str">
            <v>NA</v>
          </cell>
        </row>
        <row r="576">
          <cell r="A576">
            <v>575</v>
          </cell>
          <cell r="B576">
            <v>44760</v>
          </cell>
          <cell r="D576" t="str">
            <v>NA</v>
          </cell>
          <cell r="I576" t="str">
            <v>NA</v>
          </cell>
          <cell r="J576" t="str">
            <v>NA</v>
          </cell>
        </row>
        <row r="577">
          <cell r="A577">
            <v>576</v>
          </cell>
          <cell r="B577">
            <v>44761</v>
          </cell>
          <cell r="D577" t="str">
            <v>NA</v>
          </cell>
          <cell r="I577" t="str">
            <v>NA</v>
          </cell>
          <cell r="J577" t="str">
            <v>NA</v>
          </cell>
        </row>
        <row r="578">
          <cell r="A578">
            <v>577</v>
          </cell>
          <cell r="B578">
            <v>44762</v>
          </cell>
          <cell r="D578" t="str">
            <v>NA</v>
          </cell>
          <cell r="I578" t="str">
            <v>NA</v>
          </cell>
          <cell r="J578" t="str">
            <v>NA</v>
          </cell>
        </row>
        <row r="579">
          <cell r="A579">
            <v>578</v>
          </cell>
          <cell r="B579">
            <v>44763</v>
          </cell>
          <cell r="D579" t="str">
            <v>NA</v>
          </cell>
          <cell r="I579" t="str">
            <v>NA</v>
          </cell>
          <cell r="J579" t="str">
            <v>NA</v>
          </cell>
        </row>
        <row r="580">
          <cell r="A580">
            <v>579</v>
          </cell>
          <cell r="B580">
            <v>44764</v>
          </cell>
          <cell r="D580" t="str">
            <v>NA</v>
          </cell>
          <cell r="I580" t="str">
            <v>NA</v>
          </cell>
          <cell r="J580" t="str">
            <v>NA</v>
          </cell>
        </row>
        <row r="581">
          <cell r="A581">
            <v>580</v>
          </cell>
          <cell r="B581">
            <v>44765</v>
          </cell>
          <cell r="D581" t="str">
            <v>NA</v>
          </cell>
          <cell r="I581" t="str">
            <v>NA</v>
          </cell>
          <cell r="J581" t="str">
            <v>NA</v>
          </cell>
        </row>
        <row r="582">
          <cell r="A582">
            <v>581</v>
          </cell>
          <cell r="B582">
            <v>44766</v>
          </cell>
          <cell r="D582" t="str">
            <v>NA</v>
          </cell>
          <cell r="I582" t="str">
            <v>NA</v>
          </cell>
          <cell r="J582" t="str">
            <v>NA</v>
          </cell>
        </row>
        <row r="583">
          <cell r="A583">
            <v>582</v>
          </cell>
          <cell r="B583">
            <v>44767</v>
          </cell>
          <cell r="D583" t="str">
            <v>NA</v>
          </cell>
          <cell r="I583" t="str">
            <v>NA</v>
          </cell>
          <cell r="J583" t="str">
            <v>NA</v>
          </cell>
        </row>
        <row r="584">
          <cell r="A584">
            <v>583</v>
          </cell>
          <cell r="B584">
            <v>44768</v>
          </cell>
          <cell r="D584" t="str">
            <v>NA</v>
          </cell>
          <cell r="I584" t="str">
            <v>NA</v>
          </cell>
          <cell r="J584" t="str">
            <v>NA</v>
          </cell>
        </row>
        <row r="585">
          <cell r="A585">
            <v>584</v>
          </cell>
          <cell r="B585">
            <v>44769</v>
          </cell>
          <cell r="D585" t="str">
            <v>NA</v>
          </cell>
          <cell r="I585" t="str">
            <v>NA</v>
          </cell>
          <cell r="J585" t="str">
            <v>NA</v>
          </cell>
        </row>
        <row r="586">
          <cell r="A586">
            <v>585</v>
          </cell>
          <cell r="B586">
            <v>44770</v>
          </cell>
          <cell r="D586" t="str">
            <v>NA</v>
          </cell>
          <cell r="I586" t="str">
            <v>NA</v>
          </cell>
          <cell r="J586" t="str">
            <v>NA</v>
          </cell>
        </row>
        <row r="587">
          <cell r="A587">
            <v>586</v>
          </cell>
          <cell r="B587">
            <v>44771</v>
          </cell>
          <cell r="D587" t="str">
            <v>NA</v>
          </cell>
          <cell r="I587" t="str">
            <v>NA</v>
          </cell>
          <cell r="J587" t="str">
            <v>NA</v>
          </cell>
        </row>
        <row r="588">
          <cell r="A588">
            <v>587</v>
          </cell>
          <cell r="B588">
            <v>44772</v>
          </cell>
          <cell r="D588" t="str">
            <v>NA</v>
          </cell>
          <cell r="I588" t="str">
            <v>NA</v>
          </cell>
          <cell r="J588" t="str">
            <v>NA</v>
          </cell>
        </row>
        <row r="589">
          <cell r="A589">
            <v>588</v>
          </cell>
          <cell r="B589">
            <v>44773</v>
          </cell>
          <cell r="D589" t="str">
            <v>NA</v>
          </cell>
          <cell r="I589" t="str">
            <v>NA</v>
          </cell>
          <cell r="J589" t="str">
            <v>NA</v>
          </cell>
        </row>
        <row r="590">
          <cell r="A590">
            <v>589</v>
          </cell>
          <cell r="B590">
            <v>44774</v>
          </cell>
          <cell r="D590" t="str">
            <v>NA</v>
          </cell>
          <cell r="I590" t="str">
            <v>NA</v>
          </cell>
          <cell r="J590" t="str">
            <v>NA</v>
          </cell>
        </row>
        <row r="591">
          <cell r="A591">
            <v>590</v>
          </cell>
          <cell r="B591">
            <v>44775</v>
          </cell>
          <cell r="D591" t="str">
            <v>NA</v>
          </cell>
          <cell r="I591" t="str">
            <v>NA</v>
          </cell>
          <cell r="J591" t="str">
            <v>NA</v>
          </cell>
        </row>
        <row r="592">
          <cell r="A592">
            <v>591</v>
          </cell>
          <cell r="B592">
            <v>44776</v>
          </cell>
          <cell r="D592" t="str">
            <v>NA</v>
          </cell>
          <cell r="I592" t="str">
            <v>NA</v>
          </cell>
          <cell r="J592" t="str">
            <v>NA</v>
          </cell>
        </row>
        <row r="593">
          <cell r="A593">
            <v>592</v>
          </cell>
          <cell r="B593">
            <v>44777</v>
          </cell>
          <cell r="D593" t="str">
            <v>NA</v>
          </cell>
          <cell r="I593" t="str">
            <v>NA</v>
          </cell>
          <cell r="J593" t="str">
            <v>NA</v>
          </cell>
        </row>
        <row r="594">
          <cell r="A594">
            <v>593</v>
          </cell>
          <cell r="B594">
            <v>44778</v>
          </cell>
          <cell r="D594" t="str">
            <v>NA</v>
          </cell>
          <cell r="I594" t="str">
            <v>NA</v>
          </cell>
          <cell r="J594" t="str">
            <v>NA</v>
          </cell>
        </row>
        <row r="595">
          <cell r="A595">
            <v>594</v>
          </cell>
          <cell r="B595">
            <v>44779</v>
          </cell>
          <cell r="D595" t="str">
            <v>NA</v>
          </cell>
          <cell r="I595" t="str">
            <v>NA</v>
          </cell>
          <cell r="J595" t="str">
            <v>NA</v>
          </cell>
        </row>
        <row r="596">
          <cell r="A596">
            <v>595</v>
          </cell>
          <cell r="B596">
            <v>44780</v>
          </cell>
          <cell r="D596" t="str">
            <v>NA</v>
          </cell>
          <cell r="I596" t="str">
            <v>NA</v>
          </cell>
          <cell r="J596" t="str">
            <v>NA</v>
          </cell>
        </row>
        <row r="597">
          <cell r="A597">
            <v>596</v>
          </cell>
          <cell r="B597">
            <v>44781</v>
          </cell>
          <cell r="D597" t="str">
            <v>NA</v>
          </cell>
          <cell r="I597" t="str">
            <v>NA</v>
          </cell>
          <cell r="J597" t="str">
            <v>NA</v>
          </cell>
        </row>
        <row r="598">
          <cell r="A598">
            <v>597</v>
          </cell>
          <cell r="B598">
            <v>44782</v>
          </cell>
          <cell r="D598" t="str">
            <v>NA</v>
          </cell>
          <cell r="I598" t="str">
            <v>NA</v>
          </cell>
          <cell r="J598" t="str">
            <v>NA</v>
          </cell>
        </row>
        <row r="599">
          <cell r="A599">
            <v>598</v>
          </cell>
          <cell r="B599">
            <v>44783</v>
          </cell>
          <cell r="D599" t="str">
            <v>NA</v>
          </cell>
          <cell r="I599" t="str">
            <v>NA</v>
          </cell>
          <cell r="J599" t="str">
            <v>NA</v>
          </cell>
        </row>
        <row r="600">
          <cell r="A600">
            <v>599</v>
          </cell>
          <cell r="B600">
            <v>44784</v>
          </cell>
          <cell r="D600" t="str">
            <v>NA</v>
          </cell>
          <cell r="I600" t="str">
            <v>NA</v>
          </cell>
          <cell r="J600" t="str">
            <v>NA</v>
          </cell>
        </row>
        <row r="601">
          <cell r="A601">
            <v>600</v>
          </cell>
          <cell r="B601">
            <v>44785</v>
          </cell>
          <cell r="D601" t="str">
            <v>NA</v>
          </cell>
          <cell r="I601" t="str">
            <v>NA</v>
          </cell>
          <cell r="J601" t="str">
            <v>NA</v>
          </cell>
        </row>
        <row r="602">
          <cell r="A602">
            <v>601</v>
          </cell>
          <cell r="B602">
            <v>44786</v>
          </cell>
          <cell r="D602" t="str">
            <v>NA</v>
          </cell>
          <cell r="I602" t="str">
            <v>NA</v>
          </cell>
          <cell r="J602" t="str">
            <v>NA</v>
          </cell>
        </row>
        <row r="603">
          <cell r="A603">
            <v>602</v>
          </cell>
          <cell r="B603">
            <v>44787</v>
          </cell>
          <cell r="D603" t="str">
            <v>NA</v>
          </cell>
          <cell r="I603" t="str">
            <v>NA</v>
          </cell>
          <cell r="J603" t="str">
            <v>NA</v>
          </cell>
        </row>
        <row r="604">
          <cell r="A604">
            <v>603</v>
          </cell>
          <cell r="B604">
            <v>44788</v>
          </cell>
          <cell r="D604" t="str">
            <v>NA</v>
          </cell>
          <cell r="I604" t="str">
            <v>NA</v>
          </cell>
          <cell r="J604" t="str">
            <v>NA</v>
          </cell>
        </row>
        <row r="605">
          <cell r="A605">
            <v>604</v>
          </cell>
          <cell r="B605">
            <v>44789</v>
          </cell>
          <cell r="D605" t="str">
            <v>NA</v>
          </cell>
          <cell r="I605" t="str">
            <v>NA</v>
          </cell>
          <cell r="J605" t="str">
            <v>NA</v>
          </cell>
        </row>
        <row r="606">
          <cell r="A606">
            <v>605</v>
          </cell>
          <cell r="B606">
            <v>44790</v>
          </cell>
          <cell r="D606" t="str">
            <v>NA</v>
          </cell>
          <cell r="I606" t="str">
            <v>NA</v>
          </cell>
          <cell r="J606" t="str">
            <v>NA</v>
          </cell>
        </row>
        <row r="607">
          <cell r="A607">
            <v>606</v>
          </cell>
          <cell r="B607">
            <v>44791</v>
          </cell>
          <cell r="D607" t="str">
            <v>NA</v>
          </cell>
          <cell r="I607" t="str">
            <v>NA</v>
          </cell>
          <cell r="J607" t="str">
            <v>NA</v>
          </cell>
        </row>
        <row r="608">
          <cell r="A608">
            <v>607</v>
          </cell>
          <cell r="B608">
            <v>44792</v>
          </cell>
          <cell r="D608" t="str">
            <v>NA</v>
          </cell>
          <cell r="I608" t="str">
            <v>NA</v>
          </cell>
          <cell r="J608" t="str">
            <v>NA</v>
          </cell>
        </row>
        <row r="609">
          <cell r="A609">
            <v>608</v>
          </cell>
          <cell r="B609">
            <v>44793</v>
          </cell>
          <cell r="D609" t="str">
            <v>NA</v>
          </cell>
          <cell r="I609" t="str">
            <v>NA</v>
          </cell>
          <cell r="J609" t="str">
            <v>NA</v>
          </cell>
        </row>
        <row r="610">
          <cell r="A610">
            <v>609</v>
          </cell>
          <cell r="B610">
            <v>44794</v>
          </cell>
          <cell r="D610" t="str">
            <v>NA</v>
          </cell>
          <cell r="I610" t="str">
            <v>NA</v>
          </cell>
          <cell r="J610" t="str">
            <v>NA</v>
          </cell>
        </row>
        <row r="611">
          <cell r="A611">
            <v>610</v>
          </cell>
          <cell r="B611">
            <v>44795</v>
          </cell>
          <cell r="D611" t="str">
            <v>NA</v>
          </cell>
          <cell r="I611" t="str">
            <v>NA</v>
          </cell>
          <cell r="J611" t="str">
            <v>NA</v>
          </cell>
        </row>
        <row r="612">
          <cell r="A612">
            <v>611</v>
          </cell>
          <cell r="B612">
            <v>44796</v>
          </cell>
          <cell r="D612" t="str">
            <v>NA</v>
          </cell>
          <cell r="I612" t="str">
            <v>NA</v>
          </cell>
          <cell r="J612" t="str">
            <v>NA</v>
          </cell>
        </row>
        <row r="613">
          <cell r="A613">
            <v>612</v>
          </cell>
          <cell r="B613">
            <v>44797</v>
          </cell>
          <cell r="D613" t="str">
            <v>NA</v>
          </cell>
          <cell r="I613" t="str">
            <v>NA</v>
          </cell>
          <cell r="J613" t="str">
            <v>NA</v>
          </cell>
        </row>
        <row r="614">
          <cell r="A614">
            <v>613</v>
          </cell>
          <cell r="B614">
            <v>44798</v>
          </cell>
          <cell r="D614" t="str">
            <v>NA</v>
          </cell>
          <cell r="I614" t="str">
            <v>NA</v>
          </cell>
          <cell r="J614" t="str">
            <v>NA</v>
          </cell>
        </row>
        <row r="615">
          <cell r="A615">
            <v>614</v>
          </cell>
          <cell r="B615">
            <v>44799</v>
          </cell>
          <cell r="D615" t="str">
            <v>NA</v>
          </cell>
          <cell r="I615" t="str">
            <v>NA</v>
          </cell>
          <cell r="J615" t="str">
            <v>NA</v>
          </cell>
        </row>
        <row r="616">
          <cell r="A616">
            <v>615</v>
          </cell>
          <cell r="B616">
            <v>44800</v>
          </cell>
          <cell r="D616" t="str">
            <v>NA</v>
          </cell>
          <cell r="I616" t="str">
            <v>NA</v>
          </cell>
          <cell r="J616" t="str">
            <v>NA</v>
          </cell>
        </row>
        <row r="617">
          <cell r="A617">
            <v>616</v>
          </cell>
          <cell r="B617">
            <v>44801</v>
          </cell>
          <cell r="D617" t="str">
            <v>NA</v>
          </cell>
          <cell r="I617" t="str">
            <v>NA</v>
          </cell>
          <cell r="J617" t="str">
            <v>NA</v>
          </cell>
        </row>
        <row r="618">
          <cell r="A618">
            <v>617</v>
          </cell>
          <cell r="B618">
            <v>44802</v>
          </cell>
          <cell r="D618" t="str">
            <v>NA</v>
          </cell>
          <cell r="I618" t="str">
            <v>NA</v>
          </cell>
          <cell r="J618" t="str">
            <v>NA</v>
          </cell>
        </row>
        <row r="619">
          <cell r="A619">
            <v>618</v>
          </cell>
          <cell r="B619">
            <v>44803</v>
          </cell>
          <cell r="D619" t="str">
            <v>NA</v>
          </cell>
          <cell r="I619" t="str">
            <v>NA</v>
          </cell>
          <cell r="J619" t="str">
            <v>NA</v>
          </cell>
        </row>
        <row r="620">
          <cell r="A620">
            <v>619</v>
          </cell>
          <cell r="B620">
            <v>44804</v>
          </cell>
          <cell r="D620" t="str">
            <v>NA</v>
          </cell>
          <cell r="I620" t="str">
            <v>NA</v>
          </cell>
          <cell r="J620" t="str">
            <v>NA</v>
          </cell>
        </row>
        <row r="621">
          <cell r="A621">
            <v>620</v>
          </cell>
          <cell r="B621">
            <v>44805</v>
          </cell>
          <cell r="D621" t="str">
            <v>NA</v>
          </cell>
          <cell r="I621" t="str">
            <v>NA</v>
          </cell>
          <cell r="J621" t="str">
            <v>NA</v>
          </cell>
        </row>
        <row r="622">
          <cell r="A622">
            <v>621</v>
          </cell>
          <cell r="B622">
            <v>44806</v>
          </cell>
          <cell r="D622" t="str">
            <v>NA</v>
          </cell>
          <cell r="I622" t="str">
            <v>NA</v>
          </cell>
          <cell r="J622" t="str">
            <v>NA</v>
          </cell>
        </row>
        <row r="623">
          <cell r="A623">
            <v>622</v>
          </cell>
          <cell r="B623">
            <v>44807</v>
          </cell>
          <cell r="D623" t="str">
            <v>NA</v>
          </cell>
          <cell r="I623" t="str">
            <v>NA</v>
          </cell>
          <cell r="J623" t="str">
            <v>NA</v>
          </cell>
        </row>
        <row r="624">
          <cell r="A624">
            <v>623</v>
          </cell>
          <cell r="B624">
            <v>44808</v>
          </cell>
          <cell r="D624" t="str">
            <v>NA</v>
          </cell>
          <cell r="I624" t="str">
            <v>NA</v>
          </cell>
          <cell r="J624" t="str">
            <v>NA</v>
          </cell>
        </row>
        <row r="625">
          <cell r="A625">
            <v>624</v>
          </cell>
          <cell r="B625">
            <v>44809</v>
          </cell>
          <cell r="D625" t="str">
            <v>NA</v>
          </cell>
          <cell r="I625" t="str">
            <v>NA</v>
          </cell>
          <cell r="J625" t="str">
            <v>NA</v>
          </cell>
        </row>
        <row r="626">
          <cell r="A626">
            <v>625</v>
          </cell>
          <cell r="B626">
            <v>44810</v>
          </cell>
          <cell r="D626" t="str">
            <v>NA</v>
          </cell>
          <cell r="I626" t="str">
            <v>NA</v>
          </cell>
          <cell r="J626" t="str">
            <v>NA</v>
          </cell>
        </row>
        <row r="627">
          <cell r="A627">
            <v>626</v>
          </cell>
          <cell r="B627">
            <v>44811</v>
          </cell>
          <cell r="D627" t="str">
            <v>NA</v>
          </cell>
          <cell r="I627" t="str">
            <v>NA</v>
          </cell>
          <cell r="J627" t="str">
            <v>NA</v>
          </cell>
        </row>
        <row r="628">
          <cell r="A628">
            <v>627</v>
          </cell>
          <cell r="B628">
            <v>44812</v>
          </cell>
          <cell r="D628" t="str">
            <v>NA</v>
          </cell>
          <cell r="I628" t="str">
            <v>NA</v>
          </cell>
          <cell r="J628" t="str">
            <v>NA</v>
          </cell>
        </row>
        <row r="629">
          <cell r="A629">
            <v>628</v>
          </cell>
          <cell r="B629">
            <v>44813</v>
          </cell>
          <cell r="D629" t="str">
            <v>NA</v>
          </cell>
          <cell r="I629" t="str">
            <v>NA</v>
          </cell>
          <cell r="J629" t="str">
            <v>NA</v>
          </cell>
        </row>
        <row r="630">
          <cell r="A630">
            <v>629</v>
          </cell>
          <cell r="B630">
            <v>44814</v>
          </cell>
          <cell r="D630" t="str">
            <v>NA</v>
          </cell>
          <cell r="I630" t="str">
            <v>NA</v>
          </cell>
          <cell r="J630" t="str">
            <v>NA</v>
          </cell>
        </row>
        <row r="631">
          <cell r="A631">
            <v>630</v>
          </cell>
          <cell r="B631">
            <v>44815</v>
          </cell>
          <cell r="D631" t="str">
            <v>NA</v>
          </cell>
          <cell r="I631" t="str">
            <v>NA</v>
          </cell>
          <cell r="J631" t="str">
            <v>NA</v>
          </cell>
        </row>
        <row r="632">
          <cell r="A632">
            <v>631</v>
          </cell>
          <cell r="B632">
            <v>44816</v>
          </cell>
          <cell r="D632" t="str">
            <v>NA</v>
          </cell>
          <cell r="I632" t="str">
            <v>NA</v>
          </cell>
          <cell r="J632" t="str">
            <v>NA</v>
          </cell>
        </row>
        <row r="633">
          <cell r="A633">
            <v>632</v>
          </cell>
          <cell r="B633">
            <v>44817</v>
          </cell>
          <cell r="D633" t="str">
            <v>NA</v>
          </cell>
          <cell r="I633" t="str">
            <v>NA</v>
          </cell>
          <cell r="J633" t="str">
            <v>NA</v>
          </cell>
        </row>
        <row r="634">
          <cell r="A634">
            <v>633</v>
          </cell>
          <cell r="B634">
            <v>44818</v>
          </cell>
          <cell r="D634" t="str">
            <v>NA</v>
          </cell>
          <cell r="I634" t="str">
            <v>NA</v>
          </cell>
          <cell r="J634" t="str">
            <v>NA</v>
          </cell>
        </row>
        <row r="635">
          <cell r="A635">
            <v>634</v>
          </cell>
          <cell r="B635">
            <v>44819</v>
          </cell>
          <cell r="D635" t="str">
            <v>NA</v>
          </cell>
          <cell r="I635" t="str">
            <v>NA</v>
          </cell>
          <cell r="J635" t="str">
            <v>NA</v>
          </cell>
        </row>
        <row r="636">
          <cell r="A636">
            <v>635</v>
          </cell>
          <cell r="B636">
            <v>44820</v>
          </cell>
          <cell r="D636" t="str">
            <v>NA</v>
          </cell>
          <cell r="I636" t="str">
            <v>NA</v>
          </cell>
          <cell r="J636" t="str">
            <v>NA</v>
          </cell>
        </row>
        <row r="637">
          <cell r="A637">
            <v>636</v>
          </cell>
          <cell r="B637">
            <v>44821</v>
          </cell>
          <cell r="D637" t="str">
            <v>NA</v>
          </cell>
          <cell r="I637" t="str">
            <v>NA</v>
          </cell>
          <cell r="J637" t="str">
            <v>NA</v>
          </cell>
        </row>
        <row r="638">
          <cell r="A638">
            <v>637</v>
          </cell>
          <cell r="B638">
            <v>44822</v>
          </cell>
          <cell r="D638" t="str">
            <v>NA</v>
          </cell>
          <cell r="I638" t="str">
            <v>NA</v>
          </cell>
          <cell r="J638" t="str">
            <v>NA</v>
          </cell>
        </row>
        <row r="639">
          <cell r="A639">
            <v>638</v>
          </cell>
          <cell r="B639">
            <v>44823</v>
          </cell>
          <cell r="D639" t="str">
            <v>NA</v>
          </cell>
          <cell r="I639" t="str">
            <v>NA</v>
          </cell>
          <cell r="J639" t="str">
            <v>NA</v>
          </cell>
        </row>
        <row r="640">
          <cell r="A640">
            <v>639</v>
          </cell>
          <cell r="B640">
            <v>44824</v>
          </cell>
          <cell r="D640" t="str">
            <v>NA</v>
          </cell>
          <cell r="I640" t="str">
            <v>NA</v>
          </cell>
          <cell r="J640" t="str">
            <v>NA</v>
          </cell>
        </row>
        <row r="641">
          <cell r="A641">
            <v>640</v>
          </cell>
          <cell r="B641">
            <v>44825</v>
          </cell>
          <cell r="D641" t="str">
            <v>NA</v>
          </cell>
          <cell r="I641" t="str">
            <v>NA</v>
          </cell>
          <cell r="J641" t="str">
            <v>NA</v>
          </cell>
        </row>
        <row r="642">
          <cell r="A642">
            <v>641</v>
          </cell>
          <cell r="B642">
            <v>44826</v>
          </cell>
          <cell r="D642" t="str">
            <v>NA</v>
          </cell>
          <cell r="I642" t="str">
            <v>NA</v>
          </cell>
          <cell r="J642" t="str">
            <v>NA</v>
          </cell>
        </row>
        <row r="643">
          <cell r="A643">
            <v>642</v>
          </cell>
          <cell r="B643">
            <v>44827</v>
          </cell>
          <cell r="D643" t="str">
            <v>NA</v>
          </cell>
          <cell r="I643" t="str">
            <v>NA</v>
          </cell>
          <cell r="J643" t="str">
            <v>NA</v>
          </cell>
        </row>
        <row r="644">
          <cell r="A644">
            <v>643</v>
          </cell>
          <cell r="B644">
            <v>44828</v>
          </cell>
          <cell r="D644" t="str">
            <v>NA</v>
          </cell>
          <cell r="I644" t="str">
            <v>NA</v>
          </cell>
          <cell r="J644" t="str">
            <v>NA</v>
          </cell>
        </row>
        <row r="645">
          <cell r="A645">
            <v>644</v>
          </cell>
          <cell r="B645">
            <v>44829</v>
          </cell>
          <cell r="D645" t="str">
            <v>NA</v>
          </cell>
          <cell r="I645" t="str">
            <v>NA</v>
          </cell>
          <cell r="J645" t="str">
            <v>NA</v>
          </cell>
        </row>
        <row r="646">
          <cell r="A646">
            <v>645</v>
          </cell>
          <cell r="B646">
            <v>44830</v>
          </cell>
          <cell r="D646" t="str">
            <v>NA</v>
          </cell>
          <cell r="I646" t="str">
            <v>NA</v>
          </cell>
          <cell r="J646" t="str">
            <v>NA</v>
          </cell>
        </row>
        <row r="647">
          <cell r="A647">
            <v>646</v>
          </cell>
          <cell r="B647">
            <v>44831</v>
          </cell>
          <cell r="D647" t="str">
            <v>NA</v>
          </cell>
          <cell r="I647" t="str">
            <v>NA</v>
          </cell>
          <cell r="J647" t="str">
            <v>NA</v>
          </cell>
        </row>
        <row r="648">
          <cell r="A648">
            <v>647</v>
          </cell>
          <cell r="B648">
            <v>44832</v>
          </cell>
          <cell r="D648" t="str">
            <v>NA</v>
          </cell>
          <cell r="I648" t="str">
            <v>NA</v>
          </cell>
          <cell r="J648" t="str">
            <v>NA</v>
          </cell>
        </row>
        <row r="649">
          <cell r="A649">
            <v>648</v>
          </cell>
          <cell r="B649">
            <v>44833</v>
          </cell>
          <cell r="D649" t="str">
            <v>NA</v>
          </cell>
          <cell r="I649" t="str">
            <v>NA</v>
          </cell>
          <cell r="J649" t="str">
            <v>NA</v>
          </cell>
        </row>
        <row r="650">
          <cell r="A650">
            <v>649</v>
          </cell>
          <cell r="B650">
            <v>44834</v>
          </cell>
          <cell r="D650" t="str">
            <v>NA</v>
          </cell>
          <cell r="I650" t="str">
            <v>NA</v>
          </cell>
          <cell r="J650" t="str">
            <v>NA</v>
          </cell>
        </row>
        <row r="651">
          <cell r="A651">
            <v>650</v>
          </cell>
          <cell r="B651">
            <v>44835</v>
          </cell>
          <cell r="D651" t="str">
            <v>NA</v>
          </cell>
          <cell r="I651" t="str">
            <v>NA</v>
          </cell>
          <cell r="J651" t="str">
            <v>NA</v>
          </cell>
        </row>
        <row r="652">
          <cell r="A652">
            <v>651</v>
          </cell>
          <cell r="B652">
            <v>44836</v>
          </cell>
          <cell r="D652" t="str">
            <v>NA</v>
          </cell>
          <cell r="I652" t="str">
            <v>NA</v>
          </cell>
          <cell r="J652" t="str">
            <v>NA</v>
          </cell>
        </row>
        <row r="653">
          <cell r="A653">
            <v>652</v>
          </cell>
          <cell r="B653">
            <v>44837</v>
          </cell>
          <cell r="D653" t="str">
            <v>NA</v>
          </cell>
          <cell r="I653" t="str">
            <v>NA</v>
          </cell>
          <cell r="J653" t="str">
            <v>NA</v>
          </cell>
        </row>
        <row r="654">
          <cell r="A654">
            <v>653</v>
          </cell>
          <cell r="B654">
            <v>44838</v>
          </cell>
          <cell r="D654" t="str">
            <v>NA</v>
          </cell>
          <cell r="I654" t="str">
            <v>NA</v>
          </cell>
          <cell r="J654" t="str">
            <v>NA</v>
          </cell>
        </row>
        <row r="655">
          <cell r="A655">
            <v>654</v>
          </cell>
          <cell r="B655">
            <v>44839</v>
          </cell>
          <cell r="D655" t="str">
            <v>NA</v>
          </cell>
          <cell r="I655" t="str">
            <v>NA</v>
          </cell>
          <cell r="J655" t="str">
            <v>NA</v>
          </cell>
        </row>
        <row r="656">
          <cell r="A656">
            <v>655</v>
          </cell>
          <cell r="B656">
            <v>44840</v>
          </cell>
          <cell r="D656" t="str">
            <v>NA</v>
          </cell>
          <cell r="I656" t="str">
            <v>NA</v>
          </cell>
          <cell r="J656" t="str">
            <v>NA</v>
          </cell>
        </row>
        <row r="657">
          <cell r="A657">
            <v>656</v>
          </cell>
          <cell r="B657">
            <v>44841</v>
          </cell>
          <cell r="D657" t="str">
            <v>NA</v>
          </cell>
          <cell r="I657" t="str">
            <v>NA</v>
          </cell>
          <cell r="J657" t="str">
            <v>NA</v>
          </cell>
        </row>
        <row r="658">
          <cell r="A658">
            <v>657</v>
          </cell>
          <cell r="B658">
            <v>44842</v>
          </cell>
          <cell r="D658" t="str">
            <v>NA</v>
          </cell>
          <cell r="I658" t="str">
            <v>NA</v>
          </cell>
          <cell r="J658" t="str">
            <v>NA</v>
          </cell>
        </row>
        <row r="659">
          <cell r="A659">
            <v>658</v>
          </cell>
          <cell r="B659">
            <v>44843</v>
          </cell>
          <cell r="D659" t="str">
            <v>NA</v>
          </cell>
          <cell r="I659" t="str">
            <v>NA</v>
          </cell>
          <cell r="J659" t="str">
            <v>NA</v>
          </cell>
        </row>
        <row r="660">
          <cell r="A660">
            <v>659</v>
          </cell>
          <cell r="B660">
            <v>44844</v>
          </cell>
          <cell r="D660" t="str">
            <v>NA</v>
          </cell>
          <cell r="I660" t="str">
            <v>NA</v>
          </cell>
          <cell r="J660" t="str">
            <v>NA</v>
          </cell>
        </row>
        <row r="661">
          <cell r="A661">
            <v>660</v>
          </cell>
          <cell r="B661">
            <v>44845</v>
          </cell>
          <cell r="D661" t="str">
            <v>NA</v>
          </cell>
          <cell r="I661" t="str">
            <v>NA</v>
          </cell>
          <cell r="J661" t="str">
            <v>NA</v>
          </cell>
        </row>
        <row r="662">
          <cell r="A662">
            <v>661</v>
          </cell>
          <cell r="B662">
            <v>44846</v>
          </cell>
          <cell r="D662" t="str">
            <v>NA</v>
          </cell>
          <cell r="I662" t="str">
            <v>NA</v>
          </cell>
          <cell r="J662" t="str">
            <v>NA</v>
          </cell>
        </row>
        <row r="663">
          <cell r="A663">
            <v>662</v>
          </cell>
          <cell r="B663">
            <v>44847</v>
          </cell>
          <cell r="D663" t="str">
            <v>NA</v>
          </cell>
          <cell r="I663" t="str">
            <v>NA</v>
          </cell>
          <cell r="J663" t="str">
            <v>NA</v>
          </cell>
        </row>
        <row r="664">
          <cell r="A664">
            <v>663</v>
          </cell>
          <cell r="B664">
            <v>44848</v>
          </cell>
          <cell r="D664" t="str">
            <v>NA</v>
          </cell>
          <cell r="I664" t="str">
            <v>NA</v>
          </cell>
          <cell r="J664" t="str">
            <v>NA</v>
          </cell>
        </row>
        <row r="665">
          <cell r="A665">
            <v>664</v>
          </cell>
          <cell r="B665">
            <v>44849</v>
          </cell>
          <cell r="D665" t="str">
            <v>NA</v>
          </cell>
          <cell r="I665" t="str">
            <v>NA</v>
          </cell>
          <cell r="J665" t="str">
            <v>NA</v>
          </cell>
        </row>
        <row r="666">
          <cell r="A666">
            <v>665</v>
          </cell>
          <cell r="B666">
            <v>44850</v>
          </cell>
          <cell r="D666" t="str">
            <v>NA</v>
          </cell>
          <cell r="I666" t="str">
            <v>NA</v>
          </cell>
          <cell r="J666" t="str">
            <v>NA</v>
          </cell>
        </row>
        <row r="667">
          <cell r="A667">
            <v>666</v>
          </cell>
          <cell r="B667">
            <v>44851</v>
          </cell>
          <cell r="D667" t="str">
            <v>NA</v>
          </cell>
          <cell r="I667" t="str">
            <v>NA</v>
          </cell>
          <cell r="J667" t="str">
            <v>NA</v>
          </cell>
        </row>
        <row r="668">
          <cell r="A668">
            <v>667</v>
          </cell>
          <cell r="B668">
            <v>44852</v>
          </cell>
          <cell r="D668" t="str">
            <v>NA</v>
          </cell>
          <cell r="I668" t="str">
            <v>NA</v>
          </cell>
          <cell r="J668" t="str">
            <v>NA</v>
          </cell>
        </row>
        <row r="669">
          <cell r="A669">
            <v>668</v>
          </cell>
          <cell r="B669">
            <v>44853</v>
          </cell>
          <cell r="D669" t="str">
            <v>NA</v>
          </cell>
          <cell r="I669" t="str">
            <v>NA</v>
          </cell>
          <cell r="J669" t="str">
            <v>NA</v>
          </cell>
        </row>
        <row r="670">
          <cell r="A670">
            <v>669</v>
          </cell>
          <cell r="B670">
            <v>44854</v>
          </cell>
          <cell r="D670" t="str">
            <v>NA</v>
          </cell>
          <cell r="I670" t="str">
            <v>NA</v>
          </cell>
          <cell r="J670" t="str">
            <v>NA</v>
          </cell>
        </row>
        <row r="671">
          <cell r="A671">
            <v>670</v>
          </cell>
          <cell r="B671">
            <v>44855</v>
          </cell>
          <cell r="D671" t="str">
            <v>NA</v>
          </cell>
          <cell r="I671" t="str">
            <v>NA</v>
          </cell>
          <cell r="J671" t="str">
            <v>NA</v>
          </cell>
        </row>
        <row r="672">
          <cell r="A672">
            <v>671</v>
          </cell>
          <cell r="B672">
            <v>44856</v>
          </cell>
          <cell r="D672" t="str">
            <v>NA</v>
          </cell>
          <cell r="I672" t="str">
            <v>NA</v>
          </cell>
          <cell r="J672" t="str">
            <v>NA</v>
          </cell>
        </row>
        <row r="673">
          <cell r="A673">
            <v>672</v>
          </cell>
          <cell r="B673">
            <v>44857</v>
          </cell>
          <cell r="D673" t="str">
            <v>NA</v>
          </cell>
          <cell r="I673" t="str">
            <v>NA</v>
          </cell>
          <cell r="J673" t="str">
            <v>NA</v>
          </cell>
        </row>
        <row r="674">
          <cell r="A674">
            <v>673</v>
          </cell>
          <cell r="B674">
            <v>44858</v>
          </cell>
          <cell r="D674" t="str">
            <v>NA</v>
          </cell>
          <cell r="I674" t="str">
            <v>NA</v>
          </cell>
          <cell r="J674" t="str">
            <v>NA</v>
          </cell>
        </row>
        <row r="675">
          <cell r="A675">
            <v>674</v>
          </cell>
          <cell r="B675">
            <v>44859</v>
          </cell>
          <cell r="D675" t="str">
            <v>NA</v>
          </cell>
          <cell r="I675" t="str">
            <v>NA</v>
          </cell>
          <cell r="J675" t="str">
            <v>NA</v>
          </cell>
        </row>
        <row r="676">
          <cell r="A676">
            <v>675</v>
          </cell>
          <cell r="B676">
            <v>44860</v>
          </cell>
          <cell r="D676" t="str">
            <v>NA</v>
          </cell>
          <cell r="I676" t="str">
            <v>NA</v>
          </cell>
          <cell r="J676" t="str">
            <v>NA</v>
          </cell>
        </row>
        <row r="677">
          <cell r="A677">
            <v>676</v>
          </cell>
          <cell r="B677">
            <v>44861</v>
          </cell>
          <cell r="D677" t="str">
            <v>NA</v>
          </cell>
          <cell r="I677" t="str">
            <v>NA</v>
          </cell>
          <cell r="J677" t="str">
            <v>NA</v>
          </cell>
        </row>
        <row r="678">
          <cell r="A678">
            <v>677</v>
          </cell>
          <cell r="B678">
            <v>44862</v>
          </cell>
          <cell r="D678" t="str">
            <v>NA</v>
          </cell>
          <cell r="I678" t="str">
            <v>NA</v>
          </cell>
          <cell r="J678" t="str">
            <v>NA</v>
          </cell>
        </row>
        <row r="679">
          <cell r="A679">
            <v>678</v>
          </cell>
          <cell r="B679">
            <v>44863</v>
          </cell>
          <cell r="D679" t="str">
            <v>NA</v>
          </cell>
          <cell r="I679" t="str">
            <v>NA</v>
          </cell>
          <cell r="J679" t="str">
            <v>NA</v>
          </cell>
        </row>
        <row r="680">
          <cell r="A680">
            <v>679</v>
          </cell>
          <cell r="B680">
            <v>44864</v>
          </cell>
          <cell r="D680" t="str">
            <v>NA</v>
          </cell>
          <cell r="I680" t="str">
            <v>NA</v>
          </cell>
          <cell r="J680" t="str">
            <v>NA</v>
          </cell>
        </row>
        <row r="681">
          <cell r="A681">
            <v>680</v>
          </cell>
          <cell r="B681">
            <v>44865</v>
          </cell>
          <cell r="D681" t="str">
            <v>NA</v>
          </cell>
          <cell r="I681" t="str">
            <v>NA</v>
          </cell>
          <cell r="J681" t="str">
            <v>NA</v>
          </cell>
        </row>
        <row r="682">
          <cell r="A682">
            <v>681</v>
          </cell>
          <cell r="B682">
            <v>44866</v>
          </cell>
          <cell r="D682" t="str">
            <v>NA</v>
          </cell>
          <cell r="I682" t="str">
            <v>NA</v>
          </cell>
          <cell r="J682" t="str">
            <v>NA</v>
          </cell>
        </row>
        <row r="683">
          <cell r="A683">
            <v>682</v>
          </cell>
          <cell r="B683">
            <v>44867</v>
          </cell>
          <cell r="D683" t="str">
            <v>NA</v>
          </cell>
          <cell r="I683" t="str">
            <v>NA</v>
          </cell>
          <cell r="J683" t="str">
            <v>NA</v>
          </cell>
        </row>
        <row r="684">
          <cell r="A684">
            <v>683</v>
          </cell>
          <cell r="B684">
            <v>44868</v>
          </cell>
          <cell r="D684" t="str">
            <v>NA</v>
          </cell>
          <cell r="I684" t="str">
            <v>NA</v>
          </cell>
          <cell r="J684" t="str">
            <v>NA</v>
          </cell>
        </row>
        <row r="685">
          <cell r="A685">
            <v>684</v>
          </cell>
          <cell r="B685">
            <v>44869</v>
          </cell>
          <cell r="D685" t="str">
            <v>NA</v>
          </cell>
          <cell r="I685" t="str">
            <v>NA</v>
          </cell>
          <cell r="J685" t="str">
            <v>NA</v>
          </cell>
        </row>
        <row r="686">
          <cell r="A686">
            <v>685</v>
          </cell>
          <cell r="B686">
            <v>44870</v>
          </cell>
          <cell r="D686" t="str">
            <v>NA</v>
          </cell>
          <cell r="I686" t="str">
            <v>NA</v>
          </cell>
          <cell r="J686" t="str">
            <v>NA</v>
          </cell>
        </row>
        <row r="687">
          <cell r="A687">
            <v>686</v>
          </cell>
          <cell r="B687">
            <v>44871</v>
          </cell>
          <cell r="D687" t="str">
            <v>NA</v>
          </cell>
          <cell r="I687" t="str">
            <v>NA</v>
          </cell>
          <cell r="J687" t="str">
            <v>NA</v>
          </cell>
        </row>
        <row r="688">
          <cell r="A688">
            <v>687</v>
          </cell>
          <cell r="B688">
            <v>44872</v>
          </cell>
          <cell r="D688" t="str">
            <v>NA</v>
          </cell>
          <cell r="I688" t="str">
            <v>NA</v>
          </cell>
          <cell r="J688" t="str">
            <v>NA</v>
          </cell>
        </row>
        <row r="689">
          <cell r="A689">
            <v>688</v>
          </cell>
          <cell r="B689">
            <v>44873</v>
          </cell>
          <cell r="D689" t="str">
            <v>NA</v>
          </cell>
          <cell r="I689" t="str">
            <v>NA</v>
          </cell>
          <cell r="J689" t="str">
            <v>NA</v>
          </cell>
        </row>
        <row r="690">
          <cell r="A690">
            <v>689</v>
          </cell>
          <cell r="B690">
            <v>44874</v>
          </cell>
          <cell r="D690" t="str">
            <v>NA</v>
          </cell>
          <cell r="I690" t="str">
            <v>NA</v>
          </cell>
          <cell r="J690" t="str">
            <v>NA</v>
          </cell>
        </row>
        <row r="691">
          <cell r="A691">
            <v>690</v>
          </cell>
          <cell r="B691">
            <v>44875</v>
          </cell>
          <cell r="D691" t="str">
            <v>NA</v>
          </cell>
          <cell r="I691" t="str">
            <v>NA</v>
          </cell>
          <cell r="J691" t="str">
            <v>NA</v>
          </cell>
        </row>
        <row r="692">
          <cell r="A692">
            <v>691</v>
          </cell>
          <cell r="B692">
            <v>44876</v>
          </cell>
          <cell r="D692" t="str">
            <v>NA</v>
          </cell>
          <cell r="I692" t="str">
            <v>NA</v>
          </cell>
          <cell r="J692" t="str">
            <v>NA</v>
          </cell>
        </row>
        <row r="693">
          <cell r="A693">
            <v>692</v>
          </cell>
          <cell r="B693">
            <v>44877</v>
          </cell>
          <cell r="D693" t="str">
            <v>NA</v>
          </cell>
          <cell r="I693" t="str">
            <v>NA</v>
          </cell>
          <cell r="J693" t="str">
            <v>NA</v>
          </cell>
        </row>
        <row r="694">
          <cell r="A694">
            <v>693</v>
          </cell>
          <cell r="B694">
            <v>44878</v>
          </cell>
          <cell r="D694" t="str">
            <v>NA</v>
          </cell>
          <cell r="I694" t="str">
            <v>NA</v>
          </cell>
          <cell r="J694" t="str">
            <v>NA</v>
          </cell>
        </row>
        <row r="695">
          <cell r="A695">
            <v>694</v>
          </cell>
          <cell r="B695">
            <v>44879</v>
          </cell>
          <cell r="D695" t="str">
            <v>NA</v>
          </cell>
          <cell r="I695" t="str">
            <v>NA</v>
          </cell>
          <cell r="J695" t="str">
            <v>NA</v>
          </cell>
        </row>
        <row r="696">
          <cell r="A696">
            <v>695</v>
          </cell>
          <cell r="B696">
            <v>44880</v>
          </cell>
          <cell r="D696" t="str">
            <v>NA</v>
          </cell>
          <cell r="I696" t="str">
            <v>NA</v>
          </cell>
          <cell r="J696" t="str">
            <v>NA</v>
          </cell>
        </row>
        <row r="697">
          <cell r="A697">
            <v>696</v>
          </cell>
          <cell r="B697">
            <v>44881</v>
          </cell>
          <cell r="D697" t="str">
            <v>NA</v>
          </cell>
          <cell r="I697" t="str">
            <v>NA</v>
          </cell>
          <cell r="J697" t="str">
            <v>NA</v>
          </cell>
        </row>
        <row r="698">
          <cell r="A698">
            <v>697</v>
          </cell>
          <cell r="B698">
            <v>44882</v>
          </cell>
          <cell r="D698" t="str">
            <v>NA</v>
          </cell>
          <cell r="I698" t="str">
            <v>NA</v>
          </cell>
          <cell r="J698" t="str">
            <v>NA</v>
          </cell>
        </row>
        <row r="699">
          <cell r="A699">
            <v>698</v>
          </cell>
          <cell r="B699">
            <v>44883</v>
          </cell>
          <cell r="D699" t="str">
            <v>NA</v>
          </cell>
          <cell r="I699" t="str">
            <v>NA</v>
          </cell>
          <cell r="J699" t="str">
            <v>NA</v>
          </cell>
        </row>
        <row r="700">
          <cell r="A700">
            <v>699</v>
          </cell>
          <cell r="B700">
            <v>44884</v>
          </cell>
          <cell r="D700" t="str">
            <v>NA</v>
          </cell>
          <cell r="I700" t="str">
            <v>NA</v>
          </cell>
          <cell r="J700" t="str">
            <v>NA</v>
          </cell>
        </row>
        <row r="701">
          <cell r="A701">
            <v>700</v>
          </cell>
          <cell r="B701">
            <v>44885</v>
          </cell>
          <cell r="D701" t="str">
            <v>NA</v>
          </cell>
          <cell r="I701" t="str">
            <v>NA</v>
          </cell>
          <cell r="J701" t="str">
            <v>NA</v>
          </cell>
        </row>
        <row r="702">
          <cell r="A702">
            <v>701</v>
          </cell>
          <cell r="B702">
            <v>44886</v>
          </cell>
          <cell r="D702" t="str">
            <v>NA</v>
          </cell>
          <cell r="I702" t="str">
            <v>NA</v>
          </cell>
          <cell r="J702" t="str">
            <v>NA</v>
          </cell>
        </row>
        <row r="703">
          <cell r="A703">
            <v>702</v>
          </cell>
          <cell r="B703">
            <v>44887</v>
          </cell>
          <cell r="D703" t="str">
            <v>NA</v>
          </cell>
          <cell r="I703" t="str">
            <v>NA</v>
          </cell>
          <cell r="J703" t="str">
            <v>NA</v>
          </cell>
        </row>
        <row r="704">
          <cell r="A704">
            <v>703</v>
          </cell>
          <cell r="B704">
            <v>44888</v>
          </cell>
          <cell r="D704" t="str">
            <v>NA</v>
          </cell>
          <cell r="I704" t="str">
            <v>NA</v>
          </cell>
          <cell r="J704" t="str">
            <v>NA</v>
          </cell>
        </row>
        <row r="705">
          <cell r="A705">
            <v>704</v>
          </cell>
          <cell r="B705">
            <v>44889</v>
          </cell>
          <cell r="D705" t="str">
            <v>NA</v>
          </cell>
          <cell r="I705" t="str">
            <v>NA</v>
          </cell>
          <cell r="J705" t="str">
            <v>NA</v>
          </cell>
        </row>
        <row r="706">
          <cell r="A706">
            <v>705</v>
          </cell>
          <cell r="B706">
            <v>44890</v>
          </cell>
          <cell r="D706" t="str">
            <v>NA</v>
          </cell>
          <cell r="I706" t="str">
            <v>NA</v>
          </cell>
          <cell r="J706" t="str">
            <v>NA</v>
          </cell>
        </row>
        <row r="707">
          <cell r="A707">
            <v>706</v>
          </cell>
          <cell r="B707">
            <v>44891</v>
          </cell>
          <cell r="D707" t="str">
            <v>NA</v>
          </cell>
          <cell r="I707" t="str">
            <v>NA</v>
          </cell>
          <cell r="J707" t="str">
            <v>NA</v>
          </cell>
        </row>
        <row r="708">
          <cell r="A708">
            <v>707</v>
          </cell>
          <cell r="B708">
            <v>44892</v>
          </cell>
          <cell r="D708" t="str">
            <v>NA</v>
          </cell>
          <cell r="I708" t="str">
            <v>NA</v>
          </cell>
          <cell r="J708" t="str">
            <v>NA</v>
          </cell>
        </row>
        <row r="709">
          <cell r="A709">
            <v>708</v>
          </cell>
          <cell r="B709">
            <v>44893</v>
          </cell>
          <cell r="D709" t="str">
            <v>NA</v>
          </cell>
          <cell r="I709" t="str">
            <v>NA</v>
          </cell>
          <cell r="J709" t="str">
            <v>NA</v>
          </cell>
        </row>
        <row r="710">
          <cell r="A710">
            <v>709</v>
          </cell>
          <cell r="B710">
            <v>44894</v>
          </cell>
          <cell r="D710" t="str">
            <v>NA</v>
          </cell>
          <cell r="I710" t="str">
            <v>NA</v>
          </cell>
          <cell r="J710" t="str">
            <v>NA</v>
          </cell>
        </row>
        <row r="711">
          <cell r="A711">
            <v>710</v>
          </cell>
          <cell r="B711">
            <v>44895</v>
          </cell>
          <cell r="D711" t="str">
            <v>NA</v>
          </cell>
          <cell r="I711" t="str">
            <v>NA</v>
          </cell>
          <cell r="J711" t="str">
            <v>NA</v>
          </cell>
        </row>
        <row r="712">
          <cell r="A712">
            <v>711</v>
          </cell>
          <cell r="B712">
            <v>44896</v>
          </cell>
          <cell r="D712" t="str">
            <v>NA</v>
          </cell>
          <cell r="I712" t="str">
            <v>NA</v>
          </cell>
          <cell r="J712" t="str">
            <v>NA</v>
          </cell>
        </row>
        <row r="713">
          <cell r="A713">
            <v>712</v>
          </cell>
          <cell r="B713">
            <v>44897</v>
          </cell>
          <cell r="D713" t="str">
            <v>NA</v>
          </cell>
          <cell r="I713" t="str">
            <v>NA</v>
          </cell>
          <cell r="J713" t="str">
            <v>NA</v>
          </cell>
        </row>
        <row r="714">
          <cell r="A714">
            <v>713</v>
          </cell>
          <cell r="B714">
            <v>44898</v>
          </cell>
          <cell r="D714" t="str">
            <v>NA</v>
          </cell>
          <cell r="I714" t="str">
            <v>NA</v>
          </cell>
          <cell r="J714" t="str">
            <v>NA</v>
          </cell>
        </row>
        <row r="715">
          <cell r="A715">
            <v>714</v>
          </cell>
          <cell r="B715">
            <v>44899</v>
          </cell>
          <cell r="D715" t="str">
            <v>NA</v>
          </cell>
          <cell r="I715" t="str">
            <v>NA</v>
          </cell>
          <cell r="J715" t="str">
            <v>NA</v>
          </cell>
        </row>
        <row r="716">
          <cell r="A716">
            <v>715</v>
          </cell>
          <cell r="B716">
            <v>44900</v>
          </cell>
          <cell r="D716" t="str">
            <v>NA</v>
          </cell>
          <cell r="I716" t="str">
            <v>NA</v>
          </cell>
          <cell r="J716" t="str">
            <v>NA</v>
          </cell>
        </row>
        <row r="717">
          <cell r="A717">
            <v>716</v>
          </cell>
          <cell r="B717">
            <v>44901</v>
          </cell>
          <cell r="D717" t="str">
            <v>NA</v>
          </cell>
          <cell r="I717" t="str">
            <v>NA</v>
          </cell>
          <cell r="J717" t="str">
            <v>NA</v>
          </cell>
        </row>
        <row r="718">
          <cell r="A718">
            <v>717</v>
          </cell>
          <cell r="B718">
            <v>44902</v>
          </cell>
          <cell r="D718" t="str">
            <v>NA</v>
          </cell>
          <cell r="I718" t="str">
            <v>NA</v>
          </cell>
          <cell r="J718" t="str">
            <v>NA</v>
          </cell>
        </row>
        <row r="719">
          <cell r="A719">
            <v>718</v>
          </cell>
          <cell r="B719">
            <v>44903</v>
          </cell>
          <cell r="D719" t="str">
            <v>NA</v>
          </cell>
          <cell r="I719" t="str">
            <v>NA</v>
          </cell>
          <cell r="J719" t="str">
            <v>NA</v>
          </cell>
        </row>
        <row r="720">
          <cell r="A720">
            <v>719</v>
          </cell>
          <cell r="B720">
            <v>44904</v>
          </cell>
          <cell r="D720" t="str">
            <v>NA</v>
          </cell>
          <cell r="I720" t="str">
            <v>NA</v>
          </cell>
          <cell r="J720" t="str">
            <v>NA</v>
          </cell>
        </row>
        <row r="721">
          <cell r="A721">
            <v>720</v>
          </cell>
          <cell r="B721">
            <v>44905</v>
          </cell>
          <cell r="D721" t="str">
            <v>NA</v>
          </cell>
          <cell r="I721" t="str">
            <v>NA</v>
          </cell>
          <cell r="J721" t="str">
            <v>NA</v>
          </cell>
        </row>
        <row r="722">
          <cell r="A722">
            <v>721</v>
          </cell>
          <cell r="B722">
            <v>44906</v>
          </cell>
          <cell r="D722" t="str">
            <v>NA</v>
          </cell>
          <cell r="I722" t="str">
            <v>NA</v>
          </cell>
          <cell r="J722" t="str">
            <v>NA</v>
          </cell>
        </row>
        <row r="723">
          <cell r="A723">
            <v>722</v>
          </cell>
          <cell r="B723">
            <v>44907</v>
          </cell>
          <cell r="D723" t="str">
            <v>NA</v>
          </cell>
          <cell r="I723" t="str">
            <v>NA</v>
          </cell>
          <cell r="J723" t="str">
            <v>NA</v>
          </cell>
        </row>
        <row r="724">
          <cell r="A724">
            <v>723</v>
          </cell>
          <cell r="B724">
            <v>44908</v>
          </cell>
          <cell r="D724" t="str">
            <v>NA</v>
          </cell>
          <cell r="I724" t="str">
            <v>NA</v>
          </cell>
          <cell r="J724" t="str">
            <v>NA</v>
          </cell>
        </row>
        <row r="725">
          <cell r="A725">
            <v>724</v>
          </cell>
          <cell r="B725">
            <v>44909</v>
          </cell>
          <cell r="D725" t="str">
            <v>NA</v>
          </cell>
          <cell r="I725" t="str">
            <v>NA</v>
          </cell>
          <cell r="J725" t="str">
            <v>NA</v>
          </cell>
        </row>
        <row r="726">
          <cell r="A726">
            <v>725</v>
          </cell>
          <cell r="B726">
            <v>44910</v>
          </cell>
          <cell r="D726" t="str">
            <v>NA</v>
          </cell>
          <cell r="I726" t="str">
            <v>NA</v>
          </cell>
          <cell r="J726" t="str">
            <v>NA</v>
          </cell>
        </row>
        <row r="727">
          <cell r="A727">
            <v>726</v>
          </cell>
          <cell r="B727">
            <v>44911</v>
          </cell>
          <cell r="D727" t="str">
            <v>NA</v>
          </cell>
          <cell r="I727" t="str">
            <v>NA</v>
          </cell>
          <cell r="J727" t="str">
            <v>NA</v>
          </cell>
        </row>
        <row r="728">
          <cell r="A728">
            <v>727</v>
          </cell>
          <cell r="B728">
            <v>44912</v>
          </cell>
          <cell r="D728" t="str">
            <v>NA</v>
          </cell>
          <cell r="I728" t="str">
            <v>NA</v>
          </cell>
          <cell r="J728" t="str">
            <v>NA</v>
          </cell>
        </row>
        <row r="729">
          <cell r="A729">
            <v>728</v>
          </cell>
          <cell r="B729">
            <v>44913</v>
          </cell>
          <cell r="D729" t="str">
            <v>NA</v>
          </cell>
          <cell r="I729" t="str">
            <v>NA</v>
          </cell>
          <cell r="J729" t="str">
            <v>NA</v>
          </cell>
        </row>
        <row r="730">
          <cell r="A730">
            <v>729</v>
          </cell>
          <cell r="B730">
            <v>44914</v>
          </cell>
          <cell r="D730" t="str">
            <v>NA</v>
          </cell>
          <cell r="I730" t="str">
            <v>NA</v>
          </cell>
          <cell r="J730" t="str">
            <v>NA</v>
          </cell>
        </row>
        <row r="731">
          <cell r="A731">
            <v>730</v>
          </cell>
          <cell r="B731">
            <v>44915</v>
          </cell>
          <cell r="D731" t="str">
            <v>NA</v>
          </cell>
          <cell r="I731" t="str">
            <v>NA</v>
          </cell>
          <cell r="J731" t="str">
            <v>NA</v>
          </cell>
        </row>
        <row r="732">
          <cell r="A732">
            <v>731</v>
          </cell>
          <cell r="B732">
            <v>44916</v>
          </cell>
          <cell r="D732" t="str">
            <v>NA</v>
          </cell>
          <cell r="I732" t="str">
            <v>NA</v>
          </cell>
          <cell r="J732" t="str">
            <v>NA</v>
          </cell>
        </row>
        <row r="733">
          <cell r="A733">
            <v>732</v>
          </cell>
          <cell r="B733">
            <v>44917</v>
          </cell>
          <cell r="D733" t="str">
            <v>NA</v>
          </cell>
          <cell r="I733" t="str">
            <v>NA</v>
          </cell>
          <cell r="J733" t="str">
            <v>NA</v>
          </cell>
        </row>
        <row r="734">
          <cell r="A734">
            <v>733</v>
          </cell>
          <cell r="B734">
            <v>44918</v>
          </cell>
          <cell r="D734" t="str">
            <v>NA</v>
          </cell>
          <cell r="I734" t="str">
            <v>NA</v>
          </cell>
          <cell r="J734" t="str">
            <v>NA</v>
          </cell>
        </row>
        <row r="735">
          <cell r="A735">
            <v>734</v>
          </cell>
          <cell r="B735">
            <v>44919</v>
          </cell>
          <cell r="D735" t="str">
            <v>NA</v>
          </cell>
          <cell r="I735" t="str">
            <v>NA</v>
          </cell>
          <cell r="J735" t="str">
            <v>NA</v>
          </cell>
        </row>
        <row r="736">
          <cell r="A736">
            <v>735</v>
          </cell>
          <cell r="B736">
            <v>44920</v>
          </cell>
          <cell r="D736" t="str">
            <v>NA</v>
          </cell>
          <cell r="I736" t="str">
            <v>NA</v>
          </cell>
          <cell r="J736" t="str">
            <v>NA</v>
          </cell>
        </row>
        <row r="737">
          <cell r="A737">
            <v>736</v>
          </cell>
          <cell r="B737">
            <v>44921</v>
          </cell>
          <cell r="D737" t="str">
            <v>NA</v>
          </cell>
          <cell r="I737" t="str">
            <v>NA</v>
          </cell>
          <cell r="J737" t="str">
            <v>NA</v>
          </cell>
        </row>
        <row r="738">
          <cell r="A738">
            <v>737</v>
          </cell>
          <cell r="B738">
            <v>44922</v>
          </cell>
          <cell r="D738" t="str">
            <v>NA</v>
          </cell>
          <cell r="I738" t="str">
            <v>NA</v>
          </cell>
          <cell r="J738" t="str">
            <v>NA</v>
          </cell>
        </row>
        <row r="739">
          <cell r="A739">
            <v>738</v>
          </cell>
          <cell r="B739">
            <v>44923</v>
          </cell>
          <cell r="D739" t="str">
            <v>NA</v>
          </cell>
          <cell r="I739" t="str">
            <v>NA</v>
          </cell>
          <cell r="J739" t="str">
            <v>NA</v>
          </cell>
        </row>
        <row r="740">
          <cell r="A740">
            <v>739</v>
          </cell>
          <cell r="B740">
            <v>44924</v>
          </cell>
          <cell r="D740" t="str">
            <v>NA</v>
          </cell>
          <cell r="I740" t="str">
            <v>NA</v>
          </cell>
          <cell r="J740" t="str">
            <v>NA</v>
          </cell>
        </row>
        <row r="741">
          <cell r="A741">
            <v>740</v>
          </cell>
          <cell r="B741">
            <v>44925</v>
          </cell>
          <cell r="D741" t="str">
            <v>NA</v>
          </cell>
          <cell r="I741" t="str">
            <v>NA</v>
          </cell>
          <cell r="J741" t="str">
            <v>NA</v>
          </cell>
        </row>
        <row r="742">
          <cell r="A742">
            <v>741</v>
          </cell>
          <cell r="B742">
            <v>44926</v>
          </cell>
          <cell r="D742" t="str">
            <v>NA</v>
          </cell>
          <cell r="I742" t="str">
            <v>NA</v>
          </cell>
          <cell r="J742" t="str">
            <v>NA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</sheetData>
      <sheetData sheetId="2"/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oomberg.com/graphics/covid-vaccine-tracker-global-distribution/" TargetMode="External"/><Relationship Id="rId13" Type="http://schemas.openxmlformats.org/officeDocument/2006/relationships/hyperlink" Target="https://www.bloomberg.com/graphics/covid-vaccine-tracker-global-distribution/" TargetMode="External"/><Relationship Id="rId3" Type="http://schemas.openxmlformats.org/officeDocument/2006/relationships/hyperlink" Target="https://www.bloomberg.com/graphics/covid-vaccine-tracker-global-distribution/" TargetMode="External"/><Relationship Id="rId7" Type="http://schemas.openxmlformats.org/officeDocument/2006/relationships/hyperlink" Target="https://www.bloomberg.com/graphics/covid-vaccine-tracker-global-distribution/" TargetMode="External"/><Relationship Id="rId12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hyperlink" Target="https://www.bloomberg.com/graphics/covid-vaccine-tracker-global-distribution/" TargetMode="External"/><Relationship Id="rId11" Type="http://schemas.openxmlformats.org/officeDocument/2006/relationships/hyperlink" Target="https://www.bloomberg.com/graphics/covid-vaccine-tracker-global-distribution/" TargetMode="External"/><Relationship Id="rId5" Type="http://schemas.openxmlformats.org/officeDocument/2006/relationships/hyperlink" Target="https://www.bloomberg.com/graphics/covid-vaccine-tracker-global-distribution/" TargetMode="External"/><Relationship Id="rId15" Type="http://schemas.openxmlformats.org/officeDocument/2006/relationships/hyperlink" Target="https://www.bloomberg.com/graphics/covid-vaccine-tracker-global-distribution/" TargetMode="External"/><Relationship Id="rId10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Relationship Id="rId9" Type="http://schemas.openxmlformats.org/officeDocument/2006/relationships/hyperlink" Target="https://www.bloomberg.com/graphics/covid-vaccine-tracker-global-distribution/" TargetMode="External"/><Relationship Id="rId1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BloombergGraphics/covid-vaccine-tracker-data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3AF3-9255-4831-BF4B-1DD0386260A8}">
  <sheetPr codeName="Sheet1"/>
  <dimension ref="A1:CM752"/>
  <sheetViews>
    <sheetView tabSelected="1" workbookViewId="0">
      <pane ySplit="11" topLeftCell="A117" activePane="bottomLeft" state="frozen"/>
      <selection pane="bottomLeft" activeCell="B12" sqref="B12"/>
    </sheetView>
  </sheetViews>
  <sheetFormatPr defaultColWidth="11.83203125" defaultRowHeight="11.25" x14ac:dyDescent="0.2"/>
  <cols>
    <col min="1" max="16384" width="11.83203125" style="2"/>
  </cols>
  <sheetData>
    <row r="1" spans="1:91" x14ac:dyDescent="0.2">
      <c r="A1" s="67" t="s">
        <v>125</v>
      </c>
      <c r="B1" s="67"/>
      <c r="C1" s="67"/>
      <c r="D1" s="67"/>
      <c r="E1" s="67"/>
      <c r="F1" s="67"/>
      <c r="G1" s="67"/>
      <c r="H1" s="67"/>
      <c r="I1" s="67"/>
      <c r="J1" s="69"/>
      <c r="K1" s="70"/>
      <c r="L1" s="70"/>
      <c r="M1" s="70"/>
      <c r="N1" s="70"/>
      <c r="O1" s="70"/>
      <c r="P1" s="70"/>
      <c r="Q1" s="70"/>
      <c r="R1" s="70"/>
      <c r="S1" s="70"/>
    </row>
    <row r="2" spans="1:91" ht="11.25" customHeight="1" x14ac:dyDescent="0.2">
      <c r="A2" s="34" t="s">
        <v>103</v>
      </c>
      <c r="B2" s="34"/>
      <c r="C2" s="34"/>
      <c r="D2" s="34"/>
      <c r="E2" s="34"/>
      <c r="F2" s="34"/>
      <c r="G2" s="34"/>
      <c r="H2" s="34"/>
      <c r="I2" s="34"/>
      <c r="J2" s="69"/>
      <c r="K2" s="34" t="s">
        <v>104</v>
      </c>
      <c r="L2" s="34"/>
      <c r="M2" s="34"/>
      <c r="N2" s="34"/>
      <c r="O2" s="34"/>
      <c r="P2" s="34"/>
      <c r="Q2" s="34"/>
      <c r="R2" s="34"/>
      <c r="S2" s="34"/>
      <c r="U2" s="36" t="s">
        <v>105</v>
      </c>
      <c r="V2" s="36"/>
      <c r="W2" s="36"/>
      <c r="X2" s="36"/>
      <c r="Y2" s="36"/>
      <c r="Z2" s="36"/>
      <c r="AA2" s="36"/>
      <c r="AB2" s="36"/>
      <c r="AC2" s="36"/>
      <c r="AE2" s="36" t="s">
        <v>106</v>
      </c>
      <c r="AF2" s="36"/>
      <c r="AG2" s="36"/>
      <c r="AH2" s="36"/>
      <c r="AI2" s="36"/>
      <c r="AJ2" s="36"/>
      <c r="AK2" s="36"/>
      <c r="AL2" s="36"/>
      <c r="AM2" s="36"/>
      <c r="AO2" s="36" t="s">
        <v>107</v>
      </c>
      <c r="AP2" s="36"/>
      <c r="AQ2" s="36"/>
      <c r="AR2" s="36"/>
      <c r="AS2" s="36"/>
      <c r="AT2" s="36"/>
      <c r="AU2" s="36"/>
      <c r="AV2" s="36"/>
      <c r="AW2" s="36"/>
      <c r="AX2" s="38"/>
      <c r="AZ2" s="36" t="s">
        <v>126</v>
      </c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</row>
    <row r="3" spans="1:91" x14ac:dyDescent="0.2">
      <c r="A3" s="37" t="str">
        <f ca="1">CONCATENATE("Vaccination schedule based on 7 day average daily doses given as of ", MONTH(C5-1), "/", DAY(C5-1), "/", YEAR(C5-1))</f>
        <v>Vaccination schedule based on 7 day average daily doses given as of 3/2/2021</v>
      </c>
      <c r="B3" s="37"/>
      <c r="C3" s="37"/>
      <c r="D3" s="37"/>
      <c r="E3" s="37"/>
      <c r="F3" s="37"/>
      <c r="G3" s="37"/>
      <c r="H3" s="37"/>
      <c r="I3" s="37"/>
      <c r="J3" s="38"/>
      <c r="K3" s="37" t="str">
        <f ca="1">CONCATENATE("Vaccination schedule based on hitting the predicted average of ", FIXED(1000*M7, -3), " doses per day as of ",  MONTH(M5-1), "/", DAY(M5-1), "/", YEAR(M5-1))</f>
        <v>Vaccination schedule based on hitting the predicted average of 1,851,000 doses per day as of 3/2/2021</v>
      </c>
      <c r="L3" s="37"/>
      <c r="M3" s="37"/>
      <c r="N3" s="37"/>
      <c r="O3" s="37"/>
      <c r="P3" s="37"/>
      <c r="Q3" s="37"/>
      <c r="R3" s="37"/>
      <c r="S3" s="37"/>
      <c r="U3" s="37" t="str">
        <f>CONCATENATE("Vaccination schedule based on hitting target of ", FIXED(1000*W7,0), " doses per day")</f>
        <v>Vaccination schedule based on hitting target of 1,250,000 doses per day</v>
      </c>
      <c r="V3" s="37"/>
      <c r="W3" s="37"/>
      <c r="X3" s="37"/>
      <c r="Y3" s="37"/>
      <c r="Z3" s="37"/>
      <c r="AA3" s="37"/>
      <c r="AB3" s="37"/>
      <c r="AC3" s="37"/>
      <c r="AE3" s="37" t="str">
        <f>CONCATENATE("Vaccination schedule based on hitting target of ", FIXED(1000*AG7,0), " doses per day")</f>
        <v>Vaccination schedule based on hitting target of 2,000,000 doses per day</v>
      </c>
      <c r="AF3" s="37"/>
      <c r="AG3" s="37"/>
      <c r="AH3" s="37"/>
      <c r="AI3" s="37"/>
      <c r="AJ3" s="37"/>
      <c r="AK3" s="37"/>
      <c r="AL3" s="37"/>
      <c r="AM3" s="37"/>
      <c r="AO3" s="37" t="str">
        <f>CONCATENATE("Vaccination schedule based on hitting target of ", FIXED(1000*AQ7,0), " doses per day")</f>
        <v>Vaccination schedule based on hitting target of 3,000,000 doses per day</v>
      </c>
      <c r="AP3" s="37"/>
      <c r="AQ3" s="37"/>
      <c r="AR3" s="37"/>
      <c r="AS3" s="37"/>
      <c r="AT3" s="37"/>
      <c r="AU3" s="37"/>
      <c r="AV3" s="37"/>
      <c r="AW3" s="37"/>
      <c r="AX3" s="38"/>
      <c r="AZ3" s="37" t="str">
        <f>CONCATENATE("Vaccination schedule based on hitting target of ", FIXED(1000*BB7,0), " doses per day")</f>
        <v>Vaccination schedule based on hitting target of 1,500,000 doses per day</v>
      </c>
      <c r="BA3" s="37"/>
      <c r="BB3" s="37"/>
      <c r="BC3" s="37"/>
      <c r="BD3" s="37"/>
      <c r="BE3" s="37"/>
      <c r="BF3" s="37"/>
      <c r="BG3" s="37"/>
      <c r="BH3" s="37"/>
      <c r="BJ3" s="37" t="str">
        <f>CONCATENATE("Vaccination schedule based on hitting target of ", FIXED(1000*BL7,0), " doses per day")</f>
        <v>Vaccination schedule based on hitting target of 1,750,000 doses per day</v>
      </c>
      <c r="BK3" s="37"/>
      <c r="BL3" s="37"/>
      <c r="BM3" s="37"/>
      <c r="BN3" s="37"/>
      <c r="BO3" s="37"/>
      <c r="BP3" s="37"/>
      <c r="BQ3" s="37"/>
      <c r="BR3" s="37"/>
      <c r="BT3" s="37" t="str">
        <f>CONCATENATE("Vaccination schedule based on hitting target of ", FIXED(1000*BV7,0), " doses per day")</f>
        <v>Vaccination schedule based on hitting target of 2,000,000 doses per day</v>
      </c>
      <c r="BU3" s="37"/>
      <c r="BV3" s="37"/>
      <c r="BW3" s="37"/>
      <c r="BX3" s="37"/>
      <c r="BY3" s="37"/>
      <c r="BZ3" s="37"/>
      <c r="CA3" s="37"/>
      <c r="CB3" s="37"/>
      <c r="CD3" s="37" t="str">
        <f>CONCATENATE("Vaccination schedule based on hitting target of ", FIXED(1000*CF7,0), " doses per day")</f>
        <v>Vaccination schedule based on hitting target of 2,500,000 doses per day</v>
      </c>
      <c r="CE3" s="37"/>
      <c r="CF3" s="37"/>
      <c r="CG3" s="37"/>
      <c r="CH3" s="37"/>
      <c r="CI3" s="37"/>
      <c r="CJ3" s="37"/>
      <c r="CK3" s="37"/>
      <c r="CL3" s="37"/>
    </row>
    <row r="4" spans="1:91" ht="11.25" customHeight="1" x14ac:dyDescent="0.2">
      <c r="A4" s="41" t="s">
        <v>108</v>
      </c>
      <c r="B4" s="42"/>
      <c r="C4" s="43"/>
      <c r="D4" s="44" t="s">
        <v>109</v>
      </c>
      <c r="E4" s="10" t="s">
        <v>110</v>
      </c>
      <c r="F4" s="12" t="s">
        <v>111</v>
      </c>
      <c r="G4" s="44" t="s">
        <v>109</v>
      </c>
      <c r="H4" s="10" t="s">
        <v>110</v>
      </c>
      <c r="I4" s="12" t="s">
        <v>111</v>
      </c>
      <c r="K4" s="45" t="s">
        <v>108</v>
      </c>
      <c r="L4" s="46"/>
      <c r="M4" s="47"/>
      <c r="N4" s="12" t="s">
        <v>109</v>
      </c>
      <c r="O4" s="10" t="s">
        <v>110</v>
      </c>
      <c r="P4" s="12" t="s">
        <v>111</v>
      </c>
      <c r="Q4" s="44" t="s">
        <v>109</v>
      </c>
      <c r="R4" s="10" t="s">
        <v>110</v>
      </c>
      <c r="S4" s="12" t="s">
        <v>111</v>
      </c>
      <c r="U4" s="45" t="s">
        <v>108</v>
      </c>
      <c r="V4" s="46"/>
      <c r="W4" s="47"/>
      <c r="X4" s="12" t="s">
        <v>109</v>
      </c>
      <c r="Y4" s="10" t="s">
        <v>110</v>
      </c>
      <c r="Z4" s="12" t="s">
        <v>111</v>
      </c>
      <c r="AA4" s="44" t="s">
        <v>109</v>
      </c>
      <c r="AB4" s="10" t="s">
        <v>110</v>
      </c>
      <c r="AC4" s="12" t="s">
        <v>111</v>
      </c>
      <c r="AE4" s="45" t="s">
        <v>108</v>
      </c>
      <c r="AF4" s="46"/>
      <c r="AG4" s="47"/>
      <c r="AH4" s="12" t="s">
        <v>109</v>
      </c>
      <c r="AI4" s="10" t="s">
        <v>110</v>
      </c>
      <c r="AJ4" s="12" t="s">
        <v>111</v>
      </c>
      <c r="AK4" s="44" t="s">
        <v>109</v>
      </c>
      <c r="AL4" s="10" t="s">
        <v>110</v>
      </c>
      <c r="AM4" s="12" t="s">
        <v>111</v>
      </c>
      <c r="AO4" s="45" t="s">
        <v>108</v>
      </c>
      <c r="AP4" s="46"/>
      <c r="AQ4" s="47"/>
      <c r="AR4" s="12" t="s">
        <v>109</v>
      </c>
      <c r="AS4" s="10" t="s">
        <v>110</v>
      </c>
      <c r="AT4" s="12" t="s">
        <v>111</v>
      </c>
      <c r="AU4" s="44" t="s">
        <v>109</v>
      </c>
      <c r="AV4" s="10" t="s">
        <v>110</v>
      </c>
      <c r="AW4" s="12" t="s">
        <v>111</v>
      </c>
      <c r="AZ4" s="45" t="s">
        <v>108</v>
      </c>
      <c r="BA4" s="46"/>
      <c r="BB4" s="47"/>
      <c r="BC4" s="12" t="s">
        <v>109</v>
      </c>
      <c r="BD4" s="10" t="s">
        <v>110</v>
      </c>
      <c r="BE4" s="12" t="s">
        <v>111</v>
      </c>
      <c r="BF4" s="44" t="s">
        <v>109</v>
      </c>
      <c r="BG4" s="10" t="s">
        <v>110</v>
      </c>
      <c r="BH4" s="12" t="s">
        <v>111</v>
      </c>
      <c r="BJ4" s="45" t="s">
        <v>108</v>
      </c>
      <c r="BK4" s="46"/>
      <c r="BL4" s="47"/>
      <c r="BM4" s="12" t="s">
        <v>109</v>
      </c>
      <c r="BN4" s="10" t="s">
        <v>110</v>
      </c>
      <c r="BO4" s="12" t="s">
        <v>111</v>
      </c>
      <c r="BP4" s="44" t="s">
        <v>109</v>
      </c>
      <c r="BQ4" s="10" t="s">
        <v>110</v>
      </c>
      <c r="BR4" s="12" t="s">
        <v>111</v>
      </c>
      <c r="BT4" s="45" t="s">
        <v>108</v>
      </c>
      <c r="BU4" s="46"/>
      <c r="BV4" s="47"/>
      <c r="BW4" s="12" t="s">
        <v>109</v>
      </c>
      <c r="BX4" s="10" t="s">
        <v>110</v>
      </c>
      <c r="BY4" s="12" t="s">
        <v>111</v>
      </c>
      <c r="BZ4" s="44" t="s">
        <v>109</v>
      </c>
      <c r="CA4" s="10" t="s">
        <v>110</v>
      </c>
      <c r="CB4" s="12" t="s">
        <v>111</v>
      </c>
      <c r="CD4" s="45" t="s">
        <v>108</v>
      </c>
      <c r="CE4" s="46"/>
      <c r="CF4" s="47"/>
      <c r="CG4" s="12" t="s">
        <v>109</v>
      </c>
      <c r="CH4" s="10" t="s">
        <v>110</v>
      </c>
      <c r="CI4" s="12" t="s">
        <v>111</v>
      </c>
      <c r="CJ4" s="44" t="s">
        <v>109</v>
      </c>
      <c r="CK4" s="10" t="s">
        <v>110</v>
      </c>
      <c r="CL4" s="12" t="s">
        <v>111</v>
      </c>
      <c r="CM4" s="2" t="s">
        <v>127</v>
      </c>
    </row>
    <row r="5" spans="1:91" ht="11.25" customHeight="1" x14ac:dyDescent="0.2">
      <c r="A5" s="48" t="s">
        <v>112</v>
      </c>
      <c r="B5" s="49"/>
      <c r="C5" s="50">
        <f ca="1">TODAY()</f>
        <v>44258</v>
      </c>
      <c r="D5" s="9" t="s">
        <v>4</v>
      </c>
      <c r="E5" s="51">
        <f ca="1">INDEX(A$12:A$752, MATCH('[1]Target Amounts'!$B$5, I$12:I$752, 1))</f>
        <v>44250</v>
      </c>
      <c r="F5" s="9">
        <f ca="1">MAX(E5-C$5, 0)</f>
        <v>0</v>
      </c>
      <c r="G5" s="52" t="s">
        <v>8</v>
      </c>
      <c r="H5" s="51">
        <f ca="1">INDEX(A$12:A$752, MATCH('[1]Target Amounts'!$B$9, I$12:I$752, 1))</f>
        <v>44260</v>
      </c>
      <c r="I5" s="9">
        <f ca="1">MAX(H5-C$5, 0)</f>
        <v>2</v>
      </c>
      <c r="K5" s="48" t="s">
        <v>112</v>
      </c>
      <c r="L5" s="49"/>
      <c r="M5" s="50">
        <f ca="1">$C$5</f>
        <v>44258</v>
      </c>
      <c r="N5" s="9" t="s">
        <v>4</v>
      </c>
      <c r="O5" s="51">
        <f ca="1">INDEX(K$12:K$752, MATCH('[1]Target Amounts'!$B$5, S$12:S$752, 1))</f>
        <v>44250</v>
      </c>
      <c r="P5" s="9">
        <f ca="1">MAX(O5-M$5, 0)</f>
        <v>0</v>
      </c>
      <c r="Q5" s="52" t="s">
        <v>8</v>
      </c>
      <c r="R5" s="51">
        <f ca="1">INDEX(K$12:K$752, MATCH('[1]Target Amounts'!$B$9, S$12:S$752, 1))</f>
        <v>44260</v>
      </c>
      <c r="S5" s="9">
        <f ca="1">MAX(R5-M$5, 0)</f>
        <v>2</v>
      </c>
      <c r="U5" s="48" t="s">
        <v>112</v>
      </c>
      <c r="V5" s="49"/>
      <c r="W5" s="50">
        <f ca="1">$C$5</f>
        <v>44258</v>
      </c>
      <c r="X5" s="9" t="s">
        <v>4</v>
      </c>
      <c r="Y5" s="51">
        <f ca="1">INDEX(U$12:U$752, MATCH('[1]Target Amounts'!$B$5, AC$12:AC$752, 1))</f>
        <v>44250</v>
      </c>
      <c r="Z5" s="9">
        <f ca="1">MAX(Y5-W$5, 0)</f>
        <v>0</v>
      </c>
      <c r="AA5" s="52" t="s">
        <v>8</v>
      </c>
      <c r="AB5" s="51">
        <f ca="1">INDEX(U$12:U$752, MATCH('[1]Target Amounts'!$B$9, AC$12:AC$752, 1))</f>
        <v>44260</v>
      </c>
      <c r="AC5" s="9">
        <f ca="1">MAX(AB5-W$5, 0)</f>
        <v>2</v>
      </c>
      <c r="AE5" s="48" t="s">
        <v>112</v>
      </c>
      <c r="AF5" s="49"/>
      <c r="AG5" s="50">
        <f ca="1">$C$5</f>
        <v>44258</v>
      </c>
      <c r="AH5" s="9" t="s">
        <v>4</v>
      </c>
      <c r="AI5" s="51">
        <f ca="1">INDEX(AE$12:AE$752, MATCH('[1]Target Amounts'!$B$5, AM$12:AM$752, 1))</f>
        <v>44250</v>
      </c>
      <c r="AJ5" s="9">
        <f ca="1">MAX(AI5-AG$5, 0)</f>
        <v>0</v>
      </c>
      <c r="AK5" s="52" t="s">
        <v>8</v>
      </c>
      <c r="AL5" s="51">
        <f ca="1">INDEX(AE$12:AE$752, MATCH('[1]Target Amounts'!$B$9, AM$12:AM$752, 1))</f>
        <v>44260</v>
      </c>
      <c r="AM5" s="9">
        <f ca="1">MAX(AL5-AG$5, 0)</f>
        <v>2</v>
      </c>
      <c r="AO5" s="48" t="s">
        <v>112</v>
      </c>
      <c r="AP5" s="49"/>
      <c r="AQ5" s="50">
        <f ca="1">$C$5</f>
        <v>44258</v>
      </c>
      <c r="AR5" s="9" t="s">
        <v>4</v>
      </c>
      <c r="AS5" s="51">
        <f ca="1">INDEX(AO$12:AO$752, MATCH('[1]Target Amounts'!$B$5, AW$12:AW$752, 1))</f>
        <v>44250</v>
      </c>
      <c r="AT5" s="9">
        <f ca="1">MAX(AS5-AQ$5, 0)</f>
        <v>0</v>
      </c>
      <c r="AU5" s="52" t="s">
        <v>8</v>
      </c>
      <c r="AV5" s="51">
        <f ca="1">INDEX(AO$12:AO$752, MATCH('[1]Target Amounts'!$B$9, AW$12:AW$752, 1))</f>
        <v>44260</v>
      </c>
      <c r="AW5" s="9">
        <f ca="1">MAX(AV5-AQ$5, 0)</f>
        <v>2</v>
      </c>
      <c r="AZ5" s="48" t="s">
        <v>112</v>
      </c>
      <c r="BA5" s="49"/>
      <c r="BB5" s="50">
        <f ca="1">$C$5</f>
        <v>44258</v>
      </c>
      <c r="BC5" s="9" t="s">
        <v>4</v>
      </c>
      <c r="BD5" s="51">
        <f ca="1">INDEX(AZ$12:AZ$752, MATCH('[1]Target Amounts'!$B$5, BH$12:BH$752, 1))</f>
        <v>44250</v>
      </c>
      <c r="BE5" s="9">
        <f ca="1">MAX(BD5-BB$5, 0)</f>
        <v>0</v>
      </c>
      <c r="BF5" s="52" t="s">
        <v>8</v>
      </c>
      <c r="BG5" s="51">
        <f ca="1">INDEX(AZ$12:AZ$752, MATCH('[1]Target Amounts'!$B$9, BH$12:BH$752, 1))</f>
        <v>44260</v>
      </c>
      <c r="BH5" s="9">
        <f ca="1">MAX(BG5-BB$5, 0)</f>
        <v>2</v>
      </c>
      <c r="BJ5" s="48" t="s">
        <v>112</v>
      </c>
      <c r="BK5" s="49"/>
      <c r="BL5" s="50">
        <f ca="1">$C$5</f>
        <v>44258</v>
      </c>
      <c r="BM5" s="9" t="s">
        <v>4</v>
      </c>
      <c r="BN5" s="51">
        <f ca="1">INDEX(BJ$12:BJ$752, MATCH('[1]Target Amounts'!$B$5, BR$12:BR$752, 1))</f>
        <v>44250</v>
      </c>
      <c r="BO5" s="9">
        <f ca="1">MAX(BN5-BL$5, 0)</f>
        <v>0</v>
      </c>
      <c r="BP5" s="52" t="s">
        <v>8</v>
      </c>
      <c r="BQ5" s="51">
        <f ca="1">INDEX(BJ$12:BJ$752, MATCH('[1]Target Amounts'!$B$9, BR$12:BR$752, 1))</f>
        <v>44260</v>
      </c>
      <c r="BR5" s="9">
        <f ca="1">MAX(BQ5-BL$5, 0)</f>
        <v>2</v>
      </c>
      <c r="BT5" s="48" t="s">
        <v>112</v>
      </c>
      <c r="BU5" s="49"/>
      <c r="BV5" s="50">
        <f ca="1">$C$5</f>
        <v>44258</v>
      </c>
      <c r="BW5" s="9" t="s">
        <v>4</v>
      </c>
      <c r="BX5" s="51">
        <f ca="1">INDEX(BT$12:BT$752, MATCH('[1]Target Amounts'!$B$5, CB$12:CB$752, 1))</f>
        <v>44250</v>
      </c>
      <c r="BY5" s="9">
        <f ca="1">MAX(BX5-BV$5, 0)</f>
        <v>0</v>
      </c>
      <c r="BZ5" s="52" t="s">
        <v>8</v>
      </c>
      <c r="CA5" s="51">
        <f ca="1">INDEX(BT$12:BT$752, MATCH('[1]Target Amounts'!$B$9, CB$12:CB$752, 1))</f>
        <v>44260</v>
      </c>
      <c r="CB5" s="9">
        <f ca="1">MAX(CA5-BV$5, 0)</f>
        <v>2</v>
      </c>
      <c r="CD5" s="48" t="s">
        <v>112</v>
      </c>
      <c r="CE5" s="49"/>
      <c r="CF5" s="50">
        <f ca="1">$C$5</f>
        <v>44258</v>
      </c>
      <c r="CG5" s="9" t="s">
        <v>4</v>
      </c>
      <c r="CH5" s="51">
        <f ca="1">INDEX(CD$12:CD$752, MATCH('[1]Target Amounts'!$B$5, CL$12:CL$752, 1))</f>
        <v>44250</v>
      </c>
      <c r="CI5" s="9">
        <f ca="1">MAX(CH5-CF$5, 0)</f>
        <v>0</v>
      </c>
      <c r="CJ5" s="52" t="s">
        <v>8</v>
      </c>
      <c r="CK5" s="51">
        <f ca="1">INDEX(CD$12:CD$752, MATCH('[1]Target Amounts'!$B$9, CL$12:CL$752, 1))</f>
        <v>44260</v>
      </c>
      <c r="CL5" s="9">
        <f ca="1">MAX(CK5-CF$5, 0)</f>
        <v>2</v>
      </c>
    </row>
    <row r="6" spans="1:91" ht="11.25" customHeight="1" x14ac:dyDescent="0.2">
      <c r="A6" s="53" t="s">
        <v>113</v>
      </c>
      <c r="B6" s="54"/>
      <c r="C6" s="55">
        <f ca="1">INDEX($C$12:$C$387, MATCH($C$5-1, $A$12:$A$387, 0))</f>
        <v>1942.7882857142852</v>
      </c>
      <c r="D6" s="17" t="s">
        <v>5</v>
      </c>
      <c r="E6" s="56">
        <f ca="1">INDEX(A$12:A$752, MATCH('[1]Target Amounts'!$B$6, I$12:I$752, 1))</f>
        <v>44294</v>
      </c>
      <c r="F6" s="17">
        <f t="shared" ref="F6:F9" ca="1" si="0">MAX(E6-C$5, 0)</f>
        <v>36</v>
      </c>
      <c r="G6" s="57" t="s">
        <v>9</v>
      </c>
      <c r="H6" s="56">
        <f ca="1">INDEX(A$12:A$752, MATCH('[1]Target Amounts'!$B$10, I$12:I$752, 1))</f>
        <v>44310</v>
      </c>
      <c r="I6" s="17">
        <f t="shared" ref="I6:I9" ca="1" si="1">MAX(H6-C$5, 0)</f>
        <v>52</v>
      </c>
      <c r="K6" s="53" t="s">
        <v>113</v>
      </c>
      <c r="L6" s="54"/>
      <c r="M6" s="55">
        <f ca="1">INDEX($C$12:$C$387, MATCH($C$5-1, $A$12:$A$387, 0))</f>
        <v>1942.7882857142852</v>
      </c>
      <c r="N6" s="17" t="s">
        <v>5</v>
      </c>
      <c r="O6" s="56">
        <f ca="1">INDEX(K$12:K$752, MATCH('[1]Target Amounts'!$B$6, S$12:S$752, 1))</f>
        <v>44294</v>
      </c>
      <c r="P6" s="17">
        <f t="shared" ref="P6:P9" ca="1" si="2">MAX(O6-M$5, 0)</f>
        <v>36</v>
      </c>
      <c r="Q6" s="57" t="s">
        <v>9</v>
      </c>
      <c r="R6" s="56">
        <f ca="1">INDEX(K$12:K$752, MATCH('[1]Target Amounts'!$B$10, S$12:S$752, 1))</f>
        <v>44314</v>
      </c>
      <c r="S6" s="17">
        <f t="shared" ref="S6:S9" ca="1" si="3">MAX(R6-M$5, 0)</f>
        <v>56</v>
      </c>
      <c r="U6" s="53" t="s">
        <v>113</v>
      </c>
      <c r="V6" s="54"/>
      <c r="W6" s="55">
        <f ca="1">INDEX($C$12:$C$387, MATCH($C$5-1, $A$12:$A$387, 0))</f>
        <v>1942.7882857142852</v>
      </c>
      <c r="X6" s="17" t="s">
        <v>5</v>
      </c>
      <c r="Y6" s="56">
        <f ca="1">INDEX(U$12:U$752, MATCH('[1]Target Amounts'!$B$6, AC$12:AC$752, 1))</f>
        <v>44309</v>
      </c>
      <c r="Z6" s="17">
        <f t="shared" ref="Z6:Z9" ca="1" si="4">MAX(Y6-W$5, 0)</f>
        <v>51</v>
      </c>
      <c r="AA6" s="57" t="s">
        <v>9</v>
      </c>
      <c r="AB6" s="56">
        <f ca="1">INDEX(U$12:U$752, MATCH('[1]Target Amounts'!$B$10, AC$12:AC$752, 1))</f>
        <v>44337</v>
      </c>
      <c r="AC6" s="17">
        <f t="shared" ref="AC6:AC9" ca="1" si="5">MAX(AB6-W$5, 0)</f>
        <v>79</v>
      </c>
      <c r="AE6" s="53" t="s">
        <v>113</v>
      </c>
      <c r="AF6" s="54"/>
      <c r="AG6" s="55">
        <f ca="1">INDEX($C$12:$C$387, MATCH($C$5-1, $A$12:$A$387, 0))</f>
        <v>1942.7882857142852</v>
      </c>
      <c r="AH6" s="17" t="s">
        <v>5</v>
      </c>
      <c r="AI6" s="56">
        <f ca="1">INDEX(AE$12:AE$752, MATCH('[1]Target Amounts'!$B$6, AM$12:AM$752, 1))</f>
        <v>44293</v>
      </c>
      <c r="AJ6" s="17">
        <f t="shared" ref="AJ6:AJ9" ca="1" si="6">MAX(AI6-AG$5, 0)</f>
        <v>35</v>
      </c>
      <c r="AK6" s="57" t="s">
        <v>9</v>
      </c>
      <c r="AL6" s="56">
        <f ca="1">INDEX(AE$12:AE$752, MATCH('[1]Target Amounts'!$B$10, AM$12:AM$752, 1))</f>
        <v>44309</v>
      </c>
      <c r="AM6" s="17">
        <f t="shared" ref="AM6:AM9" ca="1" si="7">MAX(AL6-AG$5, 0)</f>
        <v>51</v>
      </c>
      <c r="AO6" s="53" t="s">
        <v>113</v>
      </c>
      <c r="AP6" s="54"/>
      <c r="AQ6" s="55">
        <f ca="1">INDEX($C$12:$C$387, MATCH($C$5-1, $A$12:$A$387, 0))</f>
        <v>1942.7882857142852</v>
      </c>
      <c r="AR6" s="17" t="s">
        <v>5</v>
      </c>
      <c r="AS6" s="56">
        <f ca="1">INDEX(AO$12:AO$752, MATCH('[1]Target Amounts'!$B$6, AW$12:AW$752, 1))</f>
        <v>44293</v>
      </c>
      <c r="AT6" s="17">
        <f t="shared" ref="AT6:AT9" ca="1" si="8">MAX(AS6-AQ$5, 0)</f>
        <v>35</v>
      </c>
      <c r="AU6" s="57" t="s">
        <v>9</v>
      </c>
      <c r="AV6" s="56">
        <f ca="1">INDEX(AO$12:AO$752, MATCH('[1]Target Amounts'!$B$10, AW$12:AW$752, 1))</f>
        <v>44306</v>
      </c>
      <c r="AW6" s="17">
        <f t="shared" ref="AW6:AW9" ca="1" si="9">MAX(AV6-AQ$5, 0)</f>
        <v>48</v>
      </c>
      <c r="AZ6" s="53" t="s">
        <v>113</v>
      </c>
      <c r="BA6" s="54"/>
      <c r="BB6" s="55">
        <f ca="1">INDEX($C$12:$C$387, MATCH($C$5-1, $A$12:$A$387, 0))</f>
        <v>1942.7882857142852</v>
      </c>
      <c r="BC6" s="17" t="s">
        <v>5</v>
      </c>
      <c r="BD6" s="56">
        <f ca="1">INDEX(AZ$12:AZ$752, MATCH('[1]Target Amounts'!$B$6, BH$12:BH$752, 1))</f>
        <v>44298</v>
      </c>
      <c r="BE6" s="17">
        <f t="shared" ref="BE6:BE9" ca="1" si="10">MAX(BD6-BB$5, 0)</f>
        <v>40</v>
      </c>
      <c r="BF6" s="57" t="s">
        <v>9</v>
      </c>
      <c r="BG6" s="56">
        <f ca="1">INDEX(AZ$12:AZ$752, MATCH('[1]Target Amounts'!$B$10, BH$12:BH$752, 1))</f>
        <v>44326</v>
      </c>
      <c r="BH6" s="17">
        <f t="shared" ref="BH6:BH9" ca="1" si="11">MAX(BG6-BB$5, 0)</f>
        <v>68</v>
      </c>
      <c r="BJ6" s="53" t="s">
        <v>113</v>
      </c>
      <c r="BK6" s="54"/>
      <c r="BL6" s="55">
        <f ca="1">INDEX($C$12:$C$387, MATCH($C$5-1, $A$12:$A$387, 0))</f>
        <v>1942.7882857142852</v>
      </c>
      <c r="BM6" s="17" t="s">
        <v>5</v>
      </c>
      <c r="BN6" s="56">
        <f ca="1">INDEX(BJ$12:BJ$752, MATCH('[1]Target Amounts'!$B$6, BR$12:BR$752, 1))</f>
        <v>44295</v>
      </c>
      <c r="BO6" s="17">
        <f t="shared" ref="BO6:BO9" ca="1" si="12">MAX(BN6-BL$5, 0)</f>
        <v>37</v>
      </c>
      <c r="BP6" s="57" t="s">
        <v>9</v>
      </c>
      <c r="BQ6" s="56">
        <f ca="1">INDEX(BJ$12:BJ$752, MATCH('[1]Target Amounts'!$B$10, BR$12:BR$752, 1))</f>
        <v>44317</v>
      </c>
      <c r="BR6" s="17">
        <f t="shared" ref="BR6:BR9" ca="1" si="13">MAX(BQ6-BL$5, 0)</f>
        <v>59</v>
      </c>
      <c r="BT6" s="53" t="s">
        <v>113</v>
      </c>
      <c r="BU6" s="54"/>
      <c r="BV6" s="55">
        <f ca="1">INDEX($C$12:$C$387, MATCH($C$5-1, $A$12:$A$387, 0))</f>
        <v>1942.7882857142852</v>
      </c>
      <c r="BW6" s="17" t="s">
        <v>5</v>
      </c>
      <c r="BX6" s="56">
        <f ca="1">INDEX(BT$12:BT$752, MATCH('[1]Target Amounts'!$B$6, CB$12:CB$752, 1))</f>
        <v>44293</v>
      </c>
      <c r="BY6" s="17">
        <f t="shared" ref="BY6:BY9" ca="1" si="14">MAX(BX6-BV$5, 0)</f>
        <v>35</v>
      </c>
      <c r="BZ6" s="57" t="s">
        <v>9</v>
      </c>
      <c r="CA6" s="56">
        <f ca="1">INDEX(BT$12:BT$752, MATCH('[1]Target Amounts'!$B$10, CB$12:CB$752, 1))</f>
        <v>44309</v>
      </c>
      <c r="CB6" s="17">
        <f t="shared" ref="CB6:CB9" ca="1" si="15">MAX(CA6-BV$5, 0)</f>
        <v>51</v>
      </c>
      <c r="CD6" s="53" t="s">
        <v>113</v>
      </c>
      <c r="CE6" s="54"/>
      <c r="CF6" s="55">
        <f ca="1">INDEX($C$12:$C$387, MATCH($C$5-1, $A$12:$A$387, 0))</f>
        <v>1942.7882857142852</v>
      </c>
      <c r="CG6" s="17" t="s">
        <v>5</v>
      </c>
      <c r="CH6" s="56">
        <f ca="1">INDEX(CD$12:CD$752, MATCH('[1]Target Amounts'!$B$6, CL$12:CL$752, 1))</f>
        <v>44293</v>
      </c>
      <c r="CI6" s="17">
        <f t="shared" ref="CI6:CI9" ca="1" si="16">MAX(CH6-CF$5, 0)</f>
        <v>35</v>
      </c>
      <c r="CJ6" s="57" t="s">
        <v>9</v>
      </c>
      <c r="CK6" s="56">
        <f ca="1">INDEX(CD$12:CD$752, MATCH('[1]Target Amounts'!$B$10, CL$12:CL$752, 1))</f>
        <v>44306</v>
      </c>
      <c r="CL6" s="17">
        <f t="shared" ref="CL6:CL9" ca="1" si="17">MAX(CK6-CF$5, 0)</f>
        <v>48</v>
      </c>
    </row>
    <row r="7" spans="1:91" ht="11.25" customHeight="1" x14ac:dyDescent="0.2">
      <c r="A7" s="53" t="s">
        <v>114</v>
      </c>
      <c r="B7" s="54"/>
      <c r="C7" s="58">
        <f ca="1">INDEX('[1]Historical Data'!$A$2:$A$745, MATCH($C$5 - 1, '[1]Historical Data'!$B$2:$B$742, 0))</f>
        <v>72</v>
      </c>
      <c r="D7" s="17" t="s">
        <v>6</v>
      </c>
      <c r="E7" s="56">
        <f ca="1">INDEX(A$12:A$752, MATCH('[1]Target Amounts'!$B$7, I$12:I$752, 1))</f>
        <v>44357</v>
      </c>
      <c r="F7" s="17">
        <f t="shared" ca="1" si="0"/>
        <v>99</v>
      </c>
      <c r="G7" s="57" t="s">
        <v>10</v>
      </c>
      <c r="H7" s="56">
        <f ca="1">INDEX(A$12:A$752, MATCH('[1]Target Amounts'!$B$11, I$12:I$752, 1))</f>
        <v>44393</v>
      </c>
      <c r="I7" s="17">
        <f t="shared" ca="1" si="1"/>
        <v>135</v>
      </c>
      <c r="K7" s="53" t="s">
        <v>115</v>
      </c>
      <c r="L7" s="54"/>
      <c r="M7" s="58">
        <f ca="1">$C$9 + $C$8*$C$7</f>
        <v>1850.8969899038457</v>
      </c>
      <c r="N7" s="17" t="s">
        <v>6</v>
      </c>
      <c r="O7" s="56">
        <f ca="1">INDEX(K$12:K$752, MATCH('[1]Target Amounts'!$B$7, S$12:S$752, 1))</f>
        <v>44364</v>
      </c>
      <c r="P7" s="17">
        <f t="shared" ca="1" si="2"/>
        <v>106</v>
      </c>
      <c r="Q7" s="57" t="s">
        <v>10</v>
      </c>
      <c r="R7" s="56">
        <f ca="1">INDEX(K$12:K$752, MATCH('[1]Target Amounts'!$B$11, S$12:S$752, 1))</f>
        <v>44403</v>
      </c>
      <c r="S7" s="17">
        <f t="shared" ca="1" si="3"/>
        <v>145</v>
      </c>
      <c r="U7" s="53" t="s">
        <v>115</v>
      </c>
      <c r="V7" s="54"/>
      <c r="W7" s="58">
        <v>1250</v>
      </c>
      <c r="X7" s="17" t="s">
        <v>6</v>
      </c>
      <c r="Y7" s="56">
        <f ca="1">INDEX(U$12:U$752, MATCH('[1]Target Amounts'!$B$7, AC$12:AC$752, 1))</f>
        <v>44410</v>
      </c>
      <c r="Z7" s="17">
        <f t="shared" ca="1" si="4"/>
        <v>152</v>
      </c>
      <c r="AA7" s="57" t="s">
        <v>10</v>
      </c>
      <c r="AB7" s="56">
        <f ca="1">INDEX(U$12:U$752, MATCH('[1]Target Amounts'!$B$11, AC$12:AC$752, 1))</f>
        <v>44469</v>
      </c>
      <c r="AC7" s="17">
        <f t="shared" ca="1" si="5"/>
        <v>211</v>
      </c>
      <c r="AE7" s="53" t="s">
        <v>115</v>
      </c>
      <c r="AF7" s="54"/>
      <c r="AG7" s="58">
        <v>2000</v>
      </c>
      <c r="AH7" s="17" t="s">
        <v>6</v>
      </c>
      <c r="AI7" s="56">
        <f ca="1">INDEX(AE$12:AE$752, MATCH('[1]Target Amounts'!$B$7, AM$12:AM$752, 1))</f>
        <v>44355</v>
      </c>
      <c r="AJ7" s="17">
        <f t="shared" ca="1" si="6"/>
        <v>97</v>
      </c>
      <c r="AK7" s="57" t="s">
        <v>10</v>
      </c>
      <c r="AL7" s="56">
        <f ca="1">INDEX(AE$12:AE$752, MATCH('[1]Target Amounts'!$B$11, AM$12:AM$752, 1))</f>
        <v>44392</v>
      </c>
      <c r="AM7" s="17">
        <f t="shared" ca="1" si="7"/>
        <v>134</v>
      </c>
      <c r="AO7" s="53" t="s">
        <v>115</v>
      </c>
      <c r="AP7" s="54"/>
      <c r="AQ7" s="58">
        <v>3000</v>
      </c>
      <c r="AR7" s="17" t="s">
        <v>6</v>
      </c>
      <c r="AS7" s="56">
        <f ca="1">INDEX(AO$12:AO$752, MATCH('[1]Target Amounts'!$B$7, AW$12:AW$752, 1))</f>
        <v>44337</v>
      </c>
      <c r="AT7" s="17">
        <f t="shared" ca="1" si="8"/>
        <v>79</v>
      </c>
      <c r="AU7" s="57" t="s">
        <v>10</v>
      </c>
      <c r="AV7" s="56">
        <f ca="1">INDEX(AO$12:AO$752, MATCH('[1]Target Amounts'!$B$11, AW$12:AW$752, 1))</f>
        <v>44360</v>
      </c>
      <c r="AW7" s="17">
        <f t="shared" ca="1" si="9"/>
        <v>102</v>
      </c>
      <c r="AZ7" s="53" t="s">
        <v>115</v>
      </c>
      <c r="BA7" s="54"/>
      <c r="BB7" s="58">
        <v>1500</v>
      </c>
      <c r="BC7" s="17" t="s">
        <v>6</v>
      </c>
      <c r="BD7" s="56">
        <f ca="1">INDEX(AZ$12:AZ$752, MATCH('[1]Target Amounts'!$B$7, BH$12:BH$752, 1))</f>
        <v>44387</v>
      </c>
      <c r="BE7" s="17">
        <f t="shared" ca="1" si="10"/>
        <v>129</v>
      </c>
      <c r="BF7" s="57" t="s">
        <v>10</v>
      </c>
      <c r="BG7" s="56">
        <f ca="1">INDEX(AZ$12:AZ$752, MATCH('[1]Target Amounts'!$B$11, BH$12:BH$752, 1))</f>
        <v>44435</v>
      </c>
      <c r="BH7" s="17">
        <f t="shared" ca="1" si="11"/>
        <v>177</v>
      </c>
      <c r="BJ7" s="53" t="s">
        <v>115</v>
      </c>
      <c r="BK7" s="54"/>
      <c r="BL7" s="58">
        <v>1750</v>
      </c>
      <c r="BM7" s="17" t="s">
        <v>6</v>
      </c>
      <c r="BN7" s="56">
        <f ca="1">INDEX(BJ$12:BJ$752, MATCH('[1]Target Amounts'!$B$7, BR$12:BR$752, 1))</f>
        <v>44372</v>
      </c>
      <c r="BO7" s="17">
        <f t="shared" ca="1" si="12"/>
        <v>114</v>
      </c>
      <c r="BP7" s="57" t="s">
        <v>10</v>
      </c>
      <c r="BQ7" s="56">
        <f ca="1">INDEX(BJ$12:BJ$752, MATCH('[1]Target Amounts'!$B$11, BR$12:BR$752, 1))</f>
        <v>44411</v>
      </c>
      <c r="BR7" s="17">
        <f t="shared" ca="1" si="13"/>
        <v>153</v>
      </c>
      <c r="BT7" s="53" t="s">
        <v>115</v>
      </c>
      <c r="BU7" s="54"/>
      <c r="BV7" s="58">
        <v>2000</v>
      </c>
      <c r="BW7" s="17" t="s">
        <v>6</v>
      </c>
      <c r="BX7" s="56">
        <f ca="1">INDEX(BT$12:BT$752, MATCH('[1]Target Amounts'!$B$7, CB$12:CB$752, 1))</f>
        <v>44355</v>
      </c>
      <c r="BY7" s="17">
        <f t="shared" ca="1" si="14"/>
        <v>97</v>
      </c>
      <c r="BZ7" s="57" t="s">
        <v>10</v>
      </c>
      <c r="CA7" s="56">
        <f ca="1">INDEX(BT$12:BT$752, MATCH('[1]Target Amounts'!$B$11, CB$12:CB$752, 1))</f>
        <v>44392</v>
      </c>
      <c r="CB7" s="17">
        <f t="shared" ca="1" si="15"/>
        <v>134</v>
      </c>
      <c r="CD7" s="53" t="s">
        <v>115</v>
      </c>
      <c r="CE7" s="54"/>
      <c r="CF7" s="58">
        <v>2500</v>
      </c>
      <c r="CG7" s="17" t="s">
        <v>6</v>
      </c>
      <c r="CH7" s="56">
        <f ca="1">INDEX(CD$12:CD$752, MATCH('[1]Target Amounts'!$B$7, CL$12:CL$752, 1))</f>
        <v>44343</v>
      </c>
      <c r="CI7" s="17">
        <f t="shared" ca="1" si="16"/>
        <v>85</v>
      </c>
      <c r="CJ7" s="57" t="s">
        <v>10</v>
      </c>
      <c r="CK7" s="56">
        <f ca="1">INDEX(CD$12:CD$752, MATCH('[1]Target Amounts'!$B$11, CL$12:CL$752, 1))</f>
        <v>44373</v>
      </c>
      <c r="CL7" s="17">
        <f t="shared" ca="1" si="17"/>
        <v>115</v>
      </c>
    </row>
    <row r="8" spans="1:91" ht="11.25" customHeight="1" x14ac:dyDescent="0.2">
      <c r="A8" s="53" t="s">
        <v>116</v>
      </c>
      <c r="B8" s="54"/>
      <c r="C8" s="59">
        <f ca="1">INDEX('[1]Historical Data'!$I$2:$I$742, MATCH($C$5 - 1, '[1]Historical Data'!$B$2:$B$742, 0))</f>
        <v>23.505246647102883</v>
      </c>
      <c r="D8" s="17" t="s">
        <v>7</v>
      </c>
      <c r="E8" s="56">
        <f ca="1">INDEX(A$12:A$752, MATCH('[1]Target Amounts'!$B$8, I$12:I$752, 1))</f>
        <v>44426</v>
      </c>
      <c r="F8" s="17">
        <f t="shared" ca="1" si="0"/>
        <v>168</v>
      </c>
      <c r="G8" s="57" t="s">
        <v>11</v>
      </c>
      <c r="H8" s="56">
        <f ca="1">INDEX(A$12:A$752, MATCH('[1]Target Amounts'!$B$12, I$12:I$752, 1))</f>
        <v>44482</v>
      </c>
      <c r="I8" s="17">
        <f t="shared" ca="1" si="1"/>
        <v>224</v>
      </c>
      <c r="K8" s="53" t="s">
        <v>117</v>
      </c>
      <c r="L8" s="54"/>
      <c r="M8" s="58">
        <f ca="1">MAX(ROUNDUP((M$7-$C$9)/$C$8, 0)-$C$7, 0)</f>
        <v>0</v>
      </c>
      <c r="N8" s="17" t="s">
        <v>7</v>
      </c>
      <c r="O8" s="56">
        <f ca="1">INDEX(K$12:K$752, MATCH('[1]Target Amounts'!$B$8, S$12:S$752, 1))</f>
        <v>44434</v>
      </c>
      <c r="P8" s="17">
        <f t="shared" ca="1" si="2"/>
        <v>176</v>
      </c>
      <c r="Q8" s="57" t="s">
        <v>11</v>
      </c>
      <c r="R8" s="56">
        <f ca="1">INDEX(K$12:K$752, MATCH('[1]Target Amounts'!$B$12, S$12:S$752, 1))</f>
        <v>44489</v>
      </c>
      <c r="S8" s="17">
        <f t="shared" ca="1" si="3"/>
        <v>231</v>
      </c>
      <c r="U8" s="53" t="s">
        <v>117</v>
      </c>
      <c r="V8" s="54"/>
      <c r="W8" s="58">
        <f ca="1">MAX(ROUNDUP((W$7-$C$9)/$C$8, 0)-$C$7, 0)</f>
        <v>0</v>
      </c>
      <c r="X8" s="17" t="s">
        <v>7</v>
      </c>
      <c r="Y8" s="56">
        <f ca="1">INDEX(U$12:U$752, MATCH('[1]Target Amounts'!$B$8, AC$12:AC$752, 1))</f>
        <v>44515</v>
      </c>
      <c r="Z8" s="17">
        <f t="shared" ca="1" si="4"/>
        <v>257</v>
      </c>
      <c r="AA8" s="57" t="s">
        <v>11</v>
      </c>
      <c r="AB8" s="56">
        <f ca="1">INDEX(U$12:U$752, MATCH('[1]Target Amounts'!$B$12, AC$12:AC$752, 1))</f>
        <v>44599</v>
      </c>
      <c r="AC8" s="17">
        <f t="shared" ca="1" si="5"/>
        <v>341</v>
      </c>
      <c r="AE8" s="53" t="s">
        <v>117</v>
      </c>
      <c r="AF8" s="54"/>
      <c r="AG8" s="58">
        <f ca="1">MAX(ROUNDUP((AG$7-$C$9)/$C$8, 0)-$C$7, 0)</f>
        <v>7</v>
      </c>
      <c r="AH8" s="17" t="s">
        <v>7</v>
      </c>
      <c r="AI8" s="56">
        <f ca="1">INDEX(AE$12:AE$752, MATCH('[1]Target Amounts'!$B$8, AM$12:AM$752, 1))</f>
        <v>44422</v>
      </c>
      <c r="AJ8" s="17">
        <f t="shared" ca="1" si="6"/>
        <v>164</v>
      </c>
      <c r="AK8" s="57" t="s">
        <v>11</v>
      </c>
      <c r="AL8" s="56">
        <f ca="1">INDEX(AE$12:AE$752, MATCH('[1]Target Amounts'!$B$12, AM$12:AM$752, 1))</f>
        <v>44478</v>
      </c>
      <c r="AM8" s="17">
        <f t="shared" ca="1" si="7"/>
        <v>220</v>
      </c>
      <c r="AO8" s="53" t="s">
        <v>117</v>
      </c>
      <c r="AP8" s="54"/>
      <c r="AQ8" s="58">
        <f ca="1">MAX(ROUNDUP((AQ$7-$C$9)/$C$8, 0)-$C$7, 0)</f>
        <v>49</v>
      </c>
      <c r="AR8" s="17" t="s">
        <v>7</v>
      </c>
      <c r="AS8" s="56">
        <f ca="1">INDEX(AO$12:AO$752, MATCH('[1]Target Amounts'!$B$8, AW$12:AW$752, 1))</f>
        <v>44380</v>
      </c>
      <c r="AT8" s="17">
        <f t="shared" ca="1" si="8"/>
        <v>122</v>
      </c>
      <c r="AU8" s="57" t="s">
        <v>11</v>
      </c>
      <c r="AV8" s="56">
        <f ca="1">INDEX(AO$12:AO$752, MATCH('[1]Target Amounts'!$B$12, AW$12:AW$752, 1))</f>
        <v>44419</v>
      </c>
      <c r="AW8" s="17">
        <f t="shared" ca="1" si="9"/>
        <v>161</v>
      </c>
      <c r="AZ8" s="53" t="s">
        <v>117</v>
      </c>
      <c r="BA8" s="54"/>
      <c r="BB8" s="58">
        <f ca="1">MAX(ROUNDUP((BB$7-$C$9)/$C$8, 0)-$C$7, 0)</f>
        <v>0</v>
      </c>
      <c r="BC8" s="17" t="s">
        <v>7</v>
      </c>
      <c r="BD8" s="56">
        <f ca="1">INDEX(AZ$12:AZ$752, MATCH('[1]Target Amounts'!$B$8, BH$12:BH$752, 1))</f>
        <v>44471</v>
      </c>
      <c r="BE8" s="17">
        <f t="shared" ca="1" si="10"/>
        <v>213</v>
      </c>
      <c r="BF8" s="57" t="s">
        <v>11</v>
      </c>
      <c r="BG8" s="56">
        <f ca="1">INDEX(AZ$12:AZ$752, MATCH('[1]Target Amounts'!$B$12, BH$12:BH$752, 1))</f>
        <v>44545</v>
      </c>
      <c r="BH8" s="17">
        <f t="shared" ca="1" si="11"/>
        <v>287</v>
      </c>
      <c r="BJ8" s="53" t="s">
        <v>117</v>
      </c>
      <c r="BK8" s="54"/>
      <c r="BL8" s="58">
        <f ca="1">MAX(ROUNDUP((BL$7-$C$9)/$C$8, 0)-$C$7, 0)</f>
        <v>0</v>
      </c>
      <c r="BM8" s="17" t="s">
        <v>7</v>
      </c>
      <c r="BN8" s="56">
        <f ca="1">INDEX(BJ$12:BJ$752, MATCH('[1]Target Amounts'!$B$8, BR$12:BR$752, 1))</f>
        <v>44440</v>
      </c>
      <c r="BO8" s="17">
        <f t="shared" ca="1" si="12"/>
        <v>182</v>
      </c>
      <c r="BP8" s="57" t="s">
        <v>11</v>
      </c>
      <c r="BQ8" s="56">
        <f ca="1">INDEX(BJ$12:BJ$752, MATCH('[1]Target Amounts'!$B$12, BR$12:BR$752, 1))</f>
        <v>44503</v>
      </c>
      <c r="BR8" s="17">
        <f t="shared" ca="1" si="13"/>
        <v>245</v>
      </c>
      <c r="BT8" s="53" t="s">
        <v>117</v>
      </c>
      <c r="BU8" s="54"/>
      <c r="BV8" s="58">
        <f ca="1">MAX(ROUNDUP((BV$7-$C$9)/$C$8, 0)-$C$7, 0)</f>
        <v>7</v>
      </c>
      <c r="BW8" s="17" t="s">
        <v>7</v>
      </c>
      <c r="BX8" s="56">
        <f ca="1">INDEX(BT$12:BT$752, MATCH('[1]Target Amounts'!$B$8, CB$12:CB$752, 1))</f>
        <v>44422</v>
      </c>
      <c r="BY8" s="17">
        <f t="shared" ca="1" si="14"/>
        <v>164</v>
      </c>
      <c r="BZ8" s="57" t="s">
        <v>11</v>
      </c>
      <c r="CA8" s="56">
        <f ca="1">INDEX(BT$12:BT$752, MATCH('[1]Target Amounts'!$B$12, CB$12:CB$752, 1))</f>
        <v>44478</v>
      </c>
      <c r="CB8" s="17">
        <f t="shared" ca="1" si="15"/>
        <v>220</v>
      </c>
      <c r="CD8" s="53" t="s">
        <v>117</v>
      </c>
      <c r="CE8" s="54"/>
      <c r="CF8" s="58">
        <f ca="1">MAX(ROUNDUP((CF$7-$C$9)/$C$8, 0)-$C$7, 0)</f>
        <v>28</v>
      </c>
      <c r="CG8" s="17" t="s">
        <v>7</v>
      </c>
      <c r="CH8" s="56">
        <f ca="1">INDEX(CD$12:CD$752, MATCH('[1]Target Amounts'!$B$8, CL$12:CL$752, 1))</f>
        <v>44393</v>
      </c>
      <c r="CI8" s="17">
        <f t="shared" ca="1" si="16"/>
        <v>135</v>
      </c>
      <c r="CJ8" s="57" t="s">
        <v>11</v>
      </c>
      <c r="CK8" s="56">
        <f ca="1">INDEX(CD$12:CD$752, MATCH('[1]Target Amounts'!$B$12, CL$12:CL$752, 1))</f>
        <v>44438</v>
      </c>
      <c r="CL8" s="17">
        <f t="shared" ca="1" si="17"/>
        <v>180</v>
      </c>
    </row>
    <row r="9" spans="1:91" ht="11.25" customHeight="1" x14ac:dyDescent="0.2">
      <c r="A9" s="60" t="s">
        <v>118</v>
      </c>
      <c r="B9" s="61"/>
      <c r="C9" s="62">
        <f ca="1">INDEX('[1]Historical Data'!$J$2:$J$742, MATCH($C$5 - 1, '[1]Historical Data'!$B$2:$B$742, 0))</f>
        <v>158.51923131243814</v>
      </c>
      <c r="D9" s="63" t="s">
        <v>119</v>
      </c>
      <c r="E9" s="64">
        <f ca="1">INDEX(A$12:A$752, MATCH('[1]Target Amounts'!$B$4, G$12:G$752, 1))</f>
        <v>44267</v>
      </c>
      <c r="F9" s="20">
        <f t="shared" ca="1" si="0"/>
        <v>9</v>
      </c>
      <c r="G9" s="65" t="s">
        <v>12</v>
      </c>
      <c r="H9" s="64">
        <f ca="1">INDEX(A$12:A$752, MATCH('[1]Target Amounts'!$B$13, I$12:I$752, 1))</f>
        <v>44568</v>
      </c>
      <c r="I9" s="20">
        <f t="shared" ca="1" si="1"/>
        <v>310</v>
      </c>
      <c r="K9" s="60" t="s">
        <v>120</v>
      </c>
      <c r="L9" s="61"/>
      <c r="M9" s="63">
        <f ca="1">MIN(M$7, $C$9 + $C$8*$C$7)</f>
        <v>1850.8969899038457</v>
      </c>
      <c r="N9" s="63" t="s">
        <v>119</v>
      </c>
      <c r="O9" s="64">
        <f ca="1">INDEX(K$12:K$752, MATCH('[1]Target Amounts'!$B$4, Q$12:Q$752, 1))</f>
        <v>44268</v>
      </c>
      <c r="P9" s="20">
        <f t="shared" ca="1" si="2"/>
        <v>10</v>
      </c>
      <c r="Q9" s="65" t="s">
        <v>12</v>
      </c>
      <c r="R9" s="64">
        <f ca="1">INDEX(K$12:K$752, MATCH('[1]Target Amounts'!$B$13, S$12:S$752, 1))</f>
        <v>44580</v>
      </c>
      <c r="S9" s="20">
        <f t="shared" ca="1" si="3"/>
        <v>322</v>
      </c>
      <c r="U9" s="60" t="s">
        <v>120</v>
      </c>
      <c r="V9" s="61"/>
      <c r="W9" s="63">
        <f ca="1">MIN(W$7, $C$9 + $C$8*$C$7)</f>
        <v>1250</v>
      </c>
      <c r="X9" s="63" t="s">
        <v>119</v>
      </c>
      <c r="Y9" s="64">
        <f ca="1">INDEX(U$12:U$752, MATCH('[1]Target Amounts'!$B$4, AA$12:AA$752, 1))</f>
        <v>44274</v>
      </c>
      <c r="Z9" s="20">
        <f t="shared" ca="1" si="4"/>
        <v>16</v>
      </c>
      <c r="AA9" s="65" t="s">
        <v>12</v>
      </c>
      <c r="AB9" s="64">
        <f ca="1">INDEX(U$12:U$752, MATCH('[1]Target Amounts'!$B$13, AC$12:AC$752, 1))</f>
        <v>44729</v>
      </c>
      <c r="AC9" s="20">
        <f t="shared" ca="1" si="5"/>
        <v>471</v>
      </c>
      <c r="AE9" s="60" t="s">
        <v>120</v>
      </c>
      <c r="AF9" s="61"/>
      <c r="AG9" s="63">
        <f ca="1">MIN(AG$7, $C$9 + $C$8*$C$7)</f>
        <v>1850.8969899038457</v>
      </c>
      <c r="AH9" s="63" t="s">
        <v>119</v>
      </c>
      <c r="AI9" s="64">
        <f ca="1">INDEX(AE$12:AE$752, MATCH('[1]Target Amounts'!$B$4, AK$12:AK$752, 1))</f>
        <v>44267</v>
      </c>
      <c r="AJ9" s="20">
        <f t="shared" ca="1" si="6"/>
        <v>9</v>
      </c>
      <c r="AK9" s="65" t="s">
        <v>12</v>
      </c>
      <c r="AL9" s="64">
        <f ca="1">INDEX(AE$12:AE$752, MATCH('[1]Target Amounts'!$B$13, AM$12:AM$752, 1))</f>
        <v>44559</v>
      </c>
      <c r="AM9" s="20">
        <f t="shared" ca="1" si="7"/>
        <v>301</v>
      </c>
      <c r="AO9" s="60" t="s">
        <v>120</v>
      </c>
      <c r="AP9" s="61"/>
      <c r="AQ9" s="63">
        <f ca="1">MIN(AQ$7, $C$9 + $C$8*$C$7)</f>
        <v>1850.8969899038457</v>
      </c>
      <c r="AR9" s="63" t="s">
        <v>119</v>
      </c>
      <c r="AS9" s="64">
        <f ca="1">INDEX(AO$12:AO$752, MATCH('[1]Target Amounts'!$B$4, AU$12:AU$752, 1))</f>
        <v>44267</v>
      </c>
      <c r="AT9" s="20">
        <f t="shared" ca="1" si="8"/>
        <v>9</v>
      </c>
      <c r="AU9" s="65" t="s">
        <v>12</v>
      </c>
      <c r="AV9" s="64">
        <f ca="1">INDEX(AO$12:AO$752, MATCH('[1]Target Amounts'!$B$13, AW$12:AW$752, 1))</f>
        <v>44471</v>
      </c>
      <c r="AW9" s="20">
        <f t="shared" ca="1" si="9"/>
        <v>213</v>
      </c>
      <c r="AZ9" s="60" t="s">
        <v>120</v>
      </c>
      <c r="BA9" s="61"/>
      <c r="BB9" s="63">
        <f ca="1">MIN(BB$7, $C$9 + $C$8*$C$7)</f>
        <v>1500</v>
      </c>
      <c r="BC9" s="63" t="s">
        <v>119</v>
      </c>
      <c r="BD9" s="64">
        <f ca="1">INDEX(AZ$12:AZ$752, MATCH('[1]Target Amounts'!$B$4, BF$12:BF$752, 1))</f>
        <v>44271</v>
      </c>
      <c r="BE9" s="20">
        <f t="shared" ca="1" si="10"/>
        <v>13</v>
      </c>
      <c r="BF9" s="65" t="s">
        <v>12</v>
      </c>
      <c r="BG9" s="64">
        <f ca="1">INDEX(AZ$12:AZ$752, MATCH('[1]Target Amounts'!$B$13, BH$12:BH$752, 1))</f>
        <v>44655</v>
      </c>
      <c r="BH9" s="20">
        <f t="shared" ca="1" si="11"/>
        <v>397</v>
      </c>
      <c r="BJ9" s="60" t="s">
        <v>120</v>
      </c>
      <c r="BK9" s="61"/>
      <c r="BL9" s="63">
        <f ca="1">MIN(BL$7, $C$9 + $C$8*$C$7)</f>
        <v>1750</v>
      </c>
      <c r="BM9" s="63" t="s">
        <v>119</v>
      </c>
      <c r="BN9" s="64">
        <f ca="1">INDEX(BJ$12:BJ$752, MATCH('[1]Target Amounts'!$B$4, BP$12:BP$752, 1))</f>
        <v>44269</v>
      </c>
      <c r="BO9" s="20">
        <f t="shared" ca="1" si="12"/>
        <v>11</v>
      </c>
      <c r="BP9" s="65" t="s">
        <v>12</v>
      </c>
      <c r="BQ9" s="64">
        <f ca="1">INDEX(BJ$12:BJ$752, MATCH('[1]Target Amounts'!$B$13, BR$12:BR$752, 1))</f>
        <v>44597</v>
      </c>
      <c r="BR9" s="20">
        <f t="shared" ca="1" si="13"/>
        <v>339</v>
      </c>
      <c r="BT9" s="60" t="s">
        <v>120</v>
      </c>
      <c r="BU9" s="61"/>
      <c r="BV9" s="63">
        <f ca="1">MIN(BV$7, $C$9 + $C$8*$C$7)</f>
        <v>1850.8969899038457</v>
      </c>
      <c r="BW9" s="63" t="s">
        <v>119</v>
      </c>
      <c r="BX9" s="64">
        <f ca="1">INDEX(BT$12:BT$752, MATCH('[1]Target Amounts'!$B$4, BZ$12:BZ$752, 1))</f>
        <v>44267</v>
      </c>
      <c r="BY9" s="20">
        <f t="shared" ca="1" si="14"/>
        <v>9</v>
      </c>
      <c r="BZ9" s="65" t="s">
        <v>12</v>
      </c>
      <c r="CA9" s="64">
        <f ca="1">INDEX(BT$12:BT$752, MATCH('[1]Target Amounts'!$B$13, CB$12:CB$752, 1))</f>
        <v>44559</v>
      </c>
      <c r="CB9" s="20">
        <f t="shared" ca="1" si="15"/>
        <v>301</v>
      </c>
      <c r="CD9" s="60" t="s">
        <v>120</v>
      </c>
      <c r="CE9" s="61"/>
      <c r="CF9" s="63">
        <f ca="1">MIN(CF$7, $C$9 + $C$8*$C$7)</f>
        <v>1850.8969899038457</v>
      </c>
      <c r="CG9" s="63" t="s">
        <v>119</v>
      </c>
      <c r="CH9" s="64">
        <f ca="1">INDEX(CD$12:CD$752, MATCH('[1]Target Amounts'!$B$4, CJ$12:CJ$752, 1))</f>
        <v>44267</v>
      </c>
      <c r="CI9" s="20">
        <f t="shared" ca="1" si="16"/>
        <v>9</v>
      </c>
      <c r="CJ9" s="65" t="s">
        <v>12</v>
      </c>
      <c r="CK9" s="64">
        <f ca="1">INDEX(CD$12:CD$752, MATCH('[1]Target Amounts'!$B$13, CL$12:CL$752, 1))</f>
        <v>44501</v>
      </c>
      <c r="CL9" s="20">
        <f t="shared" ca="1" si="17"/>
        <v>243</v>
      </c>
    </row>
    <row r="10" spans="1:91" x14ac:dyDescent="0.2">
      <c r="A10" s="60" t="s">
        <v>128</v>
      </c>
      <c r="B10" s="61"/>
      <c r="C10" s="61"/>
      <c r="D10" s="61"/>
      <c r="E10" s="61"/>
      <c r="F10" s="61"/>
      <c r="G10" s="61"/>
      <c r="H10" s="61"/>
      <c r="I10" s="71"/>
      <c r="K10" s="60" t="s">
        <v>128</v>
      </c>
      <c r="L10" s="61"/>
      <c r="M10" s="61"/>
      <c r="N10" s="61"/>
      <c r="O10" s="61"/>
      <c r="P10" s="61"/>
      <c r="Q10" s="61"/>
      <c r="R10" s="61"/>
      <c r="S10" s="71"/>
      <c r="U10" s="60" t="s">
        <v>128</v>
      </c>
      <c r="V10" s="61"/>
      <c r="W10" s="61"/>
      <c r="X10" s="61"/>
      <c r="Y10" s="61"/>
      <c r="Z10" s="61"/>
      <c r="AA10" s="61"/>
      <c r="AB10" s="61"/>
      <c r="AC10" s="71"/>
      <c r="AE10" s="60" t="s">
        <v>128</v>
      </c>
      <c r="AF10" s="61"/>
      <c r="AG10" s="61"/>
      <c r="AH10" s="61"/>
      <c r="AI10" s="61"/>
      <c r="AJ10" s="61"/>
      <c r="AK10" s="61"/>
      <c r="AL10" s="61"/>
      <c r="AM10" s="71"/>
      <c r="AO10" s="60" t="s">
        <v>128</v>
      </c>
      <c r="AP10" s="61"/>
      <c r="AQ10" s="61"/>
      <c r="AR10" s="61"/>
      <c r="AS10" s="61"/>
      <c r="AT10" s="61"/>
      <c r="AU10" s="61"/>
      <c r="AV10" s="61"/>
      <c r="AW10" s="71"/>
      <c r="AZ10" s="60" t="s">
        <v>128</v>
      </c>
      <c r="BA10" s="61"/>
      <c r="BB10" s="61"/>
      <c r="BC10" s="61"/>
      <c r="BD10" s="61"/>
      <c r="BE10" s="61"/>
      <c r="BF10" s="61"/>
      <c r="BG10" s="61"/>
      <c r="BH10" s="71"/>
      <c r="BJ10" s="60" t="s">
        <v>128</v>
      </c>
      <c r="BK10" s="61"/>
      <c r="BL10" s="61"/>
      <c r="BM10" s="61"/>
      <c r="BN10" s="61"/>
      <c r="BO10" s="61"/>
      <c r="BP10" s="61"/>
      <c r="BQ10" s="61"/>
      <c r="BR10" s="71"/>
      <c r="BT10" s="60" t="s">
        <v>128</v>
      </c>
      <c r="BU10" s="61"/>
      <c r="BV10" s="61"/>
      <c r="BW10" s="61"/>
      <c r="BX10" s="61"/>
      <c r="BY10" s="61"/>
      <c r="BZ10" s="61"/>
      <c r="CA10" s="61"/>
      <c r="CB10" s="71"/>
      <c r="CD10" s="60" t="s">
        <v>128</v>
      </c>
      <c r="CE10" s="61"/>
      <c r="CF10" s="61"/>
      <c r="CG10" s="61"/>
      <c r="CH10" s="61"/>
      <c r="CI10" s="61"/>
      <c r="CJ10" s="61"/>
      <c r="CK10" s="61"/>
      <c r="CL10" s="71"/>
    </row>
    <row r="11" spans="1:91" s="24" customFormat="1" ht="36" customHeight="1" x14ac:dyDescent="0.2">
      <c r="A11" s="72" t="s">
        <v>93</v>
      </c>
      <c r="B11" s="72" t="s">
        <v>95</v>
      </c>
      <c r="C11" s="73" t="s">
        <v>96</v>
      </c>
      <c r="D11" s="73" t="s">
        <v>129</v>
      </c>
      <c r="E11" s="73" t="s">
        <v>130</v>
      </c>
      <c r="F11" s="73" t="s">
        <v>131</v>
      </c>
      <c r="G11" s="73" t="s">
        <v>132</v>
      </c>
      <c r="H11" s="73" t="s">
        <v>133</v>
      </c>
      <c r="I11" s="74" t="s">
        <v>134</v>
      </c>
      <c r="K11" s="75" t="s">
        <v>93</v>
      </c>
      <c r="L11" s="72" t="s">
        <v>95</v>
      </c>
      <c r="M11" s="73" t="s">
        <v>96</v>
      </c>
      <c r="N11" s="73" t="s">
        <v>129</v>
      </c>
      <c r="O11" s="73" t="s">
        <v>130</v>
      </c>
      <c r="P11" s="73" t="s">
        <v>131</v>
      </c>
      <c r="Q11" s="73" t="s">
        <v>132</v>
      </c>
      <c r="R11" s="73" t="s">
        <v>133</v>
      </c>
      <c r="S11" s="74" t="s">
        <v>134</v>
      </c>
      <c r="U11" s="75" t="s">
        <v>93</v>
      </c>
      <c r="V11" s="72" t="s">
        <v>95</v>
      </c>
      <c r="W11" s="73" t="s">
        <v>96</v>
      </c>
      <c r="X11" s="73" t="s">
        <v>129</v>
      </c>
      <c r="Y11" s="73" t="s">
        <v>130</v>
      </c>
      <c r="Z11" s="73" t="s">
        <v>131</v>
      </c>
      <c r="AA11" s="73" t="s">
        <v>132</v>
      </c>
      <c r="AB11" s="73" t="s">
        <v>133</v>
      </c>
      <c r="AC11" s="74" t="s">
        <v>134</v>
      </c>
      <c r="AE11" s="75" t="s">
        <v>93</v>
      </c>
      <c r="AF11" s="72" t="s">
        <v>95</v>
      </c>
      <c r="AG11" s="73" t="s">
        <v>96</v>
      </c>
      <c r="AH11" s="73" t="s">
        <v>129</v>
      </c>
      <c r="AI11" s="73" t="s">
        <v>130</v>
      </c>
      <c r="AJ11" s="73" t="s">
        <v>131</v>
      </c>
      <c r="AK11" s="73" t="s">
        <v>132</v>
      </c>
      <c r="AL11" s="73" t="s">
        <v>133</v>
      </c>
      <c r="AM11" s="74" t="s">
        <v>134</v>
      </c>
      <c r="AO11" s="75" t="s">
        <v>93</v>
      </c>
      <c r="AP11" s="72" t="s">
        <v>95</v>
      </c>
      <c r="AQ11" s="73" t="s">
        <v>96</v>
      </c>
      <c r="AR11" s="73" t="s">
        <v>129</v>
      </c>
      <c r="AS11" s="73" t="s">
        <v>130</v>
      </c>
      <c r="AT11" s="73" t="s">
        <v>131</v>
      </c>
      <c r="AU11" s="73" t="s">
        <v>132</v>
      </c>
      <c r="AV11" s="73" t="s">
        <v>133</v>
      </c>
      <c r="AW11" s="74" t="s">
        <v>134</v>
      </c>
      <c r="AZ11" s="75" t="s">
        <v>93</v>
      </c>
      <c r="BA11" s="72" t="s">
        <v>95</v>
      </c>
      <c r="BB11" s="73" t="s">
        <v>96</v>
      </c>
      <c r="BC11" s="73" t="s">
        <v>129</v>
      </c>
      <c r="BD11" s="73" t="s">
        <v>130</v>
      </c>
      <c r="BE11" s="73" t="s">
        <v>131</v>
      </c>
      <c r="BF11" s="73" t="s">
        <v>132</v>
      </c>
      <c r="BG11" s="73" t="s">
        <v>133</v>
      </c>
      <c r="BH11" s="74" t="s">
        <v>134</v>
      </c>
      <c r="BJ11" s="75" t="s">
        <v>93</v>
      </c>
      <c r="BK11" s="72" t="s">
        <v>95</v>
      </c>
      <c r="BL11" s="73" t="s">
        <v>96</v>
      </c>
      <c r="BM11" s="73" t="s">
        <v>129</v>
      </c>
      <c r="BN11" s="73" t="s">
        <v>130</v>
      </c>
      <c r="BO11" s="73" t="s">
        <v>131</v>
      </c>
      <c r="BP11" s="73" t="s">
        <v>132</v>
      </c>
      <c r="BQ11" s="73" t="s">
        <v>133</v>
      </c>
      <c r="BR11" s="74" t="s">
        <v>134</v>
      </c>
      <c r="BT11" s="75" t="s">
        <v>93</v>
      </c>
      <c r="BU11" s="72" t="s">
        <v>95</v>
      </c>
      <c r="BV11" s="73" t="s">
        <v>96</v>
      </c>
      <c r="BW11" s="73" t="s">
        <v>129</v>
      </c>
      <c r="BX11" s="73" t="s">
        <v>130</v>
      </c>
      <c r="BY11" s="73" t="s">
        <v>131</v>
      </c>
      <c r="BZ11" s="73" t="s">
        <v>132</v>
      </c>
      <c r="CA11" s="73" t="s">
        <v>133</v>
      </c>
      <c r="CB11" s="74" t="s">
        <v>134</v>
      </c>
      <c r="CD11" s="75" t="s">
        <v>93</v>
      </c>
      <c r="CE11" s="72" t="s">
        <v>95</v>
      </c>
      <c r="CF11" s="73" t="s">
        <v>96</v>
      </c>
      <c r="CG11" s="73" t="s">
        <v>129</v>
      </c>
      <c r="CH11" s="73" t="s">
        <v>130</v>
      </c>
      <c r="CI11" s="73" t="s">
        <v>131</v>
      </c>
      <c r="CJ11" s="73" t="s">
        <v>132</v>
      </c>
      <c r="CK11" s="73" t="s">
        <v>133</v>
      </c>
      <c r="CL11" s="74" t="s">
        <v>134</v>
      </c>
    </row>
    <row r="12" spans="1:91" x14ac:dyDescent="0.2">
      <c r="A12" s="56">
        <v>44186</v>
      </c>
      <c r="B12" s="76">
        <f ca="1">IF($A12&gt;= $C$5,$C$6, INDEX('[1]Historical Data'!$D$2:$D$742, MATCH(A12, '[1]Historical Data'!$B$2:$B$742, 0)))</f>
        <v>342.613</v>
      </c>
      <c r="C12" s="30" t="s">
        <v>89</v>
      </c>
      <c r="D12" s="30">
        <v>0</v>
      </c>
      <c r="E12" s="30">
        <f t="shared" ref="E12:E75" ca="1" si="18">B12-D12</f>
        <v>342.613</v>
      </c>
      <c r="F12" s="30">
        <f t="shared" ref="F12:F75" ca="1" si="19">IF(E12 &gt; 0, E12, 0)</f>
        <v>342.613</v>
      </c>
      <c r="G12" s="30">
        <v>342.613</v>
      </c>
      <c r="H12" s="14">
        <f ca="1">SUM(F$12:F12)</f>
        <v>342.613</v>
      </c>
      <c r="I12" s="77">
        <f ca="1">SUM(D$12:D12)+SUMIF(E$12:E12, "&lt;0")</f>
        <v>0</v>
      </c>
      <c r="J12" s="14"/>
      <c r="K12" s="78">
        <v>44186</v>
      </c>
      <c r="L12" s="79">
        <f t="shared" ref="L12:L74" ca="1" si="20">IF(K12&lt;M$5, $B12, MIN(M$7, M$9 + $C$8*(K12-M$5)))</f>
        <v>342.613</v>
      </c>
      <c r="M12" s="79" t="s">
        <v>89</v>
      </c>
      <c r="N12" s="79">
        <v>0</v>
      </c>
      <c r="O12" s="79">
        <f t="shared" ref="O12:O75" ca="1" si="21">L12-N12</f>
        <v>342.613</v>
      </c>
      <c r="P12" s="79">
        <f t="shared" ref="P12:P75" ca="1" si="22">IF(O12 &gt; 0, O12, 0)</f>
        <v>342.613</v>
      </c>
      <c r="Q12" s="30">
        <v>342.613</v>
      </c>
      <c r="R12" s="14">
        <f ca="1">SUM(P$12:P12)</f>
        <v>342.613</v>
      </c>
      <c r="S12" s="77">
        <f ca="1">SUM(N$12:N12)+SUMIF(O$12:O12, "&lt;0")</f>
        <v>0</v>
      </c>
      <c r="U12" s="78">
        <v>44186</v>
      </c>
      <c r="V12" s="79">
        <f t="shared" ref="V12:V74" ca="1" si="23">IF(U12&lt;W$5, $B12, MIN(W$7, W$9 + $C$8*(U12-W$5)))</f>
        <v>342.613</v>
      </c>
      <c r="W12" s="79" t="s">
        <v>89</v>
      </c>
      <c r="X12" s="79">
        <v>0</v>
      </c>
      <c r="Y12" s="79">
        <f t="shared" ref="Y12:Y75" ca="1" si="24">V12-X12</f>
        <v>342.613</v>
      </c>
      <c r="Z12" s="79">
        <f t="shared" ref="Z12:Z75" ca="1" si="25">IF(Y12 &gt; 0, Y12, 0)</f>
        <v>342.613</v>
      </c>
      <c r="AA12" s="30">
        <v>342.613</v>
      </c>
      <c r="AB12" s="14">
        <f ca="1">SUM(Z$12:Z12)</f>
        <v>342.613</v>
      </c>
      <c r="AC12" s="77">
        <f ca="1">SUM(X$12:X12)+SUMIF(Y$12:Y12, "&lt;0")</f>
        <v>0</v>
      </c>
      <c r="AE12" s="78">
        <v>44186</v>
      </c>
      <c r="AF12" s="79">
        <f t="shared" ref="AF12:AF75" ca="1" si="26">IF(AE12&lt;AG$5, $B12, MIN(AG$7, AG$9 + $C$8*(AE12-AG$5)))</f>
        <v>342.613</v>
      </c>
      <c r="AG12" s="79" t="s">
        <v>89</v>
      </c>
      <c r="AH12" s="79">
        <v>0</v>
      </c>
      <c r="AI12" s="79">
        <f t="shared" ref="AI12:AI75" ca="1" si="27">AF12-AH12</f>
        <v>342.613</v>
      </c>
      <c r="AJ12" s="79">
        <f t="shared" ref="AJ12:AJ75" ca="1" si="28">IF(AI12 &gt; 0, AI12, 0)</f>
        <v>342.613</v>
      </c>
      <c r="AK12" s="30">
        <v>342.613</v>
      </c>
      <c r="AL12" s="14">
        <f ca="1">SUM(AJ$12:AJ12)</f>
        <v>342.613</v>
      </c>
      <c r="AM12" s="77">
        <f ca="1">SUM(AH$12:AH12)+SUMIF(AI$12:AI12, "&lt;0")</f>
        <v>0</v>
      </c>
      <c r="AO12" s="78">
        <v>44186</v>
      </c>
      <c r="AP12" s="79">
        <f t="shared" ref="AP12:AP75" ca="1" si="29">IF(AO12&lt;AQ$5, $B12, MIN(AQ$7, AQ$9 + $C$8*(AO12-AQ$5)))</f>
        <v>342.613</v>
      </c>
      <c r="AQ12" s="79" t="s">
        <v>89</v>
      </c>
      <c r="AR12" s="79">
        <v>0</v>
      </c>
      <c r="AS12" s="79">
        <f t="shared" ref="AS12:AS75" ca="1" si="30">AP12-AR12</f>
        <v>342.613</v>
      </c>
      <c r="AT12" s="79">
        <f t="shared" ref="AT12:AT75" ca="1" si="31">IF(AS12 &gt; 0, AS12, 0)</f>
        <v>342.613</v>
      </c>
      <c r="AU12" s="30">
        <v>342.613</v>
      </c>
      <c r="AV12" s="14">
        <f ca="1">SUM(AT$12:AT12)</f>
        <v>342.613</v>
      </c>
      <c r="AW12" s="77">
        <f ca="1">SUM(AR$12:AR12)+SUMIF(AS$12:AS12, "&lt;0")</f>
        <v>0</v>
      </c>
      <c r="AX12" s="14"/>
      <c r="AZ12" s="78">
        <v>44186</v>
      </c>
      <c r="BA12" s="79">
        <f t="shared" ref="BA12:BA74" ca="1" si="32">IF(AZ12&lt;BB$5, $B12, MIN(BB$7, BB$9 + $C$8*(AZ12-BB$5)))</f>
        <v>342.613</v>
      </c>
      <c r="BB12" s="79" t="s">
        <v>89</v>
      </c>
      <c r="BC12" s="79">
        <v>0</v>
      </c>
      <c r="BD12" s="79">
        <f t="shared" ref="BD12:BD75" ca="1" si="33">BA12-BC12</f>
        <v>342.613</v>
      </c>
      <c r="BE12" s="79">
        <f t="shared" ref="BE12:BE75" ca="1" si="34">IF(BD12 &gt; 0, BD12, 0)</f>
        <v>342.613</v>
      </c>
      <c r="BF12" s="30">
        <v>342.613</v>
      </c>
      <c r="BG12" s="14">
        <f ca="1">SUM(BE$12:BE12)</f>
        <v>342.613</v>
      </c>
      <c r="BH12" s="77">
        <f ca="1">SUM(BC$12:BC12)+SUMIF(BD$12:BD12, "&lt;0")</f>
        <v>0</v>
      </c>
      <c r="BJ12" s="78">
        <v>44186</v>
      </c>
      <c r="BK12" s="79">
        <f t="shared" ref="BK12:BK74" ca="1" si="35">IF(BJ12&lt;BL$5, $B12, MIN(BL$7, BL$9 + $C$8*(BJ12-BL$5)))</f>
        <v>342.613</v>
      </c>
      <c r="BL12" s="79" t="s">
        <v>89</v>
      </c>
      <c r="BM12" s="79">
        <v>0</v>
      </c>
      <c r="BN12" s="79">
        <f t="shared" ref="BN12:BN75" ca="1" si="36">BK12-BM12</f>
        <v>342.613</v>
      </c>
      <c r="BO12" s="79">
        <f t="shared" ref="BO12:BO75" ca="1" si="37">IF(BN12 &gt; 0, BN12, 0)</f>
        <v>342.613</v>
      </c>
      <c r="BP12" s="30">
        <v>342.613</v>
      </c>
      <c r="BQ12" s="14">
        <f ca="1">SUM(BO$12:BO12)</f>
        <v>342.613</v>
      </c>
      <c r="BR12" s="77">
        <f ca="1">SUM(BM$12:BM12)+SUMIF(BN$12:BN12, "&lt;0")</f>
        <v>0</v>
      </c>
      <c r="BT12" s="78">
        <v>44186</v>
      </c>
      <c r="BU12" s="79">
        <f t="shared" ref="BU12:BU75" ca="1" si="38">IF(BT12&lt;BV$5, $B12, MIN(BV$7, BV$9 + $C$8*(BT12-BV$5)))</f>
        <v>342.613</v>
      </c>
      <c r="BV12" s="79" t="s">
        <v>89</v>
      </c>
      <c r="BW12" s="79">
        <v>0</v>
      </c>
      <c r="BX12" s="79">
        <f t="shared" ref="BX12:BX75" ca="1" si="39">BU12-BW12</f>
        <v>342.613</v>
      </c>
      <c r="BY12" s="79">
        <f t="shared" ref="BY12:BY75" ca="1" si="40">IF(BX12 &gt; 0, BX12, 0)</f>
        <v>342.613</v>
      </c>
      <c r="BZ12" s="30">
        <v>342.613</v>
      </c>
      <c r="CA12" s="14">
        <f ca="1">SUM(BY$12:BY12)</f>
        <v>342.613</v>
      </c>
      <c r="CB12" s="77">
        <f ca="1">SUM(BW$12:BW12)+SUMIF(BX$12:BX12, "&lt;0")</f>
        <v>0</v>
      </c>
      <c r="CD12" s="78">
        <v>44186</v>
      </c>
      <c r="CE12" s="79">
        <f t="shared" ref="CE12:CE74" ca="1" si="41">IF(CD12&lt;CF$5, $B12, MIN(CF$7, CF$9 + $C$8*(CD12-CF$5)))</f>
        <v>342.613</v>
      </c>
      <c r="CF12" s="79" t="s">
        <v>89</v>
      </c>
      <c r="CG12" s="79">
        <v>0</v>
      </c>
      <c r="CH12" s="79">
        <f t="shared" ref="CH12:CH75" ca="1" si="42">CE12-CG12</f>
        <v>342.613</v>
      </c>
      <c r="CI12" s="79">
        <f t="shared" ref="CI12:CI75" ca="1" si="43">IF(CH12 &gt; 0, CH12, 0)</f>
        <v>342.613</v>
      </c>
      <c r="CJ12" s="30">
        <v>342.613</v>
      </c>
      <c r="CK12" s="14">
        <f ca="1">SUM(CI$12:CI12)</f>
        <v>342.613</v>
      </c>
      <c r="CL12" s="77">
        <f ca="1">SUM(CG$12:CG12)+SUMIF(CH$12:CH12, "&lt;0")</f>
        <v>0</v>
      </c>
    </row>
    <row r="13" spans="1:91" x14ac:dyDescent="0.2">
      <c r="A13" s="56">
        <v>44187</v>
      </c>
      <c r="B13" s="76">
        <f ca="1">IF($A13&gt;= $C$5,$C$6, INDEX('[1]Historical Data'!$D$2:$D$742, MATCH(A13, '[1]Historical Data'!$B$2:$B$742, 0)))</f>
        <v>219.04699999999997</v>
      </c>
      <c r="C13" s="30" t="s">
        <v>89</v>
      </c>
      <c r="D13" s="30">
        <v>0</v>
      </c>
      <c r="E13" s="30">
        <f t="shared" ca="1" si="18"/>
        <v>219.04699999999997</v>
      </c>
      <c r="F13" s="30">
        <f t="shared" ca="1" si="19"/>
        <v>219.04699999999997</v>
      </c>
      <c r="G13" s="30">
        <f t="shared" ref="G13:G76" ca="1" si="44">B13+G12</f>
        <v>561.66</v>
      </c>
      <c r="H13" s="14">
        <f ca="1">SUM(F$12:F13)</f>
        <v>561.66</v>
      </c>
      <c r="I13" s="77">
        <f ca="1">SUM(D$12:D13)+SUMIF(E$12:E13, "&lt;0")</f>
        <v>0</v>
      </c>
      <c r="J13" s="14"/>
      <c r="K13" s="78">
        <v>44187</v>
      </c>
      <c r="L13" s="79">
        <f t="shared" ca="1" si="20"/>
        <v>219.04699999999997</v>
      </c>
      <c r="M13" s="79" t="s">
        <v>89</v>
      </c>
      <c r="N13" s="79">
        <v>0</v>
      </c>
      <c r="O13" s="79">
        <f t="shared" ca="1" si="21"/>
        <v>219.04699999999997</v>
      </c>
      <c r="P13" s="79">
        <f t="shared" ca="1" si="22"/>
        <v>219.04699999999997</v>
      </c>
      <c r="Q13" s="79">
        <f t="shared" ref="Q13:Q43" ca="1" si="45">L13+Q12</f>
        <v>561.66</v>
      </c>
      <c r="R13" s="14">
        <f ca="1">SUM(P$12:P13)</f>
        <v>561.66</v>
      </c>
      <c r="S13" s="77">
        <f ca="1">SUM(N$12:N13)+SUMIF(O$12:O13, "&lt;0")</f>
        <v>0</v>
      </c>
      <c r="U13" s="78">
        <v>44187</v>
      </c>
      <c r="V13" s="79">
        <f t="shared" ca="1" si="23"/>
        <v>219.04699999999997</v>
      </c>
      <c r="W13" s="79" t="s">
        <v>89</v>
      </c>
      <c r="X13" s="79">
        <v>0</v>
      </c>
      <c r="Y13" s="79">
        <f t="shared" ca="1" si="24"/>
        <v>219.04699999999997</v>
      </c>
      <c r="Z13" s="79">
        <f t="shared" ca="1" si="25"/>
        <v>219.04699999999997</v>
      </c>
      <c r="AA13" s="79">
        <f t="shared" ref="AA13:AA43" ca="1" si="46">V13+AA12</f>
        <v>561.66</v>
      </c>
      <c r="AB13" s="14">
        <f ca="1">SUM(Z$12:Z13)</f>
        <v>561.66</v>
      </c>
      <c r="AC13" s="77">
        <f ca="1">SUM(X$12:X13)+SUMIF(Y$12:Y13, "&lt;0")</f>
        <v>0</v>
      </c>
      <c r="AE13" s="78">
        <v>44187</v>
      </c>
      <c r="AF13" s="79">
        <f t="shared" ca="1" si="26"/>
        <v>219.04699999999997</v>
      </c>
      <c r="AG13" s="79" t="s">
        <v>89</v>
      </c>
      <c r="AH13" s="79">
        <v>0</v>
      </c>
      <c r="AI13" s="79">
        <f t="shared" ca="1" si="27"/>
        <v>219.04699999999997</v>
      </c>
      <c r="AJ13" s="79">
        <f t="shared" ca="1" si="28"/>
        <v>219.04699999999997</v>
      </c>
      <c r="AK13" s="79">
        <f t="shared" ref="AK13:AK76" ca="1" si="47">AF13+AK12</f>
        <v>561.66</v>
      </c>
      <c r="AL13" s="14">
        <f ca="1">SUM(AJ$12:AJ13)</f>
        <v>561.66</v>
      </c>
      <c r="AM13" s="77">
        <f ca="1">SUM(AH$12:AH13)+SUMIF(AI$12:AI13, "&lt;0")</f>
        <v>0</v>
      </c>
      <c r="AO13" s="78">
        <v>44187</v>
      </c>
      <c r="AP13" s="79">
        <f t="shared" ca="1" si="29"/>
        <v>219.04699999999997</v>
      </c>
      <c r="AQ13" s="79" t="s">
        <v>89</v>
      </c>
      <c r="AR13" s="79">
        <v>0</v>
      </c>
      <c r="AS13" s="79">
        <f t="shared" ca="1" si="30"/>
        <v>219.04699999999997</v>
      </c>
      <c r="AT13" s="79">
        <f t="shared" ca="1" si="31"/>
        <v>219.04699999999997</v>
      </c>
      <c r="AU13" s="79">
        <f t="shared" ref="AU13:AU43" ca="1" si="48">AP13+AU12</f>
        <v>561.66</v>
      </c>
      <c r="AV13" s="14">
        <f ca="1">SUM(AT$12:AT13)</f>
        <v>561.66</v>
      </c>
      <c r="AW13" s="77">
        <f ca="1">SUM(AR$12:AR13)+SUMIF(AS$12:AS13, "&lt;0")</f>
        <v>0</v>
      </c>
      <c r="AX13" s="14"/>
      <c r="AZ13" s="78">
        <v>44187</v>
      </c>
      <c r="BA13" s="79">
        <f t="shared" ca="1" si="32"/>
        <v>219.04699999999997</v>
      </c>
      <c r="BB13" s="79" t="s">
        <v>89</v>
      </c>
      <c r="BC13" s="79">
        <v>0</v>
      </c>
      <c r="BD13" s="79">
        <f t="shared" ca="1" si="33"/>
        <v>219.04699999999997</v>
      </c>
      <c r="BE13" s="79">
        <f t="shared" ca="1" si="34"/>
        <v>219.04699999999997</v>
      </c>
      <c r="BF13" s="79">
        <f t="shared" ref="BF13:BF43" ca="1" si="49">BA13+BF12</f>
        <v>561.66</v>
      </c>
      <c r="BG13" s="14">
        <f ca="1">SUM(BE$12:BE13)</f>
        <v>561.66</v>
      </c>
      <c r="BH13" s="77">
        <f ca="1">SUM(BC$12:BC13)+SUMIF(BD$12:BD13, "&lt;0")</f>
        <v>0</v>
      </c>
      <c r="BJ13" s="78">
        <v>44187</v>
      </c>
      <c r="BK13" s="79">
        <f t="shared" ca="1" si="35"/>
        <v>219.04699999999997</v>
      </c>
      <c r="BL13" s="79" t="s">
        <v>89</v>
      </c>
      <c r="BM13" s="79">
        <v>0</v>
      </c>
      <c r="BN13" s="79">
        <f t="shared" ca="1" si="36"/>
        <v>219.04699999999997</v>
      </c>
      <c r="BO13" s="79">
        <f t="shared" ca="1" si="37"/>
        <v>219.04699999999997</v>
      </c>
      <c r="BP13" s="79">
        <f t="shared" ref="BP13:BP43" ca="1" si="50">BK13+BP12</f>
        <v>561.66</v>
      </c>
      <c r="BQ13" s="14">
        <f ca="1">SUM(BO$12:BO13)</f>
        <v>561.66</v>
      </c>
      <c r="BR13" s="77">
        <f ca="1">SUM(BM$12:BM13)+SUMIF(BN$12:BN13, "&lt;0")</f>
        <v>0</v>
      </c>
      <c r="BT13" s="78">
        <v>44187</v>
      </c>
      <c r="BU13" s="79">
        <f t="shared" ca="1" si="38"/>
        <v>219.04699999999997</v>
      </c>
      <c r="BV13" s="79" t="s">
        <v>89</v>
      </c>
      <c r="BW13" s="79">
        <v>0</v>
      </c>
      <c r="BX13" s="79">
        <f t="shared" ca="1" si="39"/>
        <v>219.04699999999997</v>
      </c>
      <c r="BY13" s="79">
        <f t="shared" ca="1" si="40"/>
        <v>219.04699999999997</v>
      </c>
      <c r="BZ13" s="79">
        <f t="shared" ref="BZ13:BZ76" ca="1" si="51">BU13+BZ12</f>
        <v>561.66</v>
      </c>
      <c r="CA13" s="14">
        <f ca="1">SUM(BY$12:BY13)</f>
        <v>561.66</v>
      </c>
      <c r="CB13" s="77">
        <f ca="1">SUM(BW$12:BW13)+SUMIF(BX$12:BX13, "&lt;0")</f>
        <v>0</v>
      </c>
      <c r="CD13" s="78">
        <v>44187</v>
      </c>
      <c r="CE13" s="79">
        <f t="shared" ca="1" si="41"/>
        <v>219.04699999999997</v>
      </c>
      <c r="CF13" s="79" t="s">
        <v>89</v>
      </c>
      <c r="CG13" s="79">
        <v>0</v>
      </c>
      <c r="CH13" s="79">
        <f t="shared" ca="1" si="42"/>
        <v>219.04699999999997</v>
      </c>
      <c r="CI13" s="79">
        <f t="shared" ca="1" si="43"/>
        <v>219.04699999999997</v>
      </c>
      <c r="CJ13" s="79">
        <f t="shared" ref="CJ13:CJ43" ca="1" si="52">CE13+CJ12</f>
        <v>561.66</v>
      </c>
      <c r="CK13" s="14">
        <f ca="1">SUM(CI$12:CI13)</f>
        <v>561.66</v>
      </c>
      <c r="CL13" s="77">
        <f ca="1">SUM(CG$12:CG13)+SUMIF(CH$12:CH13, "&lt;0")</f>
        <v>0</v>
      </c>
    </row>
    <row r="14" spans="1:91" x14ac:dyDescent="0.2">
      <c r="A14" s="56">
        <v>44188</v>
      </c>
      <c r="B14" s="76">
        <f ca="1">IF($A14&gt;= $C$5,$C$6, INDEX('[1]Historical Data'!$D$2:$D$742, MATCH(A14, '[1]Historical Data'!$B$2:$B$742, 0)))</f>
        <v>556.14099999999996</v>
      </c>
      <c r="C14" s="30" t="s">
        <v>89</v>
      </c>
      <c r="D14" s="30">
        <v>0</v>
      </c>
      <c r="E14" s="30">
        <f t="shared" ca="1" si="18"/>
        <v>556.14099999999996</v>
      </c>
      <c r="F14" s="30">
        <f t="shared" ca="1" si="19"/>
        <v>556.14099999999996</v>
      </c>
      <c r="G14" s="30">
        <f t="shared" ca="1" si="44"/>
        <v>1117.8009999999999</v>
      </c>
      <c r="H14" s="14">
        <f ca="1">SUM(F$12:F14)</f>
        <v>1117.8009999999999</v>
      </c>
      <c r="I14" s="77">
        <f ca="1">SUM(D$12:D14)+SUMIF(E$12:E14, "&lt;0")</f>
        <v>0</v>
      </c>
      <c r="J14" s="14"/>
      <c r="K14" s="78">
        <v>44188</v>
      </c>
      <c r="L14" s="79">
        <f t="shared" ca="1" si="20"/>
        <v>556.14099999999996</v>
      </c>
      <c r="M14" s="79" t="s">
        <v>89</v>
      </c>
      <c r="N14" s="79">
        <v>0</v>
      </c>
      <c r="O14" s="79">
        <f t="shared" ca="1" si="21"/>
        <v>556.14099999999996</v>
      </c>
      <c r="P14" s="79">
        <f t="shared" ca="1" si="22"/>
        <v>556.14099999999996</v>
      </c>
      <c r="Q14" s="79">
        <f t="shared" ca="1" si="45"/>
        <v>1117.8009999999999</v>
      </c>
      <c r="R14" s="14">
        <f ca="1">SUM(P$12:P14)</f>
        <v>1117.8009999999999</v>
      </c>
      <c r="S14" s="77">
        <f ca="1">SUM(N$12:N14)+SUMIF(O$12:O14, "&lt;0")</f>
        <v>0</v>
      </c>
      <c r="U14" s="78">
        <v>44188</v>
      </c>
      <c r="V14" s="79">
        <f t="shared" ca="1" si="23"/>
        <v>556.14099999999996</v>
      </c>
      <c r="W14" s="79" t="s">
        <v>89</v>
      </c>
      <c r="X14" s="79">
        <v>0</v>
      </c>
      <c r="Y14" s="79">
        <f t="shared" ca="1" si="24"/>
        <v>556.14099999999996</v>
      </c>
      <c r="Z14" s="79">
        <f t="shared" ca="1" si="25"/>
        <v>556.14099999999996</v>
      </c>
      <c r="AA14" s="79">
        <f t="shared" ca="1" si="46"/>
        <v>1117.8009999999999</v>
      </c>
      <c r="AB14" s="14">
        <f ca="1">SUM(Z$12:Z14)</f>
        <v>1117.8009999999999</v>
      </c>
      <c r="AC14" s="77">
        <f ca="1">SUM(X$12:X14)+SUMIF(Y$12:Y14, "&lt;0")</f>
        <v>0</v>
      </c>
      <c r="AE14" s="78">
        <v>44188</v>
      </c>
      <c r="AF14" s="79">
        <f t="shared" ca="1" si="26"/>
        <v>556.14099999999996</v>
      </c>
      <c r="AG14" s="79" t="s">
        <v>89</v>
      </c>
      <c r="AH14" s="79">
        <v>0</v>
      </c>
      <c r="AI14" s="79">
        <f t="shared" ca="1" si="27"/>
        <v>556.14099999999996</v>
      </c>
      <c r="AJ14" s="79">
        <f t="shared" ca="1" si="28"/>
        <v>556.14099999999996</v>
      </c>
      <c r="AK14" s="79">
        <f t="shared" ca="1" si="47"/>
        <v>1117.8009999999999</v>
      </c>
      <c r="AL14" s="14">
        <f ca="1">SUM(AJ$12:AJ14)</f>
        <v>1117.8009999999999</v>
      </c>
      <c r="AM14" s="77">
        <f ca="1">SUM(AH$12:AH14)+SUMIF(AI$12:AI14, "&lt;0")</f>
        <v>0</v>
      </c>
      <c r="AO14" s="78">
        <v>44188</v>
      </c>
      <c r="AP14" s="79">
        <f t="shared" ca="1" si="29"/>
        <v>556.14099999999996</v>
      </c>
      <c r="AQ14" s="79" t="s">
        <v>89</v>
      </c>
      <c r="AR14" s="79">
        <v>0</v>
      </c>
      <c r="AS14" s="79">
        <f t="shared" ca="1" si="30"/>
        <v>556.14099999999996</v>
      </c>
      <c r="AT14" s="79">
        <f t="shared" ca="1" si="31"/>
        <v>556.14099999999996</v>
      </c>
      <c r="AU14" s="79">
        <f t="shared" ca="1" si="48"/>
        <v>1117.8009999999999</v>
      </c>
      <c r="AV14" s="14">
        <f ca="1">SUM(AT$12:AT14)</f>
        <v>1117.8009999999999</v>
      </c>
      <c r="AW14" s="77">
        <f ca="1">SUM(AR$12:AR14)+SUMIF(AS$12:AS14, "&lt;0")</f>
        <v>0</v>
      </c>
      <c r="AX14" s="14"/>
      <c r="AZ14" s="78">
        <v>44188</v>
      </c>
      <c r="BA14" s="79">
        <f t="shared" ca="1" si="32"/>
        <v>556.14099999999996</v>
      </c>
      <c r="BB14" s="79" t="s">
        <v>89</v>
      </c>
      <c r="BC14" s="79">
        <v>0</v>
      </c>
      <c r="BD14" s="79">
        <f t="shared" ca="1" si="33"/>
        <v>556.14099999999996</v>
      </c>
      <c r="BE14" s="79">
        <f t="shared" ca="1" si="34"/>
        <v>556.14099999999996</v>
      </c>
      <c r="BF14" s="79">
        <f t="shared" ca="1" si="49"/>
        <v>1117.8009999999999</v>
      </c>
      <c r="BG14" s="14">
        <f ca="1">SUM(BE$12:BE14)</f>
        <v>1117.8009999999999</v>
      </c>
      <c r="BH14" s="77">
        <f ca="1">SUM(BC$12:BC14)+SUMIF(BD$12:BD14, "&lt;0")</f>
        <v>0</v>
      </c>
      <c r="BJ14" s="78">
        <v>44188</v>
      </c>
      <c r="BK14" s="79">
        <f t="shared" ca="1" si="35"/>
        <v>556.14099999999996</v>
      </c>
      <c r="BL14" s="79" t="s">
        <v>89</v>
      </c>
      <c r="BM14" s="79">
        <v>0</v>
      </c>
      <c r="BN14" s="79">
        <f t="shared" ca="1" si="36"/>
        <v>556.14099999999996</v>
      </c>
      <c r="BO14" s="79">
        <f t="shared" ca="1" si="37"/>
        <v>556.14099999999996</v>
      </c>
      <c r="BP14" s="79">
        <f t="shared" ca="1" si="50"/>
        <v>1117.8009999999999</v>
      </c>
      <c r="BQ14" s="14">
        <f ca="1">SUM(BO$12:BO14)</f>
        <v>1117.8009999999999</v>
      </c>
      <c r="BR14" s="77">
        <f ca="1">SUM(BM$12:BM14)+SUMIF(BN$12:BN14, "&lt;0")</f>
        <v>0</v>
      </c>
      <c r="BT14" s="78">
        <v>44188</v>
      </c>
      <c r="BU14" s="79">
        <f t="shared" ca="1" si="38"/>
        <v>556.14099999999996</v>
      </c>
      <c r="BV14" s="79" t="s">
        <v>89</v>
      </c>
      <c r="BW14" s="79">
        <v>0</v>
      </c>
      <c r="BX14" s="79">
        <f t="shared" ca="1" si="39"/>
        <v>556.14099999999996</v>
      </c>
      <c r="BY14" s="79">
        <f t="shared" ca="1" si="40"/>
        <v>556.14099999999996</v>
      </c>
      <c r="BZ14" s="79">
        <f t="shared" ca="1" si="51"/>
        <v>1117.8009999999999</v>
      </c>
      <c r="CA14" s="14">
        <f ca="1">SUM(BY$12:BY14)</f>
        <v>1117.8009999999999</v>
      </c>
      <c r="CB14" s="77">
        <f ca="1">SUM(BW$12:BW14)+SUMIF(BX$12:BX14, "&lt;0")</f>
        <v>0</v>
      </c>
      <c r="CD14" s="78">
        <v>44188</v>
      </c>
      <c r="CE14" s="79">
        <f t="shared" ca="1" si="41"/>
        <v>556.14099999999996</v>
      </c>
      <c r="CF14" s="79" t="s">
        <v>89</v>
      </c>
      <c r="CG14" s="79">
        <v>0</v>
      </c>
      <c r="CH14" s="79">
        <f t="shared" ca="1" si="42"/>
        <v>556.14099999999996</v>
      </c>
      <c r="CI14" s="79">
        <f t="shared" ca="1" si="43"/>
        <v>556.14099999999996</v>
      </c>
      <c r="CJ14" s="79">
        <f t="shared" ca="1" si="52"/>
        <v>1117.8009999999999</v>
      </c>
      <c r="CK14" s="14">
        <f ca="1">SUM(CI$12:CI14)</f>
        <v>1117.8009999999999</v>
      </c>
      <c r="CL14" s="77">
        <f ca="1">SUM(CG$12:CG14)+SUMIF(CH$12:CH14, "&lt;0")</f>
        <v>0</v>
      </c>
    </row>
    <row r="15" spans="1:91" x14ac:dyDescent="0.2">
      <c r="A15" s="56">
        <v>44189</v>
      </c>
      <c r="B15" s="76">
        <f ca="1">IF($A15&gt;= $C$5,$C$6, INDEX('[1]Historical Data'!$D$2:$D$742, MATCH(A15, '[1]Historical Data'!$B$2:$B$742, 0)))</f>
        <v>111.20800000000008</v>
      </c>
      <c r="C15" s="30" t="s">
        <v>89</v>
      </c>
      <c r="D15" s="30">
        <v>0</v>
      </c>
      <c r="E15" s="30">
        <f t="shared" ca="1" si="18"/>
        <v>111.20800000000008</v>
      </c>
      <c r="F15" s="30">
        <f t="shared" ca="1" si="19"/>
        <v>111.20800000000008</v>
      </c>
      <c r="G15" s="30">
        <f t="shared" ca="1" si="44"/>
        <v>1229.009</v>
      </c>
      <c r="H15" s="14">
        <f ca="1">SUM(F$12:F15)</f>
        <v>1229.009</v>
      </c>
      <c r="I15" s="77">
        <f ca="1">SUM(D$12:D15)+SUMIF(E$12:E15, "&lt;0")</f>
        <v>0</v>
      </c>
      <c r="J15" s="14"/>
      <c r="K15" s="78">
        <v>44189</v>
      </c>
      <c r="L15" s="79">
        <f t="shared" ca="1" si="20"/>
        <v>111.20800000000008</v>
      </c>
      <c r="M15" s="30" t="s">
        <v>89</v>
      </c>
      <c r="N15" s="79">
        <v>0</v>
      </c>
      <c r="O15" s="79">
        <f t="shared" ca="1" si="21"/>
        <v>111.20800000000008</v>
      </c>
      <c r="P15" s="79">
        <f t="shared" ca="1" si="22"/>
        <v>111.20800000000008</v>
      </c>
      <c r="Q15" s="79">
        <f t="shared" ca="1" si="45"/>
        <v>1229.009</v>
      </c>
      <c r="R15" s="14">
        <f ca="1">SUM(P$12:P15)</f>
        <v>1229.009</v>
      </c>
      <c r="S15" s="77">
        <f ca="1">SUM(N$12:N15)+SUMIF(O$12:O15, "&lt;0")</f>
        <v>0</v>
      </c>
      <c r="U15" s="78">
        <v>44189</v>
      </c>
      <c r="V15" s="79">
        <f t="shared" ca="1" si="23"/>
        <v>111.20800000000008</v>
      </c>
      <c r="W15" s="30" t="s">
        <v>89</v>
      </c>
      <c r="X15" s="79">
        <v>0</v>
      </c>
      <c r="Y15" s="79">
        <f t="shared" ca="1" si="24"/>
        <v>111.20800000000008</v>
      </c>
      <c r="Z15" s="79">
        <f t="shared" ca="1" si="25"/>
        <v>111.20800000000008</v>
      </c>
      <c r="AA15" s="79">
        <f t="shared" ca="1" si="46"/>
        <v>1229.009</v>
      </c>
      <c r="AB15" s="14">
        <f ca="1">SUM(Z$12:Z15)</f>
        <v>1229.009</v>
      </c>
      <c r="AC15" s="77">
        <f ca="1">SUM(X$12:X15)+SUMIF(Y$12:Y15, "&lt;0")</f>
        <v>0</v>
      </c>
      <c r="AE15" s="78">
        <v>44189</v>
      </c>
      <c r="AF15" s="79">
        <f t="shared" ca="1" si="26"/>
        <v>111.20800000000008</v>
      </c>
      <c r="AG15" s="30" t="s">
        <v>89</v>
      </c>
      <c r="AH15" s="79">
        <v>0</v>
      </c>
      <c r="AI15" s="79">
        <f t="shared" ca="1" si="27"/>
        <v>111.20800000000008</v>
      </c>
      <c r="AJ15" s="79">
        <f t="shared" ca="1" si="28"/>
        <v>111.20800000000008</v>
      </c>
      <c r="AK15" s="79">
        <f t="shared" ca="1" si="47"/>
        <v>1229.009</v>
      </c>
      <c r="AL15" s="14">
        <f ca="1">SUM(AJ$12:AJ15)</f>
        <v>1229.009</v>
      </c>
      <c r="AM15" s="77">
        <f ca="1">SUM(AH$12:AH15)+SUMIF(AI$12:AI15, "&lt;0")</f>
        <v>0</v>
      </c>
      <c r="AO15" s="78">
        <v>44189</v>
      </c>
      <c r="AP15" s="79">
        <f t="shared" ca="1" si="29"/>
        <v>111.20800000000008</v>
      </c>
      <c r="AQ15" s="30" t="s">
        <v>89</v>
      </c>
      <c r="AR15" s="79">
        <v>0</v>
      </c>
      <c r="AS15" s="79">
        <f t="shared" ca="1" si="30"/>
        <v>111.20800000000008</v>
      </c>
      <c r="AT15" s="79">
        <f t="shared" ca="1" si="31"/>
        <v>111.20800000000008</v>
      </c>
      <c r="AU15" s="79">
        <f t="shared" ca="1" si="48"/>
        <v>1229.009</v>
      </c>
      <c r="AV15" s="14">
        <f ca="1">SUM(AT$12:AT15)</f>
        <v>1229.009</v>
      </c>
      <c r="AW15" s="77">
        <f ca="1">SUM(AR$12:AR15)+SUMIF(AS$12:AS15, "&lt;0")</f>
        <v>0</v>
      </c>
      <c r="AX15" s="14"/>
      <c r="AZ15" s="78">
        <v>44189</v>
      </c>
      <c r="BA15" s="79">
        <f t="shared" ca="1" si="32"/>
        <v>111.20800000000008</v>
      </c>
      <c r="BB15" s="30" t="s">
        <v>89</v>
      </c>
      <c r="BC15" s="79">
        <v>0</v>
      </c>
      <c r="BD15" s="79">
        <f t="shared" ca="1" si="33"/>
        <v>111.20800000000008</v>
      </c>
      <c r="BE15" s="79">
        <f t="shared" ca="1" si="34"/>
        <v>111.20800000000008</v>
      </c>
      <c r="BF15" s="79">
        <f t="shared" ca="1" si="49"/>
        <v>1229.009</v>
      </c>
      <c r="BG15" s="14">
        <f ca="1">SUM(BE$12:BE15)</f>
        <v>1229.009</v>
      </c>
      <c r="BH15" s="77">
        <f ca="1">SUM(BC$12:BC15)+SUMIF(BD$12:BD15, "&lt;0")</f>
        <v>0</v>
      </c>
      <c r="BJ15" s="78">
        <v>44189</v>
      </c>
      <c r="BK15" s="79">
        <f t="shared" ca="1" si="35"/>
        <v>111.20800000000008</v>
      </c>
      <c r="BL15" s="30" t="s">
        <v>89</v>
      </c>
      <c r="BM15" s="79">
        <v>0</v>
      </c>
      <c r="BN15" s="79">
        <f t="shared" ca="1" si="36"/>
        <v>111.20800000000008</v>
      </c>
      <c r="BO15" s="79">
        <f t="shared" ca="1" si="37"/>
        <v>111.20800000000008</v>
      </c>
      <c r="BP15" s="79">
        <f t="shared" ca="1" si="50"/>
        <v>1229.009</v>
      </c>
      <c r="BQ15" s="14">
        <f ca="1">SUM(BO$12:BO15)</f>
        <v>1229.009</v>
      </c>
      <c r="BR15" s="77">
        <f ca="1">SUM(BM$12:BM15)+SUMIF(BN$12:BN15, "&lt;0")</f>
        <v>0</v>
      </c>
      <c r="BT15" s="78">
        <v>44189</v>
      </c>
      <c r="BU15" s="79">
        <f t="shared" ca="1" si="38"/>
        <v>111.20800000000008</v>
      </c>
      <c r="BV15" s="30" t="s">
        <v>89</v>
      </c>
      <c r="BW15" s="79">
        <v>0</v>
      </c>
      <c r="BX15" s="79">
        <f t="shared" ca="1" si="39"/>
        <v>111.20800000000008</v>
      </c>
      <c r="BY15" s="79">
        <f t="shared" ca="1" si="40"/>
        <v>111.20800000000008</v>
      </c>
      <c r="BZ15" s="79">
        <f t="shared" ca="1" si="51"/>
        <v>1229.009</v>
      </c>
      <c r="CA15" s="14">
        <f ca="1">SUM(BY$12:BY15)</f>
        <v>1229.009</v>
      </c>
      <c r="CB15" s="77">
        <f ca="1">SUM(BW$12:BW15)+SUMIF(BX$12:BX15, "&lt;0")</f>
        <v>0</v>
      </c>
      <c r="CD15" s="78">
        <v>44189</v>
      </c>
      <c r="CE15" s="79">
        <f t="shared" ca="1" si="41"/>
        <v>111.20800000000008</v>
      </c>
      <c r="CF15" s="30" t="s">
        <v>89</v>
      </c>
      <c r="CG15" s="79">
        <v>0</v>
      </c>
      <c r="CH15" s="79">
        <f t="shared" ca="1" si="42"/>
        <v>111.20800000000008</v>
      </c>
      <c r="CI15" s="79">
        <f t="shared" ca="1" si="43"/>
        <v>111.20800000000008</v>
      </c>
      <c r="CJ15" s="79">
        <f t="shared" ca="1" si="52"/>
        <v>1229.009</v>
      </c>
      <c r="CK15" s="14">
        <f ca="1">SUM(CI$12:CI15)</f>
        <v>1229.009</v>
      </c>
      <c r="CL15" s="77">
        <f ca="1">SUM(CG$12:CG15)+SUMIF(CH$12:CH15, "&lt;0")</f>
        <v>0</v>
      </c>
    </row>
    <row r="16" spans="1:91" x14ac:dyDescent="0.2">
      <c r="A16" s="56">
        <v>44190</v>
      </c>
      <c r="B16" s="76">
        <f ca="1">IF($A16&gt;= $C$5,$C$6, INDEX('[1]Historical Data'!$D$2:$D$742, MATCH(A16, '[1]Historical Data'!$B$2:$B$742, 0)))</f>
        <v>0</v>
      </c>
      <c r="C16" s="30" t="s">
        <v>89</v>
      </c>
      <c r="D16" s="30">
        <v>0</v>
      </c>
      <c r="E16" s="30">
        <f t="shared" ca="1" si="18"/>
        <v>0</v>
      </c>
      <c r="F16" s="30">
        <f t="shared" ca="1" si="19"/>
        <v>0</v>
      </c>
      <c r="G16" s="30">
        <f t="shared" ca="1" si="44"/>
        <v>1229.009</v>
      </c>
      <c r="H16" s="14">
        <f ca="1">SUM(F$12:F16)</f>
        <v>1229.009</v>
      </c>
      <c r="I16" s="77">
        <f ca="1">SUM(D$12:D16)+SUMIF(E$12:E16, "&lt;0")</f>
        <v>0</v>
      </c>
      <c r="J16" s="14"/>
      <c r="K16" s="78">
        <v>44190</v>
      </c>
      <c r="L16" s="79">
        <f t="shared" ca="1" si="20"/>
        <v>0</v>
      </c>
      <c r="M16" s="30" t="s">
        <v>89</v>
      </c>
      <c r="N16" s="79">
        <v>0</v>
      </c>
      <c r="O16" s="79">
        <f t="shared" ca="1" si="21"/>
        <v>0</v>
      </c>
      <c r="P16" s="79">
        <f t="shared" ca="1" si="22"/>
        <v>0</v>
      </c>
      <c r="Q16" s="79">
        <f t="shared" ca="1" si="45"/>
        <v>1229.009</v>
      </c>
      <c r="R16" s="14">
        <f ca="1">SUM(P$12:P16)</f>
        <v>1229.009</v>
      </c>
      <c r="S16" s="77">
        <f ca="1">SUM(N$12:N16)+SUMIF(O$12:O16, "&lt;0")</f>
        <v>0</v>
      </c>
      <c r="U16" s="78">
        <v>44190</v>
      </c>
      <c r="V16" s="79">
        <f t="shared" ca="1" si="23"/>
        <v>0</v>
      </c>
      <c r="W16" s="30" t="s">
        <v>89</v>
      </c>
      <c r="X16" s="79">
        <v>0</v>
      </c>
      <c r="Y16" s="79">
        <f t="shared" ca="1" si="24"/>
        <v>0</v>
      </c>
      <c r="Z16" s="79">
        <f t="shared" ca="1" si="25"/>
        <v>0</v>
      </c>
      <c r="AA16" s="79">
        <f t="shared" ca="1" si="46"/>
        <v>1229.009</v>
      </c>
      <c r="AB16" s="14">
        <f ca="1">SUM(Z$12:Z16)</f>
        <v>1229.009</v>
      </c>
      <c r="AC16" s="77">
        <f ca="1">SUM(X$12:X16)+SUMIF(Y$12:Y16, "&lt;0")</f>
        <v>0</v>
      </c>
      <c r="AE16" s="78">
        <v>44190</v>
      </c>
      <c r="AF16" s="79">
        <f t="shared" ca="1" si="26"/>
        <v>0</v>
      </c>
      <c r="AG16" s="30" t="s">
        <v>89</v>
      </c>
      <c r="AH16" s="79">
        <v>0</v>
      </c>
      <c r="AI16" s="79">
        <f t="shared" ca="1" si="27"/>
        <v>0</v>
      </c>
      <c r="AJ16" s="79">
        <f t="shared" ca="1" si="28"/>
        <v>0</v>
      </c>
      <c r="AK16" s="79">
        <f t="shared" ca="1" si="47"/>
        <v>1229.009</v>
      </c>
      <c r="AL16" s="14">
        <f ca="1">SUM(AJ$12:AJ16)</f>
        <v>1229.009</v>
      </c>
      <c r="AM16" s="77">
        <f ca="1">SUM(AH$12:AH16)+SUMIF(AI$12:AI16, "&lt;0")</f>
        <v>0</v>
      </c>
      <c r="AO16" s="78">
        <v>44190</v>
      </c>
      <c r="AP16" s="79">
        <f t="shared" ca="1" si="29"/>
        <v>0</v>
      </c>
      <c r="AQ16" s="30" t="s">
        <v>89</v>
      </c>
      <c r="AR16" s="79">
        <v>0</v>
      </c>
      <c r="AS16" s="79">
        <f t="shared" ca="1" si="30"/>
        <v>0</v>
      </c>
      <c r="AT16" s="79">
        <f t="shared" ca="1" si="31"/>
        <v>0</v>
      </c>
      <c r="AU16" s="79">
        <f t="shared" ca="1" si="48"/>
        <v>1229.009</v>
      </c>
      <c r="AV16" s="14">
        <f ca="1">SUM(AT$12:AT16)</f>
        <v>1229.009</v>
      </c>
      <c r="AW16" s="77">
        <f ca="1">SUM(AR$12:AR16)+SUMIF(AS$12:AS16, "&lt;0")</f>
        <v>0</v>
      </c>
      <c r="AX16" s="14"/>
      <c r="AZ16" s="78">
        <v>44190</v>
      </c>
      <c r="BA16" s="79">
        <f t="shared" ca="1" si="32"/>
        <v>0</v>
      </c>
      <c r="BB16" s="30" t="s">
        <v>89</v>
      </c>
      <c r="BC16" s="79">
        <v>0</v>
      </c>
      <c r="BD16" s="79">
        <f t="shared" ca="1" si="33"/>
        <v>0</v>
      </c>
      <c r="BE16" s="79">
        <f t="shared" ca="1" si="34"/>
        <v>0</v>
      </c>
      <c r="BF16" s="79">
        <f t="shared" ca="1" si="49"/>
        <v>1229.009</v>
      </c>
      <c r="BG16" s="14">
        <f ca="1">SUM(BE$12:BE16)</f>
        <v>1229.009</v>
      </c>
      <c r="BH16" s="77">
        <f ca="1">SUM(BC$12:BC16)+SUMIF(BD$12:BD16, "&lt;0")</f>
        <v>0</v>
      </c>
      <c r="BJ16" s="78">
        <v>44190</v>
      </c>
      <c r="BK16" s="79">
        <f t="shared" ca="1" si="35"/>
        <v>0</v>
      </c>
      <c r="BL16" s="30" t="s">
        <v>89</v>
      </c>
      <c r="BM16" s="79">
        <v>0</v>
      </c>
      <c r="BN16" s="79">
        <f t="shared" ca="1" si="36"/>
        <v>0</v>
      </c>
      <c r="BO16" s="79">
        <f t="shared" ca="1" si="37"/>
        <v>0</v>
      </c>
      <c r="BP16" s="79">
        <f t="shared" ca="1" si="50"/>
        <v>1229.009</v>
      </c>
      <c r="BQ16" s="14">
        <f ca="1">SUM(BO$12:BO16)</f>
        <v>1229.009</v>
      </c>
      <c r="BR16" s="77">
        <f ca="1">SUM(BM$12:BM16)+SUMIF(BN$12:BN16, "&lt;0")</f>
        <v>0</v>
      </c>
      <c r="BT16" s="78">
        <v>44190</v>
      </c>
      <c r="BU16" s="79">
        <f t="shared" ca="1" si="38"/>
        <v>0</v>
      </c>
      <c r="BV16" s="30" t="s">
        <v>89</v>
      </c>
      <c r="BW16" s="79">
        <v>0</v>
      </c>
      <c r="BX16" s="79">
        <f t="shared" ca="1" si="39"/>
        <v>0</v>
      </c>
      <c r="BY16" s="79">
        <f t="shared" ca="1" si="40"/>
        <v>0</v>
      </c>
      <c r="BZ16" s="79">
        <f t="shared" ca="1" si="51"/>
        <v>1229.009</v>
      </c>
      <c r="CA16" s="14">
        <f ca="1">SUM(BY$12:BY16)</f>
        <v>1229.009</v>
      </c>
      <c r="CB16" s="77">
        <f ca="1">SUM(BW$12:BW16)+SUMIF(BX$12:BX16, "&lt;0")</f>
        <v>0</v>
      </c>
      <c r="CD16" s="78">
        <v>44190</v>
      </c>
      <c r="CE16" s="79">
        <f t="shared" ca="1" si="41"/>
        <v>0</v>
      </c>
      <c r="CF16" s="30" t="s">
        <v>89</v>
      </c>
      <c r="CG16" s="79">
        <v>0</v>
      </c>
      <c r="CH16" s="79">
        <f t="shared" ca="1" si="42"/>
        <v>0</v>
      </c>
      <c r="CI16" s="79">
        <f t="shared" ca="1" si="43"/>
        <v>0</v>
      </c>
      <c r="CJ16" s="79">
        <f t="shared" ca="1" si="52"/>
        <v>1229.009</v>
      </c>
      <c r="CK16" s="14">
        <f ca="1">SUM(CI$12:CI16)</f>
        <v>1229.009</v>
      </c>
      <c r="CL16" s="77">
        <f ca="1">SUM(CG$12:CG16)+SUMIF(CH$12:CH16, "&lt;0")</f>
        <v>0</v>
      </c>
    </row>
    <row r="17" spans="1:90" x14ac:dyDescent="0.2">
      <c r="A17" s="56">
        <v>44191</v>
      </c>
      <c r="B17" s="76">
        <f ca="1">IF($A17&gt;= $C$5,$C$6, INDEX('[1]Historical Data'!$D$2:$D$742, MATCH(A17, '[1]Historical Data'!$B$2:$B$742, 0)))</f>
        <v>231.42799999999988</v>
      </c>
      <c r="C17" s="30" t="s">
        <v>89</v>
      </c>
      <c r="D17" s="30">
        <v>0</v>
      </c>
      <c r="E17" s="30">
        <f t="shared" ca="1" si="18"/>
        <v>231.42799999999988</v>
      </c>
      <c r="F17" s="30">
        <f t="shared" ca="1" si="19"/>
        <v>231.42799999999988</v>
      </c>
      <c r="G17" s="30">
        <f t="shared" ca="1" si="44"/>
        <v>1460.4369999999999</v>
      </c>
      <c r="H17" s="14">
        <f ca="1">SUM(F$12:F17)</f>
        <v>1460.4369999999999</v>
      </c>
      <c r="I17" s="77">
        <f ca="1">SUM(D$12:D17)+SUMIF(E$12:E17, "&lt;0")</f>
        <v>0</v>
      </c>
      <c r="J17" s="14"/>
      <c r="K17" s="78">
        <v>44191</v>
      </c>
      <c r="L17" s="79">
        <f t="shared" ca="1" si="20"/>
        <v>231.42799999999988</v>
      </c>
      <c r="M17" s="30" t="s">
        <v>89</v>
      </c>
      <c r="N17" s="79">
        <v>0</v>
      </c>
      <c r="O17" s="79">
        <f t="shared" ca="1" si="21"/>
        <v>231.42799999999988</v>
      </c>
      <c r="P17" s="79">
        <f t="shared" ca="1" si="22"/>
        <v>231.42799999999988</v>
      </c>
      <c r="Q17" s="79">
        <f t="shared" ca="1" si="45"/>
        <v>1460.4369999999999</v>
      </c>
      <c r="R17" s="14">
        <f ca="1">SUM(P$12:P17)</f>
        <v>1460.4369999999999</v>
      </c>
      <c r="S17" s="77">
        <f ca="1">SUM(N$12:N17)+SUMIF(O$12:O17, "&lt;0")</f>
        <v>0</v>
      </c>
      <c r="U17" s="78">
        <v>44191</v>
      </c>
      <c r="V17" s="79">
        <f t="shared" ca="1" si="23"/>
        <v>231.42799999999988</v>
      </c>
      <c r="W17" s="30" t="s">
        <v>89</v>
      </c>
      <c r="X17" s="79">
        <v>0</v>
      </c>
      <c r="Y17" s="79">
        <f t="shared" ca="1" si="24"/>
        <v>231.42799999999988</v>
      </c>
      <c r="Z17" s="79">
        <f t="shared" ca="1" si="25"/>
        <v>231.42799999999988</v>
      </c>
      <c r="AA17" s="79">
        <f t="shared" ca="1" si="46"/>
        <v>1460.4369999999999</v>
      </c>
      <c r="AB17" s="14">
        <f ca="1">SUM(Z$12:Z17)</f>
        <v>1460.4369999999999</v>
      </c>
      <c r="AC17" s="77">
        <f ca="1">SUM(X$12:X17)+SUMIF(Y$12:Y17, "&lt;0")</f>
        <v>0</v>
      </c>
      <c r="AE17" s="78">
        <v>44191</v>
      </c>
      <c r="AF17" s="79">
        <f t="shared" ca="1" si="26"/>
        <v>231.42799999999988</v>
      </c>
      <c r="AG17" s="30" t="s">
        <v>89</v>
      </c>
      <c r="AH17" s="79">
        <v>0</v>
      </c>
      <c r="AI17" s="79">
        <f t="shared" ca="1" si="27"/>
        <v>231.42799999999988</v>
      </c>
      <c r="AJ17" s="79">
        <f t="shared" ca="1" si="28"/>
        <v>231.42799999999988</v>
      </c>
      <c r="AK17" s="79">
        <f t="shared" ca="1" si="47"/>
        <v>1460.4369999999999</v>
      </c>
      <c r="AL17" s="14">
        <f ca="1">SUM(AJ$12:AJ17)</f>
        <v>1460.4369999999999</v>
      </c>
      <c r="AM17" s="77">
        <f ca="1">SUM(AH$12:AH17)+SUMIF(AI$12:AI17, "&lt;0")</f>
        <v>0</v>
      </c>
      <c r="AO17" s="78">
        <v>44191</v>
      </c>
      <c r="AP17" s="79">
        <f t="shared" ca="1" si="29"/>
        <v>231.42799999999988</v>
      </c>
      <c r="AQ17" s="30" t="s">
        <v>89</v>
      </c>
      <c r="AR17" s="79">
        <v>0</v>
      </c>
      <c r="AS17" s="79">
        <f t="shared" ca="1" si="30"/>
        <v>231.42799999999988</v>
      </c>
      <c r="AT17" s="79">
        <f t="shared" ca="1" si="31"/>
        <v>231.42799999999988</v>
      </c>
      <c r="AU17" s="79">
        <f t="shared" ca="1" si="48"/>
        <v>1460.4369999999999</v>
      </c>
      <c r="AV17" s="14">
        <f ca="1">SUM(AT$12:AT17)</f>
        <v>1460.4369999999999</v>
      </c>
      <c r="AW17" s="77">
        <f ca="1">SUM(AR$12:AR17)+SUMIF(AS$12:AS17, "&lt;0")</f>
        <v>0</v>
      </c>
      <c r="AX17" s="14"/>
      <c r="AZ17" s="78">
        <v>44191</v>
      </c>
      <c r="BA17" s="79">
        <f t="shared" ca="1" si="32"/>
        <v>231.42799999999988</v>
      </c>
      <c r="BB17" s="30" t="s">
        <v>89</v>
      </c>
      <c r="BC17" s="79">
        <v>0</v>
      </c>
      <c r="BD17" s="79">
        <f t="shared" ca="1" si="33"/>
        <v>231.42799999999988</v>
      </c>
      <c r="BE17" s="79">
        <f t="shared" ca="1" si="34"/>
        <v>231.42799999999988</v>
      </c>
      <c r="BF17" s="79">
        <f t="shared" ca="1" si="49"/>
        <v>1460.4369999999999</v>
      </c>
      <c r="BG17" s="14">
        <f ca="1">SUM(BE$12:BE17)</f>
        <v>1460.4369999999999</v>
      </c>
      <c r="BH17" s="77">
        <f ca="1">SUM(BC$12:BC17)+SUMIF(BD$12:BD17, "&lt;0")</f>
        <v>0</v>
      </c>
      <c r="BJ17" s="78">
        <v>44191</v>
      </c>
      <c r="BK17" s="79">
        <f t="shared" ca="1" si="35"/>
        <v>231.42799999999988</v>
      </c>
      <c r="BL17" s="30" t="s">
        <v>89</v>
      </c>
      <c r="BM17" s="79">
        <v>0</v>
      </c>
      <c r="BN17" s="79">
        <f t="shared" ca="1" si="36"/>
        <v>231.42799999999988</v>
      </c>
      <c r="BO17" s="79">
        <f t="shared" ca="1" si="37"/>
        <v>231.42799999999988</v>
      </c>
      <c r="BP17" s="79">
        <f t="shared" ca="1" si="50"/>
        <v>1460.4369999999999</v>
      </c>
      <c r="BQ17" s="14">
        <f ca="1">SUM(BO$12:BO17)</f>
        <v>1460.4369999999999</v>
      </c>
      <c r="BR17" s="77">
        <f ca="1">SUM(BM$12:BM17)+SUMIF(BN$12:BN17, "&lt;0")</f>
        <v>0</v>
      </c>
      <c r="BT17" s="78">
        <v>44191</v>
      </c>
      <c r="BU17" s="79">
        <f t="shared" ca="1" si="38"/>
        <v>231.42799999999988</v>
      </c>
      <c r="BV17" s="30" t="s">
        <v>89</v>
      </c>
      <c r="BW17" s="79">
        <v>0</v>
      </c>
      <c r="BX17" s="79">
        <f t="shared" ca="1" si="39"/>
        <v>231.42799999999988</v>
      </c>
      <c r="BY17" s="79">
        <f t="shared" ca="1" si="40"/>
        <v>231.42799999999988</v>
      </c>
      <c r="BZ17" s="79">
        <f t="shared" ca="1" si="51"/>
        <v>1460.4369999999999</v>
      </c>
      <c r="CA17" s="14">
        <f ca="1">SUM(BY$12:BY17)</f>
        <v>1460.4369999999999</v>
      </c>
      <c r="CB17" s="77">
        <f ca="1">SUM(BW$12:BW17)+SUMIF(BX$12:BX17, "&lt;0")</f>
        <v>0</v>
      </c>
      <c r="CD17" s="78">
        <v>44191</v>
      </c>
      <c r="CE17" s="79">
        <f t="shared" ca="1" si="41"/>
        <v>231.42799999999988</v>
      </c>
      <c r="CF17" s="30" t="s">
        <v>89</v>
      </c>
      <c r="CG17" s="79">
        <v>0</v>
      </c>
      <c r="CH17" s="79">
        <f t="shared" ca="1" si="42"/>
        <v>231.42799999999988</v>
      </c>
      <c r="CI17" s="79">
        <f t="shared" ca="1" si="43"/>
        <v>231.42799999999988</v>
      </c>
      <c r="CJ17" s="79">
        <f t="shared" ca="1" si="52"/>
        <v>1460.4369999999999</v>
      </c>
      <c r="CK17" s="14">
        <f ca="1">SUM(CI$12:CI17)</f>
        <v>1460.4369999999999</v>
      </c>
      <c r="CL17" s="77">
        <f ca="1">SUM(CG$12:CG17)+SUMIF(CH$12:CH17, "&lt;0")</f>
        <v>0</v>
      </c>
    </row>
    <row r="18" spans="1:90" x14ac:dyDescent="0.2">
      <c r="A18" s="56">
        <v>44192</v>
      </c>
      <c r="B18" s="76">
        <f ca="1">IF($A18&gt;= $C$5,$C$6, INDEX('[1]Historical Data'!$D$2:$D$742, MATCH(A18, '[1]Historical Data'!$B$2:$B$742, 0)))</f>
        <v>102.9050000000002</v>
      </c>
      <c r="C18" s="30">
        <f t="shared" ref="C18:C81" ca="1" si="53">AVERAGE(B12:B18)</f>
        <v>223.33457142857145</v>
      </c>
      <c r="D18" s="30">
        <v>0</v>
      </c>
      <c r="E18" s="30">
        <f t="shared" ca="1" si="18"/>
        <v>102.9050000000002</v>
      </c>
      <c r="F18" s="30">
        <f t="shared" ca="1" si="19"/>
        <v>102.9050000000002</v>
      </c>
      <c r="G18" s="30">
        <f t="shared" ca="1" si="44"/>
        <v>1563.3420000000001</v>
      </c>
      <c r="H18" s="14">
        <f ca="1">SUM(F$12:F18)</f>
        <v>1563.3420000000001</v>
      </c>
      <c r="I18" s="77">
        <f ca="1">SUM(D$12:D18)+SUMIF(E$12:E18, "&lt;0")</f>
        <v>0</v>
      </c>
      <c r="J18" s="14"/>
      <c r="K18" s="78">
        <v>44192</v>
      </c>
      <c r="L18" s="79">
        <f t="shared" ca="1" si="20"/>
        <v>102.9050000000002</v>
      </c>
      <c r="M18" s="79">
        <f t="shared" ref="M18:M81" ca="1" si="54">AVERAGE(L12:L18)</f>
        <v>223.33457142857145</v>
      </c>
      <c r="N18" s="79">
        <v>0</v>
      </c>
      <c r="O18" s="79">
        <f t="shared" ca="1" si="21"/>
        <v>102.9050000000002</v>
      </c>
      <c r="P18" s="79">
        <f t="shared" ca="1" si="22"/>
        <v>102.9050000000002</v>
      </c>
      <c r="Q18" s="79">
        <f t="shared" ca="1" si="45"/>
        <v>1563.3420000000001</v>
      </c>
      <c r="R18" s="14">
        <f ca="1">SUM(P$12:P18)</f>
        <v>1563.3420000000001</v>
      </c>
      <c r="S18" s="77">
        <f ca="1">SUM(N$12:N18)+SUMIF(O$12:O18, "&lt;0")</f>
        <v>0</v>
      </c>
      <c r="U18" s="78">
        <v>44192</v>
      </c>
      <c r="V18" s="79">
        <f t="shared" ca="1" si="23"/>
        <v>102.9050000000002</v>
      </c>
      <c r="W18" s="79">
        <f t="shared" ref="W18:W81" ca="1" si="55">AVERAGE(V12:V18)</f>
        <v>223.33457142857145</v>
      </c>
      <c r="X18" s="79">
        <v>0</v>
      </c>
      <c r="Y18" s="79">
        <f t="shared" ca="1" si="24"/>
        <v>102.9050000000002</v>
      </c>
      <c r="Z18" s="79">
        <f t="shared" ca="1" si="25"/>
        <v>102.9050000000002</v>
      </c>
      <c r="AA18" s="79">
        <f t="shared" ca="1" si="46"/>
        <v>1563.3420000000001</v>
      </c>
      <c r="AB18" s="14">
        <f ca="1">SUM(Z$12:Z18)</f>
        <v>1563.3420000000001</v>
      </c>
      <c r="AC18" s="77">
        <f ca="1">SUM(X$12:X18)+SUMIF(Y$12:Y18, "&lt;0")</f>
        <v>0</v>
      </c>
      <c r="AE18" s="78">
        <v>44192</v>
      </c>
      <c r="AF18" s="79">
        <f t="shared" ca="1" si="26"/>
        <v>102.9050000000002</v>
      </c>
      <c r="AG18" s="79">
        <f t="shared" ref="AG18:AG81" ca="1" si="56">AVERAGE(AF12:AF18)</f>
        <v>223.33457142857145</v>
      </c>
      <c r="AH18" s="79">
        <v>0</v>
      </c>
      <c r="AI18" s="79">
        <f t="shared" ca="1" si="27"/>
        <v>102.9050000000002</v>
      </c>
      <c r="AJ18" s="79">
        <f t="shared" ca="1" si="28"/>
        <v>102.9050000000002</v>
      </c>
      <c r="AK18" s="79">
        <f t="shared" ca="1" si="47"/>
        <v>1563.3420000000001</v>
      </c>
      <c r="AL18" s="14">
        <f ca="1">SUM(AJ$12:AJ18)</f>
        <v>1563.3420000000001</v>
      </c>
      <c r="AM18" s="77">
        <f ca="1">SUM(AH$12:AH18)+SUMIF(AI$12:AI18, "&lt;0")</f>
        <v>0</v>
      </c>
      <c r="AO18" s="78">
        <v>44192</v>
      </c>
      <c r="AP18" s="79">
        <f t="shared" ca="1" si="29"/>
        <v>102.9050000000002</v>
      </c>
      <c r="AQ18" s="79">
        <f t="shared" ref="AQ18:AQ81" ca="1" si="57">ROUND(AVERAGE(AP12:AP18), 0)</f>
        <v>223</v>
      </c>
      <c r="AR18" s="79">
        <v>0</v>
      </c>
      <c r="AS18" s="79">
        <f t="shared" ca="1" si="30"/>
        <v>102.9050000000002</v>
      </c>
      <c r="AT18" s="79">
        <f t="shared" ca="1" si="31"/>
        <v>102.9050000000002</v>
      </c>
      <c r="AU18" s="79">
        <f t="shared" ca="1" si="48"/>
        <v>1563.3420000000001</v>
      </c>
      <c r="AV18" s="14">
        <f ca="1">SUM(AT$12:AT18)</f>
        <v>1563.3420000000001</v>
      </c>
      <c r="AW18" s="77">
        <f ca="1">SUM(AR$12:AR18)+SUMIF(AS$12:AS18, "&lt;0")</f>
        <v>0</v>
      </c>
      <c r="AX18" s="14"/>
      <c r="AZ18" s="78">
        <v>44192</v>
      </c>
      <c r="BA18" s="79">
        <f t="shared" ca="1" si="32"/>
        <v>102.9050000000002</v>
      </c>
      <c r="BB18" s="79">
        <f t="shared" ref="BB18:BB81" ca="1" si="58">AVERAGE(BA12:BA18)</f>
        <v>223.33457142857145</v>
      </c>
      <c r="BC18" s="79">
        <v>0</v>
      </c>
      <c r="BD18" s="79">
        <f t="shared" ca="1" si="33"/>
        <v>102.9050000000002</v>
      </c>
      <c r="BE18" s="79">
        <f t="shared" ca="1" si="34"/>
        <v>102.9050000000002</v>
      </c>
      <c r="BF18" s="79">
        <f t="shared" ca="1" si="49"/>
        <v>1563.3420000000001</v>
      </c>
      <c r="BG18" s="14">
        <f ca="1">SUM(BE$12:BE18)</f>
        <v>1563.3420000000001</v>
      </c>
      <c r="BH18" s="77">
        <f ca="1">SUM(BC$12:BC18)+SUMIF(BD$12:BD18, "&lt;0")</f>
        <v>0</v>
      </c>
      <c r="BJ18" s="78">
        <v>44192</v>
      </c>
      <c r="BK18" s="79">
        <f t="shared" ca="1" si="35"/>
        <v>102.9050000000002</v>
      </c>
      <c r="BL18" s="79">
        <f t="shared" ref="BL18:BL81" ca="1" si="59">AVERAGE(BK12:BK18)</f>
        <v>223.33457142857145</v>
      </c>
      <c r="BM18" s="79">
        <v>0</v>
      </c>
      <c r="BN18" s="79">
        <f t="shared" ca="1" si="36"/>
        <v>102.9050000000002</v>
      </c>
      <c r="BO18" s="79">
        <f t="shared" ca="1" si="37"/>
        <v>102.9050000000002</v>
      </c>
      <c r="BP18" s="79">
        <f t="shared" ca="1" si="50"/>
        <v>1563.3420000000001</v>
      </c>
      <c r="BQ18" s="14">
        <f ca="1">SUM(BO$12:BO18)</f>
        <v>1563.3420000000001</v>
      </c>
      <c r="BR18" s="77">
        <f ca="1">SUM(BM$12:BM18)+SUMIF(BN$12:BN18, "&lt;0")</f>
        <v>0</v>
      </c>
      <c r="BT18" s="78">
        <v>44192</v>
      </c>
      <c r="BU18" s="79">
        <f t="shared" ca="1" si="38"/>
        <v>102.9050000000002</v>
      </c>
      <c r="BV18" s="79">
        <f t="shared" ref="BV18:BV81" ca="1" si="60">AVERAGE(BU12:BU18)</f>
        <v>223.33457142857145</v>
      </c>
      <c r="BW18" s="79">
        <v>0</v>
      </c>
      <c r="BX18" s="79">
        <f t="shared" ca="1" si="39"/>
        <v>102.9050000000002</v>
      </c>
      <c r="BY18" s="79">
        <f t="shared" ca="1" si="40"/>
        <v>102.9050000000002</v>
      </c>
      <c r="BZ18" s="79">
        <f t="shared" ca="1" si="51"/>
        <v>1563.3420000000001</v>
      </c>
      <c r="CA18" s="14">
        <f ca="1">SUM(BY$12:BY18)</f>
        <v>1563.3420000000001</v>
      </c>
      <c r="CB18" s="77">
        <f ca="1">SUM(BW$12:BW18)+SUMIF(BX$12:BX18, "&lt;0")</f>
        <v>0</v>
      </c>
      <c r="CD18" s="78">
        <v>44192</v>
      </c>
      <c r="CE18" s="79">
        <f t="shared" ca="1" si="41"/>
        <v>102.9050000000002</v>
      </c>
      <c r="CF18" s="79">
        <f t="shared" ref="CF18:CF81" ca="1" si="61">AVERAGE(CE12:CE18)</f>
        <v>223.33457142857145</v>
      </c>
      <c r="CG18" s="79">
        <v>0</v>
      </c>
      <c r="CH18" s="79">
        <f t="shared" ca="1" si="42"/>
        <v>102.9050000000002</v>
      </c>
      <c r="CI18" s="79">
        <f t="shared" ca="1" si="43"/>
        <v>102.9050000000002</v>
      </c>
      <c r="CJ18" s="79">
        <f t="shared" ca="1" si="52"/>
        <v>1563.3420000000001</v>
      </c>
      <c r="CK18" s="14">
        <f ca="1">SUM(CI$12:CI18)</f>
        <v>1563.3420000000001</v>
      </c>
      <c r="CL18" s="77">
        <f ca="1">SUM(CG$12:CG18)+SUMIF(CH$12:CH18, "&lt;0")</f>
        <v>0</v>
      </c>
    </row>
    <row r="19" spans="1:90" x14ac:dyDescent="0.2">
      <c r="A19" s="56">
        <v>44193</v>
      </c>
      <c r="B19" s="76">
        <f ca="1">IF($A19&gt;= $C$5,$C$6, INDEX('[1]Historical Data'!$D$2:$D$742, MATCH(A19, '[1]Historical Data'!$B$2:$B$742, 0)))</f>
        <v>373.82799999999997</v>
      </c>
      <c r="C19" s="30">
        <f t="shared" ca="1" si="53"/>
        <v>227.79385714285715</v>
      </c>
      <c r="D19" s="30">
        <v>0</v>
      </c>
      <c r="E19" s="30">
        <f t="shared" ca="1" si="18"/>
        <v>373.82799999999997</v>
      </c>
      <c r="F19" s="30">
        <f t="shared" ca="1" si="19"/>
        <v>373.82799999999997</v>
      </c>
      <c r="G19" s="30">
        <f t="shared" ca="1" si="44"/>
        <v>1937.17</v>
      </c>
      <c r="H19" s="14">
        <f ca="1">SUM(F$12:F19)</f>
        <v>1937.17</v>
      </c>
      <c r="I19" s="77">
        <f ca="1">SUM(D$12:D19)+SUMIF(E$12:E19, "&lt;0")</f>
        <v>0</v>
      </c>
      <c r="J19" s="14"/>
      <c r="K19" s="78">
        <v>44193</v>
      </c>
      <c r="L19" s="79">
        <f t="shared" ca="1" si="20"/>
        <v>373.82799999999997</v>
      </c>
      <c r="M19" s="79">
        <f t="shared" ca="1" si="54"/>
        <v>227.79385714285715</v>
      </c>
      <c r="N19" s="79">
        <v>0</v>
      </c>
      <c r="O19" s="79">
        <f t="shared" ca="1" si="21"/>
        <v>373.82799999999997</v>
      </c>
      <c r="P19" s="79">
        <f t="shared" ca="1" si="22"/>
        <v>373.82799999999997</v>
      </c>
      <c r="Q19" s="79">
        <f t="shared" ca="1" si="45"/>
        <v>1937.17</v>
      </c>
      <c r="R19" s="14">
        <f ca="1">SUM(P$12:P19)</f>
        <v>1937.17</v>
      </c>
      <c r="S19" s="77">
        <f ca="1">SUM(N$12:N19)+SUMIF(O$12:O19, "&lt;0")</f>
        <v>0</v>
      </c>
      <c r="U19" s="78">
        <v>44193</v>
      </c>
      <c r="V19" s="79">
        <f t="shared" ca="1" si="23"/>
        <v>373.82799999999997</v>
      </c>
      <c r="W19" s="79">
        <f t="shared" ca="1" si="55"/>
        <v>227.79385714285715</v>
      </c>
      <c r="X19" s="79">
        <v>0</v>
      </c>
      <c r="Y19" s="79">
        <f t="shared" ca="1" si="24"/>
        <v>373.82799999999997</v>
      </c>
      <c r="Z19" s="79">
        <f t="shared" ca="1" si="25"/>
        <v>373.82799999999997</v>
      </c>
      <c r="AA19" s="79">
        <f t="shared" ca="1" si="46"/>
        <v>1937.17</v>
      </c>
      <c r="AB19" s="14">
        <f ca="1">SUM(Z$12:Z19)</f>
        <v>1937.17</v>
      </c>
      <c r="AC19" s="77">
        <f ca="1">SUM(X$12:X19)+SUMIF(Y$12:Y19, "&lt;0")</f>
        <v>0</v>
      </c>
      <c r="AE19" s="78">
        <v>44193</v>
      </c>
      <c r="AF19" s="79">
        <f t="shared" ca="1" si="26"/>
        <v>373.82799999999997</v>
      </c>
      <c r="AG19" s="79">
        <f t="shared" ca="1" si="56"/>
        <v>227.79385714285715</v>
      </c>
      <c r="AH19" s="79">
        <v>0</v>
      </c>
      <c r="AI19" s="79">
        <f t="shared" ca="1" si="27"/>
        <v>373.82799999999997</v>
      </c>
      <c r="AJ19" s="79">
        <f t="shared" ca="1" si="28"/>
        <v>373.82799999999997</v>
      </c>
      <c r="AK19" s="79">
        <f t="shared" ca="1" si="47"/>
        <v>1937.17</v>
      </c>
      <c r="AL19" s="14">
        <f ca="1">SUM(AJ$12:AJ19)</f>
        <v>1937.17</v>
      </c>
      <c r="AM19" s="77">
        <f ca="1">SUM(AH$12:AH19)+SUMIF(AI$12:AI19, "&lt;0")</f>
        <v>0</v>
      </c>
      <c r="AO19" s="78">
        <v>44193</v>
      </c>
      <c r="AP19" s="79">
        <f t="shared" ca="1" si="29"/>
        <v>373.82799999999997</v>
      </c>
      <c r="AQ19" s="79">
        <f t="shared" ca="1" si="57"/>
        <v>228</v>
      </c>
      <c r="AR19" s="79">
        <v>0</v>
      </c>
      <c r="AS19" s="79">
        <f t="shared" ca="1" si="30"/>
        <v>373.82799999999997</v>
      </c>
      <c r="AT19" s="79">
        <f t="shared" ca="1" si="31"/>
        <v>373.82799999999997</v>
      </c>
      <c r="AU19" s="79">
        <f t="shared" ca="1" si="48"/>
        <v>1937.17</v>
      </c>
      <c r="AV19" s="14">
        <f ca="1">SUM(AT$12:AT19)</f>
        <v>1937.17</v>
      </c>
      <c r="AW19" s="77">
        <f ca="1">SUM(AR$12:AR19)+SUMIF(AS$12:AS19, "&lt;0")</f>
        <v>0</v>
      </c>
      <c r="AX19" s="14"/>
      <c r="AZ19" s="78">
        <v>44193</v>
      </c>
      <c r="BA19" s="79">
        <f t="shared" ca="1" si="32"/>
        <v>373.82799999999997</v>
      </c>
      <c r="BB19" s="79">
        <f t="shared" ca="1" si="58"/>
        <v>227.79385714285715</v>
      </c>
      <c r="BC19" s="79">
        <v>0</v>
      </c>
      <c r="BD19" s="79">
        <f t="shared" ca="1" si="33"/>
        <v>373.82799999999997</v>
      </c>
      <c r="BE19" s="79">
        <f t="shared" ca="1" si="34"/>
        <v>373.82799999999997</v>
      </c>
      <c r="BF19" s="79">
        <f t="shared" ca="1" si="49"/>
        <v>1937.17</v>
      </c>
      <c r="BG19" s="14">
        <f ca="1">SUM(BE$12:BE19)</f>
        <v>1937.17</v>
      </c>
      <c r="BH19" s="77">
        <f ca="1">SUM(BC$12:BC19)+SUMIF(BD$12:BD19, "&lt;0")</f>
        <v>0</v>
      </c>
      <c r="BJ19" s="78">
        <v>44193</v>
      </c>
      <c r="BK19" s="79">
        <f t="shared" ca="1" si="35"/>
        <v>373.82799999999997</v>
      </c>
      <c r="BL19" s="79">
        <f t="shared" ca="1" si="59"/>
        <v>227.79385714285715</v>
      </c>
      <c r="BM19" s="79">
        <v>0</v>
      </c>
      <c r="BN19" s="79">
        <f t="shared" ca="1" si="36"/>
        <v>373.82799999999997</v>
      </c>
      <c r="BO19" s="79">
        <f t="shared" ca="1" si="37"/>
        <v>373.82799999999997</v>
      </c>
      <c r="BP19" s="79">
        <f t="shared" ca="1" si="50"/>
        <v>1937.17</v>
      </c>
      <c r="BQ19" s="14">
        <f ca="1">SUM(BO$12:BO19)</f>
        <v>1937.17</v>
      </c>
      <c r="BR19" s="77">
        <f ca="1">SUM(BM$12:BM19)+SUMIF(BN$12:BN19, "&lt;0")</f>
        <v>0</v>
      </c>
      <c r="BT19" s="78">
        <v>44193</v>
      </c>
      <c r="BU19" s="79">
        <f t="shared" ca="1" si="38"/>
        <v>373.82799999999997</v>
      </c>
      <c r="BV19" s="79">
        <f t="shared" ca="1" si="60"/>
        <v>227.79385714285715</v>
      </c>
      <c r="BW19" s="79">
        <v>0</v>
      </c>
      <c r="BX19" s="79">
        <f t="shared" ca="1" si="39"/>
        <v>373.82799999999997</v>
      </c>
      <c r="BY19" s="79">
        <f t="shared" ca="1" si="40"/>
        <v>373.82799999999997</v>
      </c>
      <c r="BZ19" s="79">
        <f t="shared" ca="1" si="51"/>
        <v>1937.17</v>
      </c>
      <c r="CA19" s="14">
        <f ca="1">SUM(BY$12:BY19)</f>
        <v>1937.17</v>
      </c>
      <c r="CB19" s="77">
        <f ca="1">SUM(BW$12:BW19)+SUMIF(BX$12:BX19, "&lt;0")</f>
        <v>0</v>
      </c>
      <c r="CD19" s="78">
        <v>44193</v>
      </c>
      <c r="CE19" s="79">
        <f t="shared" ca="1" si="41"/>
        <v>373.82799999999997</v>
      </c>
      <c r="CF19" s="79">
        <f t="shared" ca="1" si="61"/>
        <v>227.79385714285715</v>
      </c>
      <c r="CG19" s="79">
        <v>0</v>
      </c>
      <c r="CH19" s="79">
        <f t="shared" ca="1" si="42"/>
        <v>373.82799999999997</v>
      </c>
      <c r="CI19" s="79">
        <f t="shared" ca="1" si="43"/>
        <v>373.82799999999997</v>
      </c>
      <c r="CJ19" s="79">
        <f t="shared" ca="1" si="52"/>
        <v>1937.17</v>
      </c>
      <c r="CK19" s="14">
        <f ca="1">SUM(CI$12:CI19)</f>
        <v>1937.17</v>
      </c>
      <c r="CL19" s="77">
        <f ca="1">SUM(CG$12:CG19)+SUMIF(CH$12:CH19, "&lt;0")</f>
        <v>0</v>
      </c>
    </row>
    <row r="20" spans="1:90" x14ac:dyDescent="0.2">
      <c r="A20" s="56">
        <v>44194</v>
      </c>
      <c r="B20" s="76">
        <f ca="1">IF($A20&gt;= $C$5,$C$6, INDEX('[1]Historical Data'!$D$2:$D$742, MATCH(A20, '[1]Historical Data'!$B$2:$B$742, 0)))</f>
        <v>383.20899999999983</v>
      </c>
      <c r="C20" s="30">
        <f t="shared" ca="1" si="53"/>
        <v>251.24557142857142</v>
      </c>
      <c r="D20" s="30">
        <v>0</v>
      </c>
      <c r="E20" s="30">
        <f t="shared" ca="1" si="18"/>
        <v>383.20899999999983</v>
      </c>
      <c r="F20" s="30">
        <f t="shared" ca="1" si="19"/>
        <v>383.20899999999983</v>
      </c>
      <c r="G20" s="30">
        <f t="shared" ca="1" si="44"/>
        <v>2320.3789999999999</v>
      </c>
      <c r="H20" s="14">
        <f ca="1">SUM(F$12:F20)</f>
        <v>2320.3789999999999</v>
      </c>
      <c r="I20" s="77">
        <f ca="1">SUM(D$12:D20)+SUMIF(E$12:E20, "&lt;0")</f>
        <v>0</v>
      </c>
      <c r="J20" s="14"/>
      <c r="K20" s="78">
        <v>44194</v>
      </c>
      <c r="L20" s="79">
        <f t="shared" ca="1" si="20"/>
        <v>383.20899999999983</v>
      </c>
      <c r="M20" s="79">
        <f t="shared" ca="1" si="54"/>
        <v>251.24557142857142</v>
      </c>
      <c r="N20" s="79">
        <v>0</v>
      </c>
      <c r="O20" s="79">
        <f t="shared" ca="1" si="21"/>
        <v>383.20899999999983</v>
      </c>
      <c r="P20" s="79">
        <f t="shared" ca="1" si="22"/>
        <v>383.20899999999983</v>
      </c>
      <c r="Q20" s="79">
        <f t="shared" ca="1" si="45"/>
        <v>2320.3789999999999</v>
      </c>
      <c r="R20" s="14">
        <f ca="1">SUM(P$12:P20)</f>
        <v>2320.3789999999999</v>
      </c>
      <c r="S20" s="77">
        <f ca="1">SUM(N$12:N20)+SUMIF(O$12:O20, "&lt;0")</f>
        <v>0</v>
      </c>
      <c r="U20" s="78">
        <v>44194</v>
      </c>
      <c r="V20" s="79">
        <f t="shared" ca="1" si="23"/>
        <v>383.20899999999983</v>
      </c>
      <c r="W20" s="79">
        <f t="shared" ca="1" si="55"/>
        <v>251.24557142857142</v>
      </c>
      <c r="X20" s="79">
        <v>0</v>
      </c>
      <c r="Y20" s="79">
        <f t="shared" ca="1" si="24"/>
        <v>383.20899999999983</v>
      </c>
      <c r="Z20" s="79">
        <f t="shared" ca="1" si="25"/>
        <v>383.20899999999983</v>
      </c>
      <c r="AA20" s="79">
        <f t="shared" ca="1" si="46"/>
        <v>2320.3789999999999</v>
      </c>
      <c r="AB20" s="14">
        <f ca="1">SUM(Z$12:Z20)</f>
        <v>2320.3789999999999</v>
      </c>
      <c r="AC20" s="77">
        <f ca="1">SUM(X$12:X20)+SUMIF(Y$12:Y20, "&lt;0")</f>
        <v>0</v>
      </c>
      <c r="AE20" s="78">
        <v>44194</v>
      </c>
      <c r="AF20" s="79">
        <f t="shared" ca="1" si="26"/>
        <v>383.20899999999983</v>
      </c>
      <c r="AG20" s="79">
        <f t="shared" ca="1" si="56"/>
        <v>251.24557142857142</v>
      </c>
      <c r="AH20" s="79">
        <v>0</v>
      </c>
      <c r="AI20" s="79">
        <f t="shared" ca="1" si="27"/>
        <v>383.20899999999983</v>
      </c>
      <c r="AJ20" s="79">
        <f t="shared" ca="1" si="28"/>
        <v>383.20899999999983</v>
      </c>
      <c r="AK20" s="79">
        <f t="shared" ca="1" si="47"/>
        <v>2320.3789999999999</v>
      </c>
      <c r="AL20" s="14">
        <f ca="1">SUM(AJ$12:AJ20)</f>
        <v>2320.3789999999999</v>
      </c>
      <c r="AM20" s="77">
        <f ca="1">SUM(AH$12:AH20)+SUMIF(AI$12:AI20, "&lt;0")</f>
        <v>0</v>
      </c>
      <c r="AO20" s="78">
        <v>44194</v>
      </c>
      <c r="AP20" s="79">
        <f t="shared" ca="1" si="29"/>
        <v>383.20899999999983</v>
      </c>
      <c r="AQ20" s="79">
        <f t="shared" ca="1" si="57"/>
        <v>251</v>
      </c>
      <c r="AR20" s="79">
        <v>0</v>
      </c>
      <c r="AS20" s="79">
        <f t="shared" ca="1" si="30"/>
        <v>383.20899999999983</v>
      </c>
      <c r="AT20" s="79">
        <f t="shared" ca="1" si="31"/>
        <v>383.20899999999983</v>
      </c>
      <c r="AU20" s="79">
        <f t="shared" ca="1" si="48"/>
        <v>2320.3789999999999</v>
      </c>
      <c r="AV20" s="14">
        <f ca="1">SUM(AT$12:AT20)</f>
        <v>2320.3789999999999</v>
      </c>
      <c r="AW20" s="77">
        <f ca="1">SUM(AR$12:AR20)+SUMIF(AS$12:AS20, "&lt;0")</f>
        <v>0</v>
      </c>
      <c r="AX20" s="14"/>
      <c r="AZ20" s="78">
        <v>44194</v>
      </c>
      <c r="BA20" s="79">
        <f t="shared" ca="1" si="32"/>
        <v>383.20899999999983</v>
      </c>
      <c r="BB20" s="79">
        <f t="shared" ca="1" si="58"/>
        <v>251.24557142857142</v>
      </c>
      <c r="BC20" s="79">
        <v>0</v>
      </c>
      <c r="BD20" s="79">
        <f t="shared" ca="1" si="33"/>
        <v>383.20899999999983</v>
      </c>
      <c r="BE20" s="79">
        <f t="shared" ca="1" si="34"/>
        <v>383.20899999999983</v>
      </c>
      <c r="BF20" s="79">
        <f t="shared" ca="1" si="49"/>
        <v>2320.3789999999999</v>
      </c>
      <c r="BG20" s="14">
        <f ca="1">SUM(BE$12:BE20)</f>
        <v>2320.3789999999999</v>
      </c>
      <c r="BH20" s="77">
        <f ca="1">SUM(BC$12:BC20)+SUMIF(BD$12:BD20, "&lt;0")</f>
        <v>0</v>
      </c>
      <c r="BJ20" s="78">
        <v>44194</v>
      </c>
      <c r="BK20" s="79">
        <f t="shared" ca="1" si="35"/>
        <v>383.20899999999983</v>
      </c>
      <c r="BL20" s="79">
        <f t="shared" ca="1" si="59"/>
        <v>251.24557142857142</v>
      </c>
      <c r="BM20" s="79">
        <v>0</v>
      </c>
      <c r="BN20" s="79">
        <f t="shared" ca="1" si="36"/>
        <v>383.20899999999983</v>
      </c>
      <c r="BO20" s="79">
        <f t="shared" ca="1" si="37"/>
        <v>383.20899999999983</v>
      </c>
      <c r="BP20" s="79">
        <f t="shared" ca="1" si="50"/>
        <v>2320.3789999999999</v>
      </c>
      <c r="BQ20" s="14">
        <f ca="1">SUM(BO$12:BO20)</f>
        <v>2320.3789999999999</v>
      </c>
      <c r="BR20" s="77">
        <f ca="1">SUM(BM$12:BM20)+SUMIF(BN$12:BN20, "&lt;0")</f>
        <v>0</v>
      </c>
      <c r="BT20" s="78">
        <v>44194</v>
      </c>
      <c r="BU20" s="79">
        <f t="shared" ca="1" si="38"/>
        <v>383.20899999999983</v>
      </c>
      <c r="BV20" s="79">
        <f t="shared" ca="1" si="60"/>
        <v>251.24557142857142</v>
      </c>
      <c r="BW20" s="79">
        <v>0</v>
      </c>
      <c r="BX20" s="79">
        <f t="shared" ca="1" si="39"/>
        <v>383.20899999999983</v>
      </c>
      <c r="BY20" s="79">
        <f t="shared" ca="1" si="40"/>
        <v>383.20899999999983</v>
      </c>
      <c r="BZ20" s="79">
        <f t="shared" ca="1" si="51"/>
        <v>2320.3789999999999</v>
      </c>
      <c r="CA20" s="14">
        <f ca="1">SUM(BY$12:BY20)</f>
        <v>2320.3789999999999</v>
      </c>
      <c r="CB20" s="77">
        <f ca="1">SUM(BW$12:BW20)+SUMIF(BX$12:BX20, "&lt;0")</f>
        <v>0</v>
      </c>
      <c r="CD20" s="78">
        <v>44194</v>
      </c>
      <c r="CE20" s="79">
        <f t="shared" ca="1" si="41"/>
        <v>383.20899999999983</v>
      </c>
      <c r="CF20" s="79">
        <f t="shared" ca="1" si="61"/>
        <v>251.24557142857142</v>
      </c>
      <c r="CG20" s="79">
        <v>0</v>
      </c>
      <c r="CH20" s="79">
        <f t="shared" ca="1" si="42"/>
        <v>383.20899999999983</v>
      </c>
      <c r="CI20" s="79">
        <f t="shared" ca="1" si="43"/>
        <v>383.20899999999983</v>
      </c>
      <c r="CJ20" s="79">
        <f t="shared" ca="1" si="52"/>
        <v>2320.3789999999999</v>
      </c>
      <c r="CK20" s="14">
        <f ca="1">SUM(CI$12:CI20)</f>
        <v>2320.3789999999999</v>
      </c>
      <c r="CL20" s="77">
        <f ca="1">SUM(CG$12:CG20)+SUMIF(CH$12:CH20, "&lt;0")</f>
        <v>0</v>
      </c>
    </row>
    <row r="21" spans="1:90" x14ac:dyDescent="0.2">
      <c r="A21" s="56">
        <v>44195</v>
      </c>
      <c r="B21" s="76">
        <f ca="1">IF($A21&gt;= $C$5,$C$6, INDEX('[1]Historical Data'!$D$2:$D$742, MATCH(A21, '[1]Historical Data'!$B$2:$B$742, 0)))</f>
        <v>691.11999999999989</v>
      </c>
      <c r="C21" s="30">
        <f t="shared" ca="1" si="53"/>
        <v>270.52828571428569</v>
      </c>
      <c r="D21" s="30">
        <v>0</v>
      </c>
      <c r="E21" s="30">
        <f t="shared" ca="1" si="18"/>
        <v>691.11999999999989</v>
      </c>
      <c r="F21" s="30">
        <f t="shared" ca="1" si="19"/>
        <v>691.11999999999989</v>
      </c>
      <c r="G21" s="30">
        <f t="shared" ca="1" si="44"/>
        <v>3011.4989999999998</v>
      </c>
      <c r="H21" s="14">
        <f ca="1">SUM(F$12:F21)</f>
        <v>3011.4989999999998</v>
      </c>
      <c r="I21" s="77">
        <f ca="1">SUM(D$12:D21)+SUMIF(E$12:E21, "&lt;0")</f>
        <v>0</v>
      </c>
      <c r="J21" s="14"/>
      <c r="K21" s="78">
        <v>44195</v>
      </c>
      <c r="L21" s="79">
        <f t="shared" ca="1" si="20"/>
        <v>691.11999999999989</v>
      </c>
      <c r="M21" s="79">
        <f t="shared" ca="1" si="54"/>
        <v>270.52828571428569</v>
      </c>
      <c r="N21" s="79">
        <v>0</v>
      </c>
      <c r="O21" s="79">
        <f t="shared" ca="1" si="21"/>
        <v>691.11999999999989</v>
      </c>
      <c r="P21" s="79">
        <f t="shared" ca="1" si="22"/>
        <v>691.11999999999989</v>
      </c>
      <c r="Q21" s="79">
        <f t="shared" ca="1" si="45"/>
        <v>3011.4989999999998</v>
      </c>
      <c r="R21" s="14">
        <f ca="1">SUM(P$12:P21)</f>
        <v>3011.4989999999998</v>
      </c>
      <c r="S21" s="77">
        <f ca="1">SUM(N$12:N21)+SUMIF(O$12:O21, "&lt;0")</f>
        <v>0</v>
      </c>
      <c r="U21" s="78">
        <v>44195</v>
      </c>
      <c r="V21" s="79">
        <f t="shared" ca="1" si="23"/>
        <v>691.11999999999989</v>
      </c>
      <c r="W21" s="79">
        <f t="shared" ca="1" si="55"/>
        <v>270.52828571428569</v>
      </c>
      <c r="X21" s="79">
        <v>0</v>
      </c>
      <c r="Y21" s="79">
        <f t="shared" ca="1" si="24"/>
        <v>691.11999999999989</v>
      </c>
      <c r="Z21" s="79">
        <f t="shared" ca="1" si="25"/>
        <v>691.11999999999989</v>
      </c>
      <c r="AA21" s="79">
        <f t="shared" ca="1" si="46"/>
        <v>3011.4989999999998</v>
      </c>
      <c r="AB21" s="14">
        <f ca="1">SUM(Z$12:Z21)</f>
        <v>3011.4989999999998</v>
      </c>
      <c r="AC21" s="77">
        <f ca="1">SUM(X$12:X21)+SUMIF(Y$12:Y21, "&lt;0")</f>
        <v>0</v>
      </c>
      <c r="AE21" s="78">
        <v>44195</v>
      </c>
      <c r="AF21" s="79">
        <f t="shared" ca="1" si="26"/>
        <v>691.11999999999989</v>
      </c>
      <c r="AG21" s="79">
        <f t="shared" ca="1" si="56"/>
        <v>270.52828571428569</v>
      </c>
      <c r="AH21" s="79">
        <v>0</v>
      </c>
      <c r="AI21" s="79">
        <f t="shared" ca="1" si="27"/>
        <v>691.11999999999989</v>
      </c>
      <c r="AJ21" s="79">
        <f t="shared" ca="1" si="28"/>
        <v>691.11999999999989</v>
      </c>
      <c r="AK21" s="79">
        <f t="shared" ca="1" si="47"/>
        <v>3011.4989999999998</v>
      </c>
      <c r="AL21" s="14">
        <f ca="1">SUM(AJ$12:AJ21)</f>
        <v>3011.4989999999998</v>
      </c>
      <c r="AM21" s="77">
        <f ca="1">SUM(AH$12:AH21)+SUMIF(AI$12:AI21, "&lt;0")</f>
        <v>0</v>
      </c>
      <c r="AO21" s="78">
        <v>44195</v>
      </c>
      <c r="AP21" s="79">
        <f t="shared" ca="1" si="29"/>
        <v>691.11999999999989</v>
      </c>
      <c r="AQ21" s="79">
        <f t="shared" ca="1" si="57"/>
        <v>271</v>
      </c>
      <c r="AR21" s="79">
        <v>0</v>
      </c>
      <c r="AS21" s="79">
        <f t="shared" ca="1" si="30"/>
        <v>691.11999999999989</v>
      </c>
      <c r="AT21" s="79">
        <f t="shared" ca="1" si="31"/>
        <v>691.11999999999989</v>
      </c>
      <c r="AU21" s="79">
        <f t="shared" ca="1" si="48"/>
        <v>3011.4989999999998</v>
      </c>
      <c r="AV21" s="14">
        <f ca="1">SUM(AT$12:AT21)</f>
        <v>3011.4989999999998</v>
      </c>
      <c r="AW21" s="77">
        <f ca="1">SUM(AR$12:AR21)+SUMIF(AS$12:AS21, "&lt;0")</f>
        <v>0</v>
      </c>
      <c r="AX21" s="14"/>
      <c r="AZ21" s="78">
        <v>44195</v>
      </c>
      <c r="BA21" s="79">
        <f t="shared" ca="1" si="32"/>
        <v>691.11999999999989</v>
      </c>
      <c r="BB21" s="79">
        <f t="shared" ca="1" si="58"/>
        <v>270.52828571428569</v>
      </c>
      <c r="BC21" s="79">
        <v>0</v>
      </c>
      <c r="BD21" s="79">
        <f t="shared" ca="1" si="33"/>
        <v>691.11999999999989</v>
      </c>
      <c r="BE21" s="79">
        <f t="shared" ca="1" si="34"/>
        <v>691.11999999999989</v>
      </c>
      <c r="BF21" s="79">
        <f t="shared" ca="1" si="49"/>
        <v>3011.4989999999998</v>
      </c>
      <c r="BG21" s="14">
        <f ca="1">SUM(BE$12:BE21)</f>
        <v>3011.4989999999998</v>
      </c>
      <c r="BH21" s="77">
        <f ca="1">SUM(BC$12:BC21)+SUMIF(BD$12:BD21, "&lt;0")</f>
        <v>0</v>
      </c>
      <c r="BJ21" s="78">
        <v>44195</v>
      </c>
      <c r="BK21" s="79">
        <f t="shared" ca="1" si="35"/>
        <v>691.11999999999989</v>
      </c>
      <c r="BL21" s="79">
        <f t="shared" ca="1" si="59"/>
        <v>270.52828571428569</v>
      </c>
      <c r="BM21" s="79">
        <v>0</v>
      </c>
      <c r="BN21" s="79">
        <f t="shared" ca="1" si="36"/>
        <v>691.11999999999989</v>
      </c>
      <c r="BO21" s="79">
        <f t="shared" ca="1" si="37"/>
        <v>691.11999999999989</v>
      </c>
      <c r="BP21" s="79">
        <f t="shared" ca="1" si="50"/>
        <v>3011.4989999999998</v>
      </c>
      <c r="BQ21" s="14">
        <f ca="1">SUM(BO$12:BO21)</f>
        <v>3011.4989999999998</v>
      </c>
      <c r="BR21" s="77">
        <f ca="1">SUM(BM$12:BM21)+SUMIF(BN$12:BN21, "&lt;0")</f>
        <v>0</v>
      </c>
      <c r="BT21" s="78">
        <v>44195</v>
      </c>
      <c r="BU21" s="79">
        <f t="shared" ca="1" si="38"/>
        <v>691.11999999999989</v>
      </c>
      <c r="BV21" s="79">
        <f t="shared" ca="1" si="60"/>
        <v>270.52828571428569</v>
      </c>
      <c r="BW21" s="79">
        <v>0</v>
      </c>
      <c r="BX21" s="79">
        <f t="shared" ca="1" si="39"/>
        <v>691.11999999999989</v>
      </c>
      <c r="BY21" s="79">
        <f t="shared" ca="1" si="40"/>
        <v>691.11999999999989</v>
      </c>
      <c r="BZ21" s="79">
        <f t="shared" ca="1" si="51"/>
        <v>3011.4989999999998</v>
      </c>
      <c r="CA21" s="14">
        <f ca="1">SUM(BY$12:BY21)</f>
        <v>3011.4989999999998</v>
      </c>
      <c r="CB21" s="77">
        <f ca="1">SUM(BW$12:BW21)+SUMIF(BX$12:BX21, "&lt;0")</f>
        <v>0</v>
      </c>
      <c r="CD21" s="78">
        <v>44195</v>
      </c>
      <c r="CE21" s="79">
        <f t="shared" ca="1" si="41"/>
        <v>691.11999999999989</v>
      </c>
      <c r="CF21" s="79">
        <f t="shared" ca="1" si="61"/>
        <v>270.52828571428569</v>
      </c>
      <c r="CG21" s="79">
        <v>0</v>
      </c>
      <c r="CH21" s="79">
        <f t="shared" ca="1" si="42"/>
        <v>691.11999999999989</v>
      </c>
      <c r="CI21" s="79">
        <f t="shared" ca="1" si="43"/>
        <v>691.11999999999989</v>
      </c>
      <c r="CJ21" s="79">
        <f t="shared" ca="1" si="52"/>
        <v>3011.4989999999998</v>
      </c>
      <c r="CK21" s="14">
        <f ca="1">SUM(CI$12:CI21)</f>
        <v>3011.4989999999998</v>
      </c>
      <c r="CL21" s="77">
        <f ca="1">SUM(CG$12:CG21)+SUMIF(CH$12:CH21, "&lt;0")</f>
        <v>0</v>
      </c>
    </row>
    <row r="22" spans="1:90" x14ac:dyDescent="0.2">
      <c r="A22" s="56">
        <v>44196</v>
      </c>
      <c r="B22" s="76">
        <f ca="1">IF($A22&gt;= $C$5,$C$6, INDEX('[1]Historical Data'!$D$2:$D$742, MATCH(A22, '[1]Historical Data'!$B$2:$B$742, 0)))</f>
        <v>122.31900000000041</v>
      </c>
      <c r="C22" s="30">
        <f t="shared" ca="1" si="53"/>
        <v>272.11557142857146</v>
      </c>
      <c r="D22" s="30">
        <v>0</v>
      </c>
      <c r="E22" s="30">
        <f t="shared" ca="1" si="18"/>
        <v>122.31900000000041</v>
      </c>
      <c r="F22" s="30">
        <f t="shared" ca="1" si="19"/>
        <v>122.31900000000041</v>
      </c>
      <c r="G22" s="30">
        <f t="shared" ca="1" si="44"/>
        <v>3133.8180000000002</v>
      </c>
      <c r="H22" s="14">
        <f ca="1">SUM(F$12:F22)</f>
        <v>3133.8180000000002</v>
      </c>
      <c r="I22" s="77">
        <f ca="1">SUM(D$12:D22)+SUMIF(E$12:E22, "&lt;0")</f>
        <v>0</v>
      </c>
      <c r="J22" s="14"/>
      <c r="K22" s="78">
        <v>44196</v>
      </c>
      <c r="L22" s="79">
        <f t="shared" ca="1" si="20"/>
        <v>122.31900000000041</v>
      </c>
      <c r="M22" s="79">
        <f t="shared" ca="1" si="54"/>
        <v>272.11557142857146</v>
      </c>
      <c r="N22" s="79">
        <v>0</v>
      </c>
      <c r="O22" s="79">
        <f t="shared" ca="1" si="21"/>
        <v>122.31900000000041</v>
      </c>
      <c r="P22" s="79">
        <f t="shared" ca="1" si="22"/>
        <v>122.31900000000041</v>
      </c>
      <c r="Q22" s="79">
        <f t="shared" ca="1" si="45"/>
        <v>3133.8180000000002</v>
      </c>
      <c r="R22" s="14">
        <f ca="1">SUM(P$12:P22)</f>
        <v>3133.8180000000002</v>
      </c>
      <c r="S22" s="77">
        <f ca="1">SUM(N$12:N22)+SUMIF(O$12:O22, "&lt;0")</f>
        <v>0</v>
      </c>
      <c r="U22" s="78">
        <v>44196</v>
      </c>
      <c r="V22" s="79">
        <f t="shared" ca="1" si="23"/>
        <v>122.31900000000041</v>
      </c>
      <c r="W22" s="79">
        <f t="shared" ca="1" si="55"/>
        <v>272.11557142857146</v>
      </c>
      <c r="X22" s="79">
        <v>0</v>
      </c>
      <c r="Y22" s="79">
        <f t="shared" ca="1" si="24"/>
        <v>122.31900000000041</v>
      </c>
      <c r="Z22" s="79">
        <f t="shared" ca="1" si="25"/>
        <v>122.31900000000041</v>
      </c>
      <c r="AA22" s="79">
        <f t="shared" ca="1" si="46"/>
        <v>3133.8180000000002</v>
      </c>
      <c r="AB22" s="14">
        <f ca="1">SUM(Z$12:Z22)</f>
        <v>3133.8180000000002</v>
      </c>
      <c r="AC22" s="77">
        <f ca="1">SUM(X$12:X22)+SUMIF(Y$12:Y22, "&lt;0")</f>
        <v>0</v>
      </c>
      <c r="AE22" s="78">
        <v>44196</v>
      </c>
      <c r="AF22" s="79">
        <f t="shared" ca="1" si="26"/>
        <v>122.31900000000041</v>
      </c>
      <c r="AG22" s="79">
        <f t="shared" ca="1" si="56"/>
        <v>272.11557142857146</v>
      </c>
      <c r="AH22" s="79">
        <v>0</v>
      </c>
      <c r="AI22" s="79">
        <f t="shared" ca="1" si="27"/>
        <v>122.31900000000041</v>
      </c>
      <c r="AJ22" s="79">
        <f t="shared" ca="1" si="28"/>
        <v>122.31900000000041</v>
      </c>
      <c r="AK22" s="79">
        <f t="shared" ca="1" si="47"/>
        <v>3133.8180000000002</v>
      </c>
      <c r="AL22" s="14">
        <f ca="1">SUM(AJ$12:AJ22)</f>
        <v>3133.8180000000002</v>
      </c>
      <c r="AM22" s="77">
        <f ca="1">SUM(AH$12:AH22)+SUMIF(AI$12:AI22, "&lt;0")</f>
        <v>0</v>
      </c>
      <c r="AO22" s="78">
        <v>44196</v>
      </c>
      <c r="AP22" s="79">
        <f t="shared" ca="1" si="29"/>
        <v>122.31900000000041</v>
      </c>
      <c r="AQ22" s="79">
        <f t="shared" ca="1" si="57"/>
        <v>272</v>
      </c>
      <c r="AR22" s="79">
        <v>0</v>
      </c>
      <c r="AS22" s="79">
        <f t="shared" ca="1" si="30"/>
        <v>122.31900000000041</v>
      </c>
      <c r="AT22" s="79">
        <f t="shared" ca="1" si="31"/>
        <v>122.31900000000041</v>
      </c>
      <c r="AU22" s="79">
        <f t="shared" ca="1" si="48"/>
        <v>3133.8180000000002</v>
      </c>
      <c r="AV22" s="14">
        <f ca="1">SUM(AT$12:AT22)</f>
        <v>3133.8180000000002</v>
      </c>
      <c r="AW22" s="77">
        <f ca="1">SUM(AR$12:AR22)+SUMIF(AS$12:AS22, "&lt;0")</f>
        <v>0</v>
      </c>
      <c r="AX22" s="14"/>
      <c r="AZ22" s="78">
        <v>44196</v>
      </c>
      <c r="BA22" s="79">
        <f t="shared" ca="1" si="32"/>
        <v>122.31900000000041</v>
      </c>
      <c r="BB22" s="79">
        <f t="shared" ca="1" si="58"/>
        <v>272.11557142857146</v>
      </c>
      <c r="BC22" s="79">
        <v>0</v>
      </c>
      <c r="BD22" s="79">
        <f t="shared" ca="1" si="33"/>
        <v>122.31900000000041</v>
      </c>
      <c r="BE22" s="79">
        <f t="shared" ca="1" si="34"/>
        <v>122.31900000000041</v>
      </c>
      <c r="BF22" s="79">
        <f t="shared" ca="1" si="49"/>
        <v>3133.8180000000002</v>
      </c>
      <c r="BG22" s="14">
        <f ca="1">SUM(BE$12:BE22)</f>
        <v>3133.8180000000002</v>
      </c>
      <c r="BH22" s="77">
        <f ca="1">SUM(BC$12:BC22)+SUMIF(BD$12:BD22, "&lt;0")</f>
        <v>0</v>
      </c>
      <c r="BJ22" s="78">
        <v>44196</v>
      </c>
      <c r="BK22" s="79">
        <f t="shared" ca="1" si="35"/>
        <v>122.31900000000041</v>
      </c>
      <c r="BL22" s="79">
        <f t="shared" ca="1" si="59"/>
        <v>272.11557142857146</v>
      </c>
      <c r="BM22" s="79">
        <v>0</v>
      </c>
      <c r="BN22" s="79">
        <f t="shared" ca="1" si="36"/>
        <v>122.31900000000041</v>
      </c>
      <c r="BO22" s="79">
        <f t="shared" ca="1" si="37"/>
        <v>122.31900000000041</v>
      </c>
      <c r="BP22" s="79">
        <f t="shared" ca="1" si="50"/>
        <v>3133.8180000000002</v>
      </c>
      <c r="BQ22" s="14">
        <f ca="1">SUM(BO$12:BO22)</f>
        <v>3133.8180000000002</v>
      </c>
      <c r="BR22" s="77">
        <f ca="1">SUM(BM$12:BM22)+SUMIF(BN$12:BN22, "&lt;0")</f>
        <v>0</v>
      </c>
      <c r="BT22" s="78">
        <v>44196</v>
      </c>
      <c r="BU22" s="79">
        <f t="shared" ca="1" si="38"/>
        <v>122.31900000000041</v>
      </c>
      <c r="BV22" s="79">
        <f t="shared" ca="1" si="60"/>
        <v>272.11557142857146</v>
      </c>
      <c r="BW22" s="79">
        <v>0</v>
      </c>
      <c r="BX22" s="79">
        <f t="shared" ca="1" si="39"/>
        <v>122.31900000000041</v>
      </c>
      <c r="BY22" s="79">
        <f t="shared" ca="1" si="40"/>
        <v>122.31900000000041</v>
      </c>
      <c r="BZ22" s="79">
        <f t="shared" ca="1" si="51"/>
        <v>3133.8180000000002</v>
      </c>
      <c r="CA22" s="14">
        <f ca="1">SUM(BY$12:BY22)</f>
        <v>3133.8180000000002</v>
      </c>
      <c r="CB22" s="77">
        <f ca="1">SUM(BW$12:BW22)+SUMIF(BX$12:BX22, "&lt;0")</f>
        <v>0</v>
      </c>
      <c r="CD22" s="78">
        <v>44196</v>
      </c>
      <c r="CE22" s="79">
        <f t="shared" ca="1" si="41"/>
        <v>122.31900000000041</v>
      </c>
      <c r="CF22" s="79">
        <f t="shared" ca="1" si="61"/>
        <v>272.11557142857146</v>
      </c>
      <c r="CG22" s="79">
        <v>0</v>
      </c>
      <c r="CH22" s="79">
        <f t="shared" ca="1" si="42"/>
        <v>122.31900000000041</v>
      </c>
      <c r="CI22" s="79">
        <f t="shared" ca="1" si="43"/>
        <v>122.31900000000041</v>
      </c>
      <c r="CJ22" s="79">
        <f t="shared" ca="1" si="52"/>
        <v>3133.8180000000002</v>
      </c>
      <c r="CK22" s="14">
        <f ca="1">SUM(CI$12:CI22)</f>
        <v>3133.8180000000002</v>
      </c>
      <c r="CL22" s="77">
        <f ca="1">SUM(CG$12:CG22)+SUMIF(CH$12:CH22, "&lt;0")</f>
        <v>0</v>
      </c>
    </row>
    <row r="23" spans="1:90" x14ac:dyDescent="0.2">
      <c r="A23" s="56">
        <v>44197</v>
      </c>
      <c r="B23" s="76">
        <f ca="1">IF($A23&gt;= $C$5,$C$6, INDEX('[1]Historical Data'!$D$2:$D$742, MATCH(A23, '[1]Historical Data'!$B$2:$B$742, 0)))</f>
        <v>355.27199999999993</v>
      </c>
      <c r="C23" s="30">
        <f t="shared" ca="1" si="53"/>
        <v>322.8687142857143</v>
      </c>
      <c r="D23" s="30">
        <v>0</v>
      </c>
      <c r="E23" s="30">
        <f t="shared" ca="1" si="18"/>
        <v>355.27199999999993</v>
      </c>
      <c r="F23" s="30">
        <f t="shared" ca="1" si="19"/>
        <v>355.27199999999993</v>
      </c>
      <c r="G23" s="30">
        <f t="shared" ca="1" si="44"/>
        <v>3489.09</v>
      </c>
      <c r="H23" s="14">
        <f ca="1">SUM(F$12:F23)</f>
        <v>3489.09</v>
      </c>
      <c r="I23" s="77">
        <f ca="1">SUM(D$12:D23)+SUMIF(E$12:E23, "&lt;0")</f>
        <v>0</v>
      </c>
      <c r="J23" s="14"/>
      <c r="K23" s="78">
        <v>44197</v>
      </c>
      <c r="L23" s="79">
        <f t="shared" ca="1" si="20"/>
        <v>355.27199999999993</v>
      </c>
      <c r="M23" s="79">
        <f t="shared" ca="1" si="54"/>
        <v>322.8687142857143</v>
      </c>
      <c r="N23" s="79">
        <v>0</v>
      </c>
      <c r="O23" s="79">
        <f t="shared" ca="1" si="21"/>
        <v>355.27199999999993</v>
      </c>
      <c r="P23" s="79">
        <f t="shared" ca="1" si="22"/>
        <v>355.27199999999993</v>
      </c>
      <c r="Q23" s="79">
        <f t="shared" ca="1" si="45"/>
        <v>3489.09</v>
      </c>
      <c r="R23" s="14">
        <f ca="1">SUM(P$12:P23)</f>
        <v>3489.09</v>
      </c>
      <c r="S23" s="77">
        <f ca="1">SUM(N$12:N23)+SUMIF(O$12:O23, "&lt;0")</f>
        <v>0</v>
      </c>
      <c r="U23" s="78">
        <v>44197</v>
      </c>
      <c r="V23" s="79">
        <f t="shared" ca="1" si="23"/>
        <v>355.27199999999993</v>
      </c>
      <c r="W23" s="79">
        <f t="shared" ca="1" si="55"/>
        <v>322.8687142857143</v>
      </c>
      <c r="X23" s="79">
        <v>0</v>
      </c>
      <c r="Y23" s="79">
        <f t="shared" ca="1" si="24"/>
        <v>355.27199999999993</v>
      </c>
      <c r="Z23" s="79">
        <f t="shared" ca="1" si="25"/>
        <v>355.27199999999993</v>
      </c>
      <c r="AA23" s="79">
        <f t="shared" ca="1" si="46"/>
        <v>3489.09</v>
      </c>
      <c r="AB23" s="14">
        <f ca="1">SUM(Z$12:Z23)</f>
        <v>3489.09</v>
      </c>
      <c r="AC23" s="77">
        <f ca="1">SUM(X$12:X23)+SUMIF(Y$12:Y23, "&lt;0")</f>
        <v>0</v>
      </c>
      <c r="AE23" s="78">
        <v>44197</v>
      </c>
      <c r="AF23" s="79">
        <f t="shared" ca="1" si="26"/>
        <v>355.27199999999993</v>
      </c>
      <c r="AG23" s="79">
        <f t="shared" ca="1" si="56"/>
        <v>322.8687142857143</v>
      </c>
      <c r="AH23" s="79">
        <v>0</v>
      </c>
      <c r="AI23" s="79">
        <f t="shared" ca="1" si="27"/>
        <v>355.27199999999993</v>
      </c>
      <c r="AJ23" s="79">
        <f t="shared" ca="1" si="28"/>
        <v>355.27199999999993</v>
      </c>
      <c r="AK23" s="79">
        <f t="shared" ca="1" si="47"/>
        <v>3489.09</v>
      </c>
      <c r="AL23" s="14">
        <f ca="1">SUM(AJ$12:AJ23)</f>
        <v>3489.09</v>
      </c>
      <c r="AM23" s="77">
        <f ca="1">SUM(AH$12:AH23)+SUMIF(AI$12:AI23, "&lt;0")</f>
        <v>0</v>
      </c>
      <c r="AO23" s="78">
        <v>44197</v>
      </c>
      <c r="AP23" s="79">
        <f t="shared" ca="1" si="29"/>
        <v>355.27199999999993</v>
      </c>
      <c r="AQ23" s="79">
        <f t="shared" ca="1" si="57"/>
        <v>323</v>
      </c>
      <c r="AR23" s="79">
        <v>0</v>
      </c>
      <c r="AS23" s="79">
        <f t="shared" ca="1" si="30"/>
        <v>355.27199999999993</v>
      </c>
      <c r="AT23" s="79">
        <f t="shared" ca="1" si="31"/>
        <v>355.27199999999993</v>
      </c>
      <c r="AU23" s="79">
        <f t="shared" ca="1" si="48"/>
        <v>3489.09</v>
      </c>
      <c r="AV23" s="14">
        <f ca="1">SUM(AT$12:AT23)</f>
        <v>3489.09</v>
      </c>
      <c r="AW23" s="77">
        <f ca="1">SUM(AR$12:AR23)+SUMIF(AS$12:AS23, "&lt;0")</f>
        <v>0</v>
      </c>
      <c r="AX23" s="14"/>
      <c r="AZ23" s="78">
        <v>44197</v>
      </c>
      <c r="BA23" s="79">
        <f t="shared" ca="1" si="32"/>
        <v>355.27199999999993</v>
      </c>
      <c r="BB23" s="79">
        <f t="shared" ca="1" si="58"/>
        <v>322.8687142857143</v>
      </c>
      <c r="BC23" s="79">
        <v>0</v>
      </c>
      <c r="BD23" s="79">
        <f t="shared" ca="1" si="33"/>
        <v>355.27199999999993</v>
      </c>
      <c r="BE23" s="79">
        <f t="shared" ca="1" si="34"/>
        <v>355.27199999999993</v>
      </c>
      <c r="BF23" s="79">
        <f t="shared" ca="1" si="49"/>
        <v>3489.09</v>
      </c>
      <c r="BG23" s="14">
        <f ca="1">SUM(BE$12:BE23)</f>
        <v>3489.09</v>
      </c>
      <c r="BH23" s="77">
        <f ca="1">SUM(BC$12:BC23)+SUMIF(BD$12:BD23, "&lt;0")</f>
        <v>0</v>
      </c>
      <c r="BJ23" s="78">
        <v>44197</v>
      </c>
      <c r="BK23" s="79">
        <f t="shared" ca="1" si="35"/>
        <v>355.27199999999993</v>
      </c>
      <c r="BL23" s="79">
        <f t="shared" ca="1" si="59"/>
        <v>322.8687142857143</v>
      </c>
      <c r="BM23" s="79">
        <v>0</v>
      </c>
      <c r="BN23" s="79">
        <f t="shared" ca="1" si="36"/>
        <v>355.27199999999993</v>
      </c>
      <c r="BO23" s="79">
        <f t="shared" ca="1" si="37"/>
        <v>355.27199999999993</v>
      </c>
      <c r="BP23" s="79">
        <f t="shared" ca="1" si="50"/>
        <v>3489.09</v>
      </c>
      <c r="BQ23" s="14">
        <f ca="1">SUM(BO$12:BO23)</f>
        <v>3489.09</v>
      </c>
      <c r="BR23" s="77">
        <f ca="1">SUM(BM$12:BM23)+SUMIF(BN$12:BN23, "&lt;0")</f>
        <v>0</v>
      </c>
      <c r="BT23" s="78">
        <v>44197</v>
      </c>
      <c r="BU23" s="79">
        <f t="shared" ca="1" si="38"/>
        <v>355.27199999999993</v>
      </c>
      <c r="BV23" s="79">
        <f t="shared" ca="1" si="60"/>
        <v>322.8687142857143</v>
      </c>
      <c r="BW23" s="79">
        <v>0</v>
      </c>
      <c r="BX23" s="79">
        <f t="shared" ca="1" si="39"/>
        <v>355.27199999999993</v>
      </c>
      <c r="BY23" s="79">
        <f t="shared" ca="1" si="40"/>
        <v>355.27199999999993</v>
      </c>
      <c r="BZ23" s="79">
        <f t="shared" ca="1" si="51"/>
        <v>3489.09</v>
      </c>
      <c r="CA23" s="14">
        <f ca="1">SUM(BY$12:BY23)</f>
        <v>3489.09</v>
      </c>
      <c r="CB23" s="77">
        <f ca="1">SUM(BW$12:BW23)+SUMIF(BX$12:BX23, "&lt;0")</f>
        <v>0</v>
      </c>
      <c r="CD23" s="78">
        <v>44197</v>
      </c>
      <c r="CE23" s="79">
        <f t="shared" ca="1" si="41"/>
        <v>355.27199999999993</v>
      </c>
      <c r="CF23" s="79">
        <f t="shared" ca="1" si="61"/>
        <v>322.8687142857143</v>
      </c>
      <c r="CG23" s="79">
        <v>0</v>
      </c>
      <c r="CH23" s="79">
        <f t="shared" ca="1" si="42"/>
        <v>355.27199999999993</v>
      </c>
      <c r="CI23" s="79">
        <f t="shared" ca="1" si="43"/>
        <v>355.27199999999993</v>
      </c>
      <c r="CJ23" s="79">
        <f t="shared" ca="1" si="52"/>
        <v>3489.09</v>
      </c>
      <c r="CK23" s="14">
        <f ca="1">SUM(CI$12:CI23)</f>
        <v>3489.09</v>
      </c>
      <c r="CL23" s="77">
        <f ca="1">SUM(CG$12:CG23)+SUMIF(CH$12:CH23, "&lt;0")</f>
        <v>0</v>
      </c>
    </row>
    <row r="24" spans="1:90" x14ac:dyDescent="0.2">
      <c r="A24" s="56">
        <v>44198</v>
      </c>
      <c r="B24" s="76">
        <f ca="1">IF($A24&gt;= $C$5,$C$6, INDEX('[1]Historical Data'!$D$2:$D$742, MATCH(A24, '[1]Historical Data'!$B$2:$B$742, 0)))</f>
        <v>795.44399999999951</v>
      </c>
      <c r="C24" s="30">
        <f t="shared" ca="1" si="53"/>
        <v>403.44242857142854</v>
      </c>
      <c r="D24" s="30">
        <v>0</v>
      </c>
      <c r="E24" s="30">
        <f t="shared" ca="1" si="18"/>
        <v>795.44399999999951</v>
      </c>
      <c r="F24" s="30">
        <f t="shared" ca="1" si="19"/>
        <v>795.44399999999951</v>
      </c>
      <c r="G24" s="30">
        <f t="shared" ca="1" si="44"/>
        <v>4284.5339999999997</v>
      </c>
      <c r="H24" s="14">
        <f ca="1">SUM(F$12:F24)</f>
        <v>4284.5339999999997</v>
      </c>
      <c r="I24" s="77">
        <f ca="1">SUM(D$12:D24)+SUMIF(E$12:E24, "&lt;0")</f>
        <v>0</v>
      </c>
      <c r="J24" s="14"/>
      <c r="K24" s="78">
        <v>44198</v>
      </c>
      <c r="L24" s="79">
        <f t="shared" ca="1" si="20"/>
        <v>795.44399999999951</v>
      </c>
      <c r="M24" s="79">
        <f t="shared" ca="1" si="54"/>
        <v>403.44242857142854</v>
      </c>
      <c r="N24" s="79">
        <v>0</v>
      </c>
      <c r="O24" s="79">
        <f t="shared" ca="1" si="21"/>
        <v>795.44399999999951</v>
      </c>
      <c r="P24" s="79">
        <f t="shared" ca="1" si="22"/>
        <v>795.44399999999951</v>
      </c>
      <c r="Q24" s="79">
        <f t="shared" ca="1" si="45"/>
        <v>4284.5339999999997</v>
      </c>
      <c r="R24" s="14">
        <f ca="1">SUM(P$12:P24)</f>
        <v>4284.5339999999997</v>
      </c>
      <c r="S24" s="77">
        <f ca="1">SUM(N$12:N24)+SUMIF(O$12:O24, "&lt;0")</f>
        <v>0</v>
      </c>
      <c r="U24" s="78">
        <v>44198</v>
      </c>
      <c r="V24" s="79">
        <f t="shared" ca="1" si="23"/>
        <v>795.44399999999951</v>
      </c>
      <c r="W24" s="79">
        <f t="shared" ca="1" si="55"/>
        <v>403.44242857142854</v>
      </c>
      <c r="X24" s="79">
        <v>0</v>
      </c>
      <c r="Y24" s="79">
        <f t="shared" ca="1" si="24"/>
        <v>795.44399999999951</v>
      </c>
      <c r="Z24" s="79">
        <f t="shared" ca="1" si="25"/>
        <v>795.44399999999951</v>
      </c>
      <c r="AA24" s="79">
        <f t="shared" ca="1" si="46"/>
        <v>4284.5339999999997</v>
      </c>
      <c r="AB24" s="14">
        <f ca="1">SUM(Z$12:Z24)</f>
        <v>4284.5339999999997</v>
      </c>
      <c r="AC24" s="77">
        <f ca="1">SUM(X$12:X24)+SUMIF(Y$12:Y24, "&lt;0")</f>
        <v>0</v>
      </c>
      <c r="AE24" s="78">
        <v>44198</v>
      </c>
      <c r="AF24" s="79">
        <f t="shared" ca="1" si="26"/>
        <v>795.44399999999951</v>
      </c>
      <c r="AG24" s="79">
        <f t="shared" ca="1" si="56"/>
        <v>403.44242857142854</v>
      </c>
      <c r="AH24" s="79">
        <v>0</v>
      </c>
      <c r="AI24" s="79">
        <f t="shared" ca="1" si="27"/>
        <v>795.44399999999951</v>
      </c>
      <c r="AJ24" s="79">
        <f t="shared" ca="1" si="28"/>
        <v>795.44399999999951</v>
      </c>
      <c r="AK24" s="79">
        <f t="shared" ca="1" si="47"/>
        <v>4284.5339999999997</v>
      </c>
      <c r="AL24" s="14">
        <f ca="1">SUM(AJ$12:AJ24)</f>
        <v>4284.5339999999997</v>
      </c>
      <c r="AM24" s="77">
        <f ca="1">SUM(AH$12:AH24)+SUMIF(AI$12:AI24, "&lt;0")</f>
        <v>0</v>
      </c>
      <c r="AO24" s="78">
        <v>44198</v>
      </c>
      <c r="AP24" s="79">
        <f t="shared" ca="1" si="29"/>
        <v>795.44399999999951</v>
      </c>
      <c r="AQ24" s="79">
        <f t="shared" ca="1" si="57"/>
        <v>403</v>
      </c>
      <c r="AR24" s="79">
        <v>0</v>
      </c>
      <c r="AS24" s="79">
        <f t="shared" ca="1" si="30"/>
        <v>795.44399999999951</v>
      </c>
      <c r="AT24" s="79">
        <f t="shared" ca="1" si="31"/>
        <v>795.44399999999951</v>
      </c>
      <c r="AU24" s="79">
        <f t="shared" ca="1" si="48"/>
        <v>4284.5339999999997</v>
      </c>
      <c r="AV24" s="14">
        <f ca="1">SUM(AT$12:AT24)</f>
        <v>4284.5339999999997</v>
      </c>
      <c r="AW24" s="77">
        <f ca="1">SUM(AR$12:AR24)+SUMIF(AS$12:AS24, "&lt;0")</f>
        <v>0</v>
      </c>
      <c r="AX24" s="14"/>
      <c r="AZ24" s="78">
        <v>44198</v>
      </c>
      <c r="BA24" s="79">
        <f t="shared" ca="1" si="32"/>
        <v>795.44399999999951</v>
      </c>
      <c r="BB24" s="79">
        <f t="shared" ca="1" si="58"/>
        <v>403.44242857142854</v>
      </c>
      <c r="BC24" s="79">
        <v>0</v>
      </c>
      <c r="BD24" s="79">
        <f t="shared" ca="1" si="33"/>
        <v>795.44399999999951</v>
      </c>
      <c r="BE24" s="79">
        <f t="shared" ca="1" si="34"/>
        <v>795.44399999999951</v>
      </c>
      <c r="BF24" s="79">
        <f t="shared" ca="1" si="49"/>
        <v>4284.5339999999997</v>
      </c>
      <c r="BG24" s="14">
        <f ca="1">SUM(BE$12:BE24)</f>
        <v>4284.5339999999997</v>
      </c>
      <c r="BH24" s="77">
        <f ca="1">SUM(BC$12:BC24)+SUMIF(BD$12:BD24, "&lt;0")</f>
        <v>0</v>
      </c>
      <c r="BJ24" s="78">
        <v>44198</v>
      </c>
      <c r="BK24" s="79">
        <f t="shared" ca="1" si="35"/>
        <v>795.44399999999951</v>
      </c>
      <c r="BL24" s="79">
        <f t="shared" ca="1" si="59"/>
        <v>403.44242857142854</v>
      </c>
      <c r="BM24" s="79">
        <v>0</v>
      </c>
      <c r="BN24" s="79">
        <f t="shared" ca="1" si="36"/>
        <v>795.44399999999951</v>
      </c>
      <c r="BO24" s="79">
        <f t="shared" ca="1" si="37"/>
        <v>795.44399999999951</v>
      </c>
      <c r="BP24" s="79">
        <f t="shared" ca="1" si="50"/>
        <v>4284.5339999999997</v>
      </c>
      <c r="BQ24" s="14">
        <f ca="1">SUM(BO$12:BO24)</f>
        <v>4284.5339999999997</v>
      </c>
      <c r="BR24" s="77">
        <f ca="1">SUM(BM$12:BM24)+SUMIF(BN$12:BN24, "&lt;0")</f>
        <v>0</v>
      </c>
      <c r="BT24" s="78">
        <v>44198</v>
      </c>
      <c r="BU24" s="79">
        <f t="shared" ca="1" si="38"/>
        <v>795.44399999999951</v>
      </c>
      <c r="BV24" s="79">
        <f t="shared" ca="1" si="60"/>
        <v>403.44242857142854</v>
      </c>
      <c r="BW24" s="79">
        <v>0</v>
      </c>
      <c r="BX24" s="79">
        <f t="shared" ca="1" si="39"/>
        <v>795.44399999999951</v>
      </c>
      <c r="BY24" s="79">
        <f t="shared" ca="1" si="40"/>
        <v>795.44399999999951</v>
      </c>
      <c r="BZ24" s="79">
        <f t="shared" ca="1" si="51"/>
        <v>4284.5339999999997</v>
      </c>
      <c r="CA24" s="14">
        <f ca="1">SUM(BY$12:BY24)</f>
        <v>4284.5339999999997</v>
      </c>
      <c r="CB24" s="77">
        <f ca="1">SUM(BW$12:BW24)+SUMIF(BX$12:BX24, "&lt;0")</f>
        <v>0</v>
      </c>
      <c r="CD24" s="78">
        <v>44198</v>
      </c>
      <c r="CE24" s="79">
        <f t="shared" ca="1" si="41"/>
        <v>795.44399999999951</v>
      </c>
      <c r="CF24" s="79">
        <f t="shared" ca="1" si="61"/>
        <v>403.44242857142854</v>
      </c>
      <c r="CG24" s="79">
        <v>0</v>
      </c>
      <c r="CH24" s="79">
        <f t="shared" ca="1" si="42"/>
        <v>795.44399999999951</v>
      </c>
      <c r="CI24" s="79">
        <f t="shared" ca="1" si="43"/>
        <v>795.44399999999951</v>
      </c>
      <c r="CJ24" s="79">
        <f t="shared" ca="1" si="52"/>
        <v>4284.5339999999997</v>
      </c>
      <c r="CK24" s="14">
        <f ca="1">SUM(CI$12:CI24)</f>
        <v>4284.5339999999997</v>
      </c>
      <c r="CL24" s="77">
        <f ca="1">SUM(CG$12:CG24)+SUMIF(CH$12:CH24, "&lt;0")</f>
        <v>0</v>
      </c>
    </row>
    <row r="25" spans="1:90" x14ac:dyDescent="0.2">
      <c r="A25" s="56">
        <v>44199</v>
      </c>
      <c r="B25" s="76">
        <f ca="1">IF($A25&gt;= $C$5,$C$6, INDEX('[1]Historical Data'!$D$2:$D$742, MATCH(A25, '[1]Historical Data'!$B$2:$B$742, 0)))</f>
        <v>44.171000000000276</v>
      </c>
      <c r="C25" s="30">
        <f t="shared" ca="1" si="53"/>
        <v>395.0518571428571</v>
      </c>
      <c r="D25" s="30">
        <v>0</v>
      </c>
      <c r="E25" s="30">
        <f t="shared" ca="1" si="18"/>
        <v>44.171000000000276</v>
      </c>
      <c r="F25" s="30">
        <f t="shared" ca="1" si="19"/>
        <v>44.171000000000276</v>
      </c>
      <c r="G25" s="30">
        <f t="shared" ca="1" si="44"/>
        <v>4328.7049999999999</v>
      </c>
      <c r="H25" s="14">
        <f ca="1">SUM(F$12:F25)</f>
        <v>4328.7049999999999</v>
      </c>
      <c r="I25" s="77">
        <f ca="1">SUM(D$12:D25)+SUMIF(E$12:E25, "&lt;0")</f>
        <v>0</v>
      </c>
      <c r="J25" s="14"/>
      <c r="K25" s="78">
        <v>44199</v>
      </c>
      <c r="L25" s="79">
        <f t="shared" ca="1" si="20"/>
        <v>44.171000000000276</v>
      </c>
      <c r="M25" s="79">
        <f t="shared" ca="1" si="54"/>
        <v>395.0518571428571</v>
      </c>
      <c r="N25" s="79">
        <v>0</v>
      </c>
      <c r="O25" s="79">
        <f t="shared" ca="1" si="21"/>
        <v>44.171000000000276</v>
      </c>
      <c r="P25" s="79">
        <f t="shared" ca="1" si="22"/>
        <v>44.171000000000276</v>
      </c>
      <c r="Q25" s="79">
        <f t="shared" ca="1" si="45"/>
        <v>4328.7049999999999</v>
      </c>
      <c r="R25" s="14">
        <f ca="1">SUM(P$12:P25)</f>
        <v>4328.7049999999999</v>
      </c>
      <c r="S25" s="77">
        <f ca="1">SUM(N$12:N25)+SUMIF(O$12:O25, "&lt;0")</f>
        <v>0</v>
      </c>
      <c r="U25" s="78">
        <v>44199</v>
      </c>
      <c r="V25" s="79">
        <f t="shared" ca="1" si="23"/>
        <v>44.171000000000276</v>
      </c>
      <c r="W25" s="79">
        <f t="shared" ca="1" si="55"/>
        <v>395.0518571428571</v>
      </c>
      <c r="X25" s="79">
        <v>0</v>
      </c>
      <c r="Y25" s="79">
        <f t="shared" ca="1" si="24"/>
        <v>44.171000000000276</v>
      </c>
      <c r="Z25" s="79">
        <f t="shared" ca="1" si="25"/>
        <v>44.171000000000276</v>
      </c>
      <c r="AA25" s="79">
        <f t="shared" ca="1" si="46"/>
        <v>4328.7049999999999</v>
      </c>
      <c r="AB25" s="14">
        <f ca="1">SUM(Z$12:Z25)</f>
        <v>4328.7049999999999</v>
      </c>
      <c r="AC25" s="77">
        <f ca="1">SUM(X$12:X25)+SUMIF(Y$12:Y25, "&lt;0")</f>
        <v>0</v>
      </c>
      <c r="AE25" s="78">
        <v>44199</v>
      </c>
      <c r="AF25" s="79">
        <f t="shared" ca="1" si="26"/>
        <v>44.171000000000276</v>
      </c>
      <c r="AG25" s="79">
        <f t="shared" ca="1" si="56"/>
        <v>395.0518571428571</v>
      </c>
      <c r="AH25" s="79">
        <v>0</v>
      </c>
      <c r="AI25" s="79">
        <f t="shared" ca="1" si="27"/>
        <v>44.171000000000276</v>
      </c>
      <c r="AJ25" s="79">
        <f t="shared" ca="1" si="28"/>
        <v>44.171000000000276</v>
      </c>
      <c r="AK25" s="79">
        <f t="shared" ca="1" si="47"/>
        <v>4328.7049999999999</v>
      </c>
      <c r="AL25" s="14">
        <f ca="1">SUM(AJ$12:AJ25)</f>
        <v>4328.7049999999999</v>
      </c>
      <c r="AM25" s="77">
        <f ca="1">SUM(AH$12:AH25)+SUMIF(AI$12:AI25, "&lt;0")</f>
        <v>0</v>
      </c>
      <c r="AO25" s="78">
        <v>44199</v>
      </c>
      <c r="AP25" s="79">
        <f t="shared" ca="1" si="29"/>
        <v>44.171000000000276</v>
      </c>
      <c r="AQ25" s="79">
        <f t="shared" ca="1" si="57"/>
        <v>395</v>
      </c>
      <c r="AR25" s="79">
        <v>0</v>
      </c>
      <c r="AS25" s="79">
        <f t="shared" ca="1" si="30"/>
        <v>44.171000000000276</v>
      </c>
      <c r="AT25" s="79">
        <f t="shared" ca="1" si="31"/>
        <v>44.171000000000276</v>
      </c>
      <c r="AU25" s="79">
        <f t="shared" ca="1" si="48"/>
        <v>4328.7049999999999</v>
      </c>
      <c r="AV25" s="14">
        <f ca="1">SUM(AT$12:AT25)</f>
        <v>4328.7049999999999</v>
      </c>
      <c r="AW25" s="77">
        <f ca="1">SUM(AR$12:AR25)+SUMIF(AS$12:AS25, "&lt;0")</f>
        <v>0</v>
      </c>
      <c r="AX25" s="14"/>
      <c r="AZ25" s="78">
        <v>44199</v>
      </c>
      <c r="BA25" s="79">
        <f t="shared" ca="1" si="32"/>
        <v>44.171000000000276</v>
      </c>
      <c r="BB25" s="79">
        <f t="shared" ca="1" si="58"/>
        <v>395.0518571428571</v>
      </c>
      <c r="BC25" s="79">
        <v>0</v>
      </c>
      <c r="BD25" s="79">
        <f t="shared" ca="1" si="33"/>
        <v>44.171000000000276</v>
      </c>
      <c r="BE25" s="79">
        <f t="shared" ca="1" si="34"/>
        <v>44.171000000000276</v>
      </c>
      <c r="BF25" s="79">
        <f t="shared" ca="1" si="49"/>
        <v>4328.7049999999999</v>
      </c>
      <c r="BG25" s="14">
        <f ca="1">SUM(BE$12:BE25)</f>
        <v>4328.7049999999999</v>
      </c>
      <c r="BH25" s="77">
        <f ca="1">SUM(BC$12:BC25)+SUMIF(BD$12:BD25, "&lt;0")</f>
        <v>0</v>
      </c>
      <c r="BJ25" s="78">
        <v>44199</v>
      </c>
      <c r="BK25" s="79">
        <f t="shared" ca="1" si="35"/>
        <v>44.171000000000276</v>
      </c>
      <c r="BL25" s="79">
        <f t="shared" ca="1" si="59"/>
        <v>395.0518571428571</v>
      </c>
      <c r="BM25" s="79">
        <v>0</v>
      </c>
      <c r="BN25" s="79">
        <f t="shared" ca="1" si="36"/>
        <v>44.171000000000276</v>
      </c>
      <c r="BO25" s="79">
        <f t="shared" ca="1" si="37"/>
        <v>44.171000000000276</v>
      </c>
      <c r="BP25" s="79">
        <f t="shared" ca="1" si="50"/>
        <v>4328.7049999999999</v>
      </c>
      <c r="BQ25" s="14">
        <f ca="1">SUM(BO$12:BO25)</f>
        <v>4328.7049999999999</v>
      </c>
      <c r="BR25" s="77">
        <f ca="1">SUM(BM$12:BM25)+SUMIF(BN$12:BN25, "&lt;0")</f>
        <v>0</v>
      </c>
      <c r="BT25" s="78">
        <v>44199</v>
      </c>
      <c r="BU25" s="79">
        <f t="shared" ca="1" si="38"/>
        <v>44.171000000000276</v>
      </c>
      <c r="BV25" s="79">
        <f t="shared" ca="1" si="60"/>
        <v>395.0518571428571</v>
      </c>
      <c r="BW25" s="79">
        <v>0</v>
      </c>
      <c r="BX25" s="79">
        <f t="shared" ca="1" si="39"/>
        <v>44.171000000000276</v>
      </c>
      <c r="BY25" s="79">
        <f t="shared" ca="1" si="40"/>
        <v>44.171000000000276</v>
      </c>
      <c r="BZ25" s="79">
        <f t="shared" ca="1" si="51"/>
        <v>4328.7049999999999</v>
      </c>
      <c r="CA25" s="14">
        <f ca="1">SUM(BY$12:BY25)</f>
        <v>4328.7049999999999</v>
      </c>
      <c r="CB25" s="77">
        <f ca="1">SUM(BW$12:BW25)+SUMIF(BX$12:BX25, "&lt;0")</f>
        <v>0</v>
      </c>
      <c r="CD25" s="78">
        <v>44199</v>
      </c>
      <c r="CE25" s="79">
        <f t="shared" ca="1" si="41"/>
        <v>44.171000000000276</v>
      </c>
      <c r="CF25" s="79">
        <f t="shared" ca="1" si="61"/>
        <v>395.0518571428571</v>
      </c>
      <c r="CG25" s="79">
        <v>0</v>
      </c>
      <c r="CH25" s="79">
        <f t="shared" ca="1" si="42"/>
        <v>44.171000000000276</v>
      </c>
      <c r="CI25" s="79">
        <f t="shared" ca="1" si="43"/>
        <v>44.171000000000276</v>
      </c>
      <c r="CJ25" s="79">
        <f t="shared" ca="1" si="52"/>
        <v>4328.7049999999999</v>
      </c>
      <c r="CK25" s="14">
        <f ca="1">SUM(CI$12:CI25)</f>
        <v>4328.7049999999999</v>
      </c>
      <c r="CL25" s="77">
        <f ca="1">SUM(CG$12:CG25)+SUMIF(CH$12:CH25, "&lt;0")</f>
        <v>0</v>
      </c>
    </row>
    <row r="26" spans="1:90" x14ac:dyDescent="0.2">
      <c r="A26" s="56">
        <v>44200</v>
      </c>
      <c r="B26" s="76">
        <f ca="1">IF($A26&gt;= $C$5,$C$6, INDEX('[1]Historical Data'!$D$2:$D$742, MATCH(A26, '[1]Historical Data'!$B$2:$B$742, 0)))</f>
        <v>333.11599999999999</v>
      </c>
      <c r="C26" s="30">
        <f t="shared" ca="1" si="53"/>
        <v>389.23585714285713</v>
      </c>
      <c r="D26" s="30">
        <v>0</v>
      </c>
      <c r="E26" s="30">
        <f t="shared" ca="1" si="18"/>
        <v>333.11599999999999</v>
      </c>
      <c r="F26" s="30">
        <f t="shared" ca="1" si="19"/>
        <v>333.11599999999999</v>
      </c>
      <c r="G26" s="30">
        <f t="shared" ca="1" si="44"/>
        <v>4661.8209999999999</v>
      </c>
      <c r="H26" s="14">
        <f ca="1">SUM(F$12:F26)</f>
        <v>4661.8209999999999</v>
      </c>
      <c r="I26" s="77">
        <f ca="1">SUM(D$12:D26)+SUMIF(E$12:E26, "&lt;0")</f>
        <v>0</v>
      </c>
      <c r="J26" s="14"/>
      <c r="K26" s="78">
        <v>44200</v>
      </c>
      <c r="L26" s="79">
        <f t="shared" ca="1" si="20"/>
        <v>333.11599999999999</v>
      </c>
      <c r="M26" s="79">
        <f t="shared" ca="1" si="54"/>
        <v>389.23585714285713</v>
      </c>
      <c r="N26" s="79">
        <v>0</v>
      </c>
      <c r="O26" s="79">
        <f t="shared" ca="1" si="21"/>
        <v>333.11599999999999</v>
      </c>
      <c r="P26" s="79">
        <f t="shared" ca="1" si="22"/>
        <v>333.11599999999999</v>
      </c>
      <c r="Q26" s="79">
        <f t="shared" ca="1" si="45"/>
        <v>4661.8209999999999</v>
      </c>
      <c r="R26" s="14">
        <f ca="1">SUM(P$12:P26)</f>
        <v>4661.8209999999999</v>
      </c>
      <c r="S26" s="77">
        <f ca="1">SUM(N$12:N26)+SUMIF(O$12:O26, "&lt;0")</f>
        <v>0</v>
      </c>
      <c r="U26" s="78">
        <v>44200</v>
      </c>
      <c r="V26" s="79">
        <f t="shared" ca="1" si="23"/>
        <v>333.11599999999999</v>
      </c>
      <c r="W26" s="79">
        <f t="shared" ca="1" si="55"/>
        <v>389.23585714285713</v>
      </c>
      <c r="X26" s="79">
        <v>0</v>
      </c>
      <c r="Y26" s="79">
        <f t="shared" ca="1" si="24"/>
        <v>333.11599999999999</v>
      </c>
      <c r="Z26" s="79">
        <f t="shared" ca="1" si="25"/>
        <v>333.11599999999999</v>
      </c>
      <c r="AA26" s="79">
        <f t="shared" ca="1" si="46"/>
        <v>4661.8209999999999</v>
      </c>
      <c r="AB26" s="14">
        <f ca="1">SUM(Z$12:Z26)</f>
        <v>4661.8209999999999</v>
      </c>
      <c r="AC26" s="77">
        <f ca="1">SUM(X$12:X26)+SUMIF(Y$12:Y26, "&lt;0")</f>
        <v>0</v>
      </c>
      <c r="AE26" s="78">
        <v>44200</v>
      </c>
      <c r="AF26" s="79">
        <f t="shared" ca="1" si="26"/>
        <v>333.11599999999999</v>
      </c>
      <c r="AG26" s="79">
        <f t="shared" ca="1" si="56"/>
        <v>389.23585714285713</v>
      </c>
      <c r="AH26" s="79">
        <v>0</v>
      </c>
      <c r="AI26" s="79">
        <f t="shared" ca="1" si="27"/>
        <v>333.11599999999999</v>
      </c>
      <c r="AJ26" s="79">
        <f t="shared" ca="1" si="28"/>
        <v>333.11599999999999</v>
      </c>
      <c r="AK26" s="79">
        <f t="shared" ca="1" si="47"/>
        <v>4661.8209999999999</v>
      </c>
      <c r="AL26" s="14">
        <f ca="1">SUM(AJ$12:AJ26)</f>
        <v>4661.8209999999999</v>
      </c>
      <c r="AM26" s="77">
        <f ca="1">SUM(AH$12:AH26)+SUMIF(AI$12:AI26, "&lt;0")</f>
        <v>0</v>
      </c>
      <c r="AO26" s="78">
        <v>44200</v>
      </c>
      <c r="AP26" s="79">
        <f t="shared" ca="1" si="29"/>
        <v>333.11599999999999</v>
      </c>
      <c r="AQ26" s="79">
        <f t="shared" ca="1" si="57"/>
        <v>389</v>
      </c>
      <c r="AR26" s="79">
        <v>0</v>
      </c>
      <c r="AS26" s="79">
        <f t="shared" ca="1" si="30"/>
        <v>333.11599999999999</v>
      </c>
      <c r="AT26" s="79">
        <f t="shared" ca="1" si="31"/>
        <v>333.11599999999999</v>
      </c>
      <c r="AU26" s="79">
        <f t="shared" ca="1" si="48"/>
        <v>4661.8209999999999</v>
      </c>
      <c r="AV26" s="14">
        <f ca="1">SUM(AT$12:AT26)</f>
        <v>4661.8209999999999</v>
      </c>
      <c r="AW26" s="77">
        <f ca="1">SUM(AR$12:AR26)+SUMIF(AS$12:AS26, "&lt;0")</f>
        <v>0</v>
      </c>
      <c r="AX26" s="14"/>
      <c r="AZ26" s="78">
        <v>44200</v>
      </c>
      <c r="BA26" s="79">
        <f t="shared" ca="1" si="32"/>
        <v>333.11599999999999</v>
      </c>
      <c r="BB26" s="79">
        <f t="shared" ca="1" si="58"/>
        <v>389.23585714285713</v>
      </c>
      <c r="BC26" s="79">
        <v>0</v>
      </c>
      <c r="BD26" s="79">
        <f t="shared" ca="1" si="33"/>
        <v>333.11599999999999</v>
      </c>
      <c r="BE26" s="79">
        <f t="shared" ca="1" si="34"/>
        <v>333.11599999999999</v>
      </c>
      <c r="BF26" s="79">
        <f t="shared" ca="1" si="49"/>
        <v>4661.8209999999999</v>
      </c>
      <c r="BG26" s="14">
        <f ca="1">SUM(BE$12:BE26)</f>
        <v>4661.8209999999999</v>
      </c>
      <c r="BH26" s="77">
        <f ca="1">SUM(BC$12:BC26)+SUMIF(BD$12:BD26, "&lt;0")</f>
        <v>0</v>
      </c>
      <c r="BJ26" s="78">
        <v>44200</v>
      </c>
      <c r="BK26" s="79">
        <f t="shared" ca="1" si="35"/>
        <v>333.11599999999999</v>
      </c>
      <c r="BL26" s="79">
        <f t="shared" ca="1" si="59"/>
        <v>389.23585714285713</v>
      </c>
      <c r="BM26" s="79">
        <v>0</v>
      </c>
      <c r="BN26" s="79">
        <f t="shared" ca="1" si="36"/>
        <v>333.11599999999999</v>
      </c>
      <c r="BO26" s="79">
        <f t="shared" ca="1" si="37"/>
        <v>333.11599999999999</v>
      </c>
      <c r="BP26" s="79">
        <f t="shared" ca="1" si="50"/>
        <v>4661.8209999999999</v>
      </c>
      <c r="BQ26" s="14">
        <f ca="1">SUM(BO$12:BO26)</f>
        <v>4661.8209999999999</v>
      </c>
      <c r="BR26" s="77">
        <f ca="1">SUM(BM$12:BM26)+SUMIF(BN$12:BN26, "&lt;0")</f>
        <v>0</v>
      </c>
      <c r="BT26" s="78">
        <v>44200</v>
      </c>
      <c r="BU26" s="79">
        <f t="shared" ca="1" si="38"/>
        <v>333.11599999999999</v>
      </c>
      <c r="BV26" s="79">
        <f t="shared" ca="1" si="60"/>
        <v>389.23585714285713</v>
      </c>
      <c r="BW26" s="79">
        <v>0</v>
      </c>
      <c r="BX26" s="79">
        <f t="shared" ca="1" si="39"/>
        <v>333.11599999999999</v>
      </c>
      <c r="BY26" s="79">
        <f t="shared" ca="1" si="40"/>
        <v>333.11599999999999</v>
      </c>
      <c r="BZ26" s="79">
        <f t="shared" ca="1" si="51"/>
        <v>4661.8209999999999</v>
      </c>
      <c r="CA26" s="14">
        <f ca="1">SUM(BY$12:BY26)</f>
        <v>4661.8209999999999</v>
      </c>
      <c r="CB26" s="77">
        <f ca="1">SUM(BW$12:BW26)+SUMIF(BX$12:BX26, "&lt;0")</f>
        <v>0</v>
      </c>
      <c r="CD26" s="78">
        <v>44200</v>
      </c>
      <c r="CE26" s="79">
        <f t="shared" ca="1" si="41"/>
        <v>333.11599999999999</v>
      </c>
      <c r="CF26" s="79">
        <f t="shared" ca="1" si="61"/>
        <v>389.23585714285713</v>
      </c>
      <c r="CG26" s="79">
        <v>0</v>
      </c>
      <c r="CH26" s="79">
        <f t="shared" ca="1" si="42"/>
        <v>333.11599999999999</v>
      </c>
      <c r="CI26" s="79">
        <f t="shared" ca="1" si="43"/>
        <v>333.11599999999999</v>
      </c>
      <c r="CJ26" s="79">
        <f t="shared" ca="1" si="52"/>
        <v>4661.8209999999999</v>
      </c>
      <c r="CK26" s="14">
        <f ca="1">SUM(CI$12:CI26)</f>
        <v>4661.8209999999999</v>
      </c>
      <c r="CL26" s="77">
        <f ca="1">SUM(CG$12:CG26)+SUMIF(CH$12:CH26, "&lt;0")</f>
        <v>0</v>
      </c>
    </row>
    <row r="27" spans="1:90" x14ac:dyDescent="0.2">
      <c r="A27" s="56">
        <v>44201</v>
      </c>
      <c r="B27" s="76">
        <f ca="1">IF($A27&gt;= $C$5,$C$6, INDEX('[1]Historical Data'!$D$2:$D$742, MATCH(A27, '[1]Historical Data'!$B$2:$B$742, 0)))</f>
        <v>381.51299999999992</v>
      </c>
      <c r="C27" s="30">
        <f t="shared" ca="1" si="53"/>
        <v>388.99357142857144</v>
      </c>
      <c r="D27" s="30">
        <v>0</v>
      </c>
      <c r="E27" s="30">
        <f t="shared" ca="1" si="18"/>
        <v>381.51299999999992</v>
      </c>
      <c r="F27" s="30">
        <f t="shared" ca="1" si="19"/>
        <v>381.51299999999992</v>
      </c>
      <c r="G27" s="30">
        <f t="shared" ca="1" si="44"/>
        <v>5043.3339999999998</v>
      </c>
      <c r="H27" s="14">
        <f ca="1">SUM(F$12:F27)</f>
        <v>5043.3339999999998</v>
      </c>
      <c r="I27" s="77">
        <f ca="1">SUM(D$12:D27)+SUMIF(E$12:E27, "&lt;0")</f>
        <v>0</v>
      </c>
      <c r="J27" s="14"/>
      <c r="K27" s="78">
        <v>44201</v>
      </c>
      <c r="L27" s="79">
        <f t="shared" ca="1" si="20"/>
        <v>381.51299999999992</v>
      </c>
      <c r="M27" s="79">
        <f t="shared" ca="1" si="54"/>
        <v>388.99357142857144</v>
      </c>
      <c r="N27" s="79">
        <v>0</v>
      </c>
      <c r="O27" s="79">
        <f t="shared" ca="1" si="21"/>
        <v>381.51299999999992</v>
      </c>
      <c r="P27" s="79">
        <f t="shared" ca="1" si="22"/>
        <v>381.51299999999992</v>
      </c>
      <c r="Q27" s="79">
        <f t="shared" ca="1" si="45"/>
        <v>5043.3339999999998</v>
      </c>
      <c r="R27" s="14">
        <f ca="1">SUM(P$12:P27)</f>
        <v>5043.3339999999998</v>
      </c>
      <c r="S27" s="77">
        <f ca="1">SUM(N$12:N27)+SUMIF(O$12:O27, "&lt;0")</f>
        <v>0</v>
      </c>
      <c r="U27" s="78">
        <v>44201</v>
      </c>
      <c r="V27" s="79">
        <f t="shared" ca="1" si="23"/>
        <v>381.51299999999992</v>
      </c>
      <c r="W27" s="79">
        <f t="shared" ca="1" si="55"/>
        <v>388.99357142857144</v>
      </c>
      <c r="X27" s="79">
        <v>0</v>
      </c>
      <c r="Y27" s="79">
        <f t="shared" ca="1" si="24"/>
        <v>381.51299999999992</v>
      </c>
      <c r="Z27" s="79">
        <f t="shared" ca="1" si="25"/>
        <v>381.51299999999992</v>
      </c>
      <c r="AA27" s="79">
        <f t="shared" ca="1" si="46"/>
        <v>5043.3339999999998</v>
      </c>
      <c r="AB27" s="14">
        <f ca="1">SUM(Z$12:Z27)</f>
        <v>5043.3339999999998</v>
      </c>
      <c r="AC27" s="77">
        <f ca="1">SUM(X$12:X27)+SUMIF(Y$12:Y27, "&lt;0")</f>
        <v>0</v>
      </c>
      <c r="AE27" s="78">
        <v>44201</v>
      </c>
      <c r="AF27" s="79">
        <f t="shared" ca="1" si="26"/>
        <v>381.51299999999992</v>
      </c>
      <c r="AG27" s="79">
        <f t="shared" ca="1" si="56"/>
        <v>388.99357142857144</v>
      </c>
      <c r="AH27" s="79">
        <v>0</v>
      </c>
      <c r="AI27" s="79">
        <f t="shared" ca="1" si="27"/>
        <v>381.51299999999992</v>
      </c>
      <c r="AJ27" s="79">
        <f t="shared" ca="1" si="28"/>
        <v>381.51299999999992</v>
      </c>
      <c r="AK27" s="79">
        <f t="shared" ca="1" si="47"/>
        <v>5043.3339999999998</v>
      </c>
      <c r="AL27" s="14">
        <f ca="1">SUM(AJ$12:AJ27)</f>
        <v>5043.3339999999998</v>
      </c>
      <c r="AM27" s="77">
        <f ca="1">SUM(AH$12:AH27)+SUMIF(AI$12:AI27, "&lt;0")</f>
        <v>0</v>
      </c>
      <c r="AO27" s="78">
        <v>44201</v>
      </c>
      <c r="AP27" s="79">
        <f t="shared" ca="1" si="29"/>
        <v>381.51299999999992</v>
      </c>
      <c r="AQ27" s="79">
        <f t="shared" ca="1" si="57"/>
        <v>389</v>
      </c>
      <c r="AR27" s="79">
        <v>0</v>
      </c>
      <c r="AS27" s="79">
        <f t="shared" ca="1" si="30"/>
        <v>381.51299999999992</v>
      </c>
      <c r="AT27" s="79">
        <f t="shared" ca="1" si="31"/>
        <v>381.51299999999992</v>
      </c>
      <c r="AU27" s="79">
        <f t="shared" ca="1" si="48"/>
        <v>5043.3339999999998</v>
      </c>
      <c r="AV27" s="14">
        <f ca="1">SUM(AT$12:AT27)</f>
        <v>5043.3339999999998</v>
      </c>
      <c r="AW27" s="77">
        <f ca="1">SUM(AR$12:AR27)+SUMIF(AS$12:AS27, "&lt;0")</f>
        <v>0</v>
      </c>
      <c r="AX27" s="14"/>
      <c r="AZ27" s="78">
        <v>44201</v>
      </c>
      <c r="BA27" s="79">
        <f t="shared" ca="1" si="32"/>
        <v>381.51299999999992</v>
      </c>
      <c r="BB27" s="79">
        <f t="shared" ca="1" si="58"/>
        <v>388.99357142857144</v>
      </c>
      <c r="BC27" s="79">
        <v>0</v>
      </c>
      <c r="BD27" s="79">
        <f t="shared" ca="1" si="33"/>
        <v>381.51299999999992</v>
      </c>
      <c r="BE27" s="79">
        <f t="shared" ca="1" si="34"/>
        <v>381.51299999999992</v>
      </c>
      <c r="BF27" s="79">
        <f t="shared" ca="1" si="49"/>
        <v>5043.3339999999998</v>
      </c>
      <c r="BG27" s="14">
        <f ca="1">SUM(BE$12:BE27)</f>
        <v>5043.3339999999998</v>
      </c>
      <c r="BH27" s="77">
        <f ca="1">SUM(BC$12:BC27)+SUMIF(BD$12:BD27, "&lt;0")</f>
        <v>0</v>
      </c>
      <c r="BJ27" s="78">
        <v>44201</v>
      </c>
      <c r="BK27" s="79">
        <f t="shared" ca="1" si="35"/>
        <v>381.51299999999992</v>
      </c>
      <c r="BL27" s="79">
        <f t="shared" ca="1" si="59"/>
        <v>388.99357142857144</v>
      </c>
      <c r="BM27" s="79">
        <v>0</v>
      </c>
      <c r="BN27" s="79">
        <f t="shared" ca="1" si="36"/>
        <v>381.51299999999992</v>
      </c>
      <c r="BO27" s="79">
        <f t="shared" ca="1" si="37"/>
        <v>381.51299999999992</v>
      </c>
      <c r="BP27" s="79">
        <f t="shared" ca="1" si="50"/>
        <v>5043.3339999999998</v>
      </c>
      <c r="BQ27" s="14">
        <f ca="1">SUM(BO$12:BO27)</f>
        <v>5043.3339999999998</v>
      </c>
      <c r="BR27" s="77">
        <f ca="1">SUM(BM$12:BM27)+SUMIF(BN$12:BN27, "&lt;0")</f>
        <v>0</v>
      </c>
      <c r="BT27" s="78">
        <v>44201</v>
      </c>
      <c r="BU27" s="79">
        <f t="shared" ca="1" si="38"/>
        <v>381.51299999999992</v>
      </c>
      <c r="BV27" s="79">
        <f t="shared" ca="1" si="60"/>
        <v>388.99357142857144</v>
      </c>
      <c r="BW27" s="79">
        <v>0</v>
      </c>
      <c r="BX27" s="79">
        <f t="shared" ca="1" si="39"/>
        <v>381.51299999999992</v>
      </c>
      <c r="BY27" s="79">
        <f t="shared" ca="1" si="40"/>
        <v>381.51299999999992</v>
      </c>
      <c r="BZ27" s="79">
        <f t="shared" ca="1" si="51"/>
        <v>5043.3339999999998</v>
      </c>
      <c r="CA27" s="14">
        <f ca="1">SUM(BY$12:BY27)</f>
        <v>5043.3339999999998</v>
      </c>
      <c r="CB27" s="77">
        <f ca="1">SUM(BW$12:BW27)+SUMIF(BX$12:BX27, "&lt;0")</f>
        <v>0</v>
      </c>
      <c r="CD27" s="78">
        <v>44201</v>
      </c>
      <c r="CE27" s="79">
        <f t="shared" ca="1" si="41"/>
        <v>381.51299999999992</v>
      </c>
      <c r="CF27" s="79">
        <f t="shared" ca="1" si="61"/>
        <v>388.99357142857144</v>
      </c>
      <c r="CG27" s="79">
        <v>0</v>
      </c>
      <c r="CH27" s="79">
        <f t="shared" ca="1" si="42"/>
        <v>381.51299999999992</v>
      </c>
      <c r="CI27" s="79">
        <f t="shared" ca="1" si="43"/>
        <v>381.51299999999992</v>
      </c>
      <c r="CJ27" s="79">
        <f t="shared" ca="1" si="52"/>
        <v>5043.3339999999998</v>
      </c>
      <c r="CK27" s="14">
        <f ca="1">SUM(CI$12:CI27)</f>
        <v>5043.3339999999998</v>
      </c>
      <c r="CL27" s="77">
        <f ca="1">SUM(CG$12:CG27)+SUMIF(CH$12:CH27, "&lt;0")</f>
        <v>0</v>
      </c>
    </row>
    <row r="28" spans="1:90" x14ac:dyDescent="0.2">
      <c r="A28" s="56">
        <v>44202</v>
      </c>
      <c r="B28" s="76">
        <f ca="1">IF($A28&gt;= $C$5,$C$6, INDEX('[1]Historical Data'!$D$2:$D$742, MATCH(A28, '[1]Historical Data'!$B$2:$B$742, 0)))</f>
        <v>441.22500000000036</v>
      </c>
      <c r="C28" s="30">
        <f t="shared" ca="1" si="53"/>
        <v>353.29428571428576</v>
      </c>
      <c r="D28" s="30">
        <v>0</v>
      </c>
      <c r="E28" s="30">
        <f t="shared" ca="1" si="18"/>
        <v>441.22500000000036</v>
      </c>
      <c r="F28" s="30">
        <f t="shared" ca="1" si="19"/>
        <v>441.22500000000036</v>
      </c>
      <c r="G28" s="30">
        <f t="shared" ca="1" si="44"/>
        <v>5484.5590000000002</v>
      </c>
      <c r="H28" s="14">
        <f ca="1">SUM(F$12:F28)</f>
        <v>5484.5590000000002</v>
      </c>
      <c r="I28" s="77">
        <f ca="1">SUM(D$12:D28)+SUMIF(E$12:E28, "&lt;0")</f>
        <v>0</v>
      </c>
      <c r="J28" s="14"/>
      <c r="K28" s="78">
        <v>44202</v>
      </c>
      <c r="L28" s="79">
        <f t="shared" ca="1" si="20"/>
        <v>441.22500000000036</v>
      </c>
      <c r="M28" s="79">
        <f t="shared" ca="1" si="54"/>
        <v>353.29428571428576</v>
      </c>
      <c r="N28" s="79">
        <v>0</v>
      </c>
      <c r="O28" s="79">
        <f t="shared" ca="1" si="21"/>
        <v>441.22500000000036</v>
      </c>
      <c r="P28" s="79">
        <f t="shared" ca="1" si="22"/>
        <v>441.22500000000036</v>
      </c>
      <c r="Q28" s="79">
        <f t="shared" ca="1" si="45"/>
        <v>5484.5590000000002</v>
      </c>
      <c r="R28" s="14">
        <f ca="1">SUM(P$12:P28)</f>
        <v>5484.5590000000002</v>
      </c>
      <c r="S28" s="77">
        <f ca="1">SUM(N$12:N28)+SUMIF(O$12:O28, "&lt;0")</f>
        <v>0</v>
      </c>
      <c r="U28" s="78">
        <v>44202</v>
      </c>
      <c r="V28" s="79">
        <f t="shared" ca="1" si="23"/>
        <v>441.22500000000036</v>
      </c>
      <c r="W28" s="79">
        <f t="shared" ca="1" si="55"/>
        <v>353.29428571428576</v>
      </c>
      <c r="X28" s="79">
        <v>0</v>
      </c>
      <c r="Y28" s="79">
        <f t="shared" ca="1" si="24"/>
        <v>441.22500000000036</v>
      </c>
      <c r="Z28" s="79">
        <f t="shared" ca="1" si="25"/>
        <v>441.22500000000036</v>
      </c>
      <c r="AA28" s="79">
        <f t="shared" ca="1" si="46"/>
        <v>5484.5590000000002</v>
      </c>
      <c r="AB28" s="14">
        <f ca="1">SUM(Z$12:Z28)</f>
        <v>5484.5590000000002</v>
      </c>
      <c r="AC28" s="77">
        <f ca="1">SUM(X$12:X28)+SUMIF(Y$12:Y28, "&lt;0")</f>
        <v>0</v>
      </c>
      <c r="AE28" s="78">
        <v>44202</v>
      </c>
      <c r="AF28" s="79">
        <f t="shared" ca="1" si="26"/>
        <v>441.22500000000036</v>
      </c>
      <c r="AG28" s="79">
        <f t="shared" ca="1" si="56"/>
        <v>353.29428571428576</v>
      </c>
      <c r="AH28" s="79">
        <v>0</v>
      </c>
      <c r="AI28" s="79">
        <f t="shared" ca="1" si="27"/>
        <v>441.22500000000036</v>
      </c>
      <c r="AJ28" s="79">
        <f t="shared" ca="1" si="28"/>
        <v>441.22500000000036</v>
      </c>
      <c r="AK28" s="79">
        <f t="shared" ca="1" si="47"/>
        <v>5484.5590000000002</v>
      </c>
      <c r="AL28" s="14">
        <f ca="1">SUM(AJ$12:AJ28)</f>
        <v>5484.5590000000002</v>
      </c>
      <c r="AM28" s="77">
        <f ca="1">SUM(AH$12:AH28)+SUMIF(AI$12:AI28, "&lt;0")</f>
        <v>0</v>
      </c>
      <c r="AO28" s="78">
        <v>44202</v>
      </c>
      <c r="AP28" s="79">
        <f t="shared" ca="1" si="29"/>
        <v>441.22500000000036</v>
      </c>
      <c r="AQ28" s="79">
        <f t="shared" ca="1" si="57"/>
        <v>353</v>
      </c>
      <c r="AR28" s="79">
        <v>0</v>
      </c>
      <c r="AS28" s="79">
        <f t="shared" ca="1" si="30"/>
        <v>441.22500000000036</v>
      </c>
      <c r="AT28" s="79">
        <f t="shared" ca="1" si="31"/>
        <v>441.22500000000036</v>
      </c>
      <c r="AU28" s="79">
        <f t="shared" ca="1" si="48"/>
        <v>5484.5590000000002</v>
      </c>
      <c r="AV28" s="14">
        <f ca="1">SUM(AT$12:AT28)</f>
        <v>5484.5590000000002</v>
      </c>
      <c r="AW28" s="77">
        <f ca="1">SUM(AR$12:AR28)+SUMIF(AS$12:AS28, "&lt;0")</f>
        <v>0</v>
      </c>
      <c r="AX28" s="14"/>
      <c r="AZ28" s="78">
        <v>44202</v>
      </c>
      <c r="BA28" s="79">
        <f t="shared" ca="1" si="32"/>
        <v>441.22500000000036</v>
      </c>
      <c r="BB28" s="79">
        <f t="shared" ca="1" si="58"/>
        <v>353.29428571428576</v>
      </c>
      <c r="BC28" s="79">
        <v>0</v>
      </c>
      <c r="BD28" s="79">
        <f t="shared" ca="1" si="33"/>
        <v>441.22500000000036</v>
      </c>
      <c r="BE28" s="79">
        <f t="shared" ca="1" si="34"/>
        <v>441.22500000000036</v>
      </c>
      <c r="BF28" s="79">
        <f t="shared" ca="1" si="49"/>
        <v>5484.5590000000002</v>
      </c>
      <c r="BG28" s="14">
        <f ca="1">SUM(BE$12:BE28)</f>
        <v>5484.5590000000002</v>
      </c>
      <c r="BH28" s="77">
        <f ca="1">SUM(BC$12:BC28)+SUMIF(BD$12:BD28, "&lt;0")</f>
        <v>0</v>
      </c>
      <c r="BJ28" s="78">
        <v>44202</v>
      </c>
      <c r="BK28" s="79">
        <f t="shared" ca="1" si="35"/>
        <v>441.22500000000036</v>
      </c>
      <c r="BL28" s="79">
        <f t="shared" ca="1" si="59"/>
        <v>353.29428571428576</v>
      </c>
      <c r="BM28" s="79">
        <v>0</v>
      </c>
      <c r="BN28" s="79">
        <f t="shared" ca="1" si="36"/>
        <v>441.22500000000036</v>
      </c>
      <c r="BO28" s="79">
        <f t="shared" ca="1" si="37"/>
        <v>441.22500000000036</v>
      </c>
      <c r="BP28" s="79">
        <f t="shared" ca="1" si="50"/>
        <v>5484.5590000000002</v>
      </c>
      <c r="BQ28" s="14">
        <f ca="1">SUM(BO$12:BO28)</f>
        <v>5484.5590000000002</v>
      </c>
      <c r="BR28" s="77">
        <f ca="1">SUM(BM$12:BM28)+SUMIF(BN$12:BN28, "&lt;0")</f>
        <v>0</v>
      </c>
      <c r="BT28" s="78">
        <v>44202</v>
      </c>
      <c r="BU28" s="79">
        <f t="shared" ca="1" si="38"/>
        <v>441.22500000000036</v>
      </c>
      <c r="BV28" s="79">
        <f t="shared" ca="1" si="60"/>
        <v>353.29428571428576</v>
      </c>
      <c r="BW28" s="79">
        <v>0</v>
      </c>
      <c r="BX28" s="79">
        <f t="shared" ca="1" si="39"/>
        <v>441.22500000000036</v>
      </c>
      <c r="BY28" s="79">
        <f t="shared" ca="1" si="40"/>
        <v>441.22500000000036</v>
      </c>
      <c r="BZ28" s="79">
        <f t="shared" ca="1" si="51"/>
        <v>5484.5590000000002</v>
      </c>
      <c r="CA28" s="14">
        <f ca="1">SUM(BY$12:BY28)</f>
        <v>5484.5590000000002</v>
      </c>
      <c r="CB28" s="77">
        <f ca="1">SUM(BW$12:BW28)+SUMIF(BX$12:BX28, "&lt;0")</f>
        <v>0</v>
      </c>
      <c r="CD28" s="78">
        <v>44202</v>
      </c>
      <c r="CE28" s="79">
        <f t="shared" ca="1" si="41"/>
        <v>441.22500000000036</v>
      </c>
      <c r="CF28" s="79">
        <f t="shared" ca="1" si="61"/>
        <v>353.29428571428576</v>
      </c>
      <c r="CG28" s="79">
        <v>0</v>
      </c>
      <c r="CH28" s="79">
        <f t="shared" ca="1" si="42"/>
        <v>441.22500000000036</v>
      </c>
      <c r="CI28" s="79">
        <f t="shared" ca="1" si="43"/>
        <v>441.22500000000036</v>
      </c>
      <c r="CJ28" s="79">
        <f t="shared" ca="1" si="52"/>
        <v>5484.5590000000002</v>
      </c>
      <c r="CK28" s="14">
        <f ca="1">SUM(CI$12:CI28)</f>
        <v>5484.5590000000002</v>
      </c>
      <c r="CL28" s="77">
        <f ca="1">SUM(CG$12:CG28)+SUMIF(CH$12:CH28, "&lt;0")</f>
        <v>0</v>
      </c>
    </row>
    <row r="29" spans="1:90" x14ac:dyDescent="0.2">
      <c r="A29" s="56">
        <v>44203</v>
      </c>
      <c r="B29" s="76">
        <f ca="1">IF($A29&gt;= $C$5,$C$6, INDEX('[1]Historical Data'!$D$2:$D$742, MATCH(A29, '[1]Historical Data'!$B$2:$B$742, 0)))</f>
        <v>772.88599999999951</v>
      </c>
      <c r="C29" s="30">
        <f t="shared" ca="1" si="53"/>
        <v>446.2324285714285</v>
      </c>
      <c r="D29" s="30">
        <v>0</v>
      </c>
      <c r="E29" s="30">
        <f t="shared" ca="1" si="18"/>
        <v>772.88599999999951</v>
      </c>
      <c r="F29" s="30">
        <f t="shared" ca="1" si="19"/>
        <v>772.88599999999951</v>
      </c>
      <c r="G29" s="30">
        <f t="shared" ca="1" si="44"/>
        <v>6257.4449999999997</v>
      </c>
      <c r="H29" s="14">
        <f ca="1">SUM(F$12:F29)</f>
        <v>6257.4449999999997</v>
      </c>
      <c r="I29" s="77">
        <f ca="1">SUM(D$12:D29)+SUMIF(E$12:E29, "&lt;0")</f>
        <v>0</v>
      </c>
      <c r="J29" s="14"/>
      <c r="K29" s="78">
        <v>44203</v>
      </c>
      <c r="L29" s="79">
        <f t="shared" ca="1" si="20"/>
        <v>772.88599999999951</v>
      </c>
      <c r="M29" s="79">
        <f t="shared" ca="1" si="54"/>
        <v>446.2324285714285</v>
      </c>
      <c r="N29" s="79">
        <v>0</v>
      </c>
      <c r="O29" s="79">
        <f t="shared" ca="1" si="21"/>
        <v>772.88599999999951</v>
      </c>
      <c r="P29" s="79">
        <f t="shared" ca="1" si="22"/>
        <v>772.88599999999951</v>
      </c>
      <c r="Q29" s="79">
        <f t="shared" ca="1" si="45"/>
        <v>6257.4449999999997</v>
      </c>
      <c r="R29" s="14">
        <f ca="1">SUM(P$12:P29)</f>
        <v>6257.4449999999997</v>
      </c>
      <c r="S29" s="77">
        <f ca="1">SUM(N$12:N29)+SUMIF(O$12:O29, "&lt;0")</f>
        <v>0</v>
      </c>
      <c r="U29" s="78">
        <v>44203</v>
      </c>
      <c r="V29" s="79">
        <f t="shared" ca="1" si="23"/>
        <v>772.88599999999951</v>
      </c>
      <c r="W29" s="79">
        <f t="shared" ca="1" si="55"/>
        <v>446.2324285714285</v>
      </c>
      <c r="X29" s="79">
        <v>0</v>
      </c>
      <c r="Y29" s="79">
        <f t="shared" ca="1" si="24"/>
        <v>772.88599999999951</v>
      </c>
      <c r="Z29" s="79">
        <f t="shared" ca="1" si="25"/>
        <v>772.88599999999951</v>
      </c>
      <c r="AA29" s="79">
        <f t="shared" ca="1" si="46"/>
        <v>6257.4449999999997</v>
      </c>
      <c r="AB29" s="14">
        <f ca="1">SUM(Z$12:Z29)</f>
        <v>6257.4449999999997</v>
      </c>
      <c r="AC29" s="77">
        <f ca="1">SUM(X$12:X29)+SUMIF(Y$12:Y29, "&lt;0")</f>
        <v>0</v>
      </c>
      <c r="AE29" s="78">
        <v>44203</v>
      </c>
      <c r="AF29" s="79">
        <f t="shared" ca="1" si="26"/>
        <v>772.88599999999951</v>
      </c>
      <c r="AG29" s="79">
        <f t="shared" ca="1" si="56"/>
        <v>446.2324285714285</v>
      </c>
      <c r="AH29" s="79">
        <v>0</v>
      </c>
      <c r="AI29" s="79">
        <f t="shared" ca="1" si="27"/>
        <v>772.88599999999951</v>
      </c>
      <c r="AJ29" s="79">
        <f t="shared" ca="1" si="28"/>
        <v>772.88599999999951</v>
      </c>
      <c r="AK29" s="79">
        <f t="shared" ca="1" si="47"/>
        <v>6257.4449999999997</v>
      </c>
      <c r="AL29" s="14">
        <f ca="1">SUM(AJ$12:AJ29)</f>
        <v>6257.4449999999997</v>
      </c>
      <c r="AM29" s="77">
        <f ca="1">SUM(AH$12:AH29)+SUMIF(AI$12:AI29, "&lt;0")</f>
        <v>0</v>
      </c>
      <c r="AO29" s="78">
        <v>44203</v>
      </c>
      <c r="AP29" s="79">
        <f t="shared" ca="1" si="29"/>
        <v>772.88599999999951</v>
      </c>
      <c r="AQ29" s="79">
        <f t="shared" ca="1" si="57"/>
        <v>446</v>
      </c>
      <c r="AR29" s="79">
        <v>0</v>
      </c>
      <c r="AS29" s="79">
        <f t="shared" ca="1" si="30"/>
        <v>772.88599999999951</v>
      </c>
      <c r="AT29" s="79">
        <f t="shared" ca="1" si="31"/>
        <v>772.88599999999951</v>
      </c>
      <c r="AU29" s="79">
        <f t="shared" ca="1" si="48"/>
        <v>6257.4449999999997</v>
      </c>
      <c r="AV29" s="14">
        <f ca="1">SUM(AT$12:AT29)</f>
        <v>6257.4449999999997</v>
      </c>
      <c r="AW29" s="77">
        <f ca="1">SUM(AR$12:AR29)+SUMIF(AS$12:AS29, "&lt;0")</f>
        <v>0</v>
      </c>
      <c r="AX29" s="14"/>
      <c r="AZ29" s="78">
        <v>44203</v>
      </c>
      <c r="BA29" s="79">
        <f t="shared" ca="1" si="32"/>
        <v>772.88599999999951</v>
      </c>
      <c r="BB29" s="79">
        <f t="shared" ca="1" si="58"/>
        <v>446.2324285714285</v>
      </c>
      <c r="BC29" s="79">
        <v>0</v>
      </c>
      <c r="BD29" s="79">
        <f t="shared" ca="1" si="33"/>
        <v>772.88599999999951</v>
      </c>
      <c r="BE29" s="79">
        <f t="shared" ca="1" si="34"/>
        <v>772.88599999999951</v>
      </c>
      <c r="BF29" s="79">
        <f t="shared" ca="1" si="49"/>
        <v>6257.4449999999997</v>
      </c>
      <c r="BG29" s="14">
        <f ca="1">SUM(BE$12:BE29)</f>
        <v>6257.4449999999997</v>
      </c>
      <c r="BH29" s="77">
        <f ca="1">SUM(BC$12:BC29)+SUMIF(BD$12:BD29, "&lt;0")</f>
        <v>0</v>
      </c>
      <c r="BJ29" s="78">
        <v>44203</v>
      </c>
      <c r="BK29" s="79">
        <f t="shared" ca="1" si="35"/>
        <v>772.88599999999951</v>
      </c>
      <c r="BL29" s="79">
        <f t="shared" ca="1" si="59"/>
        <v>446.2324285714285</v>
      </c>
      <c r="BM29" s="79">
        <v>0</v>
      </c>
      <c r="BN29" s="79">
        <f t="shared" ca="1" si="36"/>
        <v>772.88599999999951</v>
      </c>
      <c r="BO29" s="79">
        <f t="shared" ca="1" si="37"/>
        <v>772.88599999999951</v>
      </c>
      <c r="BP29" s="79">
        <f t="shared" ca="1" si="50"/>
        <v>6257.4449999999997</v>
      </c>
      <c r="BQ29" s="14">
        <f ca="1">SUM(BO$12:BO29)</f>
        <v>6257.4449999999997</v>
      </c>
      <c r="BR29" s="77">
        <f ca="1">SUM(BM$12:BM29)+SUMIF(BN$12:BN29, "&lt;0")</f>
        <v>0</v>
      </c>
      <c r="BT29" s="78">
        <v>44203</v>
      </c>
      <c r="BU29" s="79">
        <f t="shared" ca="1" si="38"/>
        <v>772.88599999999951</v>
      </c>
      <c r="BV29" s="79">
        <f t="shared" ca="1" si="60"/>
        <v>446.2324285714285</v>
      </c>
      <c r="BW29" s="79">
        <v>0</v>
      </c>
      <c r="BX29" s="79">
        <f t="shared" ca="1" si="39"/>
        <v>772.88599999999951</v>
      </c>
      <c r="BY29" s="79">
        <f t="shared" ca="1" si="40"/>
        <v>772.88599999999951</v>
      </c>
      <c r="BZ29" s="79">
        <f t="shared" ca="1" si="51"/>
        <v>6257.4449999999997</v>
      </c>
      <c r="CA29" s="14">
        <f ca="1">SUM(BY$12:BY29)</f>
        <v>6257.4449999999997</v>
      </c>
      <c r="CB29" s="77">
        <f ca="1">SUM(BW$12:BW29)+SUMIF(BX$12:BX29, "&lt;0")</f>
        <v>0</v>
      </c>
      <c r="CD29" s="78">
        <v>44203</v>
      </c>
      <c r="CE29" s="79">
        <f t="shared" ca="1" si="41"/>
        <v>772.88599999999951</v>
      </c>
      <c r="CF29" s="79">
        <f t="shared" ca="1" si="61"/>
        <v>446.2324285714285</v>
      </c>
      <c r="CG29" s="79">
        <v>0</v>
      </c>
      <c r="CH29" s="79">
        <f t="shared" ca="1" si="42"/>
        <v>772.88599999999951</v>
      </c>
      <c r="CI29" s="79">
        <f t="shared" ca="1" si="43"/>
        <v>772.88599999999951</v>
      </c>
      <c r="CJ29" s="79">
        <f t="shared" ca="1" si="52"/>
        <v>6257.4449999999997</v>
      </c>
      <c r="CK29" s="14">
        <f ca="1">SUM(CI$12:CI29)</f>
        <v>6257.4449999999997</v>
      </c>
      <c r="CL29" s="77">
        <f ca="1">SUM(CG$12:CG29)+SUMIF(CH$12:CH29, "&lt;0")</f>
        <v>0</v>
      </c>
    </row>
    <row r="30" spans="1:90" x14ac:dyDescent="0.2">
      <c r="A30" s="56">
        <v>44204</v>
      </c>
      <c r="B30" s="76">
        <f ca="1">IF($A30&gt;= $C$5,$C$6, INDEX('[1]Historical Data'!$D$2:$D$742, MATCH(A30, '[1]Historical Data'!$B$2:$B$742, 0)))</f>
        <v>790.625</v>
      </c>
      <c r="C30" s="30">
        <f t="shared" ca="1" si="53"/>
        <v>508.42571428571421</v>
      </c>
      <c r="D30" s="30">
        <v>0</v>
      </c>
      <c r="E30" s="30">
        <f t="shared" ca="1" si="18"/>
        <v>790.625</v>
      </c>
      <c r="F30" s="30">
        <f t="shared" ca="1" si="19"/>
        <v>790.625</v>
      </c>
      <c r="G30" s="30">
        <f t="shared" ca="1" si="44"/>
        <v>7048.07</v>
      </c>
      <c r="H30" s="14">
        <f ca="1">SUM(F$12:F30)</f>
        <v>7048.07</v>
      </c>
      <c r="I30" s="77">
        <f ca="1">SUM(D$12:D30)+SUMIF(E$12:E30, "&lt;0")</f>
        <v>0</v>
      </c>
      <c r="J30" s="14"/>
      <c r="K30" s="78">
        <v>44204</v>
      </c>
      <c r="L30" s="79">
        <f t="shared" ca="1" si="20"/>
        <v>790.625</v>
      </c>
      <c r="M30" s="79">
        <f t="shared" ca="1" si="54"/>
        <v>508.42571428571421</v>
      </c>
      <c r="N30" s="79">
        <v>0</v>
      </c>
      <c r="O30" s="79">
        <f t="shared" ca="1" si="21"/>
        <v>790.625</v>
      </c>
      <c r="P30" s="79">
        <f t="shared" ca="1" si="22"/>
        <v>790.625</v>
      </c>
      <c r="Q30" s="79">
        <f t="shared" ca="1" si="45"/>
        <v>7048.07</v>
      </c>
      <c r="R30" s="14">
        <f ca="1">SUM(P$12:P30)</f>
        <v>7048.07</v>
      </c>
      <c r="S30" s="77">
        <f ca="1">SUM(N$12:N30)+SUMIF(O$12:O30, "&lt;0")</f>
        <v>0</v>
      </c>
      <c r="U30" s="78">
        <v>44204</v>
      </c>
      <c r="V30" s="79">
        <f t="shared" ca="1" si="23"/>
        <v>790.625</v>
      </c>
      <c r="W30" s="79">
        <f t="shared" ca="1" si="55"/>
        <v>508.42571428571421</v>
      </c>
      <c r="X30" s="79">
        <v>0</v>
      </c>
      <c r="Y30" s="79">
        <f t="shared" ca="1" si="24"/>
        <v>790.625</v>
      </c>
      <c r="Z30" s="79">
        <f t="shared" ca="1" si="25"/>
        <v>790.625</v>
      </c>
      <c r="AA30" s="79">
        <f t="shared" ca="1" si="46"/>
        <v>7048.07</v>
      </c>
      <c r="AB30" s="14">
        <f ca="1">SUM(Z$12:Z30)</f>
        <v>7048.07</v>
      </c>
      <c r="AC30" s="77">
        <f ca="1">SUM(X$12:X30)+SUMIF(Y$12:Y30, "&lt;0")</f>
        <v>0</v>
      </c>
      <c r="AE30" s="78">
        <v>44204</v>
      </c>
      <c r="AF30" s="79">
        <f t="shared" ca="1" si="26"/>
        <v>790.625</v>
      </c>
      <c r="AG30" s="79">
        <f t="shared" ca="1" si="56"/>
        <v>508.42571428571421</v>
      </c>
      <c r="AH30" s="79">
        <v>0</v>
      </c>
      <c r="AI30" s="79">
        <f t="shared" ca="1" si="27"/>
        <v>790.625</v>
      </c>
      <c r="AJ30" s="79">
        <f t="shared" ca="1" si="28"/>
        <v>790.625</v>
      </c>
      <c r="AK30" s="79">
        <f t="shared" ca="1" si="47"/>
        <v>7048.07</v>
      </c>
      <c r="AL30" s="14">
        <f ca="1">SUM(AJ$12:AJ30)</f>
        <v>7048.07</v>
      </c>
      <c r="AM30" s="77">
        <f ca="1">SUM(AH$12:AH30)+SUMIF(AI$12:AI30, "&lt;0")</f>
        <v>0</v>
      </c>
      <c r="AO30" s="78">
        <v>44204</v>
      </c>
      <c r="AP30" s="79">
        <f t="shared" ca="1" si="29"/>
        <v>790.625</v>
      </c>
      <c r="AQ30" s="79">
        <f t="shared" ca="1" si="57"/>
        <v>508</v>
      </c>
      <c r="AR30" s="79">
        <v>0</v>
      </c>
      <c r="AS30" s="79">
        <f t="shared" ca="1" si="30"/>
        <v>790.625</v>
      </c>
      <c r="AT30" s="79">
        <f t="shared" ca="1" si="31"/>
        <v>790.625</v>
      </c>
      <c r="AU30" s="79">
        <f t="shared" ca="1" si="48"/>
        <v>7048.07</v>
      </c>
      <c r="AV30" s="14">
        <f ca="1">SUM(AT$12:AT30)</f>
        <v>7048.07</v>
      </c>
      <c r="AW30" s="77">
        <f ca="1">SUM(AR$12:AR30)+SUMIF(AS$12:AS30, "&lt;0")</f>
        <v>0</v>
      </c>
      <c r="AX30" s="14"/>
      <c r="AZ30" s="78">
        <v>44204</v>
      </c>
      <c r="BA30" s="79">
        <f t="shared" ca="1" si="32"/>
        <v>790.625</v>
      </c>
      <c r="BB30" s="79">
        <f t="shared" ca="1" si="58"/>
        <v>508.42571428571421</v>
      </c>
      <c r="BC30" s="79">
        <v>0</v>
      </c>
      <c r="BD30" s="79">
        <f t="shared" ca="1" si="33"/>
        <v>790.625</v>
      </c>
      <c r="BE30" s="79">
        <f t="shared" ca="1" si="34"/>
        <v>790.625</v>
      </c>
      <c r="BF30" s="79">
        <f t="shared" ca="1" si="49"/>
        <v>7048.07</v>
      </c>
      <c r="BG30" s="14">
        <f ca="1">SUM(BE$12:BE30)</f>
        <v>7048.07</v>
      </c>
      <c r="BH30" s="77">
        <f ca="1">SUM(BC$12:BC30)+SUMIF(BD$12:BD30, "&lt;0")</f>
        <v>0</v>
      </c>
      <c r="BJ30" s="78">
        <v>44204</v>
      </c>
      <c r="BK30" s="79">
        <f t="shared" ca="1" si="35"/>
        <v>790.625</v>
      </c>
      <c r="BL30" s="79">
        <f t="shared" ca="1" si="59"/>
        <v>508.42571428571421</v>
      </c>
      <c r="BM30" s="79">
        <v>0</v>
      </c>
      <c r="BN30" s="79">
        <f t="shared" ca="1" si="36"/>
        <v>790.625</v>
      </c>
      <c r="BO30" s="79">
        <f t="shared" ca="1" si="37"/>
        <v>790.625</v>
      </c>
      <c r="BP30" s="79">
        <f t="shared" ca="1" si="50"/>
        <v>7048.07</v>
      </c>
      <c r="BQ30" s="14">
        <f ca="1">SUM(BO$12:BO30)</f>
        <v>7048.07</v>
      </c>
      <c r="BR30" s="77">
        <f ca="1">SUM(BM$12:BM30)+SUMIF(BN$12:BN30, "&lt;0")</f>
        <v>0</v>
      </c>
      <c r="BT30" s="78">
        <v>44204</v>
      </c>
      <c r="BU30" s="79">
        <f t="shared" ca="1" si="38"/>
        <v>790.625</v>
      </c>
      <c r="BV30" s="79">
        <f t="shared" ca="1" si="60"/>
        <v>508.42571428571421</v>
      </c>
      <c r="BW30" s="79">
        <v>0</v>
      </c>
      <c r="BX30" s="79">
        <f t="shared" ca="1" si="39"/>
        <v>790.625</v>
      </c>
      <c r="BY30" s="79">
        <f t="shared" ca="1" si="40"/>
        <v>790.625</v>
      </c>
      <c r="BZ30" s="79">
        <f t="shared" ca="1" si="51"/>
        <v>7048.07</v>
      </c>
      <c r="CA30" s="14">
        <f ca="1">SUM(BY$12:BY30)</f>
        <v>7048.07</v>
      </c>
      <c r="CB30" s="77">
        <f ca="1">SUM(BW$12:BW30)+SUMIF(BX$12:BX30, "&lt;0")</f>
        <v>0</v>
      </c>
      <c r="CD30" s="78">
        <v>44204</v>
      </c>
      <c r="CE30" s="79">
        <f t="shared" ca="1" si="41"/>
        <v>790.625</v>
      </c>
      <c r="CF30" s="79">
        <f t="shared" ca="1" si="61"/>
        <v>508.42571428571421</v>
      </c>
      <c r="CG30" s="79">
        <v>0</v>
      </c>
      <c r="CH30" s="79">
        <f t="shared" ca="1" si="42"/>
        <v>790.625</v>
      </c>
      <c r="CI30" s="79">
        <f t="shared" ca="1" si="43"/>
        <v>790.625</v>
      </c>
      <c r="CJ30" s="79">
        <f t="shared" ca="1" si="52"/>
        <v>7048.07</v>
      </c>
      <c r="CK30" s="14">
        <f ca="1">SUM(CI$12:CI30)</f>
        <v>7048.07</v>
      </c>
      <c r="CL30" s="77">
        <f ca="1">SUM(CG$12:CG30)+SUMIF(CH$12:CH30, "&lt;0")</f>
        <v>0</v>
      </c>
    </row>
    <row r="31" spans="1:90" x14ac:dyDescent="0.2">
      <c r="A31" s="56">
        <v>44205</v>
      </c>
      <c r="B31" s="76">
        <f ca="1">IF($A31&gt;= $C$5,$C$6, INDEX('[1]Historical Data'!$D$2:$D$742, MATCH(A31, '[1]Historical Data'!$B$2:$B$742, 0)))</f>
        <v>673.15800000000036</v>
      </c>
      <c r="C31" s="30">
        <f t="shared" ca="1" si="53"/>
        <v>490.9562857142858</v>
      </c>
      <c r="D31" s="30">
        <v>0</v>
      </c>
      <c r="E31" s="30">
        <f t="shared" ca="1" si="18"/>
        <v>673.15800000000036</v>
      </c>
      <c r="F31" s="30">
        <f t="shared" ca="1" si="19"/>
        <v>673.15800000000036</v>
      </c>
      <c r="G31" s="30">
        <f t="shared" ca="1" si="44"/>
        <v>7721.2280000000001</v>
      </c>
      <c r="H31" s="14">
        <f ca="1">SUM(F$12:F31)</f>
        <v>7721.2280000000001</v>
      </c>
      <c r="I31" s="77">
        <f ca="1">SUM(D$12:D31)+SUMIF(E$12:E31, "&lt;0")</f>
        <v>0</v>
      </c>
      <c r="J31" s="14"/>
      <c r="K31" s="78">
        <v>44205</v>
      </c>
      <c r="L31" s="79">
        <f t="shared" ca="1" si="20"/>
        <v>673.15800000000036</v>
      </c>
      <c r="M31" s="79">
        <f t="shared" ca="1" si="54"/>
        <v>490.9562857142858</v>
      </c>
      <c r="N31" s="79">
        <v>0</v>
      </c>
      <c r="O31" s="79">
        <f t="shared" ca="1" si="21"/>
        <v>673.15800000000036</v>
      </c>
      <c r="P31" s="79">
        <f t="shared" ca="1" si="22"/>
        <v>673.15800000000036</v>
      </c>
      <c r="Q31" s="79">
        <f t="shared" ca="1" si="45"/>
        <v>7721.2280000000001</v>
      </c>
      <c r="R31" s="14">
        <f ca="1">SUM(P$12:P31)</f>
        <v>7721.2280000000001</v>
      </c>
      <c r="S31" s="77">
        <f ca="1">SUM(N$12:N31)+SUMIF(O$12:O31, "&lt;0")</f>
        <v>0</v>
      </c>
      <c r="U31" s="78">
        <v>44205</v>
      </c>
      <c r="V31" s="79">
        <f t="shared" ca="1" si="23"/>
        <v>673.15800000000036</v>
      </c>
      <c r="W31" s="79">
        <f t="shared" ca="1" si="55"/>
        <v>490.9562857142858</v>
      </c>
      <c r="X31" s="79">
        <v>0</v>
      </c>
      <c r="Y31" s="79">
        <f t="shared" ca="1" si="24"/>
        <v>673.15800000000036</v>
      </c>
      <c r="Z31" s="79">
        <f t="shared" ca="1" si="25"/>
        <v>673.15800000000036</v>
      </c>
      <c r="AA31" s="79">
        <f t="shared" ca="1" si="46"/>
        <v>7721.2280000000001</v>
      </c>
      <c r="AB31" s="14">
        <f ca="1">SUM(Z$12:Z31)</f>
        <v>7721.2280000000001</v>
      </c>
      <c r="AC31" s="77">
        <f ca="1">SUM(X$12:X31)+SUMIF(Y$12:Y31, "&lt;0")</f>
        <v>0</v>
      </c>
      <c r="AE31" s="78">
        <v>44205</v>
      </c>
      <c r="AF31" s="79">
        <f t="shared" ca="1" si="26"/>
        <v>673.15800000000036</v>
      </c>
      <c r="AG31" s="79">
        <f t="shared" ca="1" si="56"/>
        <v>490.9562857142858</v>
      </c>
      <c r="AH31" s="79">
        <v>0</v>
      </c>
      <c r="AI31" s="79">
        <f t="shared" ca="1" si="27"/>
        <v>673.15800000000036</v>
      </c>
      <c r="AJ31" s="79">
        <f t="shared" ca="1" si="28"/>
        <v>673.15800000000036</v>
      </c>
      <c r="AK31" s="79">
        <f t="shared" ca="1" si="47"/>
        <v>7721.2280000000001</v>
      </c>
      <c r="AL31" s="14">
        <f ca="1">SUM(AJ$12:AJ31)</f>
        <v>7721.2280000000001</v>
      </c>
      <c r="AM31" s="77">
        <f ca="1">SUM(AH$12:AH31)+SUMIF(AI$12:AI31, "&lt;0")</f>
        <v>0</v>
      </c>
      <c r="AO31" s="78">
        <v>44205</v>
      </c>
      <c r="AP31" s="79">
        <f t="shared" ca="1" si="29"/>
        <v>673.15800000000036</v>
      </c>
      <c r="AQ31" s="79">
        <f t="shared" ca="1" si="57"/>
        <v>491</v>
      </c>
      <c r="AR31" s="79">
        <v>0</v>
      </c>
      <c r="AS31" s="79">
        <f t="shared" ca="1" si="30"/>
        <v>673.15800000000036</v>
      </c>
      <c r="AT31" s="79">
        <f t="shared" ca="1" si="31"/>
        <v>673.15800000000036</v>
      </c>
      <c r="AU31" s="79">
        <f t="shared" ca="1" si="48"/>
        <v>7721.2280000000001</v>
      </c>
      <c r="AV31" s="14">
        <f ca="1">SUM(AT$12:AT31)</f>
        <v>7721.2280000000001</v>
      </c>
      <c r="AW31" s="77">
        <f ca="1">SUM(AR$12:AR31)+SUMIF(AS$12:AS31, "&lt;0")</f>
        <v>0</v>
      </c>
      <c r="AX31" s="14"/>
      <c r="AZ31" s="78">
        <v>44205</v>
      </c>
      <c r="BA31" s="79">
        <f t="shared" ca="1" si="32"/>
        <v>673.15800000000036</v>
      </c>
      <c r="BB31" s="79">
        <f t="shared" ca="1" si="58"/>
        <v>490.9562857142858</v>
      </c>
      <c r="BC31" s="79">
        <v>0</v>
      </c>
      <c r="BD31" s="79">
        <f t="shared" ca="1" si="33"/>
        <v>673.15800000000036</v>
      </c>
      <c r="BE31" s="79">
        <f t="shared" ca="1" si="34"/>
        <v>673.15800000000036</v>
      </c>
      <c r="BF31" s="79">
        <f t="shared" ca="1" si="49"/>
        <v>7721.2280000000001</v>
      </c>
      <c r="BG31" s="14">
        <f ca="1">SUM(BE$12:BE31)</f>
        <v>7721.2280000000001</v>
      </c>
      <c r="BH31" s="77">
        <f ca="1">SUM(BC$12:BC31)+SUMIF(BD$12:BD31, "&lt;0")</f>
        <v>0</v>
      </c>
      <c r="BJ31" s="78">
        <v>44205</v>
      </c>
      <c r="BK31" s="79">
        <f t="shared" ca="1" si="35"/>
        <v>673.15800000000036</v>
      </c>
      <c r="BL31" s="79">
        <f t="shared" ca="1" si="59"/>
        <v>490.9562857142858</v>
      </c>
      <c r="BM31" s="79">
        <v>0</v>
      </c>
      <c r="BN31" s="79">
        <f t="shared" ca="1" si="36"/>
        <v>673.15800000000036</v>
      </c>
      <c r="BO31" s="79">
        <f t="shared" ca="1" si="37"/>
        <v>673.15800000000036</v>
      </c>
      <c r="BP31" s="79">
        <f t="shared" ca="1" si="50"/>
        <v>7721.2280000000001</v>
      </c>
      <c r="BQ31" s="14">
        <f ca="1">SUM(BO$12:BO31)</f>
        <v>7721.2280000000001</v>
      </c>
      <c r="BR31" s="77">
        <f ca="1">SUM(BM$12:BM31)+SUMIF(BN$12:BN31, "&lt;0")</f>
        <v>0</v>
      </c>
      <c r="BT31" s="78">
        <v>44205</v>
      </c>
      <c r="BU31" s="79">
        <f t="shared" ca="1" si="38"/>
        <v>673.15800000000036</v>
      </c>
      <c r="BV31" s="79">
        <f t="shared" ca="1" si="60"/>
        <v>490.9562857142858</v>
      </c>
      <c r="BW31" s="79">
        <v>0</v>
      </c>
      <c r="BX31" s="79">
        <f t="shared" ca="1" si="39"/>
        <v>673.15800000000036</v>
      </c>
      <c r="BY31" s="79">
        <f t="shared" ca="1" si="40"/>
        <v>673.15800000000036</v>
      </c>
      <c r="BZ31" s="79">
        <f t="shared" ca="1" si="51"/>
        <v>7721.2280000000001</v>
      </c>
      <c r="CA31" s="14">
        <f ca="1">SUM(BY$12:BY31)</f>
        <v>7721.2280000000001</v>
      </c>
      <c r="CB31" s="77">
        <f ca="1">SUM(BW$12:BW31)+SUMIF(BX$12:BX31, "&lt;0")</f>
        <v>0</v>
      </c>
      <c r="CD31" s="78">
        <v>44205</v>
      </c>
      <c r="CE31" s="79">
        <f t="shared" ca="1" si="41"/>
        <v>673.15800000000036</v>
      </c>
      <c r="CF31" s="79">
        <f t="shared" ca="1" si="61"/>
        <v>490.9562857142858</v>
      </c>
      <c r="CG31" s="79">
        <v>0</v>
      </c>
      <c r="CH31" s="79">
        <f t="shared" ca="1" si="42"/>
        <v>673.15800000000036</v>
      </c>
      <c r="CI31" s="79">
        <f t="shared" ca="1" si="43"/>
        <v>673.15800000000036</v>
      </c>
      <c r="CJ31" s="79">
        <f t="shared" ca="1" si="52"/>
        <v>7721.2280000000001</v>
      </c>
      <c r="CK31" s="14">
        <f ca="1">SUM(CI$12:CI31)</f>
        <v>7721.2280000000001</v>
      </c>
      <c r="CL31" s="77">
        <f ca="1">SUM(CG$12:CG31)+SUMIF(CH$12:CH31, "&lt;0")</f>
        <v>0</v>
      </c>
    </row>
    <row r="32" spans="1:90" x14ac:dyDescent="0.2">
      <c r="A32" s="56">
        <v>44206</v>
      </c>
      <c r="B32" s="76">
        <f ca="1">IF($A32&gt;= $C$5,$C$6, INDEX('[1]Historical Data'!$D$2:$D$742, MATCH(A32, '[1]Historical Data'!$B$2:$B$742, 0)))</f>
        <v>292.55199999999968</v>
      </c>
      <c r="C32" s="30">
        <f t="shared" ca="1" si="53"/>
        <v>526.43928571428569</v>
      </c>
      <c r="D32" s="30">
        <v>0</v>
      </c>
      <c r="E32" s="30">
        <f t="shared" ca="1" si="18"/>
        <v>292.55199999999968</v>
      </c>
      <c r="F32" s="30">
        <f t="shared" ca="1" si="19"/>
        <v>292.55199999999968</v>
      </c>
      <c r="G32" s="30">
        <f t="shared" ca="1" si="44"/>
        <v>8013.78</v>
      </c>
      <c r="H32" s="14">
        <f ca="1">SUM(F$12:F32)</f>
        <v>8013.78</v>
      </c>
      <c r="I32" s="77">
        <f ca="1">SUM(D$12:D32)+SUMIF(E$12:E32, "&lt;0")</f>
        <v>0</v>
      </c>
      <c r="J32" s="14"/>
      <c r="K32" s="78">
        <v>44206</v>
      </c>
      <c r="L32" s="79">
        <f t="shared" ca="1" si="20"/>
        <v>292.55199999999968</v>
      </c>
      <c r="M32" s="79">
        <f t="shared" ca="1" si="54"/>
        <v>526.43928571428569</v>
      </c>
      <c r="N32" s="79">
        <v>0</v>
      </c>
      <c r="O32" s="79">
        <f t="shared" ca="1" si="21"/>
        <v>292.55199999999968</v>
      </c>
      <c r="P32" s="79">
        <f t="shared" ca="1" si="22"/>
        <v>292.55199999999968</v>
      </c>
      <c r="Q32" s="79">
        <f t="shared" ca="1" si="45"/>
        <v>8013.78</v>
      </c>
      <c r="R32" s="14">
        <f ca="1">SUM(P$12:P32)</f>
        <v>8013.78</v>
      </c>
      <c r="S32" s="77">
        <f ca="1">SUM(N$12:N32)+SUMIF(O$12:O32, "&lt;0")</f>
        <v>0</v>
      </c>
      <c r="U32" s="78">
        <v>44206</v>
      </c>
      <c r="V32" s="79">
        <f t="shared" ca="1" si="23"/>
        <v>292.55199999999968</v>
      </c>
      <c r="W32" s="79">
        <f t="shared" ca="1" si="55"/>
        <v>526.43928571428569</v>
      </c>
      <c r="X32" s="79">
        <v>0</v>
      </c>
      <c r="Y32" s="79">
        <f t="shared" ca="1" si="24"/>
        <v>292.55199999999968</v>
      </c>
      <c r="Z32" s="79">
        <f t="shared" ca="1" si="25"/>
        <v>292.55199999999968</v>
      </c>
      <c r="AA32" s="79">
        <f t="shared" ca="1" si="46"/>
        <v>8013.78</v>
      </c>
      <c r="AB32" s="14">
        <f ca="1">SUM(Z$12:Z32)</f>
        <v>8013.78</v>
      </c>
      <c r="AC32" s="77">
        <f ca="1">SUM(X$12:X32)+SUMIF(Y$12:Y32, "&lt;0")</f>
        <v>0</v>
      </c>
      <c r="AE32" s="78">
        <v>44206</v>
      </c>
      <c r="AF32" s="79">
        <f t="shared" ca="1" si="26"/>
        <v>292.55199999999968</v>
      </c>
      <c r="AG32" s="79">
        <f t="shared" ca="1" si="56"/>
        <v>526.43928571428569</v>
      </c>
      <c r="AH32" s="79">
        <v>0</v>
      </c>
      <c r="AI32" s="79">
        <f t="shared" ca="1" si="27"/>
        <v>292.55199999999968</v>
      </c>
      <c r="AJ32" s="79">
        <f t="shared" ca="1" si="28"/>
        <v>292.55199999999968</v>
      </c>
      <c r="AK32" s="79">
        <f t="shared" ca="1" si="47"/>
        <v>8013.78</v>
      </c>
      <c r="AL32" s="14">
        <f ca="1">SUM(AJ$12:AJ32)</f>
        <v>8013.78</v>
      </c>
      <c r="AM32" s="77">
        <f ca="1">SUM(AH$12:AH32)+SUMIF(AI$12:AI32, "&lt;0")</f>
        <v>0</v>
      </c>
      <c r="AO32" s="78">
        <v>44206</v>
      </c>
      <c r="AP32" s="79">
        <f t="shared" ca="1" si="29"/>
        <v>292.55199999999968</v>
      </c>
      <c r="AQ32" s="79">
        <f t="shared" ca="1" si="57"/>
        <v>526</v>
      </c>
      <c r="AR32" s="79">
        <v>0</v>
      </c>
      <c r="AS32" s="79">
        <f t="shared" ca="1" si="30"/>
        <v>292.55199999999968</v>
      </c>
      <c r="AT32" s="79">
        <f t="shared" ca="1" si="31"/>
        <v>292.55199999999968</v>
      </c>
      <c r="AU32" s="79">
        <f t="shared" ca="1" si="48"/>
        <v>8013.78</v>
      </c>
      <c r="AV32" s="14">
        <f ca="1">SUM(AT$12:AT32)</f>
        <v>8013.78</v>
      </c>
      <c r="AW32" s="77">
        <f ca="1">SUM(AR$12:AR32)+SUMIF(AS$12:AS32, "&lt;0")</f>
        <v>0</v>
      </c>
      <c r="AX32" s="14"/>
      <c r="AZ32" s="78">
        <v>44206</v>
      </c>
      <c r="BA32" s="79">
        <f t="shared" ca="1" si="32"/>
        <v>292.55199999999968</v>
      </c>
      <c r="BB32" s="79">
        <f t="shared" ca="1" si="58"/>
        <v>526.43928571428569</v>
      </c>
      <c r="BC32" s="79">
        <v>0</v>
      </c>
      <c r="BD32" s="79">
        <f t="shared" ca="1" si="33"/>
        <v>292.55199999999968</v>
      </c>
      <c r="BE32" s="79">
        <f t="shared" ca="1" si="34"/>
        <v>292.55199999999968</v>
      </c>
      <c r="BF32" s="79">
        <f t="shared" ca="1" si="49"/>
        <v>8013.78</v>
      </c>
      <c r="BG32" s="14">
        <f ca="1">SUM(BE$12:BE32)</f>
        <v>8013.78</v>
      </c>
      <c r="BH32" s="77">
        <f ca="1">SUM(BC$12:BC32)+SUMIF(BD$12:BD32, "&lt;0")</f>
        <v>0</v>
      </c>
      <c r="BJ32" s="78">
        <v>44206</v>
      </c>
      <c r="BK32" s="79">
        <f t="shared" ca="1" si="35"/>
        <v>292.55199999999968</v>
      </c>
      <c r="BL32" s="79">
        <f t="shared" ca="1" si="59"/>
        <v>526.43928571428569</v>
      </c>
      <c r="BM32" s="79">
        <v>0</v>
      </c>
      <c r="BN32" s="79">
        <f t="shared" ca="1" si="36"/>
        <v>292.55199999999968</v>
      </c>
      <c r="BO32" s="79">
        <f t="shared" ca="1" si="37"/>
        <v>292.55199999999968</v>
      </c>
      <c r="BP32" s="79">
        <f t="shared" ca="1" si="50"/>
        <v>8013.78</v>
      </c>
      <c r="BQ32" s="14">
        <f ca="1">SUM(BO$12:BO32)</f>
        <v>8013.78</v>
      </c>
      <c r="BR32" s="77">
        <f ca="1">SUM(BM$12:BM32)+SUMIF(BN$12:BN32, "&lt;0")</f>
        <v>0</v>
      </c>
      <c r="BT32" s="78">
        <v>44206</v>
      </c>
      <c r="BU32" s="79">
        <f t="shared" ca="1" si="38"/>
        <v>292.55199999999968</v>
      </c>
      <c r="BV32" s="79">
        <f t="shared" ca="1" si="60"/>
        <v>526.43928571428569</v>
      </c>
      <c r="BW32" s="79">
        <v>0</v>
      </c>
      <c r="BX32" s="79">
        <f t="shared" ca="1" si="39"/>
        <v>292.55199999999968</v>
      </c>
      <c r="BY32" s="79">
        <f t="shared" ca="1" si="40"/>
        <v>292.55199999999968</v>
      </c>
      <c r="BZ32" s="79">
        <f t="shared" ca="1" si="51"/>
        <v>8013.78</v>
      </c>
      <c r="CA32" s="14">
        <f ca="1">SUM(BY$12:BY32)</f>
        <v>8013.78</v>
      </c>
      <c r="CB32" s="77">
        <f ca="1">SUM(BW$12:BW32)+SUMIF(BX$12:BX32, "&lt;0")</f>
        <v>0</v>
      </c>
      <c r="CD32" s="78">
        <v>44206</v>
      </c>
      <c r="CE32" s="79">
        <f t="shared" ca="1" si="41"/>
        <v>292.55199999999968</v>
      </c>
      <c r="CF32" s="79">
        <f t="shared" ca="1" si="61"/>
        <v>526.43928571428569</v>
      </c>
      <c r="CG32" s="79">
        <v>0</v>
      </c>
      <c r="CH32" s="79">
        <f t="shared" ca="1" si="42"/>
        <v>292.55199999999968</v>
      </c>
      <c r="CI32" s="79">
        <f t="shared" ca="1" si="43"/>
        <v>292.55199999999968</v>
      </c>
      <c r="CJ32" s="79">
        <f t="shared" ca="1" si="52"/>
        <v>8013.78</v>
      </c>
      <c r="CK32" s="14">
        <f ca="1">SUM(CI$12:CI32)</f>
        <v>8013.78</v>
      </c>
      <c r="CL32" s="77">
        <f ca="1">SUM(CG$12:CG32)+SUMIF(CH$12:CH32, "&lt;0")</f>
        <v>0</v>
      </c>
    </row>
    <row r="33" spans="1:90" x14ac:dyDescent="0.2">
      <c r="A33" s="56">
        <v>44207</v>
      </c>
      <c r="B33" s="76">
        <f ca="1">IF($A33&gt;= $C$5,$C$6, INDEX('[1]Historical Data'!$D$2:$D$742, MATCH(A33, '[1]Historical Data'!$B$2:$B$742, 0)))</f>
        <v>1252.3450000000003</v>
      </c>
      <c r="C33" s="30">
        <f t="shared" ca="1" si="53"/>
        <v>657.75771428571431</v>
      </c>
      <c r="D33" s="30">
        <v>0</v>
      </c>
      <c r="E33" s="30">
        <f t="shared" ca="1" si="18"/>
        <v>1252.3450000000003</v>
      </c>
      <c r="F33" s="30">
        <f t="shared" ca="1" si="19"/>
        <v>1252.3450000000003</v>
      </c>
      <c r="G33" s="30">
        <f t="shared" ca="1" si="44"/>
        <v>9266.125</v>
      </c>
      <c r="H33" s="14">
        <f ca="1">SUM(F$12:F33)</f>
        <v>9266.125</v>
      </c>
      <c r="I33" s="77">
        <f ca="1">SUM(D$12:D33)+SUMIF(E$12:E33, "&lt;0")</f>
        <v>0</v>
      </c>
      <c r="J33" s="14"/>
      <c r="K33" s="78">
        <v>44207</v>
      </c>
      <c r="L33" s="79">
        <f t="shared" ca="1" si="20"/>
        <v>1252.3450000000003</v>
      </c>
      <c r="M33" s="79">
        <f t="shared" ca="1" si="54"/>
        <v>657.75771428571431</v>
      </c>
      <c r="N33" s="79">
        <v>0</v>
      </c>
      <c r="O33" s="79">
        <f t="shared" ca="1" si="21"/>
        <v>1252.3450000000003</v>
      </c>
      <c r="P33" s="79">
        <f t="shared" ca="1" si="22"/>
        <v>1252.3450000000003</v>
      </c>
      <c r="Q33" s="79">
        <f t="shared" ca="1" si="45"/>
        <v>9266.125</v>
      </c>
      <c r="R33" s="14">
        <f ca="1">SUM(P$12:P33)</f>
        <v>9266.125</v>
      </c>
      <c r="S33" s="77">
        <f ca="1">SUM(N$12:N33)+SUMIF(O$12:O33, "&lt;0")</f>
        <v>0</v>
      </c>
      <c r="U33" s="78">
        <v>44207</v>
      </c>
      <c r="V33" s="79">
        <f t="shared" ca="1" si="23"/>
        <v>1252.3450000000003</v>
      </c>
      <c r="W33" s="79">
        <f t="shared" ca="1" si="55"/>
        <v>657.75771428571431</v>
      </c>
      <c r="X33" s="79">
        <v>0</v>
      </c>
      <c r="Y33" s="79">
        <f t="shared" ca="1" si="24"/>
        <v>1252.3450000000003</v>
      </c>
      <c r="Z33" s="79">
        <f t="shared" ca="1" si="25"/>
        <v>1252.3450000000003</v>
      </c>
      <c r="AA33" s="79">
        <f t="shared" ca="1" si="46"/>
        <v>9266.125</v>
      </c>
      <c r="AB33" s="14">
        <f ca="1">SUM(Z$12:Z33)</f>
        <v>9266.125</v>
      </c>
      <c r="AC33" s="77">
        <f ca="1">SUM(X$12:X33)+SUMIF(Y$12:Y33, "&lt;0")</f>
        <v>0</v>
      </c>
      <c r="AE33" s="78">
        <v>44207</v>
      </c>
      <c r="AF33" s="79">
        <f t="shared" ca="1" si="26"/>
        <v>1252.3450000000003</v>
      </c>
      <c r="AG33" s="79">
        <f t="shared" ca="1" si="56"/>
        <v>657.75771428571431</v>
      </c>
      <c r="AH33" s="79">
        <v>0</v>
      </c>
      <c r="AI33" s="79">
        <f t="shared" ca="1" si="27"/>
        <v>1252.3450000000003</v>
      </c>
      <c r="AJ33" s="79">
        <f t="shared" ca="1" si="28"/>
        <v>1252.3450000000003</v>
      </c>
      <c r="AK33" s="79">
        <f t="shared" ca="1" si="47"/>
        <v>9266.125</v>
      </c>
      <c r="AL33" s="14">
        <f ca="1">SUM(AJ$12:AJ33)</f>
        <v>9266.125</v>
      </c>
      <c r="AM33" s="77">
        <f ca="1">SUM(AH$12:AH33)+SUMIF(AI$12:AI33, "&lt;0")</f>
        <v>0</v>
      </c>
      <c r="AO33" s="78">
        <v>44207</v>
      </c>
      <c r="AP33" s="79">
        <f t="shared" ca="1" si="29"/>
        <v>1252.3450000000003</v>
      </c>
      <c r="AQ33" s="79">
        <f t="shared" ca="1" si="57"/>
        <v>658</v>
      </c>
      <c r="AR33" s="79">
        <v>0</v>
      </c>
      <c r="AS33" s="79">
        <f t="shared" ca="1" si="30"/>
        <v>1252.3450000000003</v>
      </c>
      <c r="AT33" s="79">
        <f t="shared" ca="1" si="31"/>
        <v>1252.3450000000003</v>
      </c>
      <c r="AU33" s="79">
        <f t="shared" ca="1" si="48"/>
        <v>9266.125</v>
      </c>
      <c r="AV33" s="14">
        <f ca="1">SUM(AT$12:AT33)</f>
        <v>9266.125</v>
      </c>
      <c r="AW33" s="77">
        <f ca="1">SUM(AR$12:AR33)+SUMIF(AS$12:AS33, "&lt;0")</f>
        <v>0</v>
      </c>
      <c r="AX33" s="14"/>
      <c r="AZ33" s="78">
        <v>44207</v>
      </c>
      <c r="BA33" s="79">
        <f t="shared" ca="1" si="32"/>
        <v>1252.3450000000003</v>
      </c>
      <c r="BB33" s="79">
        <f t="shared" ca="1" si="58"/>
        <v>657.75771428571431</v>
      </c>
      <c r="BC33" s="79">
        <v>0</v>
      </c>
      <c r="BD33" s="79">
        <f t="shared" ca="1" si="33"/>
        <v>1252.3450000000003</v>
      </c>
      <c r="BE33" s="79">
        <f t="shared" ca="1" si="34"/>
        <v>1252.3450000000003</v>
      </c>
      <c r="BF33" s="79">
        <f t="shared" ca="1" si="49"/>
        <v>9266.125</v>
      </c>
      <c r="BG33" s="14">
        <f ca="1">SUM(BE$12:BE33)</f>
        <v>9266.125</v>
      </c>
      <c r="BH33" s="77">
        <f ca="1">SUM(BC$12:BC33)+SUMIF(BD$12:BD33, "&lt;0")</f>
        <v>0</v>
      </c>
      <c r="BJ33" s="78">
        <v>44207</v>
      </c>
      <c r="BK33" s="79">
        <f t="shared" ca="1" si="35"/>
        <v>1252.3450000000003</v>
      </c>
      <c r="BL33" s="79">
        <f t="shared" ca="1" si="59"/>
        <v>657.75771428571431</v>
      </c>
      <c r="BM33" s="79">
        <v>0</v>
      </c>
      <c r="BN33" s="79">
        <f t="shared" ca="1" si="36"/>
        <v>1252.3450000000003</v>
      </c>
      <c r="BO33" s="79">
        <f t="shared" ca="1" si="37"/>
        <v>1252.3450000000003</v>
      </c>
      <c r="BP33" s="79">
        <f t="shared" ca="1" si="50"/>
        <v>9266.125</v>
      </c>
      <c r="BQ33" s="14">
        <f ca="1">SUM(BO$12:BO33)</f>
        <v>9266.125</v>
      </c>
      <c r="BR33" s="77">
        <f ca="1">SUM(BM$12:BM33)+SUMIF(BN$12:BN33, "&lt;0")</f>
        <v>0</v>
      </c>
      <c r="BT33" s="78">
        <v>44207</v>
      </c>
      <c r="BU33" s="79">
        <f t="shared" ca="1" si="38"/>
        <v>1252.3450000000003</v>
      </c>
      <c r="BV33" s="79">
        <f t="shared" ca="1" si="60"/>
        <v>657.75771428571431</v>
      </c>
      <c r="BW33" s="79">
        <v>0</v>
      </c>
      <c r="BX33" s="79">
        <f t="shared" ca="1" si="39"/>
        <v>1252.3450000000003</v>
      </c>
      <c r="BY33" s="79">
        <f t="shared" ca="1" si="40"/>
        <v>1252.3450000000003</v>
      </c>
      <c r="BZ33" s="79">
        <f t="shared" ca="1" si="51"/>
        <v>9266.125</v>
      </c>
      <c r="CA33" s="14">
        <f ca="1">SUM(BY$12:BY33)</f>
        <v>9266.125</v>
      </c>
      <c r="CB33" s="77">
        <f ca="1">SUM(BW$12:BW33)+SUMIF(BX$12:BX33, "&lt;0")</f>
        <v>0</v>
      </c>
      <c r="CD33" s="78">
        <v>44207</v>
      </c>
      <c r="CE33" s="79">
        <f t="shared" ca="1" si="41"/>
        <v>1252.3450000000003</v>
      </c>
      <c r="CF33" s="79">
        <f t="shared" ca="1" si="61"/>
        <v>657.75771428571431</v>
      </c>
      <c r="CG33" s="79">
        <v>0</v>
      </c>
      <c r="CH33" s="79">
        <f t="shared" ca="1" si="42"/>
        <v>1252.3450000000003</v>
      </c>
      <c r="CI33" s="79">
        <f t="shared" ca="1" si="43"/>
        <v>1252.3450000000003</v>
      </c>
      <c r="CJ33" s="79">
        <f t="shared" ca="1" si="52"/>
        <v>9266.125</v>
      </c>
      <c r="CK33" s="14">
        <f ca="1">SUM(CI$12:CI33)</f>
        <v>9266.125</v>
      </c>
      <c r="CL33" s="77">
        <f ca="1">SUM(CG$12:CG33)+SUMIF(CH$12:CH33, "&lt;0")</f>
        <v>0</v>
      </c>
    </row>
    <row r="34" spans="1:90" x14ac:dyDescent="0.2">
      <c r="A34" s="56">
        <v>44208</v>
      </c>
      <c r="B34" s="76">
        <f ca="1">IF($A34&gt;= $C$5,$C$6, INDEX('[1]Historical Data'!$D$2:$D$742, MATCH(A34, '[1]Historical Data'!$B$2:$B$742, 0)))</f>
        <v>677.92000000000007</v>
      </c>
      <c r="C34" s="30">
        <f t="shared" ca="1" si="53"/>
        <v>700.10157142857145</v>
      </c>
      <c r="D34" s="30">
        <v>0</v>
      </c>
      <c r="E34" s="30">
        <f t="shared" ca="1" si="18"/>
        <v>677.92000000000007</v>
      </c>
      <c r="F34" s="30">
        <f t="shared" ca="1" si="19"/>
        <v>677.92000000000007</v>
      </c>
      <c r="G34" s="30">
        <f t="shared" ca="1" si="44"/>
        <v>9944.0450000000001</v>
      </c>
      <c r="H34" s="14">
        <f ca="1">SUM(F$12:F34)</f>
        <v>9944.0450000000001</v>
      </c>
      <c r="I34" s="77">
        <f ca="1">SUM(D$12:D34)+SUMIF(E$12:E34, "&lt;0")</f>
        <v>0</v>
      </c>
      <c r="J34" s="14"/>
      <c r="K34" s="78">
        <v>44208</v>
      </c>
      <c r="L34" s="79">
        <f t="shared" ca="1" si="20"/>
        <v>677.92000000000007</v>
      </c>
      <c r="M34" s="79">
        <f t="shared" ca="1" si="54"/>
        <v>700.10157142857145</v>
      </c>
      <c r="N34" s="79">
        <v>0</v>
      </c>
      <c r="O34" s="79">
        <f t="shared" ca="1" si="21"/>
        <v>677.92000000000007</v>
      </c>
      <c r="P34" s="79">
        <f t="shared" ca="1" si="22"/>
        <v>677.92000000000007</v>
      </c>
      <c r="Q34" s="79">
        <f t="shared" ca="1" si="45"/>
        <v>9944.0450000000001</v>
      </c>
      <c r="R34" s="14">
        <f ca="1">SUM(P$12:P34)</f>
        <v>9944.0450000000001</v>
      </c>
      <c r="S34" s="77">
        <f ca="1">SUM(N$12:N34)+SUMIF(O$12:O34, "&lt;0")</f>
        <v>0</v>
      </c>
      <c r="U34" s="78">
        <v>44208</v>
      </c>
      <c r="V34" s="79">
        <f t="shared" ca="1" si="23"/>
        <v>677.92000000000007</v>
      </c>
      <c r="W34" s="79">
        <f t="shared" ca="1" si="55"/>
        <v>700.10157142857145</v>
      </c>
      <c r="X34" s="79">
        <v>0</v>
      </c>
      <c r="Y34" s="79">
        <f t="shared" ca="1" si="24"/>
        <v>677.92000000000007</v>
      </c>
      <c r="Z34" s="79">
        <f t="shared" ca="1" si="25"/>
        <v>677.92000000000007</v>
      </c>
      <c r="AA34" s="79">
        <f t="shared" ca="1" si="46"/>
        <v>9944.0450000000001</v>
      </c>
      <c r="AB34" s="14">
        <f ca="1">SUM(Z$12:Z34)</f>
        <v>9944.0450000000001</v>
      </c>
      <c r="AC34" s="77">
        <f ca="1">SUM(X$12:X34)+SUMIF(Y$12:Y34, "&lt;0")</f>
        <v>0</v>
      </c>
      <c r="AE34" s="78">
        <v>44208</v>
      </c>
      <c r="AF34" s="79">
        <f t="shared" ca="1" si="26"/>
        <v>677.92000000000007</v>
      </c>
      <c r="AG34" s="79">
        <f t="shared" ca="1" si="56"/>
        <v>700.10157142857145</v>
      </c>
      <c r="AH34" s="79">
        <v>0</v>
      </c>
      <c r="AI34" s="79">
        <f t="shared" ca="1" si="27"/>
        <v>677.92000000000007</v>
      </c>
      <c r="AJ34" s="79">
        <f t="shared" ca="1" si="28"/>
        <v>677.92000000000007</v>
      </c>
      <c r="AK34" s="79">
        <f t="shared" ca="1" si="47"/>
        <v>9944.0450000000001</v>
      </c>
      <c r="AL34" s="14">
        <f ca="1">SUM(AJ$12:AJ34)</f>
        <v>9944.0450000000001</v>
      </c>
      <c r="AM34" s="77">
        <f ca="1">SUM(AH$12:AH34)+SUMIF(AI$12:AI34, "&lt;0")</f>
        <v>0</v>
      </c>
      <c r="AO34" s="78">
        <v>44208</v>
      </c>
      <c r="AP34" s="79">
        <f t="shared" ca="1" si="29"/>
        <v>677.92000000000007</v>
      </c>
      <c r="AQ34" s="79">
        <f t="shared" ca="1" si="57"/>
        <v>700</v>
      </c>
      <c r="AR34" s="79">
        <v>0</v>
      </c>
      <c r="AS34" s="79">
        <f t="shared" ca="1" si="30"/>
        <v>677.92000000000007</v>
      </c>
      <c r="AT34" s="79">
        <f t="shared" ca="1" si="31"/>
        <v>677.92000000000007</v>
      </c>
      <c r="AU34" s="79">
        <f t="shared" ca="1" si="48"/>
        <v>9944.0450000000001</v>
      </c>
      <c r="AV34" s="14">
        <f ca="1">SUM(AT$12:AT34)</f>
        <v>9944.0450000000001</v>
      </c>
      <c r="AW34" s="77">
        <f ca="1">SUM(AR$12:AR34)+SUMIF(AS$12:AS34, "&lt;0")</f>
        <v>0</v>
      </c>
      <c r="AX34" s="14"/>
      <c r="AZ34" s="78">
        <v>44208</v>
      </c>
      <c r="BA34" s="79">
        <f t="shared" ca="1" si="32"/>
        <v>677.92000000000007</v>
      </c>
      <c r="BB34" s="79">
        <f t="shared" ca="1" si="58"/>
        <v>700.10157142857145</v>
      </c>
      <c r="BC34" s="79">
        <v>0</v>
      </c>
      <c r="BD34" s="79">
        <f t="shared" ca="1" si="33"/>
        <v>677.92000000000007</v>
      </c>
      <c r="BE34" s="79">
        <f t="shared" ca="1" si="34"/>
        <v>677.92000000000007</v>
      </c>
      <c r="BF34" s="79">
        <f t="shared" ca="1" si="49"/>
        <v>9944.0450000000001</v>
      </c>
      <c r="BG34" s="14">
        <f ca="1">SUM(BE$12:BE34)</f>
        <v>9944.0450000000001</v>
      </c>
      <c r="BH34" s="77">
        <f ca="1">SUM(BC$12:BC34)+SUMIF(BD$12:BD34, "&lt;0")</f>
        <v>0</v>
      </c>
      <c r="BJ34" s="78">
        <v>44208</v>
      </c>
      <c r="BK34" s="79">
        <f t="shared" ca="1" si="35"/>
        <v>677.92000000000007</v>
      </c>
      <c r="BL34" s="79">
        <f t="shared" ca="1" si="59"/>
        <v>700.10157142857145</v>
      </c>
      <c r="BM34" s="79">
        <v>0</v>
      </c>
      <c r="BN34" s="79">
        <f t="shared" ca="1" si="36"/>
        <v>677.92000000000007</v>
      </c>
      <c r="BO34" s="79">
        <f t="shared" ca="1" si="37"/>
        <v>677.92000000000007</v>
      </c>
      <c r="BP34" s="79">
        <f t="shared" ca="1" si="50"/>
        <v>9944.0450000000001</v>
      </c>
      <c r="BQ34" s="14">
        <f ca="1">SUM(BO$12:BO34)</f>
        <v>9944.0450000000001</v>
      </c>
      <c r="BR34" s="77">
        <f ca="1">SUM(BM$12:BM34)+SUMIF(BN$12:BN34, "&lt;0")</f>
        <v>0</v>
      </c>
      <c r="BT34" s="78">
        <v>44208</v>
      </c>
      <c r="BU34" s="79">
        <f t="shared" ca="1" si="38"/>
        <v>677.92000000000007</v>
      </c>
      <c r="BV34" s="79">
        <f t="shared" ca="1" si="60"/>
        <v>700.10157142857145</v>
      </c>
      <c r="BW34" s="79">
        <v>0</v>
      </c>
      <c r="BX34" s="79">
        <f t="shared" ca="1" si="39"/>
        <v>677.92000000000007</v>
      </c>
      <c r="BY34" s="79">
        <f t="shared" ca="1" si="40"/>
        <v>677.92000000000007</v>
      </c>
      <c r="BZ34" s="79">
        <f t="shared" ca="1" si="51"/>
        <v>9944.0450000000001</v>
      </c>
      <c r="CA34" s="14">
        <f ca="1">SUM(BY$12:BY34)</f>
        <v>9944.0450000000001</v>
      </c>
      <c r="CB34" s="77">
        <f ca="1">SUM(BW$12:BW34)+SUMIF(BX$12:BX34, "&lt;0")</f>
        <v>0</v>
      </c>
      <c r="CD34" s="78">
        <v>44208</v>
      </c>
      <c r="CE34" s="79">
        <f t="shared" ca="1" si="41"/>
        <v>677.92000000000007</v>
      </c>
      <c r="CF34" s="79">
        <f t="shared" ca="1" si="61"/>
        <v>700.10157142857145</v>
      </c>
      <c r="CG34" s="79">
        <v>0</v>
      </c>
      <c r="CH34" s="79">
        <f t="shared" ca="1" si="42"/>
        <v>677.92000000000007</v>
      </c>
      <c r="CI34" s="79">
        <f t="shared" ca="1" si="43"/>
        <v>677.92000000000007</v>
      </c>
      <c r="CJ34" s="79">
        <f t="shared" ca="1" si="52"/>
        <v>9944.0450000000001</v>
      </c>
      <c r="CK34" s="14">
        <f ca="1">SUM(CI$12:CI34)</f>
        <v>9944.0450000000001</v>
      </c>
      <c r="CL34" s="77">
        <f ca="1">SUM(CG$12:CG34)+SUMIF(CH$12:CH34, "&lt;0")</f>
        <v>0</v>
      </c>
    </row>
    <row r="35" spans="1:90" x14ac:dyDescent="0.2">
      <c r="A35" s="56">
        <v>44209</v>
      </c>
      <c r="B35" s="76">
        <f ca="1">IF($A35&gt;= $C$5,$C$6, INDEX('[1]Historical Data'!$D$2:$D$742, MATCH(A35, '[1]Historical Data'!$B$2:$B$742, 0)))</f>
        <v>844.72500000000036</v>
      </c>
      <c r="C35" s="30">
        <f t="shared" ca="1" si="53"/>
        <v>757.74442857142856</v>
      </c>
      <c r="D35" s="30">
        <v>0</v>
      </c>
      <c r="E35" s="30">
        <f t="shared" ca="1" si="18"/>
        <v>844.72500000000036</v>
      </c>
      <c r="F35" s="30">
        <f t="shared" ca="1" si="19"/>
        <v>844.72500000000036</v>
      </c>
      <c r="G35" s="30">
        <f t="shared" ca="1" si="44"/>
        <v>10788.77</v>
      </c>
      <c r="H35" s="14">
        <f ca="1">SUM(F$12:F35)</f>
        <v>10788.77</v>
      </c>
      <c r="I35" s="77">
        <f ca="1">SUM(D$12:D35)+SUMIF(E$12:E35, "&lt;0")</f>
        <v>0</v>
      </c>
      <c r="J35" s="14"/>
      <c r="K35" s="78">
        <v>44209</v>
      </c>
      <c r="L35" s="79">
        <f t="shared" ca="1" si="20"/>
        <v>844.72500000000036</v>
      </c>
      <c r="M35" s="79">
        <f t="shared" ca="1" si="54"/>
        <v>757.74442857142856</v>
      </c>
      <c r="N35" s="79">
        <v>0</v>
      </c>
      <c r="O35" s="79">
        <f t="shared" ca="1" si="21"/>
        <v>844.72500000000036</v>
      </c>
      <c r="P35" s="79">
        <f t="shared" ca="1" si="22"/>
        <v>844.72500000000036</v>
      </c>
      <c r="Q35" s="79">
        <f t="shared" ca="1" si="45"/>
        <v>10788.77</v>
      </c>
      <c r="R35" s="14">
        <f ca="1">SUM(P$12:P35)</f>
        <v>10788.77</v>
      </c>
      <c r="S35" s="77">
        <f ca="1">SUM(N$12:N35)+SUMIF(O$12:O35, "&lt;0")</f>
        <v>0</v>
      </c>
      <c r="U35" s="78">
        <v>44209</v>
      </c>
      <c r="V35" s="79">
        <f t="shared" ca="1" si="23"/>
        <v>844.72500000000036</v>
      </c>
      <c r="W35" s="79">
        <f t="shared" ca="1" si="55"/>
        <v>757.74442857142856</v>
      </c>
      <c r="X35" s="79">
        <v>0</v>
      </c>
      <c r="Y35" s="79">
        <f t="shared" ca="1" si="24"/>
        <v>844.72500000000036</v>
      </c>
      <c r="Z35" s="79">
        <f t="shared" ca="1" si="25"/>
        <v>844.72500000000036</v>
      </c>
      <c r="AA35" s="79">
        <f t="shared" ca="1" si="46"/>
        <v>10788.77</v>
      </c>
      <c r="AB35" s="14">
        <f ca="1">SUM(Z$12:Z35)</f>
        <v>10788.77</v>
      </c>
      <c r="AC35" s="77">
        <f ca="1">SUM(X$12:X35)+SUMIF(Y$12:Y35, "&lt;0")</f>
        <v>0</v>
      </c>
      <c r="AE35" s="78">
        <v>44209</v>
      </c>
      <c r="AF35" s="79">
        <f t="shared" ca="1" si="26"/>
        <v>844.72500000000036</v>
      </c>
      <c r="AG35" s="79">
        <f t="shared" ca="1" si="56"/>
        <v>757.74442857142856</v>
      </c>
      <c r="AH35" s="79">
        <v>0</v>
      </c>
      <c r="AI35" s="79">
        <f t="shared" ca="1" si="27"/>
        <v>844.72500000000036</v>
      </c>
      <c r="AJ35" s="79">
        <f t="shared" ca="1" si="28"/>
        <v>844.72500000000036</v>
      </c>
      <c r="AK35" s="79">
        <f t="shared" ca="1" si="47"/>
        <v>10788.77</v>
      </c>
      <c r="AL35" s="14">
        <f ca="1">SUM(AJ$12:AJ35)</f>
        <v>10788.77</v>
      </c>
      <c r="AM35" s="77">
        <f ca="1">SUM(AH$12:AH35)+SUMIF(AI$12:AI35, "&lt;0")</f>
        <v>0</v>
      </c>
      <c r="AO35" s="78">
        <v>44209</v>
      </c>
      <c r="AP35" s="79">
        <f t="shared" ca="1" si="29"/>
        <v>844.72500000000036</v>
      </c>
      <c r="AQ35" s="79">
        <f t="shared" ca="1" si="57"/>
        <v>758</v>
      </c>
      <c r="AR35" s="79">
        <v>0</v>
      </c>
      <c r="AS35" s="79">
        <f t="shared" ca="1" si="30"/>
        <v>844.72500000000036</v>
      </c>
      <c r="AT35" s="79">
        <f t="shared" ca="1" si="31"/>
        <v>844.72500000000036</v>
      </c>
      <c r="AU35" s="79">
        <f t="shared" ca="1" si="48"/>
        <v>10788.77</v>
      </c>
      <c r="AV35" s="14">
        <f ca="1">SUM(AT$12:AT35)</f>
        <v>10788.77</v>
      </c>
      <c r="AW35" s="77">
        <f ca="1">SUM(AR$12:AR35)+SUMIF(AS$12:AS35, "&lt;0")</f>
        <v>0</v>
      </c>
      <c r="AX35" s="14"/>
      <c r="AZ35" s="78">
        <v>44209</v>
      </c>
      <c r="BA35" s="79">
        <f t="shared" ca="1" si="32"/>
        <v>844.72500000000036</v>
      </c>
      <c r="BB35" s="79">
        <f t="shared" ca="1" si="58"/>
        <v>757.74442857142856</v>
      </c>
      <c r="BC35" s="79">
        <v>0</v>
      </c>
      <c r="BD35" s="79">
        <f t="shared" ca="1" si="33"/>
        <v>844.72500000000036</v>
      </c>
      <c r="BE35" s="79">
        <f t="shared" ca="1" si="34"/>
        <v>844.72500000000036</v>
      </c>
      <c r="BF35" s="79">
        <f t="shared" ca="1" si="49"/>
        <v>10788.77</v>
      </c>
      <c r="BG35" s="14">
        <f ca="1">SUM(BE$12:BE35)</f>
        <v>10788.77</v>
      </c>
      <c r="BH35" s="77">
        <f ca="1">SUM(BC$12:BC35)+SUMIF(BD$12:BD35, "&lt;0")</f>
        <v>0</v>
      </c>
      <c r="BJ35" s="78">
        <v>44209</v>
      </c>
      <c r="BK35" s="79">
        <f t="shared" ca="1" si="35"/>
        <v>844.72500000000036</v>
      </c>
      <c r="BL35" s="79">
        <f t="shared" ca="1" si="59"/>
        <v>757.74442857142856</v>
      </c>
      <c r="BM35" s="79">
        <v>0</v>
      </c>
      <c r="BN35" s="79">
        <f t="shared" ca="1" si="36"/>
        <v>844.72500000000036</v>
      </c>
      <c r="BO35" s="79">
        <f t="shared" ca="1" si="37"/>
        <v>844.72500000000036</v>
      </c>
      <c r="BP35" s="79">
        <f t="shared" ca="1" si="50"/>
        <v>10788.77</v>
      </c>
      <c r="BQ35" s="14">
        <f ca="1">SUM(BO$12:BO35)</f>
        <v>10788.77</v>
      </c>
      <c r="BR35" s="77">
        <f ca="1">SUM(BM$12:BM35)+SUMIF(BN$12:BN35, "&lt;0")</f>
        <v>0</v>
      </c>
      <c r="BT35" s="78">
        <v>44209</v>
      </c>
      <c r="BU35" s="79">
        <f t="shared" ca="1" si="38"/>
        <v>844.72500000000036</v>
      </c>
      <c r="BV35" s="79">
        <f t="shared" ca="1" si="60"/>
        <v>757.74442857142856</v>
      </c>
      <c r="BW35" s="79">
        <v>0</v>
      </c>
      <c r="BX35" s="79">
        <f t="shared" ca="1" si="39"/>
        <v>844.72500000000036</v>
      </c>
      <c r="BY35" s="79">
        <f t="shared" ca="1" si="40"/>
        <v>844.72500000000036</v>
      </c>
      <c r="BZ35" s="79">
        <f t="shared" ca="1" si="51"/>
        <v>10788.77</v>
      </c>
      <c r="CA35" s="14">
        <f ca="1">SUM(BY$12:BY35)</f>
        <v>10788.77</v>
      </c>
      <c r="CB35" s="77">
        <f ca="1">SUM(BW$12:BW35)+SUMIF(BX$12:BX35, "&lt;0")</f>
        <v>0</v>
      </c>
      <c r="CD35" s="78">
        <v>44209</v>
      </c>
      <c r="CE35" s="79">
        <f t="shared" ca="1" si="41"/>
        <v>844.72500000000036</v>
      </c>
      <c r="CF35" s="79">
        <f t="shared" ca="1" si="61"/>
        <v>757.74442857142856</v>
      </c>
      <c r="CG35" s="79">
        <v>0</v>
      </c>
      <c r="CH35" s="79">
        <f t="shared" ca="1" si="42"/>
        <v>844.72500000000036</v>
      </c>
      <c r="CI35" s="79">
        <f t="shared" ca="1" si="43"/>
        <v>844.72500000000036</v>
      </c>
      <c r="CJ35" s="79">
        <f t="shared" ca="1" si="52"/>
        <v>10788.77</v>
      </c>
      <c r="CK35" s="14">
        <f ca="1">SUM(CI$12:CI35)</f>
        <v>10788.77</v>
      </c>
      <c r="CL35" s="77">
        <f ca="1">SUM(CG$12:CG35)+SUMIF(CH$12:CH35, "&lt;0")</f>
        <v>0</v>
      </c>
    </row>
    <row r="36" spans="1:90" x14ac:dyDescent="0.2">
      <c r="A36" s="56">
        <v>44210</v>
      </c>
      <c r="B36" s="76">
        <f ca="1">IF($A36&gt;= $C$5,$C$6, INDEX('[1]Historical Data'!$D$2:$D$742, MATCH(A36, '[1]Historical Data'!$B$2:$B$742, 0)))</f>
        <v>1069.3279999999995</v>
      </c>
      <c r="C36" s="30">
        <f t="shared" ca="1" si="53"/>
        <v>800.0932857142858</v>
      </c>
      <c r="D36" s="30">
        <f t="shared" ref="D36:D99" ca="1" si="62" xml:space="preserve"> F12 + IF(E35 &lt; 0, -E35, 0)</f>
        <v>342.613</v>
      </c>
      <c r="E36" s="30">
        <f t="shared" ca="1" si="18"/>
        <v>726.71499999999946</v>
      </c>
      <c r="F36" s="30">
        <f t="shared" ca="1" si="19"/>
        <v>726.71499999999946</v>
      </c>
      <c r="G36" s="30">
        <f t="shared" ca="1" si="44"/>
        <v>11858.098</v>
      </c>
      <c r="H36" s="14">
        <f ca="1">SUM(F$12:F36)</f>
        <v>11515.485000000001</v>
      </c>
      <c r="I36" s="77">
        <f ca="1">SUM(D$12:D36)+SUMIF(E$12:E36, "&lt;0")</f>
        <v>342.613</v>
      </c>
      <c r="J36" s="14"/>
      <c r="K36" s="78">
        <v>44210</v>
      </c>
      <c r="L36" s="79">
        <f t="shared" ca="1" si="20"/>
        <v>1069.3279999999995</v>
      </c>
      <c r="M36" s="79">
        <f t="shared" ca="1" si="54"/>
        <v>800.0932857142858</v>
      </c>
      <c r="N36" s="79">
        <f t="shared" ref="N36:N99" ca="1" si="63" xml:space="preserve"> P12 + IF(O35 &lt; 0, -O35, 0)</f>
        <v>342.613</v>
      </c>
      <c r="O36" s="79">
        <f t="shared" ca="1" si="21"/>
        <v>726.71499999999946</v>
      </c>
      <c r="P36" s="79">
        <f t="shared" ca="1" si="22"/>
        <v>726.71499999999946</v>
      </c>
      <c r="Q36" s="79">
        <f t="shared" ca="1" si="45"/>
        <v>11858.098</v>
      </c>
      <c r="R36" s="14">
        <f ca="1">SUM(P$12:P36)</f>
        <v>11515.485000000001</v>
      </c>
      <c r="S36" s="77">
        <f ca="1">SUM(N$12:N36)+SUMIF(O$12:O36, "&lt;0")</f>
        <v>342.613</v>
      </c>
      <c r="U36" s="78">
        <v>44210</v>
      </c>
      <c r="V36" s="79">
        <f t="shared" ca="1" si="23"/>
        <v>1069.3279999999995</v>
      </c>
      <c r="W36" s="79">
        <f t="shared" ca="1" si="55"/>
        <v>800.0932857142858</v>
      </c>
      <c r="X36" s="79">
        <f t="shared" ref="X36:X99" ca="1" si="64" xml:space="preserve"> Z12 + IF(Y35 &lt; 0, -Y35, 0)</f>
        <v>342.613</v>
      </c>
      <c r="Y36" s="79">
        <f t="shared" ca="1" si="24"/>
        <v>726.71499999999946</v>
      </c>
      <c r="Z36" s="79">
        <f t="shared" ca="1" si="25"/>
        <v>726.71499999999946</v>
      </c>
      <c r="AA36" s="79">
        <f t="shared" ca="1" si="46"/>
        <v>11858.098</v>
      </c>
      <c r="AB36" s="14">
        <f ca="1">SUM(Z$12:Z36)</f>
        <v>11515.485000000001</v>
      </c>
      <c r="AC36" s="77">
        <f ca="1">SUM(X$12:X36)+SUMIF(Y$12:Y36, "&lt;0")</f>
        <v>342.613</v>
      </c>
      <c r="AE36" s="78">
        <v>44210</v>
      </c>
      <c r="AF36" s="79">
        <f t="shared" ca="1" si="26"/>
        <v>1069.3279999999995</v>
      </c>
      <c r="AG36" s="79">
        <f t="shared" ca="1" si="56"/>
        <v>800.0932857142858</v>
      </c>
      <c r="AH36" s="79">
        <f t="shared" ref="AH36:AH99" ca="1" si="65" xml:space="preserve"> AJ12 + IF(AI35 &lt; 0, -AI35, 0)</f>
        <v>342.613</v>
      </c>
      <c r="AI36" s="79">
        <f t="shared" ca="1" si="27"/>
        <v>726.71499999999946</v>
      </c>
      <c r="AJ36" s="79">
        <f t="shared" ca="1" si="28"/>
        <v>726.71499999999946</v>
      </c>
      <c r="AK36" s="79">
        <f t="shared" ca="1" si="47"/>
        <v>11858.098</v>
      </c>
      <c r="AL36" s="14">
        <f ca="1">SUM(AJ$12:AJ36)</f>
        <v>11515.485000000001</v>
      </c>
      <c r="AM36" s="77">
        <f ca="1">SUM(AH$12:AH36)+SUMIF(AI$12:AI36, "&lt;0")</f>
        <v>342.613</v>
      </c>
      <c r="AO36" s="78">
        <v>44210</v>
      </c>
      <c r="AP36" s="79">
        <f t="shared" ca="1" si="29"/>
        <v>1069.3279999999995</v>
      </c>
      <c r="AQ36" s="79">
        <f t="shared" ca="1" si="57"/>
        <v>800</v>
      </c>
      <c r="AR36" s="79">
        <f t="shared" ref="AR36:AR99" ca="1" si="66" xml:space="preserve"> AT12 + IF(AS35 &lt; 0, -AS35, 0)</f>
        <v>342.613</v>
      </c>
      <c r="AS36" s="79">
        <f t="shared" ca="1" si="30"/>
        <v>726.71499999999946</v>
      </c>
      <c r="AT36" s="79">
        <f t="shared" ca="1" si="31"/>
        <v>726.71499999999946</v>
      </c>
      <c r="AU36" s="79">
        <f t="shared" ca="1" si="48"/>
        <v>11858.098</v>
      </c>
      <c r="AV36" s="14">
        <f ca="1">SUM(AT$12:AT36)</f>
        <v>11515.485000000001</v>
      </c>
      <c r="AW36" s="77">
        <f ca="1">SUM(AR$12:AR36)+SUMIF(AS$12:AS36, "&lt;0")</f>
        <v>342.613</v>
      </c>
      <c r="AX36" s="14"/>
      <c r="AZ36" s="78">
        <v>44210</v>
      </c>
      <c r="BA36" s="79">
        <f t="shared" ca="1" si="32"/>
        <v>1069.3279999999995</v>
      </c>
      <c r="BB36" s="79">
        <f t="shared" ca="1" si="58"/>
        <v>800.0932857142858</v>
      </c>
      <c r="BC36" s="79">
        <f t="shared" ref="BC36:BC99" ca="1" si="67" xml:space="preserve"> BE12 + IF(BD35 &lt; 0, -BD35, 0)</f>
        <v>342.613</v>
      </c>
      <c r="BD36" s="79">
        <f t="shared" ca="1" si="33"/>
        <v>726.71499999999946</v>
      </c>
      <c r="BE36" s="79">
        <f t="shared" ca="1" si="34"/>
        <v>726.71499999999946</v>
      </c>
      <c r="BF36" s="79">
        <f t="shared" ca="1" si="49"/>
        <v>11858.098</v>
      </c>
      <c r="BG36" s="14">
        <f ca="1">SUM(BE$12:BE36)</f>
        <v>11515.485000000001</v>
      </c>
      <c r="BH36" s="77">
        <f ca="1">SUM(BC$12:BC36)+SUMIF(BD$12:BD36, "&lt;0")</f>
        <v>342.613</v>
      </c>
      <c r="BJ36" s="78">
        <v>44210</v>
      </c>
      <c r="BK36" s="79">
        <f t="shared" ca="1" si="35"/>
        <v>1069.3279999999995</v>
      </c>
      <c r="BL36" s="79">
        <f t="shared" ca="1" si="59"/>
        <v>800.0932857142858</v>
      </c>
      <c r="BM36" s="79">
        <f t="shared" ref="BM36:BM99" ca="1" si="68" xml:space="preserve"> BO12 + IF(BN35 &lt; 0, -BN35, 0)</f>
        <v>342.613</v>
      </c>
      <c r="BN36" s="79">
        <f t="shared" ca="1" si="36"/>
        <v>726.71499999999946</v>
      </c>
      <c r="BO36" s="79">
        <f t="shared" ca="1" si="37"/>
        <v>726.71499999999946</v>
      </c>
      <c r="BP36" s="79">
        <f t="shared" ca="1" si="50"/>
        <v>11858.098</v>
      </c>
      <c r="BQ36" s="14">
        <f ca="1">SUM(BO$12:BO36)</f>
        <v>11515.485000000001</v>
      </c>
      <c r="BR36" s="77">
        <f ca="1">SUM(BM$12:BM36)+SUMIF(BN$12:BN36, "&lt;0")</f>
        <v>342.613</v>
      </c>
      <c r="BT36" s="78">
        <v>44210</v>
      </c>
      <c r="BU36" s="79">
        <f t="shared" ca="1" si="38"/>
        <v>1069.3279999999995</v>
      </c>
      <c r="BV36" s="79">
        <f t="shared" ca="1" si="60"/>
        <v>800.0932857142858</v>
      </c>
      <c r="BW36" s="79">
        <f t="shared" ref="BW36:BW99" ca="1" si="69" xml:space="preserve"> BY12 + IF(BX35 &lt; 0, -BX35, 0)</f>
        <v>342.613</v>
      </c>
      <c r="BX36" s="79">
        <f t="shared" ca="1" si="39"/>
        <v>726.71499999999946</v>
      </c>
      <c r="BY36" s="79">
        <f t="shared" ca="1" si="40"/>
        <v>726.71499999999946</v>
      </c>
      <c r="BZ36" s="79">
        <f t="shared" ca="1" si="51"/>
        <v>11858.098</v>
      </c>
      <c r="CA36" s="14">
        <f ca="1">SUM(BY$12:BY36)</f>
        <v>11515.485000000001</v>
      </c>
      <c r="CB36" s="77">
        <f ca="1">SUM(BW$12:BW36)+SUMIF(BX$12:BX36, "&lt;0")</f>
        <v>342.613</v>
      </c>
      <c r="CD36" s="78">
        <v>44210</v>
      </c>
      <c r="CE36" s="79">
        <f t="shared" ca="1" si="41"/>
        <v>1069.3279999999995</v>
      </c>
      <c r="CF36" s="79">
        <f t="shared" ca="1" si="61"/>
        <v>800.0932857142858</v>
      </c>
      <c r="CG36" s="79">
        <f t="shared" ref="CG36:CG99" ca="1" si="70" xml:space="preserve"> CI12 + IF(CH35 &lt; 0, -CH35, 0)</f>
        <v>342.613</v>
      </c>
      <c r="CH36" s="79">
        <f t="shared" ca="1" si="42"/>
        <v>726.71499999999946</v>
      </c>
      <c r="CI36" s="79">
        <f t="shared" ca="1" si="43"/>
        <v>726.71499999999946</v>
      </c>
      <c r="CJ36" s="79">
        <f t="shared" ca="1" si="52"/>
        <v>11858.098</v>
      </c>
      <c r="CK36" s="14">
        <f ca="1">SUM(CI$12:CI36)</f>
        <v>11515.485000000001</v>
      </c>
      <c r="CL36" s="77">
        <f ca="1">SUM(CG$12:CG36)+SUMIF(CH$12:CH36, "&lt;0")</f>
        <v>342.613</v>
      </c>
    </row>
    <row r="37" spans="1:90" x14ac:dyDescent="0.2">
      <c r="A37" s="56">
        <v>44211</v>
      </c>
      <c r="B37" s="76">
        <f ca="1">IF($A37&gt;= $C$5,$C$6, INDEX('[1]Historical Data'!$D$2:$D$742, MATCH(A37, '[1]Historical Data'!$B$2:$B$742, 0)))</f>
        <v>1094.0990000000002</v>
      </c>
      <c r="C37" s="30">
        <f t="shared" ca="1" si="53"/>
        <v>843.44671428571439</v>
      </c>
      <c r="D37" s="30">
        <f t="shared" ca="1" si="62"/>
        <v>219.04699999999997</v>
      </c>
      <c r="E37" s="30">
        <f t="shared" ca="1" si="18"/>
        <v>875.05200000000013</v>
      </c>
      <c r="F37" s="30">
        <f t="shared" ca="1" si="19"/>
        <v>875.05200000000013</v>
      </c>
      <c r="G37" s="30">
        <f t="shared" ca="1" si="44"/>
        <v>12952.197</v>
      </c>
      <c r="H37" s="14">
        <f ca="1">SUM(F$12:F37)</f>
        <v>12390.537</v>
      </c>
      <c r="I37" s="77">
        <f ca="1">SUM(D$12:D37)+SUMIF(E$12:E37, "&lt;0")</f>
        <v>561.66</v>
      </c>
      <c r="J37" s="14"/>
      <c r="K37" s="78">
        <v>44211</v>
      </c>
      <c r="L37" s="79">
        <f t="shared" ca="1" si="20"/>
        <v>1094.0990000000002</v>
      </c>
      <c r="M37" s="79">
        <f t="shared" ca="1" si="54"/>
        <v>843.44671428571439</v>
      </c>
      <c r="N37" s="79">
        <f t="shared" ca="1" si="63"/>
        <v>219.04699999999997</v>
      </c>
      <c r="O37" s="79">
        <f t="shared" ca="1" si="21"/>
        <v>875.05200000000013</v>
      </c>
      <c r="P37" s="79">
        <f t="shared" ca="1" si="22"/>
        <v>875.05200000000013</v>
      </c>
      <c r="Q37" s="79">
        <f t="shared" ca="1" si="45"/>
        <v>12952.197</v>
      </c>
      <c r="R37" s="14">
        <f ca="1">SUM(P$12:P37)</f>
        <v>12390.537</v>
      </c>
      <c r="S37" s="77">
        <f ca="1">SUM(N$12:N37)+SUMIF(O$12:O37, "&lt;0")</f>
        <v>561.66</v>
      </c>
      <c r="U37" s="78">
        <v>44211</v>
      </c>
      <c r="V37" s="79">
        <f t="shared" ca="1" si="23"/>
        <v>1094.0990000000002</v>
      </c>
      <c r="W37" s="79">
        <f t="shared" ca="1" si="55"/>
        <v>843.44671428571439</v>
      </c>
      <c r="X37" s="79">
        <f t="shared" ca="1" si="64"/>
        <v>219.04699999999997</v>
      </c>
      <c r="Y37" s="79">
        <f t="shared" ca="1" si="24"/>
        <v>875.05200000000013</v>
      </c>
      <c r="Z37" s="79">
        <f t="shared" ca="1" si="25"/>
        <v>875.05200000000013</v>
      </c>
      <c r="AA37" s="79">
        <f t="shared" ca="1" si="46"/>
        <v>12952.197</v>
      </c>
      <c r="AB37" s="14">
        <f ca="1">SUM(Z$12:Z37)</f>
        <v>12390.537</v>
      </c>
      <c r="AC37" s="77">
        <f ca="1">SUM(X$12:X37)+SUMIF(Y$12:Y37, "&lt;0")</f>
        <v>561.66</v>
      </c>
      <c r="AE37" s="78">
        <v>44211</v>
      </c>
      <c r="AF37" s="79">
        <f t="shared" ca="1" si="26"/>
        <v>1094.0990000000002</v>
      </c>
      <c r="AG37" s="79">
        <f t="shared" ca="1" si="56"/>
        <v>843.44671428571439</v>
      </c>
      <c r="AH37" s="79">
        <f t="shared" ca="1" si="65"/>
        <v>219.04699999999997</v>
      </c>
      <c r="AI37" s="79">
        <f t="shared" ca="1" si="27"/>
        <v>875.05200000000013</v>
      </c>
      <c r="AJ37" s="79">
        <f t="shared" ca="1" si="28"/>
        <v>875.05200000000013</v>
      </c>
      <c r="AK37" s="79">
        <f t="shared" ca="1" si="47"/>
        <v>12952.197</v>
      </c>
      <c r="AL37" s="14">
        <f ca="1">SUM(AJ$12:AJ37)</f>
        <v>12390.537</v>
      </c>
      <c r="AM37" s="77">
        <f ca="1">SUM(AH$12:AH37)+SUMIF(AI$12:AI37, "&lt;0")</f>
        <v>561.66</v>
      </c>
      <c r="AO37" s="78">
        <v>44211</v>
      </c>
      <c r="AP37" s="79">
        <f t="shared" ca="1" si="29"/>
        <v>1094.0990000000002</v>
      </c>
      <c r="AQ37" s="79">
        <f t="shared" ca="1" si="57"/>
        <v>843</v>
      </c>
      <c r="AR37" s="79">
        <f t="shared" ca="1" si="66"/>
        <v>219.04699999999997</v>
      </c>
      <c r="AS37" s="79">
        <f t="shared" ca="1" si="30"/>
        <v>875.05200000000013</v>
      </c>
      <c r="AT37" s="79">
        <f t="shared" ca="1" si="31"/>
        <v>875.05200000000013</v>
      </c>
      <c r="AU37" s="79">
        <f t="shared" ca="1" si="48"/>
        <v>12952.197</v>
      </c>
      <c r="AV37" s="14">
        <f ca="1">SUM(AT$12:AT37)</f>
        <v>12390.537</v>
      </c>
      <c r="AW37" s="77">
        <f ca="1">SUM(AR$12:AR37)+SUMIF(AS$12:AS37, "&lt;0")</f>
        <v>561.66</v>
      </c>
      <c r="AX37" s="14"/>
      <c r="AZ37" s="78">
        <v>44211</v>
      </c>
      <c r="BA37" s="79">
        <f t="shared" ca="1" si="32"/>
        <v>1094.0990000000002</v>
      </c>
      <c r="BB37" s="79">
        <f t="shared" ca="1" si="58"/>
        <v>843.44671428571439</v>
      </c>
      <c r="BC37" s="79">
        <f t="shared" ca="1" si="67"/>
        <v>219.04699999999997</v>
      </c>
      <c r="BD37" s="79">
        <f t="shared" ca="1" si="33"/>
        <v>875.05200000000013</v>
      </c>
      <c r="BE37" s="79">
        <f t="shared" ca="1" si="34"/>
        <v>875.05200000000013</v>
      </c>
      <c r="BF37" s="79">
        <f t="shared" ca="1" si="49"/>
        <v>12952.197</v>
      </c>
      <c r="BG37" s="14">
        <f ca="1">SUM(BE$12:BE37)</f>
        <v>12390.537</v>
      </c>
      <c r="BH37" s="77">
        <f ca="1">SUM(BC$12:BC37)+SUMIF(BD$12:BD37, "&lt;0")</f>
        <v>561.66</v>
      </c>
      <c r="BJ37" s="78">
        <v>44211</v>
      </c>
      <c r="BK37" s="79">
        <f t="shared" ca="1" si="35"/>
        <v>1094.0990000000002</v>
      </c>
      <c r="BL37" s="79">
        <f t="shared" ca="1" si="59"/>
        <v>843.44671428571439</v>
      </c>
      <c r="BM37" s="79">
        <f t="shared" ca="1" si="68"/>
        <v>219.04699999999997</v>
      </c>
      <c r="BN37" s="79">
        <f t="shared" ca="1" si="36"/>
        <v>875.05200000000013</v>
      </c>
      <c r="BO37" s="79">
        <f t="shared" ca="1" si="37"/>
        <v>875.05200000000013</v>
      </c>
      <c r="BP37" s="79">
        <f t="shared" ca="1" si="50"/>
        <v>12952.197</v>
      </c>
      <c r="BQ37" s="14">
        <f ca="1">SUM(BO$12:BO37)</f>
        <v>12390.537</v>
      </c>
      <c r="BR37" s="77">
        <f ca="1">SUM(BM$12:BM37)+SUMIF(BN$12:BN37, "&lt;0")</f>
        <v>561.66</v>
      </c>
      <c r="BT37" s="78">
        <v>44211</v>
      </c>
      <c r="BU37" s="79">
        <f t="shared" ca="1" si="38"/>
        <v>1094.0990000000002</v>
      </c>
      <c r="BV37" s="79">
        <f t="shared" ca="1" si="60"/>
        <v>843.44671428571439</v>
      </c>
      <c r="BW37" s="79">
        <f t="shared" ca="1" si="69"/>
        <v>219.04699999999997</v>
      </c>
      <c r="BX37" s="79">
        <f t="shared" ca="1" si="39"/>
        <v>875.05200000000013</v>
      </c>
      <c r="BY37" s="79">
        <f t="shared" ca="1" si="40"/>
        <v>875.05200000000013</v>
      </c>
      <c r="BZ37" s="79">
        <f t="shared" ca="1" si="51"/>
        <v>12952.197</v>
      </c>
      <c r="CA37" s="14">
        <f ca="1">SUM(BY$12:BY37)</f>
        <v>12390.537</v>
      </c>
      <c r="CB37" s="77">
        <f ca="1">SUM(BW$12:BW37)+SUMIF(BX$12:BX37, "&lt;0")</f>
        <v>561.66</v>
      </c>
      <c r="CD37" s="78">
        <v>44211</v>
      </c>
      <c r="CE37" s="79">
        <f t="shared" ca="1" si="41"/>
        <v>1094.0990000000002</v>
      </c>
      <c r="CF37" s="79">
        <f t="shared" ca="1" si="61"/>
        <v>843.44671428571439</v>
      </c>
      <c r="CG37" s="79">
        <f t="shared" ca="1" si="70"/>
        <v>219.04699999999997</v>
      </c>
      <c r="CH37" s="79">
        <f t="shared" ca="1" si="42"/>
        <v>875.05200000000013</v>
      </c>
      <c r="CI37" s="79">
        <f t="shared" ca="1" si="43"/>
        <v>875.05200000000013</v>
      </c>
      <c r="CJ37" s="79">
        <f t="shared" ca="1" si="52"/>
        <v>12952.197</v>
      </c>
      <c r="CK37" s="14">
        <f ca="1">SUM(CI$12:CI37)</f>
        <v>12390.537</v>
      </c>
      <c r="CL37" s="77">
        <f ca="1">SUM(CG$12:CG37)+SUMIF(CH$12:CH37, "&lt;0")</f>
        <v>561.66</v>
      </c>
    </row>
    <row r="38" spans="1:90" x14ac:dyDescent="0.2">
      <c r="A38" s="56">
        <v>44212</v>
      </c>
      <c r="B38" s="76">
        <f ca="1">IF($A38&gt;= $C$5,$C$6, INDEX('[1]Historical Data'!$D$2:$D$742, MATCH(A38, '[1]Historical Data'!$B$2:$B$742, 0)))</f>
        <v>718.51299999999901</v>
      </c>
      <c r="C38" s="30">
        <f t="shared" ca="1" si="53"/>
        <v>849.92599999999982</v>
      </c>
      <c r="D38" s="30">
        <f t="shared" ca="1" si="62"/>
        <v>556.14099999999996</v>
      </c>
      <c r="E38" s="30">
        <f t="shared" ca="1" si="18"/>
        <v>162.37199999999905</v>
      </c>
      <c r="F38" s="30">
        <f t="shared" ca="1" si="19"/>
        <v>162.37199999999905</v>
      </c>
      <c r="G38" s="30">
        <f t="shared" ca="1" si="44"/>
        <v>13670.71</v>
      </c>
      <c r="H38" s="14">
        <f ca="1">SUM(F$12:F38)</f>
        <v>12552.909</v>
      </c>
      <c r="I38" s="77">
        <f ca="1">SUM(D$12:D38)+SUMIF(E$12:E38, "&lt;0")</f>
        <v>1117.8009999999999</v>
      </c>
      <c r="J38" s="14"/>
      <c r="K38" s="78">
        <v>44212</v>
      </c>
      <c r="L38" s="79">
        <f t="shared" ca="1" si="20"/>
        <v>718.51299999999901</v>
      </c>
      <c r="M38" s="79">
        <f t="shared" ca="1" si="54"/>
        <v>849.92599999999982</v>
      </c>
      <c r="N38" s="79">
        <f t="shared" ca="1" si="63"/>
        <v>556.14099999999996</v>
      </c>
      <c r="O38" s="79">
        <f t="shared" ca="1" si="21"/>
        <v>162.37199999999905</v>
      </c>
      <c r="P38" s="79">
        <f t="shared" ca="1" si="22"/>
        <v>162.37199999999905</v>
      </c>
      <c r="Q38" s="79">
        <f t="shared" ca="1" si="45"/>
        <v>13670.71</v>
      </c>
      <c r="R38" s="14">
        <f ca="1">SUM(P$12:P38)</f>
        <v>12552.909</v>
      </c>
      <c r="S38" s="77">
        <f ca="1">SUM(N$12:N38)+SUMIF(O$12:O38, "&lt;0")</f>
        <v>1117.8009999999999</v>
      </c>
      <c r="U38" s="78">
        <v>44212</v>
      </c>
      <c r="V38" s="79">
        <f t="shared" ca="1" si="23"/>
        <v>718.51299999999901</v>
      </c>
      <c r="W38" s="79">
        <f t="shared" ca="1" si="55"/>
        <v>849.92599999999982</v>
      </c>
      <c r="X38" s="79">
        <f t="shared" ca="1" si="64"/>
        <v>556.14099999999996</v>
      </c>
      <c r="Y38" s="79">
        <f t="shared" ca="1" si="24"/>
        <v>162.37199999999905</v>
      </c>
      <c r="Z38" s="79">
        <f t="shared" ca="1" si="25"/>
        <v>162.37199999999905</v>
      </c>
      <c r="AA38" s="79">
        <f t="shared" ca="1" si="46"/>
        <v>13670.71</v>
      </c>
      <c r="AB38" s="14">
        <f ca="1">SUM(Z$12:Z38)</f>
        <v>12552.909</v>
      </c>
      <c r="AC38" s="77">
        <f ca="1">SUM(X$12:X38)+SUMIF(Y$12:Y38, "&lt;0")</f>
        <v>1117.8009999999999</v>
      </c>
      <c r="AE38" s="78">
        <v>44212</v>
      </c>
      <c r="AF38" s="79">
        <f t="shared" ca="1" si="26"/>
        <v>718.51299999999901</v>
      </c>
      <c r="AG38" s="79">
        <f t="shared" ca="1" si="56"/>
        <v>849.92599999999982</v>
      </c>
      <c r="AH38" s="79">
        <f t="shared" ca="1" si="65"/>
        <v>556.14099999999996</v>
      </c>
      <c r="AI38" s="79">
        <f t="shared" ca="1" si="27"/>
        <v>162.37199999999905</v>
      </c>
      <c r="AJ38" s="79">
        <f t="shared" ca="1" si="28"/>
        <v>162.37199999999905</v>
      </c>
      <c r="AK38" s="79">
        <f t="shared" ca="1" si="47"/>
        <v>13670.71</v>
      </c>
      <c r="AL38" s="14">
        <f ca="1">SUM(AJ$12:AJ38)</f>
        <v>12552.909</v>
      </c>
      <c r="AM38" s="77">
        <f ca="1">SUM(AH$12:AH38)+SUMIF(AI$12:AI38, "&lt;0")</f>
        <v>1117.8009999999999</v>
      </c>
      <c r="AO38" s="78">
        <v>44212</v>
      </c>
      <c r="AP38" s="79">
        <f t="shared" ca="1" si="29"/>
        <v>718.51299999999901</v>
      </c>
      <c r="AQ38" s="79">
        <f t="shared" ca="1" si="57"/>
        <v>850</v>
      </c>
      <c r="AR38" s="79">
        <f t="shared" ca="1" si="66"/>
        <v>556.14099999999996</v>
      </c>
      <c r="AS38" s="79">
        <f t="shared" ca="1" si="30"/>
        <v>162.37199999999905</v>
      </c>
      <c r="AT38" s="79">
        <f t="shared" ca="1" si="31"/>
        <v>162.37199999999905</v>
      </c>
      <c r="AU38" s="79">
        <f t="shared" ca="1" si="48"/>
        <v>13670.71</v>
      </c>
      <c r="AV38" s="14">
        <f ca="1">SUM(AT$12:AT38)</f>
        <v>12552.909</v>
      </c>
      <c r="AW38" s="77">
        <f ca="1">SUM(AR$12:AR38)+SUMIF(AS$12:AS38, "&lt;0")</f>
        <v>1117.8009999999999</v>
      </c>
      <c r="AX38" s="14"/>
      <c r="AZ38" s="78">
        <v>44212</v>
      </c>
      <c r="BA38" s="79">
        <f t="shared" ca="1" si="32"/>
        <v>718.51299999999901</v>
      </c>
      <c r="BB38" s="79">
        <f t="shared" ca="1" si="58"/>
        <v>849.92599999999982</v>
      </c>
      <c r="BC38" s="79">
        <f t="shared" ca="1" si="67"/>
        <v>556.14099999999996</v>
      </c>
      <c r="BD38" s="79">
        <f t="shared" ca="1" si="33"/>
        <v>162.37199999999905</v>
      </c>
      <c r="BE38" s="79">
        <f t="shared" ca="1" si="34"/>
        <v>162.37199999999905</v>
      </c>
      <c r="BF38" s="79">
        <f t="shared" ca="1" si="49"/>
        <v>13670.71</v>
      </c>
      <c r="BG38" s="14">
        <f ca="1">SUM(BE$12:BE38)</f>
        <v>12552.909</v>
      </c>
      <c r="BH38" s="77">
        <f ca="1">SUM(BC$12:BC38)+SUMIF(BD$12:BD38, "&lt;0")</f>
        <v>1117.8009999999999</v>
      </c>
      <c r="BJ38" s="78">
        <v>44212</v>
      </c>
      <c r="BK38" s="79">
        <f t="shared" ca="1" si="35"/>
        <v>718.51299999999901</v>
      </c>
      <c r="BL38" s="79">
        <f t="shared" ca="1" si="59"/>
        <v>849.92599999999982</v>
      </c>
      <c r="BM38" s="79">
        <f t="shared" ca="1" si="68"/>
        <v>556.14099999999996</v>
      </c>
      <c r="BN38" s="79">
        <f t="shared" ca="1" si="36"/>
        <v>162.37199999999905</v>
      </c>
      <c r="BO38" s="79">
        <f t="shared" ca="1" si="37"/>
        <v>162.37199999999905</v>
      </c>
      <c r="BP38" s="79">
        <f t="shared" ca="1" si="50"/>
        <v>13670.71</v>
      </c>
      <c r="BQ38" s="14">
        <f ca="1">SUM(BO$12:BO38)</f>
        <v>12552.909</v>
      </c>
      <c r="BR38" s="77">
        <f ca="1">SUM(BM$12:BM38)+SUMIF(BN$12:BN38, "&lt;0")</f>
        <v>1117.8009999999999</v>
      </c>
      <c r="BT38" s="78">
        <v>44212</v>
      </c>
      <c r="BU38" s="79">
        <f t="shared" ca="1" si="38"/>
        <v>718.51299999999901</v>
      </c>
      <c r="BV38" s="79">
        <f t="shared" ca="1" si="60"/>
        <v>849.92599999999982</v>
      </c>
      <c r="BW38" s="79">
        <f t="shared" ca="1" si="69"/>
        <v>556.14099999999996</v>
      </c>
      <c r="BX38" s="79">
        <f t="shared" ca="1" si="39"/>
        <v>162.37199999999905</v>
      </c>
      <c r="BY38" s="79">
        <f t="shared" ca="1" si="40"/>
        <v>162.37199999999905</v>
      </c>
      <c r="BZ38" s="79">
        <f t="shared" ca="1" si="51"/>
        <v>13670.71</v>
      </c>
      <c r="CA38" s="14">
        <f ca="1">SUM(BY$12:BY38)</f>
        <v>12552.909</v>
      </c>
      <c r="CB38" s="77">
        <f ca="1">SUM(BW$12:BW38)+SUMIF(BX$12:BX38, "&lt;0")</f>
        <v>1117.8009999999999</v>
      </c>
      <c r="CD38" s="78">
        <v>44212</v>
      </c>
      <c r="CE38" s="79">
        <f t="shared" ca="1" si="41"/>
        <v>718.51299999999901</v>
      </c>
      <c r="CF38" s="79">
        <f t="shared" ca="1" si="61"/>
        <v>849.92599999999982</v>
      </c>
      <c r="CG38" s="79">
        <f t="shared" ca="1" si="70"/>
        <v>556.14099999999996</v>
      </c>
      <c r="CH38" s="79">
        <f t="shared" ca="1" si="42"/>
        <v>162.37199999999905</v>
      </c>
      <c r="CI38" s="79">
        <f t="shared" ca="1" si="43"/>
        <v>162.37199999999905</v>
      </c>
      <c r="CJ38" s="79">
        <f t="shared" ca="1" si="52"/>
        <v>13670.71</v>
      </c>
      <c r="CK38" s="14">
        <f ca="1">SUM(CI$12:CI38)</f>
        <v>12552.909</v>
      </c>
      <c r="CL38" s="77">
        <f ca="1">SUM(CG$12:CG38)+SUMIF(CH$12:CH38, "&lt;0")</f>
        <v>1117.8009999999999</v>
      </c>
    </row>
    <row r="39" spans="1:90" x14ac:dyDescent="0.2">
      <c r="A39" s="56">
        <v>44213</v>
      </c>
      <c r="B39" s="76">
        <f ca="1">IF($A39&gt;= $C$5,$C$6, INDEX('[1]Historical Data'!$D$2:$D$742, MATCH(A39, '[1]Historical Data'!$B$2:$B$742, 0)))</f>
        <v>635.71200000000135</v>
      </c>
      <c r="C39" s="30">
        <f t="shared" ca="1" si="53"/>
        <v>898.94885714285726</v>
      </c>
      <c r="D39" s="30">
        <f t="shared" ca="1" si="62"/>
        <v>111.20800000000008</v>
      </c>
      <c r="E39" s="30">
        <f t="shared" ca="1" si="18"/>
        <v>524.50400000000127</v>
      </c>
      <c r="F39" s="30">
        <f t="shared" ca="1" si="19"/>
        <v>524.50400000000127</v>
      </c>
      <c r="G39" s="30">
        <f t="shared" ca="1" si="44"/>
        <v>14306.422</v>
      </c>
      <c r="H39" s="14">
        <f ca="1">SUM(F$12:F39)</f>
        <v>13077.413</v>
      </c>
      <c r="I39" s="77">
        <f ca="1">SUM(D$12:D39)+SUMIF(E$12:E39, "&lt;0")</f>
        <v>1229.009</v>
      </c>
      <c r="J39" s="14"/>
      <c r="K39" s="78">
        <v>44213</v>
      </c>
      <c r="L39" s="79">
        <f t="shared" ca="1" si="20"/>
        <v>635.71200000000135</v>
      </c>
      <c r="M39" s="79">
        <f t="shared" ca="1" si="54"/>
        <v>898.94885714285726</v>
      </c>
      <c r="N39" s="79">
        <f t="shared" ca="1" si="63"/>
        <v>111.20800000000008</v>
      </c>
      <c r="O39" s="79">
        <f t="shared" ca="1" si="21"/>
        <v>524.50400000000127</v>
      </c>
      <c r="P39" s="79">
        <f t="shared" ca="1" si="22"/>
        <v>524.50400000000127</v>
      </c>
      <c r="Q39" s="79">
        <f t="shared" ca="1" si="45"/>
        <v>14306.422</v>
      </c>
      <c r="R39" s="14">
        <f ca="1">SUM(P$12:P39)</f>
        <v>13077.413</v>
      </c>
      <c r="S39" s="77">
        <f ca="1">SUM(N$12:N39)+SUMIF(O$12:O39, "&lt;0")</f>
        <v>1229.009</v>
      </c>
      <c r="U39" s="78">
        <v>44213</v>
      </c>
      <c r="V39" s="79">
        <f t="shared" ca="1" si="23"/>
        <v>635.71200000000135</v>
      </c>
      <c r="W39" s="79">
        <f t="shared" ca="1" si="55"/>
        <v>898.94885714285726</v>
      </c>
      <c r="X39" s="79">
        <f t="shared" ca="1" si="64"/>
        <v>111.20800000000008</v>
      </c>
      <c r="Y39" s="79">
        <f t="shared" ca="1" si="24"/>
        <v>524.50400000000127</v>
      </c>
      <c r="Z39" s="79">
        <f t="shared" ca="1" si="25"/>
        <v>524.50400000000127</v>
      </c>
      <c r="AA39" s="79">
        <f t="shared" ca="1" si="46"/>
        <v>14306.422</v>
      </c>
      <c r="AB39" s="14">
        <f ca="1">SUM(Z$12:Z39)</f>
        <v>13077.413</v>
      </c>
      <c r="AC39" s="77">
        <f ca="1">SUM(X$12:X39)+SUMIF(Y$12:Y39, "&lt;0")</f>
        <v>1229.009</v>
      </c>
      <c r="AE39" s="78">
        <v>44213</v>
      </c>
      <c r="AF39" s="79">
        <f t="shared" ca="1" si="26"/>
        <v>635.71200000000135</v>
      </c>
      <c r="AG39" s="79">
        <f t="shared" ca="1" si="56"/>
        <v>898.94885714285726</v>
      </c>
      <c r="AH39" s="79">
        <f t="shared" ca="1" si="65"/>
        <v>111.20800000000008</v>
      </c>
      <c r="AI39" s="79">
        <f t="shared" ca="1" si="27"/>
        <v>524.50400000000127</v>
      </c>
      <c r="AJ39" s="79">
        <f t="shared" ca="1" si="28"/>
        <v>524.50400000000127</v>
      </c>
      <c r="AK39" s="79">
        <f t="shared" ca="1" si="47"/>
        <v>14306.422</v>
      </c>
      <c r="AL39" s="14">
        <f ca="1">SUM(AJ$12:AJ39)</f>
        <v>13077.413</v>
      </c>
      <c r="AM39" s="77">
        <f ca="1">SUM(AH$12:AH39)+SUMIF(AI$12:AI39, "&lt;0")</f>
        <v>1229.009</v>
      </c>
      <c r="AO39" s="78">
        <v>44213</v>
      </c>
      <c r="AP39" s="79">
        <f t="shared" ca="1" si="29"/>
        <v>635.71200000000135</v>
      </c>
      <c r="AQ39" s="79">
        <f t="shared" ca="1" si="57"/>
        <v>899</v>
      </c>
      <c r="AR39" s="79">
        <f t="shared" ca="1" si="66"/>
        <v>111.20800000000008</v>
      </c>
      <c r="AS39" s="79">
        <f t="shared" ca="1" si="30"/>
        <v>524.50400000000127</v>
      </c>
      <c r="AT39" s="79">
        <f t="shared" ca="1" si="31"/>
        <v>524.50400000000127</v>
      </c>
      <c r="AU39" s="79">
        <f t="shared" ca="1" si="48"/>
        <v>14306.422</v>
      </c>
      <c r="AV39" s="14">
        <f ca="1">SUM(AT$12:AT39)</f>
        <v>13077.413</v>
      </c>
      <c r="AW39" s="77">
        <f ca="1">SUM(AR$12:AR39)+SUMIF(AS$12:AS39, "&lt;0")</f>
        <v>1229.009</v>
      </c>
      <c r="AX39" s="14"/>
      <c r="AZ39" s="78">
        <v>44213</v>
      </c>
      <c r="BA39" s="79">
        <f t="shared" ca="1" si="32"/>
        <v>635.71200000000135</v>
      </c>
      <c r="BB39" s="79">
        <f t="shared" ca="1" si="58"/>
        <v>898.94885714285726</v>
      </c>
      <c r="BC39" s="79">
        <f t="shared" ca="1" si="67"/>
        <v>111.20800000000008</v>
      </c>
      <c r="BD39" s="79">
        <f t="shared" ca="1" si="33"/>
        <v>524.50400000000127</v>
      </c>
      <c r="BE39" s="79">
        <f t="shared" ca="1" si="34"/>
        <v>524.50400000000127</v>
      </c>
      <c r="BF39" s="79">
        <f t="shared" ca="1" si="49"/>
        <v>14306.422</v>
      </c>
      <c r="BG39" s="14">
        <f ca="1">SUM(BE$12:BE39)</f>
        <v>13077.413</v>
      </c>
      <c r="BH39" s="77">
        <f ca="1">SUM(BC$12:BC39)+SUMIF(BD$12:BD39, "&lt;0")</f>
        <v>1229.009</v>
      </c>
      <c r="BJ39" s="78">
        <v>44213</v>
      </c>
      <c r="BK39" s="79">
        <f t="shared" ca="1" si="35"/>
        <v>635.71200000000135</v>
      </c>
      <c r="BL39" s="79">
        <f t="shared" ca="1" si="59"/>
        <v>898.94885714285726</v>
      </c>
      <c r="BM39" s="79">
        <f t="shared" ca="1" si="68"/>
        <v>111.20800000000008</v>
      </c>
      <c r="BN39" s="79">
        <f t="shared" ca="1" si="36"/>
        <v>524.50400000000127</v>
      </c>
      <c r="BO39" s="79">
        <f t="shared" ca="1" si="37"/>
        <v>524.50400000000127</v>
      </c>
      <c r="BP39" s="79">
        <f t="shared" ca="1" si="50"/>
        <v>14306.422</v>
      </c>
      <c r="BQ39" s="14">
        <f ca="1">SUM(BO$12:BO39)</f>
        <v>13077.413</v>
      </c>
      <c r="BR39" s="77">
        <f ca="1">SUM(BM$12:BM39)+SUMIF(BN$12:BN39, "&lt;0")</f>
        <v>1229.009</v>
      </c>
      <c r="BT39" s="78">
        <v>44213</v>
      </c>
      <c r="BU39" s="79">
        <f t="shared" ca="1" si="38"/>
        <v>635.71200000000135</v>
      </c>
      <c r="BV39" s="79">
        <f t="shared" ca="1" si="60"/>
        <v>898.94885714285726</v>
      </c>
      <c r="BW39" s="79">
        <f t="shared" ca="1" si="69"/>
        <v>111.20800000000008</v>
      </c>
      <c r="BX39" s="79">
        <f t="shared" ca="1" si="39"/>
        <v>524.50400000000127</v>
      </c>
      <c r="BY39" s="79">
        <f t="shared" ca="1" si="40"/>
        <v>524.50400000000127</v>
      </c>
      <c r="BZ39" s="79">
        <f t="shared" ca="1" si="51"/>
        <v>14306.422</v>
      </c>
      <c r="CA39" s="14">
        <f ca="1">SUM(BY$12:BY39)</f>
        <v>13077.413</v>
      </c>
      <c r="CB39" s="77">
        <f ca="1">SUM(BW$12:BW39)+SUMIF(BX$12:BX39, "&lt;0")</f>
        <v>1229.009</v>
      </c>
      <c r="CD39" s="78">
        <v>44213</v>
      </c>
      <c r="CE39" s="79">
        <f t="shared" ca="1" si="41"/>
        <v>635.71200000000135</v>
      </c>
      <c r="CF39" s="79">
        <f t="shared" ca="1" si="61"/>
        <v>898.94885714285726</v>
      </c>
      <c r="CG39" s="79">
        <f t="shared" ca="1" si="70"/>
        <v>111.20800000000008</v>
      </c>
      <c r="CH39" s="79">
        <f t="shared" ca="1" si="42"/>
        <v>524.50400000000127</v>
      </c>
      <c r="CI39" s="79">
        <f t="shared" ca="1" si="43"/>
        <v>524.50400000000127</v>
      </c>
      <c r="CJ39" s="79">
        <f t="shared" ca="1" si="52"/>
        <v>14306.422</v>
      </c>
      <c r="CK39" s="14">
        <f ca="1">SUM(CI$12:CI39)</f>
        <v>13077.413</v>
      </c>
      <c r="CL39" s="77">
        <f ca="1">SUM(CG$12:CG39)+SUMIF(CH$12:CH39, "&lt;0")</f>
        <v>1229.009</v>
      </c>
    </row>
    <row r="40" spans="1:90" x14ac:dyDescent="0.2">
      <c r="A40" s="56">
        <v>44214</v>
      </c>
      <c r="B40" s="76">
        <f ca="1">IF($A40&gt;= $C$5,$C$6, INDEX('[1]Historical Data'!$D$2:$D$742, MATCH(A40, '[1]Historical Data'!$B$2:$B$742, 0)))</f>
        <v>400.76199999999881</v>
      </c>
      <c r="C40" s="30">
        <f t="shared" ca="1" si="53"/>
        <v>777.29414285714279</v>
      </c>
      <c r="D40" s="30">
        <f t="shared" ca="1" si="62"/>
        <v>0</v>
      </c>
      <c r="E40" s="30">
        <f t="shared" ca="1" si="18"/>
        <v>400.76199999999881</v>
      </c>
      <c r="F40" s="30">
        <f t="shared" ca="1" si="19"/>
        <v>400.76199999999881</v>
      </c>
      <c r="G40" s="30">
        <f t="shared" ca="1" si="44"/>
        <v>14707.183999999999</v>
      </c>
      <c r="H40" s="14">
        <f ca="1">SUM(F$12:F40)</f>
        <v>13478.174999999999</v>
      </c>
      <c r="I40" s="77">
        <f ca="1">SUM(D$12:D40)+SUMIF(E$12:E40, "&lt;0")</f>
        <v>1229.009</v>
      </c>
      <c r="J40" s="14"/>
      <c r="K40" s="78">
        <v>44214</v>
      </c>
      <c r="L40" s="79">
        <f t="shared" ca="1" si="20"/>
        <v>400.76199999999881</v>
      </c>
      <c r="M40" s="79">
        <f t="shared" ca="1" si="54"/>
        <v>777.29414285714279</v>
      </c>
      <c r="N40" s="79">
        <f t="shared" ca="1" si="63"/>
        <v>0</v>
      </c>
      <c r="O40" s="79">
        <f t="shared" ca="1" si="21"/>
        <v>400.76199999999881</v>
      </c>
      <c r="P40" s="79">
        <f t="shared" ca="1" si="22"/>
        <v>400.76199999999881</v>
      </c>
      <c r="Q40" s="79">
        <f t="shared" ca="1" si="45"/>
        <v>14707.183999999999</v>
      </c>
      <c r="R40" s="14">
        <f ca="1">SUM(P$12:P40)</f>
        <v>13478.174999999999</v>
      </c>
      <c r="S40" s="77">
        <f ca="1">SUM(N$12:N40)+SUMIF(O$12:O40, "&lt;0")</f>
        <v>1229.009</v>
      </c>
      <c r="U40" s="78">
        <v>44214</v>
      </c>
      <c r="V40" s="79">
        <f t="shared" ca="1" si="23"/>
        <v>400.76199999999881</v>
      </c>
      <c r="W40" s="79">
        <f t="shared" ca="1" si="55"/>
        <v>777.29414285714279</v>
      </c>
      <c r="X40" s="79">
        <f t="shared" ca="1" si="64"/>
        <v>0</v>
      </c>
      <c r="Y40" s="79">
        <f t="shared" ca="1" si="24"/>
        <v>400.76199999999881</v>
      </c>
      <c r="Z40" s="79">
        <f t="shared" ca="1" si="25"/>
        <v>400.76199999999881</v>
      </c>
      <c r="AA40" s="79">
        <f t="shared" ca="1" si="46"/>
        <v>14707.183999999999</v>
      </c>
      <c r="AB40" s="14">
        <f ca="1">SUM(Z$12:Z40)</f>
        <v>13478.174999999999</v>
      </c>
      <c r="AC40" s="77">
        <f ca="1">SUM(X$12:X40)+SUMIF(Y$12:Y40, "&lt;0")</f>
        <v>1229.009</v>
      </c>
      <c r="AE40" s="78">
        <v>44214</v>
      </c>
      <c r="AF40" s="79">
        <f t="shared" ca="1" si="26"/>
        <v>400.76199999999881</v>
      </c>
      <c r="AG40" s="79">
        <f t="shared" ca="1" si="56"/>
        <v>777.29414285714279</v>
      </c>
      <c r="AH40" s="79">
        <f t="shared" ca="1" si="65"/>
        <v>0</v>
      </c>
      <c r="AI40" s="79">
        <f t="shared" ca="1" si="27"/>
        <v>400.76199999999881</v>
      </c>
      <c r="AJ40" s="79">
        <f t="shared" ca="1" si="28"/>
        <v>400.76199999999881</v>
      </c>
      <c r="AK40" s="79">
        <f t="shared" ca="1" si="47"/>
        <v>14707.183999999999</v>
      </c>
      <c r="AL40" s="14">
        <f ca="1">SUM(AJ$12:AJ40)</f>
        <v>13478.174999999999</v>
      </c>
      <c r="AM40" s="77">
        <f ca="1">SUM(AH$12:AH40)+SUMIF(AI$12:AI40, "&lt;0")</f>
        <v>1229.009</v>
      </c>
      <c r="AO40" s="78">
        <v>44214</v>
      </c>
      <c r="AP40" s="79">
        <f t="shared" ca="1" si="29"/>
        <v>400.76199999999881</v>
      </c>
      <c r="AQ40" s="79">
        <f t="shared" ca="1" si="57"/>
        <v>777</v>
      </c>
      <c r="AR40" s="79">
        <f t="shared" ca="1" si="66"/>
        <v>0</v>
      </c>
      <c r="AS40" s="79">
        <f t="shared" ca="1" si="30"/>
        <v>400.76199999999881</v>
      </c>
      <c r="AT40" s="79">
        <f t="shared" ca="1" si="31"/>
        <v>400.76199999999881</v>
      </c>
      <c r="AU40" s="79">
        <f t="shared" ca="1" si="48"/>
        <v>14707.183999999999</v>
      </c>
      <c r="AV40" s="14">
        <f ca="1">SUM(AT$12:AT40)</f>
        <v>13478.174999999999</v>
      </c>
      <c r="AW40" s="77">
        <f ca="1">SUM(AR$12:AR40)+SUMIF(AS$12:AS40, "&lt;0")</f>
        <v>1229.009</v>
      </c>
      <c r="AX40" s="14"/>
      <c r="AZ40" s="78">
        <v>44214</v>
      </c>
      <c r="BA40" s="79">
        <f t="shared" ca="1" si="32"/>
        <v>400.76199999999881</v>
      </c>
      <c r="BB40" s="79">
        <f t="shared" ca="1" si="58"/>
        <v>777.29414285714279</v>
      </c>
      <c r="BC40" s="79">
        <f t="shared" ca="1" si="67"/>
        <v>0</v>
      </c>
      <c r="BD40" s="79">
        <f t="shared" ca="1" si="33"/>
        <v>400.76199999999881</v>
      </c>
      <c r="BE40" s="79">
        <f t="shared" ca="1" si="34"/>
        <v>400.76199999999881</v>
      </c>
      <c r="BF40" s="79">
        <f t="shared" ca="1" si="49"/>
        <v>14707.183999999999</v>
      </c>
      <c r="BG40" s="14">
        <f ca="1">SUM(BE$12:BE40)</f>
        <v>13478.174999999999</v>
      </c>
      <c r="BH40" s="77">
        <f ca="1">SUM(BC$12:BC40)+SUMIF(BD$12:BD40, "&lt;0")</f>
        <v>1229.009</v>
      </c>
      <c r="BJ40" s="78">
        <v>44214</v>
      </c>
      <c r="BK40" s="79">
        <f t="shared" ca="1" si="35"/>
        <v>400.76199999999881</v>
      </c>
      <c r="BL40" s="79">
        <f t="shared" ca="1" si="59"/>
        <v>777.29414285714279</v>
      </c>
      <c r="BM40" s="79">
        <f t="shared" ca="1" si="68"/>
        <v>0</v>
      </c>
      <c r="BN40" s="79">
        <f t="shared" ca="1" si="36"/>
        <v>400.76199999999881</v>
      </c>
      <c r="BO40" s="79">
        <f t="shared" ca="1" si="37"/>
        <v>400.76199999999881</v>
      </c>
      <c r="BP40" s="79">
        <f t="shared" ca="1" si="50"/>
        <v>14707.183999999999</v>
      </c>
      <c r="BQ40" s="14">
        <f ca="1">SUM(BO$12:BO40)</f>
        <v>13478.174999999999</v>
      </c>
      <c r="BR40" s="77">
        <f ca="1">SUM(BM$12:BM40)+SUMIF(BN$12:BN40, "&lt;0")</f>
        <v>1229.009</v>
      </c>
      <c r="BT40" s="78">
        <v>44214</v>
      </c>
      <c r="BU40" s="79">
        <f t="shared" ca="1" si="38"/>
        <v>400.76199999999881</v>
      </c>
      <c r="BV40" s="79">
        <f t="shared" ca="1" si="60"/>
        <v>777.29414285714279</v>
      </c>
      <c r="BW40" s="79">
        <f t="shared" ca="1" si="69"/>
        <v>0</v>
      </c>
      <c r="BX40" s="79">
        <f t="shared" ca="1" si="39"/>
        <v>400.76199999999881</v>
      </c>
      <c r="BY40" s="79">
        <f t="shared" ca="1" si="40"/>
        <v>400.76199999999881</v>
      </c>
      <c r="BZ40" s="79">
        <f t="shared" ca="1" si="51"/>
        <v>14707.183999999999</v>
      </c>
      <c r="CA40" s="14">
        <f ca="1">SUM(BY$12:BY40)</f>
        <v>13478.174999999999</v>
      </c>
      <c r="CB40" s="77">
        <f ca="1">SUM(BW$12:BW40)+SUMIF(BX$12:BX40, "&lt;0")</f>
        <v>1229.009</v>
      </c>
      <c r="CD40" s="78">
        <v>44214</v>
      </c>
      <c r="CE40" s="79">
        <f t="shared" ca="1" si="41"/>
        <v>400.76199999999881</v>
      </c>
      <c r="CF40" s="79">
        <f t="shared" ca="1" si="61"/>
        <v>777.29414285714279</v>
      </c>
      <c r="CG40" s="79">
        <f t="shared" ca="1" si="70"/>
        <v>0</v>
      </c>
      <c r="CH40" s="79">
        <f t="shared" ca="1" si="42"/>
        <v>400.76199999999881</v>
      </c>
      <c r="CI40" s="79">
        <f t="shared" ca="1" si="43"/>
        <v>400.76199999999881</v>
      </c>
      <c r="CJ40" s="79">
        <f t="shared" ca="1" si="52"/>
        <v>14707.183999999999</v>
      </c>
      <c r="CK40" s="14">
        <f ca="1">SUM(CI$12:CI40)</f>
        <v>13478.174999999999</v>
      </c>
      <c r="CL40" s="77">
        <f ca="1">SUM(CG$12:CG40)+SUMIF(CH$12:CH40, "&lt;0")</f>
        <v>1229.009</v>
      </c>
    </row>
    <row r="41" spans="1:90" x14ac:dyDescent="0.2">
      <c r="A41" s="56">
        <v>44215</v>
      </c>
      <c r="B41" s="76">
        <f ca="1">IF($A41&gt;= $C$5,$C$6, INDEX('[1]Historical Data'!$D$2:$D$742, MATCH(A41, '[1]Historical Data'!$B$2:$B$742, 0)))</f>
        <v>927.08100000000013</v>
      </c>
      <c r="C41" s="30">
        <f t="shared" ca="1" si="53"/>
        <v>812.88857142857137</v>
      </c>
      <c r="D41" s="30">
        <f t="shared" ca="1" si="62"/>
        <v>231.42799999999988</v>
      </c>
      <c r="E41" s="30">
        <f t="shared" ca="1" si="18"/>
        <v>695.65300000000025</v>
      </c>
      <c r="F41" s="30">
        <f t="shared" ca="1" si="19"/>
        <v>695.65300000000025</v>
      </c>
      <c r="G41" s="30">
        <f t="shared" ca="1" si="44"/>
        <v>15634.264999999999</v>
      </c>
      <c r="H41" s="14">
        <f ca="1">SUM(F$12:F41)</f>
        <v>14173.828</v>
      </c>
      <c r="I41" s="77">
        <f ca="1">SUM(D$12:D41)+SUMIF(E$12:E41, "&lt;0")</f>
        <v>1460.4369999999999</v>
      </c>
      <c r="J41" s="14"/>
      <c r="K41" s="78">
        <v>44215</v>
      </c>
      <c r="L41" s="79">
        <f t="shared" ca="1" si="20"/>
        <v>927.08100000000013</v>
      </c>
      <c r="M41" s="79">
        <f t="shared" ca="1" si="54"/>
        <v>812.88857142857137</v>
      </c>
      <c r="N41" s="79">
        <f t="shared" ca="1" si="63"/>
        <v>231.42799999999988</v>
      </c>
      <c r="O41" s="79">
        <f t="shared" ca="1" si="21"/>
        <v>695.65300000000025</v>
      </c>
      <c r="P41" s="79">
        <f t="shared" ca="1" si="22"/>
        <v>695.65300000000025</v>
      </c>
      <c r="Q41" s="79">
        <f t="shared" ca="1" si="45"/>
        <v>15634.264999999999</v>
      </c>
      <c r="R41" s="14">
        <f ca="1">SUM(P$12:P41)</f>
        <v>14173.828</v>
      </c>
      <c r="S41" s="77">
        <f ca="1">SUM(N$12:N41)+SUMIF(O$12:O41, "&lt;0")</f>
        <v>1460.4369999999999</v>
      </c>
      <c r="U41" s="78">
        <v>44215</v>
      </c>
      <c r="V41" s="79">
        <f t="shared" ca="1" si="23"/>
        <v>927.08100000000013</v>
      </c>
      <c r="W41" s="79">
        <f t="shared" ca="1" si="55"/>
        <v>812.88857142857137</v>
      </c>
      <c r="X41" s="79">
        <f t="shared" ca="1" si="64"/>
        <v>231.42799999999988</v>
      </c>
      <c r="Y41" s="79">
        <f t="shared" ca="1" si="24"/>
        <v>695.65300000000025</v>
      </c>
      <c r="Z41" s="79">
        <f t="shared" ca="1" si="25"/>
        <v>695.65300000000025</v>
      </c>
      <c r="AA41" s="79">
        <f t="shared" ca="1" si="46"/>
        <v>15634.264999999999</v>
      </c>
      <c r="AB41" s="14">
        <f ca="1">SUM(Z$12:Z41)</f>
        <v>14173.828</v>
      </c>
      <c r="AC41" s="77">
        <f ca="1">SUM(X$12:X41)+SUMIF(Y$12:Y41, "&lt;0")</f>
        <v>1460.4369999999999</v>
      </c>
      <c r="AE41" s="78">
        <v>44215</v>
      </c>
      <c r="AF41" s="79">
        <f t="shared" ca="1" si="26"/>
        <v>927.08100000000013</v>
      </c>
      <c r="AG41" s="79">
        <f t="shared" ca="1" si="56"/>
        <v>812.88857142857137</v>
      </c>
      <c r="AH41" s="79">
        <f t="shared" ca="1" si="65"/>
        <v>231.42799999999988</v>
      </c>
      <c r="AI41" s="79">
        <f t="shared" ca="1" si="27"/>
        <v>695.65300000000025</v>
      </c>
      <c r="AJ41" s="79">
        <f t="shared" ca="1" si="28"/>
        <v>695.65300000000025</v>
      </c>
      <c r="AK41" s="79">
        <f t="shared" ca="1" si="47"/>
        <v>15634.264999999999</v>
      </c>
      <c r="AL41" s="14">
        <f ca="1">SUM(AJ$12:AJ41)</f>
        <v>14173.828</v>
      </c>
      <c r="AM41" s="77">
        <f ca="1">SUM(AH$12:AH41)+SUMIF(AI$12:AI41, "&lt;0")</f>
        <v>1460.4369999999999</v>
      </c>
      <c r="AO41" s="78">
        <v>44215</v>
      </c>
      <c r="AP41" s="79">
        <f t="shared" ca="1" si="29"/>
        <v>927.08100000000013</v>
      </c>
      <c r="AQ41" s="79">
        <f t="shared" ca="1" si="57"/>
        <v>813</v>
      </c>
      <c r="AR41" s="79">
        <f t="shared" ca="1" si="66"/>
        <v>231.42799999999988</v>
      </c>
      <c r="AS41" s="79">
        <f t="shared" ca="1" si="30"/>
        <v>695.65300000000025</v>
      </c>
      <c r="AT41" s="79">
        <f t="shared" ca="1" si="31"/>
        <v>695.65300000000025</v>
      </c>
      <c r="AU41" s="79">
        <f t="shared" ca="1" si="48"/>
        <v>15634.264999999999</v>
      </c>
      <c r="AV41" s="14">
        <f ca="1">SUM(AT$12:AT41)</f>
        <v>14173.828</v>
      </c>
      <c r="AW41" s="77">
        <f ca="1">SUM(AR$12:AR41)+SUMIF(AS$12:AS41, "&lt;0")</f>
        <v>1460.4369999999999</v>
      </c>
      <c r="AX41" s="14"/>
      <c r="AZ41" s="78">
        <v>44215</v>
      </c>
      <c r="BA41" s="79">
        <f t="shared" ca="1" si="32"/>
        <v>927.08100000000013</v>
      </c>
      <c r="BB41" s="79">
        <f t="shared" ca="1" si="58"/>
        <v>812.88857142857137</v>
      </c>
      <c r="BC41" s="79">
        <f t="shared" ca="1" si="67"/>
        <v>231.42799999999988</v>
      </c>
      <c r="BD41" s="79">
        <f t="shared" ca="1" si="33"/>
        <v>695.65300000000025</v>
      </c>
      <c r="BE41" s="79">
        <f t="shared" ca="1" si="34"/>
        <v>695.65300000000025</v>
      </c>
      <c r="BF41" s="79">
        <f t="shared" ca="1" si="49"/>
        <v>15634.264999999999</v>
      </c>
      <c r="BG41" s="14">
        <f ca="1">SUM(BE$12:BE41)</f>
        <v>14173.828</v>
      </c>
      <c r="BH41" s="77">
        <f ca="1">SUM(BC$12:BC41)+SUMIF(BD$12:BD41, "&lt;0")</f>
        <v>1460.4369999999999</v>
      </c>
      <c r="BJ41" s="78">
        <v>44215</v>
      </c>
      <c r="BK41" s="79">
        <f t="shared" ca="1" si="35"/>
        <v>927.08100000000013</v>
      </c>
      <c r="BL41" s="79">
        <f t="shared" ca="1" si="59"/>
        <v>812.88857142857137</v>
      </c>
      <c r="BM41" s="79">
        <f t="shared" ca="1" si="68"/>
        <v>231.42799999999988</v>
      </c>
      <c r="BN41" s="79">
        <f t="shared" ca="1" si="36"/>
        <v>695.65300000000025</v>
      </c>
      <c r="BO41" s="79">
        <f t="shared" ca="1" si="37"/>
        <v>695.65300000000025</v>
      </c>
      <c r="BP41" s="79">
        <f t="shared" ca="1" si="50"/>
        <v>15634.264999999999</v>
      </c>
      <c r="BQ41" s="14">
        <f ca="1">SUM(BO$12:BO41)</f>
        <v>14173.828</v>
      </c>
      <c r="BR41" s="77">
        <f ca="1">SUM(BM$12:BM41)+SUMIF(BN$12:BN41, "&lt;0")</f>
        <v>1460.4369999999999</v>
      </c>
      <c r="BT41" s="78">
        <v>44215</v>
      </c>
      <c r="BU41" s="79">
        <f t="shared" ca="1" si="38"/>
        <v>927.08100000000013</v>
      </c>
      <c r="BV41" s="79">
        <f t="shared" ca="1" si="60"/>
        <v>812.88857142857137</v>
      </c>
      <c r="BW41" s="79">
        <f t="shared" ca="1" si="69"/>
        <v>231.42799999999988</v>
      </c>
      <c r="BX41" s="79">
        <f t="shared" ca="1" si="39"/>
        <v>695.65300000000025</v>
      </c>
      <c r="BY41" s="79">
        <f t="shared" ca="1" si="40"/>
        <v>695.65300000000025</v>
      </c>
      <c r="BZ41" s="79">
        <f t="shared" ca="1" si="51"/>
        <v>15634.264999999999</v>
      </c>
      <c r="CA41" s="14">
        <f ca="1">SUM(BY$12:BY41)</f>
        <v>14173.828</v>
      </c>
      <c r="CB41" s="77">
        <f ca="1">SUM(BW$12:BW41)+SUMIF(BX$12:BX41, "&lt;0")</f>
        <v>1460.4369999999999</v>
      </c>
      <c r="CD41" s="78">
        <v>44215</v>
      </c>
      <c r="CE41" s="79">
        <f t="shared" ca="1" si="41"/>
        <v>927.08100000000013</v>
      </c>
      <c r="CF41" s="79">
        <f t="shared" ca="1" si="61"/>
        <v>812.88857142857137</v>
      </c>
      <c r="CG41" s="79">
        <f t="shared" ca="1" si="70"/>
        <v>231.42799999999988</v>
      </c>
      <c r="CH41" s="79">
        <f t="shared" ca="1" si="42"/>
        <v>695.65300000000025</v>
      </c>
      <c r="CI41" s="79">
        <f t="shared" ca="1" si="43"/>
        <v>695.65300000000025</v>
      </c>
      <c r="CJ41" s="79">
        <f t="shared" ca="1" si="52"/>
        <v>15634.264999999999</v>
      </c>
      <c r="CK41" s="14">
        <f ca="1">SUM(CI$12:CI41)</f>
        <v>14173.828</v>
      </c>
      <c r="CL41" s="77">
        <f ca="1">SUM(CG$12:CG41)+SUMIF(CH$12:CH41, "&lt;0")</f>
        <v>1460.4369999999999</v>
      </c>
    </row>
    <row r="42" spans="1:90" x14ac:dyDescent="0.2">
      <c r="A42" s="56">
        <v>44216</v>
      </c>
      <c r="B42" s="76">
        <f ca="1">IF($A42&gt;= $C$5,$C$6, INDEX('[1]Historical Data'!$D$2:$D$742, MATCH(A42, '[1]Historical Data'!$B$2:$B$742, 0)))</f>
        <v>1454.0839999999989</v>
      </c>
      <c r="C42" s="30">
        <f t="shared" ca="1" si="53"/>
        <v>899.93985714285679</v>
      </c>
      <c r="D42" s="30">
        <f t="shared" ca="1" si="62"/>
        <v>102.9050000000002</v>
      </c>
      <c r="E42" s="30">
        <f t="shared" ca="1" si="18"/>
        <v>1351.1789999999987</v>
      </c>
      <c r="F42" s="30">
        <f t="shared" ca="1" si="19"/>
        <v>1351.1789999999987</v>
      </c>
      <c r="G42" s="30">
        <f t="shared" ca="1" si="44"/>
        <v>17088.348999999998</v>
      </c>
      <c r="H42" s="14">
        <f ca="1">SUM(F$12:F42)</f>
        <v>15525.006999999998</v>
      </c>
      <c r="I42" s="77">
        <f ca="1">SUM(D$12:D42)+SUMIF(E$12:E42, "&lt;0")</f>
        <v>1563.3420000000001</v>
      </c>
      <c r="J42" s="14"/>
      <c r="K42" s="78">
        <v>44216</v>
      </c>
      <c r="L42" s="79">
        <f t="shared" ca="1" si="20"/>
        <v>1454.0839999999989</v>
      </c>
      <c r="M42" s="79">
        <f t="shared" ca="1" si="54"/>
        <v>899.93985714285679</v>
      </c>
      <c r="N42" s="79">
        <f t="shared" ca="1" si="63"/>
        <v>102.9050000000002</v>
      </c>
      <c r="O42" s="79">
        <f t="shared" ca="1" si="21"/>
        <v>1351.1789999999987</v>
      </c>
      <c r="P42" s="79">
        <f t="shared" ca="1" si="22"/>
        <v>1351.1789999999987</v>
      </c>
      <c r="Q42" s="79">
        <f t="shared" ca="1" si="45"/>
        <v>17088.348999999998</v>
      </c>
      <c r="R42" s="14">
        <f ca="1">SUM(P$12:P42)</f>
        <v>15525.006999999998</v>
      </c>
      <c r="S42" s="77">
        <f ca="1">SUM(N$12:N42)+SUMIF(O$12:O42, "&lt;0")</f>
        <v>1563.3420000000001</v>
      </c>
      <c r="U42" s="78">
        <v>44216</v>
      </c>
      <c r="V42" s="79">
        <f t="shared" ca="1" si="23"/>
        <v>1454.0839999999989</v>
      </c>
      <c r="W42" s="79">
        <f t="shared" ca="1" si="55"/>
        <v>899.93985714285679</v>
      </c>
      <c r="X42" s="79">
        <f t="shared" ca="1" si="64"/>
        <v>102.9050000000002</v>
      </c>
      <c r="Y42" s="79">
        <f t="shared" ca="1" si="24"/>
        <v>1351.1789999999987</v>
      </c>
      <c r="Z42" s="79">
        <f t="shared" ca="1" si="25"/>
        <v>1351.1789999999987</v>
      </c>
      <c r="AA42" s="79">
        <f t="shared" ca="1" si="46"/>
        <v>17088.348999999998</v>
      </c>
      <c r="AB42" s="14">
        <f ca="1">SUM(Z$12:Z42)</f>
        <v>15525.006999999998</v>
      </c>
      <c r="AC42" s="77">
        <f ca="1">SUM(X$12:X42)+SUMIF(Y$12:Y42, "&lt;0")</f>
        <v>1563.3420000000001</v>
      </c>
      <c r="AE42" s="78">
        <v>44216</v>
      </c>
      <c r="AF42" s="79">
        <f t="shared" ca="1" si="26"/>
        <v>1454.0839999999989</v>
      </c>
      <c r="AG42" s="79">
        <f t="shared" ca="1" si="56"/>
        <v>899.93985714285679</v>
      </c>
      <c r="AH42" s="79">
        <f t="shared" ca="1" si="65"/>
        <v>102.9050000000002</v>
      </c>
      <c r="AI42" s="79">
        <f t="shared" ca="1" si="27"/>
        <v>1351.1789999999987</v>
      </c>
      <c r="AJ42" s="79">
        <f t="shared" ca="1" si="28"/>
        <v>1351.1789999999987</v>
      </c>
      <c r="AK42" s="79">
        <f t="shared" ca="1" si="47"/>
        <v>17088.348999999998</v>
      </c>
      <c r="AL42" s="14">
        <f ca="1">SUM(AJ$12:AJ42)</f>
        <v>15525.006999999998</v>
      </c>
      <c r="AM42" s="77">
        <f ca="1">SUM(AH$12:AH42)+SUMIF(AI$12:AI42, "&lt;0")</f>
        <v>1563.3420000000001</v>
      </c>
      <c r="AO42" s="78">
        <v>44216</v>
      </c>
      <c r="AP42" s="79">
        <f t="shared" ca="1" si="29"/>
        <v>1454.0839999999989</v>
      </c>
      <c r="AQ42" s="79">
        <f t="shared" ca="1" si="57"/>
        <v>900</v>
      </c>
      <c r="AR42" s="79">
        <f t="shared" ca="1" si="66"/>
        <v>102.9050000000002</v>
      </c>
      <c r="AS42" s="79">
        <f t="shared" ca="1" si="30"/>
        <v>1351.1789999999987</v>
      </c>
      <c r="AT42" s="79">
        <f t="shared" ca="1" si="31"/>
        <v>1351.1789999999987</v>
      </c>
      <c r="AU42" s="79">
        <f t="shared" ca="1" si="48"/>
        <v>17088.348999999998</v>
      </c>
      <c r="AV42" s="14">
        <f ca="1">SUM(AT$12:AT42)</f>
        <v>15525.006999999998</v>
      </c>
      <c r="AW42" s="77">
        <f ca="1">SUM(AR$12:AR42)+SUMIF(AS$12:AS42, "&lt;0")</f>
        <v>1563.3420000000001</v>
      </c>
      <c r="AX42" s="14"/>
      <c r="AZ42" s="78">
        <v>44216</v>
      </c>
      <c r="BA42" s="79">
        <f t="shared" ca="1" si="32"/>
        <v>1454.0839999999989</v>
      </c>
      <c r="BB42" s="79">
        <f t="shared" ca="1" si="58"/>
        <v>899.93985714285679</v>
      </c>
      <c r="BC42" s="79">
        <f t="shared" ca="1" si="67"/>
        <v>102.9050000000002</v>
      </c>
      <c r="BD42" s="79">
        <f t="shared" ca="1" si="33"/>
        <v>1351.1789999999987</v>
      </c>
      <c r="BE42" s="79">
        <f t="shared" ca="1" si="34"/>
        <v>1351.1789999999987</v>
      </c>
      <c r="BF42" s="79">
        <f t="shared" ca="1" si="49"/>
        <v>17088.348999999998</v>
      </c>
      <c r="BG42" s="14">
        <f ca="1">SUM(BE$12:BE42)</f>
        <v>15525.006999999998</v>
      </c>
      <c r="BH42" s="77">
        <f ca="1">SUM(BC$12:BC42)+SUMIF(BD$12:BD42, "&lt;0")</f>
        <v>1563.3420000000001</v>
      </c>
      <c r="BJ42" s="78">
        <v>44216</v>
      </c>
      <c r="BK42" s="79">
        <f t="shared" ca="1" si="35"/>
        <v>1454.0839999999989</v>
      </c>
      <c r="BL42" s="79">
        <f t="shared" ca="1" si="59"/>
        <v>899.93985714285679</v>
      </c>
      <c r="BM42" s="79">
        <f t="shared" ca="1" si="68"/>
        <v>102.9050000000002</v>
      </c>
      <c r="BN42" s="79">
        <f t="shared" ca="1" si="36"/>
        <v>1351.1789999999987</v>
      </c>
      <c r="BO42" s="79">
        <f t="shared" ca="1" si="37"/>
        <v>1351.1789999999987</v>
      </c>
      <c r="BP42" s="79">
        <f t="shared" ca="1" si="50"/>
        <v>17088.348999999998</v>
      </c>
      <c r="BQ42" s="14">
        <f ca="1">SUM(BO$12:BO42)</f>
        <v>15525.006999999998</v>
      </c>
      <c r="BR42" s="77">
        <f ca="1">SUM(BM$12:BM42)+SUMIF(BN$12:BN42, "&lt;0")</f>
        <v>1563.3420000000001</v>
      </c>
      <c r="BT42" s="78">
        <v>44216</v>
      </c>
      <c r="BU42" s="79">
        <f t="shared" ca="1" si="38"/>
        <v>1454.0839999999989</v>
      </c>
      <c r="BV42" s="79">
        <f t="shared" ca="1" si="60"/>
        <v>899.93985714285679</v>
      </c>
      <c r="BW42" s="79">
        <f t="shared" ca="1" si="69"/>
        <v>102.9050000000002</v>
      </c>
      <c r="BX42" s="79">
        <f t="shared" ca="1" si="39"/>
        <v>1351.1789999999987</v>
      </c>
      <c r="BY42" s="79">
        <f t="shared" ca="1" si="40"/>
        <v>1351.1789999999987</v>
      </c>
      <c r="BZ42" s="79">
        <f t="shared" ca="1" si="51"/>
        <v>17088.348999999998</v>
      </c>
      <c r="CA42" s="14">
        <f ca="1">SUM(BY$12:BY42)</f>
        <v>15525.006999999998</v>
      </c>
      <c r="CB42" s="77">
        <f ca="1">SUM(BW$12:BW42)+SUMIF(BX$12:BX42, "&lt;0")</f>
        <v>1563.3420000000001</v>
      </c>
      <c r="CD42" s="78">
        <v>44216</v>
      </c>
      <c r="CE42" s="79">
        <f t="shared" ca="1" si="41"/>
        <v>1454.0839999999989</v>
      </c>
      <c r="CF42" s="79">
        <f t="shared" ca="1" si="61"/>
        <v>899.93985714285679</v>
      </c>
      <c r="CG42" s="79">
        <f t="shared" ca="1" si="70"/>
        <v>102.9050000000002</v>
      </c>
      <c r="CH42" s="79">
        <f t="shared" ca="1" si="42"/>
        <v>1351.1789999999987</v>
      </c>
      <c r="CI42" s="79">
        <f t="shared" ca="1" si="43"/>
        <v>1351.1789999999987</v>
      </c>
      <c r="CJ42" s="79">
        <f t="shared" ca="1" si="52"/>
        <v>17088.348999999998</v>
      </c>
      <c r="CK42" s="14">
        <f ca="1">SUM(CI$12:CI42)</f>
        <v>15525.006999999998</v>
      </c>
      <c r="CL42" s="77">
        <f ca="1">SUM(CG$12:CG42)+SUMIF(CH$12:CH42, "&lt;0")</f>
        <v>1563.3420000000001</v>
      </c>
    </row>
    <row r="43" spans="1:90" x14ac:dyDescent="0.2">
      <c r="A43" s="56">
        <v>44217</v>
      </c>
      <c r="B43" s="76">
        <f ca="1">IF($A43&gt;= $C$5,$C$6, INDEX('[1]Historical Data'!$D$2:$D$742, MATCH(A43, '[1]Historical Data'!$B$2:$B$742, 0)))</f>
        <v>1360.9390000000021</v>
      </c>
      <c r="C43" s="30">
        <f t="shared" ca="1" si="53"/>
        <v>941.59857142857152</v>
      </c>
      <c r="D43" s="30">
        <f t="shared" ca="1" si="62"/>
        <v>373.82799999999997</v>
      </c>
      <c r="E43" s="30">
        <f t="shared" ca="1" si="18"/>
        <v>987.11100000000215</v>
      </c>
      <c r="F43" s="30">
        <f t="shared" ca="1" si="19"/>
        <v>987.11100000000215</v>
      </c>
      <c r="G43" s="30">
        <f t="shared" ca="1" si="44"/>
        <v>18449.288</v>
      </c>
      <c r="H43" s="14">
        <f ca="1">SUM(F$12:F43)</f>
        <v>16512.117999999999</v>
      </c>
      <c r="I43" s="77">
        <f ca="1">SUM(D$12:D43)+SUMIF(E$12:E43, "&lt;0")</f>
        <v>1937.17</v>
      </c>
      <c r="J43" s="14"/>
      <c r="K43" s="78">
        <v>44217</v>
      </c>
      <c r="L43" s="79">
        <f t="shared" ca="1" si="20"/>
        <v>1360.9390000000021</v>
      </c>
      <c r="M43" s="79">
        <f t="shared" ca="1" si="54"/>
        <v>941.59857142857152</v>
      </c>
      <c r="N43" s="79">
        <f t="shared" ca="1" si="63"/>
        <v>373.82799999999997</v>
      </c>
      <c r="O43" s="79">
        <f t="shared" ca="1" si="21"/>
        <v>987.11100000000215</v>
      </c>
      <c r="P43" s="79">
        <f t="shared" ca="1" si="22"/>
        <v>987.11100000000215</v>
      </c>
      <c r="Q43" s="79">
        <f t="shared" ca="1" si="45"/>
        <v>18449.288</v>
      </c>
      <c r="R43" s="14">
        <f ca="1">SUM(P$12:P43)</f>
        <v>16512.117999999999</v>
      </c>
      <c r="S43" s="77">
        <f ca="1">SUM(N$12:N43)+SUMIF(O$12:O43, "&lt;0")</f>
        <v>1937.17</v>
      </c>
      <c r="U43" s="78">
        <v>44217</v>
      </c>
      <c r="V43" s="79">
        <f t="shared" ca="1" si="23"/>
        <v>1360.9390000000021</v>
      </c>
      <c r="W43" s="79">
        <f t="shared" ca="1" si="55"/>
        <v>941.59857142857152</v>
      </c>
      <c r="X43" s="79">
        <f t="shared" ca="1" si="64"/>
        <v>373.82799999999997</v>
      </c>
      <c r="Y43" s="79">
        <f t="shared" ca="1" si="24"/>
        <v>987.11100000000215</v>
      </c>
      <c r="Z43" s="79">
        <f t="shared" ca="1" si="25"/>
        <v>987.11100000000215</v>
      </c>
      <c r="AA43" s="79">
        <f t="shared" ca="1" si="46"/>
        <v>18449.288</v>
      </c>
      <c r="AB43" s="14">
        <f ca="1">SUM(Z$12:Z43)</f>
        <v>16512.117999999999</v>
      </c>
      <c r="AC43" s="77">
        <f ca="1">SUM(X$12:X43)+SUMIF(Y$12:Y43, "&lt;0")</f>
        <v>1937.17</v>
      </c>
      <c r="AE43" s="78">
        <v>44217</v>
      </c>
      <c r="AF43" s="79">
        <f t="shared" ca="1" si="26"/>
        <v>1360.9390000000021</v>
      </c>
      <c r="AG43" s="79">
        <f t="shared" ca="1" si="56"/>
        <v>941.59857142857152</v>
      </c>
      <c r="AH43" s="79">
        <f t="shared" ca="1" si="65"/>
        <v>373.82799999999997</v>
      </c>
      <c r="AI43" s="79">
        <f t="shared" ca="1" si="27"/>
        <v>987.11100000000215</v>
      </c>
      <c r="AJ43" s="79">
        <f t="shared" ca="1" si="28"/>
        <v>987.11100000000215</v>
      </c>
      <c r="AK43" s="79">
        <f t="shared" ca="1" si="47"/>
        <v>18449.288</v>
      </c>
      <c r="AL43" s="14">
        <f ca="1">SUM(AJ$12:AJ43)</f>
        <v>16512.117999999999</v>
      </c>
      <c r="AM43" s="77">
        <f ca="1">SUM(AH$12:AH43)+SUMIF(AI$12:AI43, "&lt;0")</f>
        <v>1937.17</v>
      </c>
      <c r="AO43" s="78">
        <v>44217</v>
      </c>
      <c r="AP43" s="79">
        <f t="shared" ca="1" si="29"/>
        <v>1360.9390000000021</v>
      </c>
      <c r="AQ43" s="79">
        <f t="shared" ca="1" si="57"/>
        <v>942</v>
      </c>
      <c r="AR43" s="79">
        <f t="shared" ca="1" si="66"/>
        <v>373.82799999999997</v>
      </c>
      <c r="AS43" s="79">
        <f t="shared" ca="1" si="30"/>
        <v>987.11100000000215</v>
      </c>
      <c r="AT43" s="79">
        <f t="shared" ca="1" si="31"/>
        <v>987.11100000000215</v>
      </c>
      <c r="AU43" s="79">
        <f t="shared" ca="1" si="48"/>
        <v>18449.288</v>
      </c>
      <c r="AV43" s="14">
        <f ca="1">SUM(AT$12:AT43)</f>
        <v>16512.117999999999</v>
      </c>
      <c r="AW43" s="77">
        <f ca="1">SUM(AR$12:AR43)+SUMIF(AS$12:AS43, "&lt;0")</f>
        <v>1937.17</v>
      </c>
      <c r="AX43" s="14"/>
      <c r="AZ43" s="78">
        <v>44217</v>
      </c>
      <c r="BA43" s="79">
        <f t="shared" ca="1" si="32"/>
        <v>1360.9390000000021</v>
      </c>
      <c r="BB43" s="79">
        <f t="shared" ca="1" si="58"/>
        <v>941.59857142857152</v>
      </c>
      <c r="BC43" s="79">
        <f t="shared" ca="1" si="67"/>
        <v>373.82799999999997</v>
      </c>
      <c r="BD43" s="79">
        <f t="shared" ca="1" si="33"/>
        <v>987.11100000000215</v>
      </c>
      <c r="BE43" s="79">
        <f t="shared" ca="1" si="34"/>
        <v>987.11100000000215</v>
      </c>
      <c r="BF43" s="79">
        <f t="shared" ca="1" si="49"/>
        <v>18449.288</v>
      </c>
      <c r="BG43" s="14">
        <f ca="1">SUM(BE$12:BE43)</f>
        <v>16512.117999999999</v>
      </c>
      <c r="BH43" s="77">
        <f ca="1">SUM(BC$12:BC43)+SUMIF(BD$12:BD43, "&lt;0")</f>
        <v>1937.17</v>
      </c>
      <c r="BJ43" s="78">
        <v>44217</v>
      </c>
      <c r="BK43" s="79">
        <f t="shared" ca="1" si="35"/>
        <v>1360.9390000000021</v>
      </c>
      <c r="BL43" s="79">
        <f t="shared" ca="1" si="59"/>
        <v>941.59857142857152</v>
      </c>
      <c r="BM43" s="79">
        <f t="shared" ca="1" si="68"/>
        <v>373.82799999999997</v>
      </c>
      <c r="BN43" s="79">
        <f t="shared" ca="1" si="36"/>
        <v>987.11100000000215</v>
      </c>
      <c r="BO43" s="79">
        <f t="shared" ca="1" si="37"/>
        <v>987.11100000000215</v>
      </c>
      <c r="BP43" s="79">
        <f t="shared" ca="1" si="50"/>
        <v>18449.288</v>
      </c>
      <c r="BQ43" s="14">
        <f ca="1">SUM(BO$12:BO43)</f>
        <v>16512.117999999999</v>
      </c>
      <c r="BR43" s="77">
        <f ca="1">SUM(BM$12:BM43)+SUMIF(BN$12:BN43, "&lt;0")</f>
        <v>1937.17</v>
      </c>
      <c r="BT43" s="78">
        <v>44217</v>
      </c>
      <c r="BU43" s="79">
        <f t="shared" ca="1" si="38"/>
        <v>1360.9390000000021</v>
      </c>
      <c r="BV43" s="79">
        <f t="shared" ca="1" si="60"/>
        <v>941.59857142857152</v>
      </c>
      <c r="BW43" s="79">
        <f t="shared" ca="1" si="69"/>
        <v>373.82799999999997</v>
      </c>
      <c r="BX43" s="79">
        <f t="shared" ca="1" si="39"/>
        <v>987.11100000000215</v>
      </c>
      <c r="BY43" s="79">
        <f t="shared" ca="1" si="40"/>
        <v>987.11100000000215</v>
      </c>
      <c r="BZ43" s="79">
        <f t="shared" ca="1" si="51"/>
        <v>18449.288</v>
      </c>
      <c r="CA43" s="14">
        <f ca="1">SUM(BY$12:BY43)</f>
        <v>16512.117999999999</v>
      </c>
      <c r="CB43" s="77">
        <f ca="1">SUM(BW$12:BW43)+SUMIF(BX$12:BX43, "&lt;0")</f>
        <v>1937.17</v>
      </c>
      <c r="CD43" s="78">
        <v>44217</v>
      </c>
      <c r="CE43" s="79">
        <f t="shared" ca="1" si="41"/>
        <v>1360.9390000000021</v>
      </c>
      <c r="CF43" s="79">
        <f t="shared" ca="1" si="61"/>
        <v>941.59857142857152</v>
      </c>
      <c r="CG43" s="79">
        <f t="shared" ca="1" si="70"/>
        <v>373.82799999999997</v>
      </c>
      <c r="CH43" s="79">
        <f t="shared" ca="1" si="42"/>
        <v>987.11100000000215</v>
      </c>
      <c r="CI43" s="79">
        <f t="shared" ca="1" si="43"/>
        <v>987.11100000000215</v>
      </c>
      <c r="CJ43" s="79">
        <f t="shared" ca="1" si="52"/>
        <v>18449.288</v>
      </c>
      <c r="CK43" s="14">
        <f ca="1">SUM(CI$12:CI43)</f>
        <v>16512.117999999999</v>
      </c>
      <c r="CL43" s="77">
        <f ca="1">SUM(CG$12:CG43)+SUMIF(CH$12:CH43, "&lt;0")</f>
        <v>1937.17</v>
      </c>
    </row>
    <row r="44" spans="1:90" x14ac:dyDescent="0.2">
      <c r="A44" s="56">
        <v>44218</v>
      </c>
      <c r="B44" s="76">
        <f ca="1">IF($A44&gt;= $C$5,$C$6, INDEX('[1]Historical Data'!$D$2:$D$742, MATCH(A44, '[1]Historical Data'!$B$2:$B$742, 0)))</f>
        <v>1392.4330000000009</v>
      </c>
      <c r="C44" s="79">
        <f t="shared" ca="1" si="53"/>
        <v>984.21771428571446</v>
      </c>
      <c r="D44" s="79">
        <f t="shared" ca="1" si="62"/>
        <v>383.20899999999983</v>
      </c>
      <c r="E44" s="79">
        <f t="shared" ca="1" si="18"/>
        <v>1009.2240000000011</v>
      </c>
      <c r="F44" s="79">
        <f t="shared" ca="1" si="19"/>
        <v>1009.2240000000011</v>
      </c>
      <c r="G44" s="79">
        <f ca="1">B44+G43</f>
        <v>19841.721000000001</v>
      </c>
      <c r="H44" s="14">
        <f ca="1">SUM(F$12:F44)</f>
        <v>17521.342000000001</v>
      </c>
      <c r="I44" s="77">
        <f ca="1">SUM(D$12:D44)+SUMIF(E$12:E44, "&lt;0")</f>
        <v>2320.3789999999999</v>
      </c>
      <c r="J44" s="14"/>
      <c r="K44" s="78">
        <v>44218</v>
      </c>
      <c r="L44" s="79">
        <f t="shared" ca="1" si="20"/>
        <v>1392.4330000000009</v>
      </c>
      <c r="M44" s="79">
        <f t="shared" ca="1" si="54"/>
        <v>984.21771428571446</v>
      </c>
      <c r="N44" s="79">
        <f t="shared" ca="1" si="63"/>
        <v>383.20899999999983</v>
      </c>
      <c r="O44" s="79">
        <f t="shared" ca="1" si="21"/>
        <v>1009.2240000000011</v>
      </c>
      <c r="P44" s="79">
        <f t="shared" ca="1" si="22"/>
        <v>1009.2240000000011</v>
      </c>
      <c r="Q44" s="79">
        <f ca="1">L44+Q43</f>
        <v>19841.721000000001</v>
      </c>
      <c r="R44" s="14">
        <f ca="1">SUM(P$12:P44)</f>
        <v>17521.342000000001</v>
      </c>
      <c r="S44" s="77">
        <f ca="1">SUM(N$12:N44)+SUMIF(O$12:O44, "&lt;0")</f>
        <v>2320.3789999999999</v>
      </c>
      <c r="U44" s="78">
        <v>44218</v>
      </c>
      <c r="V44" s="79">
        <f t="shared" ca="1" si="23"/>
        <v>1392.4330000000009</v>
      </c>
      <c r="W44" s="79">
        <f t="shared" ca="1" si="55"/>
        <v>984.21771428571446</v>
      </c>
      <c r="X44" s="79">
        <f t="shared" ca="1" si="64"/>
        <v>383.20899999999983</v>
      </c>
      <c r="Y44" s="79">
        <f t="shared" ca="1" si="24"/>
        <v>1009.2240000000011</v>
      </c>
      <c r="Z44" s="79">
        <f t="shared" ca="1" si="25"/>
        <v>1009.2240000000011</v>
      </c>
      <c r="AA44" s="79">
        <f ca="1">V44+AA43</f>
        <v>19841.721000000001</v>
      </c>
      <c r="AB44" s="14">
        <f ca="1">SUM(Z$12:Z44)</f>
        <v>17521.342000000001</v>
      </c>
      <c r="AC44" s="77">
        <f ca="1">SUM(X$12:X44)+SUMIF(Y$12:Y44, "&lt;0")</f>
        <v>2320.3789999999999</v>
      </c>
      <c r="AE44" s="78">
        <v>44218</v>
      </c>
      <c r="AF44" s="79">
        <f t="shared" ca="1" si="26"/>
        <v>1392.4330000000009</v>
      </c>
      <c r="AG44" s="79">
        <f t="shared" ca="1" si="56"/>
        <v>984.21771428571446</v>
      </c>
      <c r="AH44" s="79">
        <f t="shared" ca="1" si="65"/>
        <v>383.20899999999983</v>
      </c>
      <c r="AI44" s="79">
        <f t="shared" ca="1" si="27"/>
        <v>1009.2240000000011</v>
      </c>
      <c r="AJ44" s="79">
        <f t="shared" ca="1" si="28"/>
        <v>1009.2240000000011</v>
      </c>
      <c r="AK44" s="79">
        <f t="shared" ca="1" si="47"/>
        <v>19841.721000000001</v>
      </c>
      <c r="AL44" s="14">
        <f ca="1">SUM(AJ$12:AJ44)</f>
        <v>17521.342000000001</v>
      </c>
      <c r="AM44" s="77">
        <f ca="1">SUM(AH$12:AH44)+SUMIF(AI$12:AI44, "&lt;0")</f>
        <v>2320.3789999999999</v>
      </c>
      <c r="AO44" s="78">
        <v>44218</v>
      </c>
      <c r="AP44" s="79">
        <f t="shared" ca="1" si="29"/>
        <v>1392.4330000000009</v>
      </c>
      <c r="AQ44" s="79">
        <f t="shared" ca="1" si="57"/>
        <v>984</v>
      </c>
      <c r="AR44" s="79">
        <f t="shared" ca="1" si="66"/>
        <v>383.20899999999983</v>
      </c>
      <c r="AS44" s="79">
        <f t="shared" ca="1" si="30"/>
        <v>1009.2240000000011</v>
      </c>
      <c r="AT44" s="79">
        <f t="shared" ca="1" si="31"/>
        <v>1009.2240000000011</v>
      </c>
      <c r="AU44" s="79">
        <f ca="1">AP44+AU43</f>
        <v>19841.721000000001</v>
      </c>
      <c r="AV44" s="14">
        <f ca="1">SUM(AT$12:AT44)</f>
        <v>17521.342000000001</v>
      </c>
      <c r="AW44" s="77">
        <f ca="1">SUM(AR$12:AR44)+SUMIF(AS$12:AS44, "&lt;0")</f>
        <v>2320.3789999999999</v>
      </c>
      <c r="AX44" s="14"/>
      <c r="AZ44" s="78">
        <v>44218</v>
      </c>
      <c r="BA44" s="79">
        <f t="shared" ca="1" si="32"/>
        <v>1392.4330000000009</v>
      </c>
      <c r="BB44" s="79">
        <f t="shared" ca="1" si="58"/>
        <v>984.21771428571446</v>
      </c>
      <c r="BC44" s="79">
        <f t="shared" ca="1" si="67"/>
        <v>383.20899999999983</v>
      </c>
      <c r="BD44" s="79">
        <f t="shared" ca="1" si="33"/>
        <v>1009.2240000000011</v>
      </c>
      <c r="BE44" s="79">
        <f t="shared" ca="1" si="34"/>
        <v>1009.2240000000011</v>
      </c>
      <c r="BF44" s="79">
        <f ca="1">BA44+BF43</f>
        <v>19841.721000000001</v>
      </c>
      <c r="BG44" s="14">
        <f ca="1">SUM(BE$12:BE44)</f>
        <v>17521.342000000001</v>
      </c>
      <c r="BH44" s="77">
        <f ca="1">SUM(BC$12:BC44)+SUMIF(BD$12:BD44, "&lt;0")</f>
        <v>2320.3789999999999</v>
      </c>
      <c r="BJ44" s="78">
        <v>44218</v>
      </c>
      <c r="BK44" s="79">
        <f t="shared" ca="1" si="35"/>
        <v>1392.4330000000009</v>
      </c>
      <c r="BL44" s="79">
        <f t="shared" ca="1" si="59"/>
        <v>984.21771428571446</v>
      </c>
      <c r="BM44" s="79">
        <f t="shared" ca="1" si="68"/>
        <v>383.20899999999983</v>
      </c>
      <c r="BN44" s="79">
        <f t="shared" ca="1" si="36"/>
        <v>1009.2240000000011</v>
      </c>
      <c r="BO44" s="79">
        <f t="shared" ca="1" si="37"/>
        <v>1009.2240000000011</v>
      </c>
      <c r="BP44" s="79">
        <f ca="1">BK44+BP43</f>
        <v>19841.721000000001</v>
      </c>
      <c r="BQ44" s="14">
        <f ca="1">SUM(BO$12:BO44)</f>
        <v>17521.342000000001</v>
      </c>
      <c r="BR44" s="77">
        <f ca="1">SUM(BM$12:BM44)+SUMIF(BN$12:BN44, "&lt;0")</f>
        <v>2320.3789999999999</v>
      </c>
      <c r="BT44" s="78">
        <v>44218</v>
      </c>
      <c r="BU44" s="79">
        <f t="shared" ca="1" si="38"/>
        <v>1392.4330000000009</v>
      </c>
      <c r="BV44" s="79">
        <f t="shared" ca="1" si="60"/>
        <v>984.21771428571446</v>
      </c>
      <c r="BW44" s="79">
        <f t="shared" ca="1" si="69"/>
        <v>383.20899999999983</v>
      </c>
      <c r="BX44" s="79">
        <f t="shared" ca="1" si="39"/>
        <v>1009.2240000000011</v>
      </c>
      <c r="BY44" s="79">
        <f t="shared" ca="1" si="40"/>
        <v>1009.2240000000011</v>
      </c>
      <c r="BZ44" s="79">
        <f t="shared" ca="1" si="51"/>
        <v>19841.721000000001</v>
      </c>
      <c r="CA44" s="14">
        <f ca="1">SUM(BY$12:BY44)</f>
        <v>17521.342000000001</v>
      </c>
      <c r="CB44" s="77">
        <f ca="1">SUM(BW$12:BW44)+SUMIF(BX$12:BX44, "&lt;0")</f>
        <v>2320.3789999999999</v>
      </c>
      <c r="CD44" s="78">
        <v>44218</v>
      </c>
      <c r="CE44" s="79">
        <f t="shared" ca="1" si="41"/>
        <v>1392.4330000000009</v>
      </c>
      <c r="CF44" s="79">
        <f t="shared" ca="1" si="61"/>
        <v>984.21771428571446</v>
      </c>
      <c r="CG44" s="79">
        <f t="shared" ca="1" si="70"/>
        <v>383.20899999999983</v>
      </c>
      <c r="CH44" s="79">
        <f t="shared" ca="1" si="42"/>
        <v>1009.2240000000011</v>
      </c>
      <c r="CI44" s="79">
        <f t="shared" ca="1" si="43"/>
        <v>1009.2240000000011</v>
      </c>
      <c r="CJ44" s="79">
        <f ca="1">CE44+CJ43</f>
        <v>19841.721000000001</v>
      </c>
      <c r="CK44" s="14">
        <f ca="1">SUM(CI$12:CI44)</f>
        <v>17521.342000000001</v>
      </c>
      <c r="CL44" s="77">
        <f ca="1">SUM(CG$12:CG44)+SUMIF(CH$12:CH44, "&lt;0")</f>
        <v>2320.3789999999999</v>
      </c>
    </row>
    <row r="45" spans="1:90" x14ac:dyDescent="0.2">
      <c r="A45" s="56">
        <v>44219</v>
      </c>
      <c r="B45" s="76">
        <f ca="1">IF($A45&gt;= $C$5,$C$6, INDEX('[1]Historical Data'!$D$2:$D$742, MATCH(A45, '[1]Historical Data'!$B$2:$B$742, 0)))</f>
        <v>1259.5550000000003</v>
      </c>
      <c r="C45" s="79">
        <f t="shared" ca="1" si="53"/>
        <v>1061.509428571429</v>
      </c>
      <c r="D45" s="79">
        <f t="shared" ca="1" si="62"/>
        <v>691.11999999999989</v>
      </c>
      <c r="E45" s="79">
        <f t="shared" ca="1" si="18"/>
        <v>568.4350000000004</v>
      </c>
      <c r="F45" s="79">
        <f t="shared" ca="1" si="19"/>
        <v>568.4350000000004</v>
      </c>
      <c r="G45" s="79">
        <f t="shared" ca="1" si="44"/>
        <v>21101.276000000002</v>
      </c>
      <c r="H45" s="14">
        <f ca="1">SUM(F$12:F45)</f>
        <v>18089.777000000002</v>
      </c>
      <c r="I45" s="77">
        <f ca="1">SUM(D$12:D45)+SUMIF(E$12:E45, "&lt;0")</f>
        <v>3011.4989999999998</v>
      </c>
      <c r="J45" s="14"/>
      <c r="K45" s="78">
        <v>44219</v>
      </c>
      <c r="L45" s="79">
        <f t="shared" ca="1" si="20"/>
        <v>1259.5550000000003</v>
      </c>
      <c r="M45" s="79">
        <f t="shared" ca="1" si="54"/>
        <v>1061.509428571429</v>
      </c>
      <c r="N45" s="79">
        <f t="shared" ca="1" si="63"/>
        <v>691.11999999999989</v>
      </c>
      <c r="O45" s="79">
        <f t="shared" ca="1" si="21"/>
        <v>568.4350000000004</v>
      </c>
      <c r="P45" s="79">
        <f t="shared" ca="1" si="22"/>
        <v>568.4350000000004</v>
      </c>
      <c r="Q45" s="79">
        <f t="shared" ref="Q45:Q108" ca="1" si="71">L45+Q44</f>
        <v>21101.276000000002</v>
      </c>
      <c r="R45" s="14">
        <f ca="1">SUM(P$12:P45)</f>
        <v>18089.777000000002</v>
      </c>
      <c r="S45" s="77">
        <f ca="1">SUM(N$12:N45)+SUMIF(O$12:O45, "&lt;0")</f>
        <v>3011.4989999999998</v>
      </c>
      <c r="U45" s="78">
        <v>44219</v>
      </c>
      <c r="V45" s="79">
        <f t="shared" ca="1" si="23"/>
        <v>1259.5550000000003</v>
      </c>
      <c r="W45" s="79">
        <f t="shared" ca="1" si="55"/>
        <v>1061.509428571429</v>
      </c>
      <c r="X45" s="79">
        <f t="shared" ca="1" si="64"/>
        <v>691.11999999999989</v>
      </c>
      <c r="Y45" s="79">
        <f t="shared" ca="1" si="24"/>
        <v>568.4350000000004</v>
      </c>
      <c r="Z45" s="79">
        <f t="shared" ca="1" si="25"/>
        <v>568.4350000000004</v>
      </c>
      <c r="AA45" s="79">
        <f t="shared" ref="AA45:AA108" ca="1" si="72">V45+AA44</f>
        <v>21101.276000000002</v>
      </c>
      <c r="AB45" s="14">
        <f ca="1">SUM(Z$12:Z45)</f>
        <v>18089.777000000002</v>
      </c>
      <c r="AC45" s="77">
        <f ca="1">SUM(X$12:X45)+SUMIF(Y$12:Y45, "&lt;0")</f>
        <v>3011.4989999999998</v>
      </c>
      <c r="AE45" s="78">
        <v>44219</v>
      </c>
      <c r="AF45" s="79">
        <f t="shared" ca="1" si="26"/>
        <v>1259.5550000000003</v>
      </c>
      <c r="AG45" s="79">
        <f t="shared" ca="1" si="56"/>
        <v>1061.509428571429</v>
      </c>
      <c r="AH45" s="79">
        <f t="shared" ca="1" si="65"/>
        <v>691.11999999999989</v>
      </c>
      <c r="AI45" s="79">
        <f t="shared" ca="1" si="27"/>
        <v>568.4350000000004</v>
      </c>
      <c r="AJ45" s="79">
        <f t="shared" ca="1" si="28"/>
        <v>568.4350000000004</v>
      </c>
      <c r="AK45" s="79">
        <f t="shared" ca="1" si="47"/>
        <v>21101.276000000002</v>
      </c>
      <c r="AL45" s="14">
        <f ca="1">SUM(AJ$12:AJ45)</f>
        <v>18089.777000000002</v>
      </c>
      <c r="AM45" s="77">
        <f ca="1">SUM(AH$12:AH45)+SUMIF(AI$12:AI45, "&lt;0")</f>
        <v>3011.4989999999998</v>
      </c>
      <c r="AO45" s="78">
        <v>44219</v>
      </c>
      <c r="AP45" s="79">
        <f t="shared" ca="1" si="29"/>
        <v>1259.5550000000003</v>
      </c>
      <c r="AQ45" s="79">
        <f t="shared" ca="1" si="57"/>
        <v>1062</v>
      </c>
      <c r="AR45" s="79">
        <f t="shared" ca="1" si="66"/>
        <v>691.11999999999989</v>
      </c>
      <c r="AS45" s="79">
        <f t="shared" ca="1" si="30"/>
        <v>568.4350000000004</v>
      </c>
      <c r="AT45" s="79">
        <f t="shared" ca="1" si="31"/>
        <v>568.4350000000004</v>
      </c>
      <c r="AU45" s="79">
        <f t="shared" ref="AU45:AU108" ca="1" si="73">AP45+AU44</f>
        <v>21101.276000000002</v>
      </c>
      <c r="AV45" s="14">
        <f ca="1">SUM(AT$12:AT45)</f>
        <v>18089.777000000002</v>
      </c>
      <c r="AW45" s="77">
        <f ca="1">SUM(AR$12:AR45)+SUMIF(AS$12:AS45, "&lt;0")</f>
        <v>3011.4989999999998</v>
      </c>
      <c r="AX45" s="14"/>
      <c r="AZ45" s="78">
        <v>44219</v>
      </c>
      <c r="BA45" s="79">
        <f t="shared" ca="1" si="32"/>
        <v>1259.5550000000003</v>
      </c>
      <c r="BB45" s="79">
        <f t="shared" ca="1" si="58"/>
        <v>1061.509428571429</v>
      </c>
      <c r="BC45" s="79">
        <f t="shared" ca="1" si="67"/>
        <v>691.11999999999989</v>
      </c>
      <c r="BD45" s="79">
        <f t="shared" ca="1" si="33"/>
        <v>568.4350000000004</v>
      </c>
      <c r="BE45" s="79">
        <f t="shared" ca="1" si="34"/>
        <v>568.4350000000004</v>
      </c>
      <c r="BF45" s="79">
        <f t="shared" ref="BF45:BF108" ca="1" si="74">BA45+BF44</f>
        <v>21101.276000000002</v>
      </c>
      <c r="BG45" s="14">
        <f ca="1">SUM(BE$12:BE45)</f>
        <v>18089.777000000002</v>
      </c>
      <c r="BH45" s="77">
        <f ca="1">SUM(BC$12:BC45)+SUMIF(BD$12:BD45, "&lt;0")</f>
        <v>3011.4989999999998</v>
      </c>
      <c r="BJ45" s="78">
        <v>44219</v>
      </c>
      <c r="BK45" s="79">
        <f t="shared" ca="1" si="35"/>
        <v>1259.5550000000003</v>
      </c>
      <c r="BL45" s="79">
        <f t="shared" ca="1" si="59"/>
        <v>1061.509428571429</v>
      </c>
      <c r="BM45" s="79">
        <f t="shared" ca="1" si="68"/>
        <v>691.11999999999989</v>
      </c>
      <c r="BN45" s="79">
        <f t="shared" ca="1" si="36"/>
        <v>568.4350000000004</v>
      </c>
      <c r="BO45" s="79">
        <f t="shared" ca="1" si="37"/>
        <v>568.4350000000004</v>
      </c>
      <c r="BP45" s="79">
        <f t="shared" ref="BP45:BP108" ca="1" si="75">BK45+BP44</f>
        <v>21101.276000000002</v>
      </c>
      <c r="BQ45" s="14">
        <f ca="1">SUM(BO$12:BO45)</f>
        <v>18089.777000000002</v>
      </c>
      <c r="BR45" s="77">
        <f ca="1">SUM(BM$12:BM45)+SUMIF(BN$12:BN45, "&lt;0")</f>
        <v>3011.4989999999998</v>
      </c>
      <c r="BT45" s="78">
        <v>44219</v>
      </c>
      <c r="BU45" s="79">
        <f t="shared" ca="1" si="38"/>
        <v>1259.5550000000003</v>
      </c>
      <c r="BV45" s="79">
        <f t="shared" ca="1" si="60"/>
        <v>1061.509428571429</v>
      </c>
      <c r="BW45" s="79">
        <f t="shared" ca="1" si="69"/>
        <v>691.11999999999989</v>
      </c>
      <c r="BX45" s="79">
        <f t="shared" ca="1" si="39"/>
        <v>568.4350000000004</v>
      </c>
      <c r="BY45" s="79">
        <f t="shared" ca="1" si="40"/>
        <v>568.4350000000004</v>
      </c>
      <c r="BZ45" s="79">
        <f t="shared" ca="1" si="51"/>
        <v>21101.276000000002</v>
      </c>
      <c r="CA45" s="14">
        <f ca="1">SUM(BY$12:BY45)</f>
        <v>18089.777000000002</v>
      </c>
      <c r="CB45" s="77">
        <f ca="1">SUM(BW$12:BW45)+SUMIF(BX$12:BX45, "&lt;0")</f>
        <v>3011.4989999999998</v>
      </c>
      <c r="CD45" s="78">
        <v>44219</v>
      </c>
      <c r="CE45" s="79">
        <f t="shared" ca="1" si="41"/>
        <v>1259.5550000000003</v>
      </c>
      <c r="CF45" s="79">
        <f t="shared" ca="1" si="61"/>
        <v>1061.509428571429</v>
      </c>
      <c r="CG45" s="79">
        <f t="shared" ca="1" si="70"/>
        <v>691.11999999999989</v>
      </c>
      <c r="CH45" s="79">
        <f t="shared" ca="1" si="42"/>
        <v>568.4350000000004</v>
      </c>
      <c r="CI45" s="79">
        <f t="shared" ca="1" si="43"/>
        <v>568.4350000000004</v>
      </c>
      <c r="CJ45" s="79">
        <f t="shared" ref="CJ45:CJ108" ca="1" si="76">CE45+CJ44</f>
        <v>21101.276000000002</v>
      </c>
      <c r="CK45" s="14">
        <f ca="1">SUM(CI$12:CI45)</f>
        <v>18089.777000000002</v>
      </c>
      <c r="CL45" s="77">
        <f ca="1">SUM(CG$12:CG45)+SUMIF(CH$12:CH45, "&lt;0")</f>
        <v>3011.4989999999998</v>
      </c>
    </row>
    <row r="46" spans="1:90" x14ac:dyDescent="0.2">
      <c r="A46" s="56">
        <v>44220</v>
      </c>
      <c r="B46" s="76">
        <f ca="1">IF($A46&gt;= $C$5,$C$6, INDEX('[1]Historical Data'!$D$2:$D$742, MATCH(A46, '[1]Historical Data'!$B$2:$B$742, 0)))</f>
        <v>1295.3969999999972</v>
      </c>
      <c r="C46" s="79">
        <f t="shared" ca="1" si="53"/>
        <v>1155.7501428571427</v>
      </c>
      <c r="D46" s="79">
        <f t="shared" ca="1" si="62"/>
        <v>122.31900000000041</v>
      </c>
      <c r="E46" s="79">
        <f t="shared" ca="1" si="18"/>
        <v>1173.0779999999968</v>
      </c>
      <c r="F46" s="79">
        <f t="shared" ca="1" si="19"/>
        <v>1173.0779999999968</v>
      </c>
      <c r="G46" s="79">
        <f t="shared" ca="1" si="44"/>
        <v>22396.672999999999</v>
      </c>
      <c r="H46" s="14">
        <f ca="1">SUM(F$12:F46)</f>
        <v>19262.855</v>
      </c>
      <c r="I46" s="77">
        <f ca="1">SUM(D$12:D46)+SUMIF(E$12:E46, "&lt;0")</f>
        <v>3133.8180000000002</v>
      </c>
      <c r="J46" s="14"/>
      <c r="K46" s="78">
        <v>44220</v>
      </c>
      <c r="L46" s="79">
        <f t="shared" ca="1" si="20"/>
        <v>1295.3969999999972</v>
      </c>
      <c r="M46" s="79">
        <f t="shared" ca="1" si="54"/>
        <v>1155.7501428571427</v>
      </c>
      <c r="N46" s="79">
        <f t="shared" ca="1" si="63"/>
        <v>122.31900000000041</v>
      </c>
      <c r="O46" s="79">
        <f t="shared" ca="1" si="21"/>
        <v>1173.0779999999968</v>
      </c>
      <c r="P46" s="79">
        <f t="shared" ca="1" si="22"/>
        <v>1173.0779999999968</v>
      </c>
      <c r="Q46" s="79">
        <f t="shared" ca="1" si="71"/>
        <v>22396.672999999999</v>
      </c>
      <c r="R46" s="14">
        <f ca="1">SUM(P$12:P46)</f>
        <v>19262.855</v>
      </c>
      <c r="S46" s="77">
        <f ca="1">SUM(N$12:N46)+SUMIF(O$12:O46, "&lt;0")</f>
        <v>3133.8180000000002</v>
      </c>
      <c r="U46" s="78">
        <v>44220</v>
      </c>
      <c r="V46" s="79">
        <f t="shared" ca="1" si="23"/>
        <v>1295.3969999999972</v>
      </c>
      <c r="W46" s="79">
        <f t="shared" ca="1" si="55"/>
        <v>1155.7501428571427</v>
      </c>
      <c r="X46" s="79">
        <f t="shared" ca="1" si="64"/>
        <v>122.31900000000041</v>
      </c>
      <c r="Y46" s="79">
        <f t="shared" ca="1" si="24"/>
        <v>1173.0779999999968</v>
      </c>
      <c r="Z46" s="79">
        <f t="shared" ca="1" si="25"/>
        <v>1173.0779999999968</v>
      </c>
      <c r="AA46" s="79">
        <f t="shared" ca="1" si="72"/>
        <v>22396.672999999999</v>
      </c>
      <c r="AB46" s="14">
        <f ca="1">SUM(Z$12:Z46)</f>
        <v>19262.855</v>
      </c>
      <c r="AC46" s="77">
        <f ca="1">SUM(X$12:X46)+SUMIF(Y$12:Y46, "&lt;0")</f>
        <v>3133.8180000000002</v>
      </c>
      <c r="AE46" s="78">
        <v>44220</v>
      </c>
      <c r="AF46" s="79">
        <f t="shared" ca="1" si="26"/>
        <v>1295.3969999999972</v>
      </c>
      <c r="AG46" s="79">
        <f t="shared" ca="1" si="56"/>
        <v>1155.7501428571427</v>
      </c>
      <c r="AH46" s="79">
        <f t="shared" ca="1" si="65"/>
        <v>122.31900000000041</v>
      </c>
      <c r="AI46" s="79">
        <f t="shared" ca="1" si="27"/>
        <v>1173.0779999999968</v>
      </c>
      <c r="AJ46" s="79">
        <f t="shared" ca="1" si="28"/>
        <v>1173.0779999999968</v>
      </c>
      <c r="AK46" s="79">
        <f t="shared" ca="1" si="47"/>
        <v>22396.672999999999</v>
      </c>
      <c r="AL46" s="14">
        <f ca="1">SUM(AJ$12:AJ46)</f>
        <v>19262.855</v>
      </c>
      <c r="AM46" s="77">
        <f ca="1">SUM(AH$12:AH46)+SUMIF(AI$12:AI46, "&lt;0")</f>
        <v>3133.8180000000002</v>
      </c>
      <c r="AO46" s="78">
        <v>44220</v>
      </c>
      <c r="AP46" s="79">
        <f t="shared" ca="1" si="29"/>
        <v>1295.3969999999972</v>
      </c>
      <c r="AQ46" s="79">
        <f t="shared" ca="1" si="57"/>
        <v>1156</v>
      </c>
      <c r="AR46" s="79">
        <f t="shared" ca="1" si="66"/>
        <v>122.31900000000041</v>
      </c>
      <c r="AS46" s="79">
        <f t="shared" ca="1" si="30"/>
        <v>1173.0779999999968</v>
      </c>
      <c r="AT46" s="79">
        <f t="shared" ca="1" si="31"/>
        <v>1173.0779999999968</v>
      </c>
      <c r="AU46" s="79">
        <f t="shared" ca="1" si="73"/>
        <v>22396.672999999999</v>
      </c>
      <c r="AV46" s="14">
        <f ca="1">SUM(AT$12:AT46)</f>
        <v>19262.855</v>
      </c>
      <c r="AW46" s="77">
        <f ca="1">SUM(AR$12:AR46)+SUMIF(AS$12:AS46, "&lt;0")</f>
        <v>3133.8180000000002</v>
      </c>
      <c r="AX46" s="14"/>
      <c r="AZ46" s="78">
        <v>44220</v>
      </c>
      <c r="BA46" s="79">
        <f t="shared" ca="1" si="32"/>
        <v>1295.3969999999972</v>
      </c>
      <c r="BB46" s="79">
        <f t="shared" ca="1" si="58"/>
        <v>1155.7501428571427</v>
      </c>
      <c r="BC46" s="79">
        <f t="shared" ca="1" si="67"/>
        <v>122.31900000000041</v>
      </c>
      <c r="BD46" s="79">
        <f t="shared" ca="1" si="33"/>
        <v>1173.0779999999968</v>
      </c>
      <c r="BE46" s="79">
        <f t="shared" ca="1" si="34"/>
        <v>1173.0779999999968</v>
      </c>
      <c r="BF46" s="79">
        <f t="shared" ca="1" si="74"/>
        <v>22396.672999999999</v>
      </c>
      <c r="BG46" s="14">
        <f ca="1">SUM(BE$12:BE46)</f>
        <v>19262.855</v>
      </c>
      <c r="BH46" s="77">
        <f ca="1">SUM(BC$12:BC46)+SUMIF(BD$12:BD46, "&lt;0")</f>
        <v>3133.8180000000002</v>
      </c>
      <c r="BJ46" s="78">
        <v>44220</v>
      </c>
      <c r="BK46" s="79">
        <f t="shared" ca="1" si="35"/>
        <v>1295.3969999999972</v>
      </c>
      <c r="BL46" s="79">
        <f t="shared" ca="1" si="59"/>
        <v>1155.7501428571427</v>
      </c>
      <c r="BM46" s="79">
        <f t="shared" ca="1" si="68"/>
        <v>122.31900000000041</v>
      </c>
      <c r="BN46" s="79">
        <f t="shared" ca="1" si="36"/>
        <v>1173.0779999999968</v>
      </c>
      <c r="BO46" s="79">
        <f t="shared" ca="1" si="37"/>
        <v>1173.0779999999968</v>
      </c>
      <c r="BP46" s="79">
        <f t="shared" ca="1" si="75"/>
        <v>22396.672999999999</v>
      </c>
      <c r="BQ46" s="14">
        <f ca="1">SUM(BO$12:BO46)</f>
        <v>19262.855</v>
      </c>
      <c r="BR46" s="77">
        <f ca="1">SUM(BM$12:BM46)+SUMIF(BN$12:BN46, "&lt;0")</f>
        <v>3133.8180000000002</v>
      </c>
      <c r="BT46" s="78">
        <v>44220</v>
      </c>
      <c r="BU46" s="79">
        <f t="shared" ca="1" si="38"/>
        <v>1295.3969999999972</v>
      </c>
      <c r="BV46" s="79">
        <f t="shared" ca="1" si="60"/>
        <v>1155.7501428571427</v>
      </c>
      <c r="BW46" s="79">
        <f t="shared" ca="1" si="69"/>
        <v>122.31900000000041</v>
      </c>
      <c r="BX46" s="79">
        <f t="shared" ca="1" si="39"/>
        <v>1173.0779999999968</v>
      </c>
      <c r="BY46" s="79">
        <f t="shared" ca="1" si="40"/>
        <v>1173.0779999999968</v>
      </c>
      <c r="BZ46" s="79">
        <f t="shared" ca="1" si="51"/>
        <v>22396.672999999999</v>
      </c>
      <c r="CA46" s="14">
        <f ca="1">SUM(BY$12:BY46)</f>
        <v>19262.855</v>
      </c>
      <c r="CB46" s="77">
        <f ca="1">SUM(BW$12:BW46)+SUMIF(BX$12:BX46, "&lt;0")</f>
        <v>3133.8180000000002</v>
      </c>
      <c r="CD46" s="78">
        <v>44220</v>
      </c>
      <c r="CE46" s="79">
        <f t="shared" ca="1" si="41"/>
        <v>1295.3969999999972</v>
      </c>
      <c r="CF46" s="79">
        <f t="shared" ca="1" si="61"/>
        <v>1155.7501428571427</v>
      </c>
      <c r="CG46" s="79">
        <f t="shared" ca="1" si="70"/>
        <v>122.31900000000041</v>
      </c>
      <c r="CH46" s="79">
        <f t="shared" ca="1" si="42"/>
        <v>1173.0779999999968</v>
      </c>
      <c r="CI46" s="79">
        <f t="shared" ca="1" si="43"/>
        <v>1173.0779999999968</v>
      </c>
      <c r="CJ46" s="79">
        <f t="shared" ca="1" si="76"/>
        <v>22396.672999999999</v>
      </c>
      <c r="CK46" s="14">
        <f ca="1">SUM(CI$12:CI46)</f>
        <v>19262.855</v>
      </c>
      <c r="CL46" s="77">
        <f ca="1">SUM(CG$12:CG46)+SUMIF(CH$12:CH46, "&lt;0")</f>
        <v>3133.8180000000002</v>
      </c>
    </row>
    <row r="47" spans="1:90" x14ac:dyDescent="0.2">
      <c r="A47" s="56">
        <v>44221</v>
      </c>
      <c r="B47" s="76">
        <f ca="1">IF($A47&gt;= $C$5,$C$6, INDEX('[1]Historical Data'!$D$2:$D$742, MATCH(A47, '[1]Historical Data'!$B$2:$B$742, 0)))</f>
        <v>1064.8209999999999</v>
      </c>
      <c r="C47" s="79">
        <f t="shared" ca="1" si="53"/>
        <v>1250.6157142857141</v>
      </c>
      <c r="D47" s="79">
        <f t="shared" ca="1" si="62"/>
        <v>355.27199999999993</v>
      </c>
      <c r="E47" s="79">
        <f t="shared" ca="1" si="18"/>
        <v>709.54899999999998</v>
      </c>
      <c r="F47" s="79">
        <f t="shared" ca="1" si="19"/>
        <v>709.54899999999998</v>
      </c>
      <c r="G47" s="79">
        <f t="shared" ca="1" si="44"/>
        <v>23461.493999999999</v>
      </c>
      <c r="H47" s="14">
        <f ca="1">SUM(F$12:F47)</f>
        <v>19972.403999999999</v>
      </c>
      <c r="I47" s="77">
        <f ca="1">SUM(D$12:D47)+SUMIF(E$12:E47, "&lt;0")</f>
        <v>3489.09</v>
      </c>
      <c r="J47" s="14"/>
      <c r="K47" s="78">
        <v>44221</v>
      </c>
      <c r="L47" s="79">
        <f t="shared" ca="1" si="20"/>
        <v>1064.8209999999999</v>
      </c>
      <c r="M47" s="79">
        <f t="shared" ca="1" si="54"/>
        <v>1250.6157142857141</v>
      </c>
      <c r="N47" s="79">
        <f t="shared" ca="1" si="63"/>
        <v>355.27199999999993</v>
      </c>
      <c r="O47" s="79">
        <f t="shared" ca="1" si="21"/>
        <v>709.54899999999998</v>
      </c>
      <c r="P47" s="79">
        <f t="shared" ca="1" si="22"/>
        <v>709.54899999999998</v>
      </c>
      <c r="Q47" s="79">
        <f t="shared" ca="1" si="71"/>
        <v>23461.493999999999</v>
      </c>
      <c r="R47" s="14">
        <f ca="1">SUM(P$12:P47)</f>
        <v>19972.403999999999</v>
      </c>
      <c r="S47" s="77">
        <f ca="1">SUM(N$12:N47)+SUMIF(O$12:O47, "&lt;0")</f>
        <v>3489.09</v>
      </c>
      <c r="U47" s="78">
        <v>44221</v>
      </c>
      <c r="V47" s="79">
        <f t="shared" ca="1" si="23"/>
        <v>1064.8209999999999</v>
      </c>
      <c r="W47" s="79">
        <f t="shared" ca="1" si="55"/>
        <v>1250.6157142857141</v>
      </c>
      <c r="X47" s="79">
        <f t="shared" ca="1" si="64"/>
        <v>355.27199999999993</v>
      </c>
      <c r="Y47" s="79">
        <f t="shared" ca="1" si="24"/>
        <v>709.54899999999998</v>
      </c>
      <c r="Z47" s="79">
        <f t="shared" ca="1" si="25"/>
        <v>709.54899999999998</v>
      </c>
      <c r="AA47" s="79">
        <f t="shared" ca="1" si="72"/>
        <v>23461.493999999999</v>
      </c>
      <c r="AB47" s="14">
        <f ca="1">SUM(Z$12:Z47)</f>
        <v>19972.403999999999</v>
      </c>
      <c r="AC47" s="77">
        <f ca="1">SUM(X$12:X47)+SUMIF(Y$12:Y47, "&lt;0")</f>
        <v>3489.09</v>
      </c>
      <c r="AE47" s="78">
        <v>44221</v>
      </c>
      <c r="AF47" s="79">
        <f t="shared" ca="1" si="26"/>
        <v>1064.8209999999999</v>
      </c>
      <c r="AG47" s="79">
        <f t="shared" ca="1" si="56"/>
        <v>1250.6157142857141</v>
      </c>
      <c r="AH47" s="79">
        <f t="shared" ca="1" si="65"/>
        <v>355.27199999999993</v>
      </c>
      <c r="AI47" s="79">
        <f t="shared" ca="1" si="27"/>
        <v>709.54899999999998</v>
      </c>
      <c r="AJ47" s="79">
        <f t="shared" ca="1" si="28"/>
        <v>709.54899999999998</v>
      </c>
      <c r="AK47" s="79">
        <f t="shared" ca="1" si="47"/>
        <v>23461.493999999999</v>
      </c>
      <c r="AL47" s="14">
        <f ca="1">SUM(AJ$12:AJ47)</f>
        <v>19972.403999999999</v>
      </c>
      <c r="AM47" s="77">
        <f ca="1">SUM(AH$12:AH47)+SUMIF(AI$12:AI47, "&lt;0")</f>
        <v>3489.09</v>
      </c>
      <c r="AO47" s="78">
        <v>44221</v>
      </c>
      <c r="AP47" s="79">
        <f t="shared" ca="1" si="29"/>
        <v>1064.8209999999999</v>
      </c>
      <c r="AQ47" s="79">
        <f t="shared" ca="1" si="57"/>
        <v>1251</v>
      </c>
      <c r="AR47" s="79">
        <f t="shared" ca="1" si="66"/>
        <v>355.27199999999993</v>
      </c>
      <c r="AS47" s="79">
        <f t="shared" ca="1" si="30"/>
        <v>709.54899999999998</v>
      </c>
      <c r="AT47" s="79">
        <f t="shared" ca="1" si="31"/>
        <v>709.54899999999998</v>
      </c>
      <c r="AU47" s="79">
        <f t="shared" ca="1" si="73"/>
        <v>23461.493999999999</v>
      </c>
      <c r="AV47" s="14">
        <f ca="1">SUM(AT$12:AT47)</f>
        <v>19972.403999999999</v>
      </c>
      <c r="AW47" s="77">
        <f ca="1">SUM(AR$12:AR47)+SUMIF(AS$12:AS47, "&lt;0")</f>
        <v>3489.09</v>
      </c>
      <c r="AX47" s="14"/>
      <c r="AZ47" s="78">
        <v>44221</v>
      </c>
      <c r="BA47" s="79">
        <f t="shared" ca="1" si="32"/>
        <v>1064.8209999999999</v>
      </c>
      <c r="BB47" s="79">
        <f t="shared" ca="1" si="58"/>
        <v>1250.6157142857141</v>
      </c>
      <c r="BC47" s="79">
        <f t="shared" ca="1" si="67"/>
        <v>355.27199999999993</v>
      </c>
      <c r="BD47" s="79">
        <f t="shared" ca="1" si="33"/>
        <v>709.54899999999998</v>
      </c>
      <c r="BE47" s="79">
        <f t="shared" ca="1" si="34"/>
        <v>709.54899999999998</v>
      </c>
      <c r="BF47" s="79">
        <f t="shared" ca="1" si="74"/>
        <v>23461.493999999999</v>
      </c>
      <c r="BG47" s="14">
        <f ca="1">SUM(BE$12:BE47)</f>
        <v>19972.403999999999</v>
      </c>
      <c r="BH47" s="77">
        <f ca="1">SUM(BC$12:BC47)+SUMIF(BD$12:BD47, "&lt;0")</f>
        <v>3489.09</v>
      </c>
      <c r="BJ47" s="78">
        <v>44221</v>
      </c>
      <c r="BK47" s="79">
        <f t="shared" ca="1" si="35"/>
        <v>1064.8209999999999</v>
      </c>
      <c r="BL47" s="79">
        <f t="shared" ca="1" si="59"/>
        <v>1250.6157142857141</v>
      </c>
      <c r="BM47" s="79">
        <f t="shared" ca="1" si="68"/>
        <v>355.27199999999993</v>
      </c>
      <c r="BN47" s="79">
        <f t="shared" ca="1" si="36"/>
        <v>709.54899999999998</v>
      </c>
      <c r="BO47" s="79">
        <f t="shared" ca="1" si="37"/>
        <v>709.54899999999998</v>
      </c>
      <c r="BP47" s="79">
        <f t="shared" ca="1" si="75"/>
        <v>23461.493999999999</v>
      </c>
      <c r="BQ47" s="14">
        <f ca="1">SUM(BO$12:BO47)</f>
        <v>19972.403999999999</v>
      </c>
      <c r="BR47" s="77">
        <f ca="1">SUM(BM$12:BM47)+SUMIF(BN$12:BN47, "&lt;0")</f>
        <v>3489.09</v>
      </c>
      <c r="BT47" s="78">
        <v>44221</v>
      </c>
      <c r="BU47" s="79">
        <f t="shared" ca="1" si="38"/>
        <v>1064.8209999999999</v>
      </c>
      <c r="BV47" s="79">
        <f t="shared" ca="1" si="60"/>
        <v>1250.6157142857141</v>
      </c>
      <c r="BW47" s="79">
        <f t="shared" ca="1" si="69"/>
        <v>355.27199999999993</v>
      </c>
      <c r="BX47" s="79">
        <f t="shared" ca="1" si="39"/>
        <v>709.54899999999998</v>
      </c>
      <c r="BY47" s="79">
        <f t="shared" ca="1" si="40"/>
        <v>709.54899999999998</v>
      </c>
      <c r="BZ47" s="79">
        <f t="shared" ca="1" si="51"/>
        <v>23461.493999999999</v>
      </c>
      <c r="CA47" s="14">
        <f ca="1">SUM(BY$12:BY47)</f>
        <v>19972.403999999999</v>
      </c>
      <c r="CB47" s="77">
        <f ca="1">SUM(BW$12:BW47)+SUMIF(BX$12:BX47, "&lt;0")</f>
        <v>3489.09</v>
      </c>
      <c r="CD47" s="78">
        <v>44221</v>
      </c>
      <c r="CE47" s="79">
        <f t="shared" ca="1" si="41"/>
        <v>1064.8209999999999</v>
      </c>
      <c r="CF47" s="79">
        <f t="shared" ca="1" si="61"/>
        <v>1250.6157142857141</v>
      </c>
      <c r="CG47" s="79">
        <f t="shared" ca="1" si="70"/>
        <v>355.27199999999993</v>
      </c>
      <c r="CH47" s="79">
        <f t="shared" ca="1" si="42"/>
        <v>709.54899999999998</v>
      </c>
      <c r="CI47" s="79">
        <f t="shared" ca="1" si="43"/>
        <v>709.54899999999998</v>
      </c>
      <c r="CJ47" s="79">
        <f t="shared" ca="1" si="76"/>
        <v>23461.493999999999</v>
      </c>
      <c r="CK47" s="14">
        <f ca="1">SUM(CI$12:CI47)</f>
        <v>19972.403999999999</v>
      </c>
      <c r="CL47" s="77">
        <f ca="1">SUM(CG$12:CG47)+SUMIF(CH$12:CH47, "&lt;0")</f>
        <v>3489.09</v>
      </c>
    </row>
    <row r="48" spans="1:90" x14ac:dyDescent="0.2">
      <c r="A48" s="56">
        <v>44222</v>
      </c>
      <c r="B48" s="76">
        <f ca="1">IF($A48&gt;= $C$5,$C$6, INDEX('[1]Historical Data'!$D$2:$D$742, MATCH(A48, '[1]Historical Data'!$B$2:$B$742, 0)))</f>
        <v>1022.3250000000007</v>
      </c>
      <c r="C48" s="79">
        <f t="shared" ca="1" si="53"/>
        <v>1264.222</v>
      </c>
      <c r="D48" s="79">
        <f t="shared" ca="1" si="62"/>
        <v>795.44399999999951</v>
      </c>
      <c r="E48" s="79">
        <f t="shared" ca="1" si="18"/>
        <v>226.88100000000122</v>
      </c>
      <c r="F48" s="79">
        <f t="shared" ca="1" si="19"/>
        <v>226.88100000000122</v>
      </c>
      <c r="G48" s="79">
        <f t="shared" ca="1" si="44"/>
        <v>24483.819</v>
      </c>
      <c r="H48" s="14">
        <f ca="1">SUM(F$12:F48)</f>
        <v>20199.285</v>
      </c>
      <c r="I48" s="77">
        <f ca="1">SUM(D$12:D48)+SUMIF(E$12:E48, "&lt;0")</f>
        <v>4284.5339999999997</v>
      </c>
      <c r="J48" s="14"/>
      <c r="K48" s="78">
        <v>44222</v>
      </c>
      <c r="L48" s="79">
        <f t="shared" ca="1" si="20"/>
        <v>1022.3250000000007</v>
      </c>
      <c r="M48" s="79">
        <f t="shared" ca="1" si="54"/>
        <v>1264.222</v>
      </c>
      <c r="N48" s="79">
        <f t="shared" ca="1" si="63"/>
        <v>795.44399999999951</v>
      </c>
      <c r="O48" s="79">
        <f t="shared" ca="1" si="21"/>
        <v>226.88100000000122</v>
      </c>
      <c r="P48" s="79">
        <f t="shared" ca="1" si="22"/>
        <v>226.88100000000122</v>
      </c>
      <c r="Q48" s="79">
        <f t="shared" ca="1" si="71"/>
        <v>24483.819</v>
      </c>
      <c r="R48" s="14">
        <f ca="1">SUM(P$12:P48)</f>
        <v>20199.285</v>
      </c>
      <c r="S48" s="77">
        <f ca="1">SUM(N$12:N48)+SUMIF(O$12:O48, "&lt;0")</f>
        <v>4284.5339999999997</v>
      </c>
      <c r="U48" s="78">
        <v>44222</v>
      </c>
      <c r="V48" s="79">
        <f t="shared" ca="1" si="23"/>
        <v>1022.3250000000007</v>
      </c>
      <c r="W48" s="79">
        <f t="shared" ca="1" si="55"/>
        <v>1264.222</v>
      </c>
      <c r="X48" s="79">
        <f t="shared" ca="1" si="64"/>
        <v>795.44399999999951</v>
      </c>
      <c r="Y48" s="79">
        <f t="shared" ca="1" si="24"/>
        <v>226.88100000000122</v>
      </c>
      <c r="Z48" s="79">
        <f t="shared" ca="1" si="25"/>
        <v>226.88100000000122</v>
      </c>
      <c r="AA48" s="79">
        <f t="shared" ca="1" si="72"/>
        <v>24483.819</v>
      </c>
      <c r="AB48" s="14">
        <f ca="1">SUM(Z$12:Z48)</f>
        <v>20199.285</v>
      </c>
      <c r="AC48" s="77">
        <f ca="1">SUM(X$12:X48)+SUMIF(Y$12:Y48, "&lt;0")</f>
        <v>4284.5339999999997</v>
      </c>
      <c r="AE48" s="78">
        <v>44222</v>
      </c>
      <c r="AF48" s="79">
        <f t="shared" ca="1" si="26"/>
        <v>1022.3250000000007</v>
      </c>
      <c r="AG48" s="79">
        <f t="shared" ca="1" si="56"/>
        <v>1264.222</v>
      </c>
      <c r="AH48" s="79">
        <f t="shared" ca="1" si="65"/>
        <v>795.44399999999951</v>
      </c>
      <c r="AI48" s="79">
        <f t="shared" ca="1" si="27"/>
        <v>226.88100000000122</v>
      </c>
      <c r="AJ48" s="79">
        <f t="shared" ca="1" si="28"/>
        <v>226.88100000000122</v>
      </c>
      <c r="AK48" s="79">
        <f t="shared" ca="1" si="47"/>
        <v>24483.819</v>
      </c>
      <c r="AL48" s="14">
        <f ca="1">SUM(AJ$12:AJ48)</f>
        <v>20199.285</v>
      </c>
      <c r="AM48" s="77">
        <f ca="1">SUM(AH$12:AH48)+SUMIF(AI$12:AI48, "&lt;0")</f>
        <v>4284.5339999999997</v>
      </c>
      <c r="AO48" s="78">
        <v>44222</v>
      </c>
      <c r="AP48" s="79">
        <f t="shared" ca="1" si="29"/>
        <v>1022.3250000000007</v>
      </c>
      <c r="AQ48" s="79">
        <f t="shared" ca="1" si="57"/>
        <v>1264</v>
      </c>
      <c r="AR48" s="79">
        <f t="shared" ca="1" si="66"/>
        <v>795.44399999999951</v>
      </c>
      <c r="AS48" s="79">
        <f t="shared" ca="1" si="30"/>
        <v>226.88100000000122</v>
      </c>
      <c r="AT48" s="79">
        <f t="shared" ca="1" si="31"/>
        <v>226.88100000000122</v>
      </c>
      <c r="AU48" s="79">
        <f t="shared" ca="1" si="73"/>
        <v>24483.819</v>
      </c>
      <c r="AV48" s="14">
        <f ca="1">SUM(AT$12:AT48)</f>
        <v>20199.285</v>
      </c>
      <c r="AW48" s="77">
        <f ca="1">SUM(AR$12:AR48)+SUMIF(AS$12:AS48, "&lt;0")</f>
        <v>4284.5339999999997</v>
      </c>
      <c r="AX48" s="14"/>
      <c r="AZ48" s="78">
        <v>44222</v>
      </c>
      <c r="BA48" s="79">
        <f t="shared" ca="1" si="32"/>
        <v>1022.3250000000007</v>
      </c>
      <c r="BB48" s="79">
        <f t="shared" ca="1" si="58"/>
        <v>1264.222</v>
      </c>
      <c r="BC48" s="79">
        <f t="shared" ca="1" si="67"/>
        <v>795.44399999999951</v>
      </c>
      <c r="BD48" s="79">
        <f t="shared" ca="1" si="33"/>
        <v>226.88100000000122</v>
      </c>
      <c r="BE48" s="79">
        <f t="shared" ca="1" si="34"/>
        <v>226.88100000000122</v>
      </c>
      <c r="BF48" s="79">
        <f t="shared" ca="1" si="74"/>
        <v>24483.819</v>
      </c>
      <c r="BG48" s="14">
        <f ca="1">SUM(BE$12:BE48)</f>
        <v>20199.285</v>
      </c>
      <c r="BH48" s="77">
        <f ca="1">SUM(BC$12:BC48)+SUMIF(BD$12:BD48, "&lt;0")</f>
        <v>4284.5339999999997</v>
      </c>
      <c r="BJ48" s="78">
        <v>44222</v>
      </c>
      <c r="BK48" s="79">
        <f t="shared" ca="1" si="35"/>
        <v>1022.3250000000007</v>
      </c>
      <c r="BL48" s="79">
        <f t="shared" ca="1" si="59"/>
        <v>1264.222</v>
      </c>
      <c r="BM48" s="79">
        <f t="shared" ca="1" si="68"/>
        <v>795.44399999999951</v>
      </c>
      <c r="BN48" s="79">
        <f t="shared" ca="1" si="36"/>
        <v>226.88100000000122</v>
      </c>
      <c r="BO48" s="79">
        <f t="shared" ca="1" si="37"/>
        <v>226.88100000000122</v>
      </c>
      <c r="BP48" s="79">
        <f t="shared" ca="1" si="75"/>
        <v>24483.819</v>
      </c>
      <c r="BQ48" s="14">
        <f ca="1">SUM(BO$12:BO48)</f>
        <v>20199.285</v>
      </c>
      <c r="BR48" s="77">
        <f ca="1">SUM(BM$12:BM48)+SUMIF(BN$12:BN48, "&lt;0")</f>
        <v>4284.5339999999997</v>
      </c>
      <c r="BT48" s="78">
        <v>44222</v>
      </c>
      <c r="BU48" s="79">
        <f t="shared" ca="1" si="38"/>
        <v>1022.3250000000007</v>
      </c>
      <c r="BV48" s="79">
        <f t="shared" ca="1" si="60"/>
        <v>1264.222</v>
      </c>
      <c r="BW48" s="79">
        <f t="shared" ca="1" si="69"/>
        <v>795.44399999999951</v>
      </c>
      <c r="BX48" s="79">
        <f t="shared" ca="1" si="39"/>
        <v>226.88100000000122</v>
      </c>
      <c r="BY48" s="79">
        <f t="shared" ca="1" si="40"/>
        <v>226.88100000000122</v>
      </c>
      <c r="BZ48" s="79">
        <f t="shared" ca="1" si="51"/>
        <v>24483.819</v>
      </c>
      <c r="CA48" s="14">
        <f ca="1">SUM(BY$12:BY48)</f>
        <v>20199.285</v>
      </c>
      <c r="CB48" s="77">
        <f ca="1">SUM(BW$12:BW48)+SUMIF(BX$12:BX48, "&lt;0")</f>
        <v>4284.5339999999997</v>
      </c>
      <c r="CD48" s="78">
        <v>44222</v>
      </c>
      <c r="CE48" s="79">
        <f t="shared" ca="1" si="41"/>
        <v>1022.3250000000007</v>
      </c>
      <c r="CF48" s="79">
        <f t="shared" ca="1" si="61"/>
        <v>1264.222</v>
      </c>
      <c r="CG48" s="79">
        <f t="shared" ca="1" si="70"/>
        <v>795.44399999999951</v>
      </c>
      <c r="CH48" s="79">
        <f t="shared" ca="1" si="42"/>
        <v>226.88100000000122</v>
      </c>
      <c r="CI48" s="79">
        <f t="shared" ca="1" si="43"/>
        <v>226.88100000000122</v>
      </c>
      <c r="CJ48" s="79">
        <f t="shared" ca="1" si="76"/>
        <v>24483.819</v>
      </c>
      <c r="CK48" s="14">
        <f ca="1">SUM(CI$12:CI48)</f>
        <v>20199.285</v>
      </c>
      <c r="CL48" s="77">
        <f ca="1">SUM(CG$12:CG48)+SUMIF(CH$12:CH48, "&lt;0")</f>
        <v>4284.5339999999997</v>
      </c>
    </row>
    <row r="49" spans="1:90" x14ac:dyDescent="0.2">
      <c r="A49" s="56">
        <v>44223</v>
      </c>
      <c r="B49" s="76">
        <f ca="1">IF($A49&gt;= $C$5,$C$6, INDEX('[1]Historical Data'!$D$2:$D$742, MATCH(A49, '[1]Historical Data'!$B$2:$B$742, 0)))</f>
        <v>1162.2129999999997</v>
      </c>
      <c r="C49" s="79">
        <f t="shared" ca="1" si="53"/>
        <v>1222.526142857143</v>
      </c>
      <c r="D49" s="79">
        <f t="shared" ca="1" si="62"/>
        <v>44.171000000000276</v>
      </c>
      <c r="E49" s="79">
        <f t="shared" ca="1" si="18"/>
        <v>1118.0419999999995</v>
      </c>
      <c r="F49" s="79">
        <f t="shared" ca="1" si="19"/>
        <v>1118.0419999999995</v>
      </c>
      <c r="G49" s="79">
        <f t="shared" ca="1" si="44"/>
        <v>25646.031999999999</v>
      </c>
      <c r="H49" s="14">
        <f ca="1">SUM(F$12:F49)</f>
        <v>21317.326999999997</v>
      </c>
      <c r="I49" s="77">
        <f ca="1">SUM(D$12:D49)+SUMIF(E$12:E49, "&lt;0")</f>
        <v>4328.7049999999999</v>
      </c>
      <c r="J49" s="14"/>
      <c r="K49" s="78">
        <v>44223</v>
      </c>
      <c r="L49" s="79">
        <f t="shared" ca="1" si="20"/>
        <v>1162.2129999999997</v>
      </c>
      <c r="M49" s="79">
        <f t="shared" ca="1" si="54"/>
        <v>1222.526142857143</v>
      </c>
      <c r="N49" s="79">
        <f t="shared" ca="1" si="63"/>
        <v>44.171000000000276</v>
      </c>
      <c r="O49" s="79">
        <f t="shared" ca="1" si="21"/>
        <v>1118.0419999999995</v>
      </c>
      <c r="P49" s="79">
        <f t="shared" ca="1" si="22"/>
        <v>1118.0419999999995</v>
      </c>
      <c r="Q49" s="79">
        <f t="shared" ca="1" si="71"/>
        <v>25646.031999999999</v>
      </c>
      <c r="R49" s="14">
        <f ca="1">SUM(P$12:P49)</f>
        <v>21317.326999999997</v>
      </c>
      <c r="S49" s="77">
        <f ca="1">SUM(N$12:N49)+SUMIF(O$12:O49, "&lt;0")</f>
        <v>4328.7049999999999</v>
      </c>
      <c r="U49" s="78">
        <v>44223</v>
      </c>
      <c r="V49" s="79">
        <f t="shared" ca="1" si="23"/>
        <v>1162.2129999999997</v>
      </c>
      <c r="W49" s="79">
        <f t="shared" ca="1" si="55"/>
        <v>1222.526142857143</v>
      </c>
      <c r="X49" s="79">
        <f t="shared" ca="1" si="64"/>
        <v>44.171000000000276</v>
      </c>
      <c r="Y49" s="79">
        <f t="shared" ca="1" si="24"/>
        <v>1118.0419999999995</v>
      </c>
      <c r="Z49" s="79">
        <f t="shared" ca="1" si="25"/>
        <v>1118.0419999999995</v>
      </c>
      <c r="AA49" s="79">
        <f t="shared" ca="1" si="72"/>
        <v>25646.031999999999</v>
      </c>
      <c r="AB49" s="14">
        <f ca="1">SUM(Z$12:Z49)</f>
        <v>21317.326999999997</v>
      </c>
      <c r="AC49" s="77">
        <f ca="1">SUM(X$12:X49)+SUMIF(Y$12:Y49, "&lt;0")</f>
        <v>4328.7049999999999</v>
      </c>
      <c r="AE49" s="78">
        <v>44223</v>
      </c>
      <c r="AF49" s="79">
        <f t="shared" ca="1" si="26"/>
        <v>1162.2129999999997</v>
      </c>
      <c r="AG49" s="79">
        <f t="shared" ca="1" si="56"/>
        <v>1222.526142857143</v>
      </c>
      <c r="AH49" s="79">
        <f t="shared" ca="1" si="65"/>
        <v>44.171000000000276</v>
      </c>
      <c r="AI49" s="79">
        <f t="shared" ca="1" si="27"/>
        <v>1118.0419999999995</v>
      </c>
      <c r="AJ49" s="79">
        <f t="shared" ca="1" si="28"/>
        <v>1118.0419999999995</v>
      </c>
      <c r="AK49" s="79">
        <f t="shared" ca="1" si="47"/>
        <v>25646.031999999999</v>
      </c>
      <c r="AL49" s="14">
        <f ca="1">SUM(AJ$12:AJ49)</f>
        <v>21317.326999999997</v>
      </c>
      <c r="AM49" s="77">
        <f ca="1">SUM(AH$12:AH49)+SUMIF(AI$12:AI49, "&lt;0")</f>
        <v>4328.7049999999999</v>
      </c>
      <c r="AO49" s="78">
        <v>44223</v>
      </c>
      <c r="AP49" s="79">
        <f t="shared" ca="1" si="29"/>
        <v>1162.2129999999997</v>
      </c>
      <c r="AQ49" s="79">
        <f t="shared" ca="1" si="57"/>
        <v>1223</v>
      </c>
      <c r="AR49" s="79">
        <f t="shared" ca="1" si="66"/>
        <v>44.171000000000276</v>
      </c>
      <c r="AS49" s="79">
        <f t="shared" ca="1" si="30"/>
        <v>1118.0419999999995</v>
      </c>
      <c r="AT49" s="79">
        <f t="shared" ca="1" si="31"/>
        <v>1118.0419999999995</v>
      </c>
      <c r="AU49" s="79">
        <f t="shared" ca="1" si="73"/>
        <v>25646.031999999999</v>
      </c>
      <c r="AV49" s="14">
        <f ca="1">SUM(AT$12:AT49)</f>
        <v>21317.326999999997</v>
      </c>
      <c r="AW49" s="77">
        <f ca="1">SUM(AR$12:AR49)+SUMIF(AS$12:AS49, "&lt;0")</f>
        <v>4328.7049999999999</v>
      </c>
      <c r="AX49" s="14"/>
      <c r="AZ49" s="78">
        <v>44223</v>
      </c>
      <c r="BA49" s="79">
        <f t="shared" ca="1" si="32"/>
        <v>1162.2129999999997</v>
      </c>
      <c r="BB49" s="79">
        <f t="shared" ca="1" si="58"/>
        <v>1222.526142857143</v>
      </c>
      <c r="BC49" s="79">
        <f t="shared" ca="1" si="67"/>
        <v>44.171000000000276</v>
      </c>
      <c r="BD49" s="79">
        <f t="shared" ca="1" si="33"/>
        <v>1118.0419999999995</v>
      </c>
      <c r="BE49" s="79">
        <f t="shared" ca="1" si="34"/>
        <v>1118.0419999999995</v>
      </c>
      <c r="BF49" s="79">
        <f t="shared" ca="1" si="74"/>
        <v>25646.031999999999</v>
      </c>
      <c r="BG49" s="14">
        <f ca="1">SUM(BE$12:BE49)</f>
        <v>21317.326999999997</v>
      </c>
      <c r="BH49" s="77">
        <f ca="1">SUM(BC$12:BC49)+SUMIF(BD$12:BD49, "&lt;0")</f>
        <v>4328.7049999999999</v>
      </c>
      <c r="BJ49" s="78">
        <v>44223</v>
      </c>
      <c r="BK49" s="79">
        <f t="shared" ca="1" si="35"/>
        <v>1162.2129999999997</v>
      </c>
      <c r="BL49" s="79">
        <f t="shared" ca="1" si="59"/>
        <v>1222.526142857143</v>
      </c>
      <c r="BM49" s="79">
        <f t="shared" ca="1" si="68"/>
        <v>44.171000000000276</v>
      </c>
      <c r="BN49" s="79">
        <f t="shared" ca="1" si="36"/>
        <v>1118.0419999999995</v>
      </c>
      <c r="BO49" s="79">
        <f t="shared" ca="1" si="37"/>
        <v>1118.0419999999995</v>
      </c>
      <c r="BP49" s="79">
        <f t="shared" ca="1" si="75"/>
        <v>25646.031999999999</v>
      </c>
      <c r="BQ49" s="14">
        <f ca="1">SUM(BO$12:BO49)</f>
        <v>21317.326999999997</v>
      </c>
      <c r="BR49" s="77">
        <f ca="1">SUM(BM$12:BM49)+SUMIF(BN$12:BN49, "&lt;0")</f>
        <v>4328.7049999999999</v>
      </c>
      <c r="BT49" s="78">
        <v>44223</v>
      </c>
      <c r="BU49" s="79">
        <f t="shared" ca="1" si="38"/>
        <v>1162.2129999999997</v>
      </c>
      <c r="BV49" s="79">
        <f t="shared" ca="1" si="60"/>
        <v>1222.526142857143</v>
      </c>
      <c r="BW49" s="79">
        <f t="shared" ca="1" si="69"/>
        <v>44.171000000000276</v>
      </c>
      <c r="BX49" s="79">
        <f t="shared" ca="1" si="39"/>
        <v>1118.0419999999995</v>
      </c>
      <c r="BY49" s="79">
        <f t="shared" ca="1" si="40"/>
        <v>1118.0419999999995</v>
      </c>
      <c r="BZ49" s="79">
        <f t="shared" ca="1" si="51"/>
        <v>25646.031999999999</v>
      </c>
      <c r="CA49" s="14">
        <f ca="1">SUM(BY$12:BY49)</f>
        <v>21317.326999999997</v>
      </c>
      <c r="CB49" s="77">
        <f ca="1">SUM(BW$12:BW49)+SUMIF(BX$12:BX49, "&lt;0")</f>
        <v>4328.7049999999999</v>
      </c>
      <c r="CD49" s="78">
        <v>44223</v>
      </c>
      <c r="CE49" s="79">
        <f t="shared" ca="1" si="41"/>
        <v>1162.2129999999997</v>
      </c>
      <c r="CF49" s="79">
        <f t="shared" ca="1" si="61"/>
        <v>1222.526142857143</v>
      </c>
      <c r="CG49" s="79">
        <f t="shared" ca="1" si="70"/>
        <v>44.171000000000276</v>
      </c>
      <c r="CH49" s="79">
        <f t="shared" ca="1" si="42"/>
        <v>1118.0419999999995</v>
      </c>
      <c r="CI49" s="79">
        <f t="shared" ca="1" si="43"/>
        <v>1118.0419999999995</v>
      </c>
      <c r="CJ49" s="79">
        <f t="shared" ca="1" si="76"/>
        <v>25646.031999999999</v>
      </c>
      <c r="CK49" s="14">
        <f ca="1">SUM(CI$12:CI49)</f>
        <v>21317.326999999997</v>
      </c>
      <c r="CL49" s="77">
        <f ca="1">SUM(CG$12:CG49)+SUMIF(CH$12:CH49, "&lt;0")</f>
        <v>4328.7049999999999</v>
      </c>
    </row>
    <row r="50" spans="1:90" x14ac:dyDescent="0.2">
      <c r="A50" s="56">
        <v>44224</v>
      </c>
      <c r="B50" s="76">
        <f ca="1">IF($A50&gt;= $C$5,$C$6, INDEX('[1]Historical Data'!$D$2:$D$742, MATCH(A50, '[1]Historical Data'!$B$2:$B$742, 0)))</f>
        <v>1654.7819999999992</v>
      </c>
      <c r="C50" s="79">
        <f t="shared" ca="1" si="53"/>
        <v>1264.5037142857141</v>
      </c>
      <c r="D50" s="79">
        <f t="shared" ca="1" si="62"/>
        <v>333.11599999999999</v>
      </c>
      <c r="E50" s="79">
        <f t="shared" ca="1" si="18"/>
        <v>1321.6659999999993</v>
      </c>
      <c r="F50" s="79">
        <f t="shared" ca="1" si="19"/>
        <v>1321.6659999999993</v>
      </c>
      <c r="G50" s="79">
        <f t="shared" ca="1" si="44"/>
        <v>27300.813999999998</v>
      </c>
      <c r="H50" s="14">
        <f ca="1">SUM(F$12:F50)</f>
        <v>22638.992999999995</v>
      </c>
      <c r="I50" s="77">
        <f ca="1">SUM(D$12:D50)+SUMIF(E$12:E50, "&lt;0")</f>
        <v>4661.8209999999999</v>
      </c>
      <c r="J50" s="14"/>
      <c r="K50" s="78">
        <v>44224</v>
      </c>
      <c r="L50" s="79">
        <f t="shared" ca="1" si="20"/>
        <v>1654.7819999999992</v>
      </c>
      <c r="M50" s="79">
        <f t="shared" ca="1" si="54"/>
        <v>1264.5037142857141</v>
      </c>
      <c r="N50" s="79">
        <f t="shared" ca="1" si="63"/>
        <v>333.11599999999999</v>
      </c>
      <c r="O50" s="79">
        <f t="shared" ca="1" si="21"/>
        <v>1321.6659999999993</v>
      </c>
      <c r="P50" s="79">
        <f t="shared" ca="1" si="22"/>
        <v>1321.6659999999993</v>
      </c>
      <c r="Q50" s="79">
        <f t="shared" ca="1" si="71"/>
        <v>27300.813999999998</v>
      </c>
      <c r="R50" s="14">
        <f ca="1">SUM(P$12:P50)</f>
        <v>22638.992999999995</v>
      </c>
      <c r="S50" s="77">
        <f ca="1">SUM(N$12:N50)+SUMIF(O$12:O50, "&lt;0")</f>
        <v>4661.8209999999999</v>
      </c>
      <c r="U50" s="78">
        <v>44224</v>
      </c>
      <c r="V50" s="79">
        <f t="shared" ca="1" si="23"/>
        <v>1654.7819999999992</v>
      </c>
      <c r="W50" s="79">
        <f t="shared" ca="1" si="55"/>
        <v>1264.5037142857141</v>
      </c>
      <c r="X50" s="79">
        <f t="shared" ca="1" si="64"/>
        <v>333.11599999999999</v>
      </c>
      <c r="Y50" s="79">
        <f t="shared" ca="1" si="24"/>
        <v>1321.6659999999993</v>
      </c>
      <c r="Z50" s="79">
        <f t="shared" ca="1" si="25"/>
        <v>1321.6659999999993</v>
      </c>
      <c r="AA50" s="79">
        <f t="shared" ca="1" si="72"/>
        <v>27300.813999999998</v>
      </c>
      <c r="AB50" s="14">
        <f ca="1">SUM(Z$12:Z50)</f>
        <v>22638.992999999995</v>
      </c>
      <c r="AC50" s="77">
        <f ca="1">SUM(X$12:X50)+SUMIF(Y$12:Y50, "&lt;0")</f>
        <v>4661.8209999999999</v>
      </c>
      <c r="AE50" s="78">
        <v>44224</v>
      </c>
      <c r="AF50" s="79">
        <f t="shared" ca="1" si="26"/>
        <v>1654.7819999999992</v>
      </c>
      <c r="AG50" s="79">
        <f t="shared" ca="1" si="56"/>
        <v>1264.5037142857141</v>
      </c>
      <c r="AH50" s="79">
        <f t="shared" ca="1" si="65"/>
        <v>333.11599999999999</v>
      </c>
      <c r="AI50" s="79">
        <f t="shared" ca="1" si="27"/>
        <v>1321.6659999999993</v>
      </c>
      <c r="AJ50" s="79">
        <f t="shared" ca="1" si="28"/>
        <v>1321.6659999999993</v>
      </c>
      <c r="AK50" s="79">
        <f t="shared" ca="1" si="47"/>
        <v>27300.813999999998</v>
      </c>
      <c r="AL50" s="14">
        <f ca="1">SUM(AJ$12:AJ50)</f>
        <v>22638.992999999995</v>
      </c>
      <c r="AM50" s="77">
        <f ca="1">SUM(AH$12:AH50)+SUMIF(AI$12:AI50, "&lt;0")</f>
        <v>4661.8209999999999</v>
      </c>
      <c r="AO50" s="78">
        <v>44224</v>
      </c>
      <c r="AP50" s="79">
        <f t="shared" ca="1" si="29"/>
        <v>1654.7819999999992</v>
      </c>
      <c r="AQ50" s="79">
        <f t="shared" ca="1" si="57"/>
        <v>1265</v>
      </c>
      <c r="AR50" s="79">
        <f t="shared" ca="1" si="66"/>
        <v>333.11599999999999</v>
      </c>
      <c r="AS50" s="79">
        <f t="shared" ca="1" si="30"/>
        <v>1321.6659999999993</v>
      </c>
      <c r="AT50" s="79">
        <f t="shared" ca="1" si="31"/>
        <v>1321.6659999999993</v>
      </c>
      <c r="AU50" s="79">
        <f t="shared" ca="1" si="73"/>
        <v>27300.813999999998</v>
      </c>
      <c r="AV50" s="14">
        <f ca="1">SUM(AT$12:AT50)</f>
        <v>22638.992999999995</v>
      </c>
      <c r="AW50" s="77">
        <f ca="1">SUM(AR$12:AR50)+SUMIF(AS$12:AS50, "&lt;0")</f>
        <v>4661.8209999999999</v>
      </c>
      <c r="AX50" s="14"/>
      <c r="AZ50" s="78">
        <v>44224</v>
      </c>
      <c r="BA50" s="79">
        <f t="shared" ca="1" si="32"/>
        <v>1654.7819999999992</v>
      </c>
      <c r="BB50" s="79">
        <f t="shared" ca="1" si="58"/>
        <v>1264.5037142857141</v>
      </c>
      <c r="BC50" s="79">
        <f t="shared" ca="1" si="67"/>
        <v>333.11599999999999</v>
      </c>
      <c r="BD50" s="79">
        <f t="shared" ca="1" si="33"/>
        <v>1321.6659999999993</v>
      </c>
      <c r="BE50" s="79">
        <f t="shared" ca="1" si="34"/>
        <v>1321.6659999999993</v>
      </c>
      <c r="BF50" s="79">
        <f t="shared" ca="1" si="74"/>
        <v>27300.813999999998</v>
      </c>
      <c r="BG50" s="14">
        <f ca="1">SUM(BE$12:BE50)</f>
        <v>22638.992999999995</v>
      </c>
      <c r="BH50" s="77">
        <f ca="1">SUM(BC$12:BC50)+SUMIF(BD$12:BD50, "&lt;0")</f>
        <v>4661.8209999999999</v>
      </c>
      <c r="BJ50" s="78">
        <v>44224</v>
      </c>
      <c r="BK50" s="79">
        <f t="shared" ca="1" si="35"/>
        <v>1654.7819999999992</v>
      </c>
      <c r="BL50" s="79">
        <f t="shared" ca="1" si="59"/>
        <v>1264.5037142857141</v>
      </c>
      <c r="BM50" s="79">
        <f t="shared" ca="1" si="68"/>
        <v>333.11599999999999</v>
      </c>
      <c r="BN50" s="79">
        <f t="shared" ca="1" si="36"/>
        <v>1321.6659999999993</v>
      </c>
      <c r="BO50" s="79">
        <f t="shared" ca="1" si="37"/>
        <v>1321.6659999999993</v>
      </c>
      <c r="BP50" s="79">
        <f t="shared" ca="1" si="75"/>
        <v>27300.813999999998</v>
      </c>
      <c r="BQ50" s="14">
        <f ca="1">SUM(BO$12:BO50)</f>
        <v>22638.992999999995</v>
      </c>
      <c r="BR50" s="77">
        <f ca="1">SUM(BM$12:BM50)+SUMIF(BN$12:BN50, "&lt;0")</f>
        <v>4661.8209999999999</v>
      </c>
      <c r="BT50" s="78">
        <v>44224</v>
      </c>
      <c r="BU50" s="79">
        <f t="shared" ca="1" si="38"/>
        <v>1654.7819999999992</v>
      </c>
      <c r="BV50" s="79">
        <f t="shared" ca="1" si="60"/>
        <v>1264.5037142857141</v>
      </c>
      <c r="BW50" s="79">
        <f t="shared" ca="1" si="69"/>
        <v>333.11599999999999</v>
      </c>
      <c r="BX50" s="79">
        <f t="shared" ca="1" si="39"/>
        <v>1321.6659999999993</v>
      </c>
      <c r="BY50" s="79">
        <f t="shared" ca="1" si="40"/>
        <v>1321.6659999999993</v>
      </c>
      <c r="BZ50" s="79">
        <f t="shared" ca="1" si="51"/>
        <v>27300.813999999998</v>
      </c>
      <c r="CA50" s="14">
        <f ca="1">SUM(BY$12:BY50)</f>
        <v>22638.992999999995</v>
      </c>
      <c r="CB50" s="77">
        <f ca="1">SUM(BW$12:BW50)+SUMIF(BX$12:BX50, "&lt;0")</f>
        <v>4661.8209999999999</v>
      </c>
      <c r="CD50" s="78">
        <v>44224</v>
      </c>
      <c r="CE50" s="79">
        <f t="shared" ca="1" si="41"/>
        <v>1654.7819999999992</v>
      </c>
      <c r="CF50" s="79">
        <f t="shared" ca="1" si="61"/>
        <v>1264.5037142857141</v>
      </c>
      <c r="CG50" s="79">
        <f t="shared" ca="1" si="70"/>
        <v>333.11599999999999</v>
      </c>
      <c r="CH50" s="79">
        <f t="shared" ca="1" si="42"/>
        <v>1321.6659999999993</v>
      </c>
      <c r="CI50" s="79">
        <f t="shared" ca="1" si="43"/>
        <v>1321.6659999999993</v>
      </c>
      <c r="CJ50" s="79">
        <f t="shared" ca="1" si="76"/>
        <v>27300.813999999998</v>
      </c>
      <c r="CK50" s="14">
        <f ca="1">SUM(CI$12:CI50)</f>
        <v>22638.992999999995</v>
      </c>
      <c r="CL50" s="77">
        <f ca="1">SUM(CG$12:CG50)+SUMIF(CH$12:CH50, "&lt;0")</f>
        <v>4661.8209999999999</v>
      </c>
    </row>
    <row r="51" spans="1:90" x14ac:dyDescent="0.2">
      <c r="A51" s="56">
        <v>44225</v>
      </c>
      <c r="B51" s="76">
        <f ca="1">IF($A51&gt;= $C$5,$C$6, INDEX('[1]Historical Data'!$D$2:$D$742, MATCH(A51, '[1]Historical Data'!$B$2:$B$742, 0)))</f>
        <v>1648.2580000000016</v>
      </c>
      <c r="C51" s="79">
        <f t="shared" ca="1" si="53"/>
        <v>1301.0501428571426</v>
      </c>
      <c r="D51" s="79">
        <f t="shared" ca="1" si="62"/>
        <v>381.51299999999992</v>
      </c>
      <c r="E51" s="79">
        <f t="shared" ca="1" si="18"/>
        <v>1266.7450000000017</v>
      </c>
      <c r="F51" s="79">
        <f t="shared" ca="1" si="19"/>
        <v>1266.7450000000017</v>
      </c>
      <c r="G51" s="79">
        <f t="shared" ca="1" si="44"/>
        <v>28949.072</v>
      </c>
      <c r="H51" s="14">
        <f ca="1">SUM(F$12:F51)</f>
        <v>23905.737999999998</v>
      </c>
      <c r="I51" s="77">
        <f ca="1">SUM(D$12:D51)+SUMIF(E$12:E51, "&lt;0")</f>
        <v>5043.3339999999998</v>
      </c>
      <c r="J51" s="14"/>
      <c r="K51" s="78">
        <v>44225</v>
      </c>
      <c r="L51" s="79">
        <f t="shared" ca="1" si="20"/>
        <v>1648.2580000000016</v>
      </c>
      <c r="M51" s="79">
        <f t="shared" ca="1" si="54"/>
        <v>1301.0501428571426</v>
      </c>
      <c r="N51" s="79">
        <f t="shared" ca="1" si="63"/>
        <v>381.51299999999992</v>
      </c>
      <c r="O51" s="79">
        <f t="shared" ca="1" si="21"/>
        <v>1266.7450000000017</v>
      </c>
      <c r="P51" s="79">
        <f t="shared" ca="1" si="22"/>
        <v>1266.7450000000017</v>
      </c>
      <c r="Q51" s="79">
        <f t="shared" ca="1" si="71"/>
        <v>28949.072</v>
      </c>
      <c r="R51" s="14">
        <f ca="1">SUM(P$12:P51)</f>
        <v>23905.737999999998</v>
      </c>
      <c r="S51" s="77">
        <f ca="1">SUM(N$12:N51)+SUMIF(O$12:O51, "&lt;0")</f>
        <v>5043.3339999999998</v>
      </c>
      <c r="U51" s="78">
        <v>44225</v>
      </c>
      <c r="V51" s="79">
        <f t="shared" ca="1" si="23"/>
        <v>1648.2580000000016</v>
      </c>
      <c r="W51" s="79">
        <f t="shared" ca="1" si="55"/>
        <v>1301.0501428571426</v>
      </c>
      <c r="X51" s="79">
        <f t="shared" ca="1" si="64"/>
        <v>381.51299999999992</v>
      </c>
      <c r="Y51" s="79">
        <f t="shared" ca="1" si="24"/>
        <v>1266.7450000000017</v>
      </c>
      <c r="Z51" s="79">
        <f t="shared" ca="1" si="25"/>
        <v>1266.7450000000017</v>
      </c>
      <c r="AA51" s="79">
        <f t="shared" ca="1" si="72"/>
        <v>28949.072</v>
      </c>
      <c r="AB51" s="14">
        <f ca="1">SUM(Z$12:Z51)</f>
        <v>23905.737999999998</v>
      </c>
      <c r="AC51" s="77">
        <f ca="1">SUM(X$12:X51)+SUMIF(Y$12:Y51, "&lt;0")</f>
        <v>5043.3339999999998</v>
      </c>
      <c r="AE51" s="78">
        <v>44225</v>
      </c>
      <c r="AF51" s="79">
        <f t="shared" ca="1" si="26"/>
        <v>1648.2580000000016</v>
      </c>
      <c r="AG51" s="79">
        <f t="shared" ca="1" si="56"/>
        <v>1301.0501428571426</v>
      </c>
      <c r="AH51" s="79">
        <f t="shared" ca="1" si="65"/>
        <v>381.51299999999992</v>
      </c>
      <c r="AI51" s="79">
        <f t="shared" ca="1" si="27"/>
        <v>1266.7450000000017</v>
      </c>
      <c r="AJ51" s="79">
        <f t="shared" ca="1" si="28"/>
        <v>1266.7450000000017</v>
      </c>
      <c r="AK51" s="79">
        <f t="shared" ca="1" si="47"/>
        <v>28949.072</v>
      </c>
      <c r="AL51" s="14">
        <f ca="1">SUM(AJ$12:AJ51)</f>
        <v>23905.737999999998</v>
      </c>
      <c r="AM51" s="77">
        <f ca="1">SUM(AH$12:AH51)+SUMIF(AI$12:AI51, "&lt;0")</f>
        <v>5043.3339999999998</v>
      </c>
      <c r="AO51" s="78">
        <v>44225</v>
      </c>
      <c r="AP51" s="79">
        <f t="shared" ca="1" si="29"/>
        <v>1648.2580000000016</v>
      </c>
      <c r="AQ51" s="79">
        <f t="shared" ca="1" si="57"/>
        <v>1301</v>
      </c>
      <c r="AR51" s="79">
        <f t="shared" ca="1" si="66"/>
        <v>381.51299999999992</v>
      </c>
      <c r="AS51" s="79">
        <f t="shared" ca="1" si="30"/>
        <v>1266.7450000000017</v>
      </c>
      <c r="AT51" s="79">
        <f t="shared" ca="1" si="31"/>
        <v>1266.7450000000017</v>
      </c>
      <c r="AU51" s="79">
        <f t="shared" ca="1" si="73"/>
        <v>28949.072</v>
      </c>
      <c r="AV51" s="14">
        <f ca="1">SUM(AT$12:AT51)</f>
        <v>23905.737999999998</v>
      </c>
      <c r="AW51" s="77">
        <f ca="1">SUM(AR$12:AR51)+SUMIF(AS$12:AS51, "&lt;0")</f>
        <v>5043.3339999999998</v>
      </c>
      <c r="AX51" s="14"/>
      <c r="AZ51" s="78">
        <v>44225</v>
      </c>
      <c r="BA51" s="79">
        <f t="shared" ca="1" si="32"/>
        <v>1648.2580000000016</v>
      </c>
      <c r="BB51" s="79">
        <f t="shared" ca="1" si="58"/>
        <v>1301.0501428571426</v>
      </c>
      <c r="BC51" s="79">
        <f t="shared" ca="1" si="67"/>
        <v>381.51299999999992</v>
      </c>
      <c r="BD51" s="79">
        <f t="shared" ca="1" si="33"/>
        <v>1266.7450000000017</v>
      </c>
      <c r="BE51" s="79">
        <f t="shared" ca="1" si="34"/>
        <v>1266.7450000000017</v>
      </c>
      <c r="BF51" s="79">
        <f t="shared" ca="1" si="74"/>
        <v>28949.072</v>
      </c>
      <c r="BG51" s="14">
        <f ca="1">SUM(BE$12:BE51)</f>
        <v>23905.737999999998</v>
      </c>
      <c r="BH51" s="77">
        <f ca="1">SUM(BC$12:BC51)+SUMIF(BD$12:BD51, "&lt;0")</f>
        <v>5043.3339999999998</v>
      </c>
      <c r="BJ51" s="78">
        <v>44225</v>
      </c>
      <c r="BK51" s="79">
        <f t="shared" ca="1" si="35"/>
        <v>1648.2580000000016</v>
      </c>
      <c r="BL51" s="79">
        <f t="shared" ca="1" si="59"/>
        <v>1301.0501428571426</v>
      </c>
      <c r="BM51" s="79">
        <f t="shared" ca="1" si="68"/>
        <v>381.51299999999992</v>
      </c>
      <c r="BN51" s="79">
        <f t="shared" ca="1" si="36"/>
        <v>1266.7450000000017</v>
      </c>
      <c r="BO51" s="79">
        <f t="shared" ca="1" si="37"/>
        <v>1266.7450000000017</v>
      </c>
      <c r="BP51" s="79">
        <f t="shared" ca="1" si="75"/>
        <v>28949.072</v>
      </c>
      <c r="BQ51" s="14">
        <f ca="1">SUM(BO$12:BO51)</f>
        <v>23905.737999999998</v>
      </c>
      <c r="BR51" s="77">
        <f ca="1">SUM(BM$12:BM51)+SUMIF(BN$12:BN51, "&lt;0")</f>
        <v>5043.3339999999998</v>
      </c>
      <c r="BT51" s="78">
        <v>44225</v>
      </c>
      <c r="BU51" s="79">
        <f t="shared" ca="1" si="38"/>
        <v>1648.2580000000016</v>
      </c>
      <c r="BV51" s="79">
        <f t="shared" ca="1" si="60"/>
        <v>1301.0501428571426</v>
      </c>
      <c r="BW51" s="79">
        <f t="shared" ca="1" si="69"/>
        <v>381.51299999999992</v>
      </c>
      <c r="BX51" s="79">
        <f t="shared" ca="1" si="39"/>
        <v>1266.7450000000017</v>
      </c>
      <c r="BY51" s="79">
        <f t="shared" ca="1" si="40"/>
        <v>1266.7450000000017</v>
      </c>
      <c r="BZ51" s="79">
        <f t="shared" ca="1" si="51"/>
        <v>28949.072</v>
      </c>
      <c r="CA51" s="14">
        <f ca="1">SUM(BY$12:BY51)</f>
        <v>23905.737999999998</v>
      </c>
      <c r="CB51" s="77">
        <f ca="1">SUM(BW$12:BW51)+SUMIF(BX$12:BX51, "&lt;0")</f>
        <v>5043.3339999999998</v>
      </c>
      <c r="CD51" s="78">
        <v>44225</v>
      </c>
      <c r="CE51" s="79">
        <f t="shared" ca="1" si="41"/>
        <v>1648.2580000000016</v>
      </c>
      <c r="CF51" s="79">
        <f t="shared" ca="1" si="61"/>
        <v>1301.0501428571426</v>
      </c>
      <c r="CG51" s="79">
        <f t="shared" ca="1" si="70"/>
        <v>381.51299999999992</v>
      </c>
      <c r="CH51" s="79">
        <f t="shared" ca="1" si="42"/>
        <v>1266.7450000000017</v>
      </c>
      <c r="CI51" s="79">
        <f t="shared" ca="1" si="43"/>
        <v>1266.7450000000017</v>
      </c>
      <c r="CJ51" s="79">
        <f t="shared" ca="1" si="76"/>
        <v>28949.072</v>
      </c>
      <c r="CK51" s="14">
        <f ca="1">SUM(CI$12:CI51)</f>
        <v>23905.737999999998</v>
      </c>
      <c r="CL51" s="77">
        <f ca="1">SUM(CG$12:CG51)+SUMIF(CH$12:CH51, "&lt;0")</f>
        <v>5043.3339999999998</v>
      </c>
    </row>
    <row r="52" spans="1:90" x14ac:dyDescent="0.2">
      <c r="A52" s="56">
        <v>44226</v>
      </c>
      <c r="B52" s="76">
        <f ca="1">IF($A52&gt;= $C$5,$C$6, INDEX('[1]Historical Data'!$D$2:$D$742, MATCH(A52, '[1]Historical Data'!$B$2:$B$742, 0)))</f>
        <v>1592.6419999999998</v>
      </c>
      <c r="C52" s="79">
        <f t="shared" ca="1" si="53"/>
        <v>1348.6339999999998</v>
      </c>
      <c r="D52" s="79">
        <f t="shared" ca="1" si="62"/>
        <v>441.22500000000036</v>
      </c>
      <c r="E52" s="79">
        <f t="shared" ca="1" si="18"/>
        <v>1151.4169999999995</v>
      </c>
      <c r="F52" s="79">
        <f t="shared" ca="1" si="19"/>
        <v>1151.4169999999995</v>
      </c>
      <c r="G52" s="79">
        <f t="shared" ca="1" si="44"/>
        <v>30541.714</v>
      </c>
      <c r="H52" s="14">
        <f ca="1">SUM(F$12:F52)</f>
        <v>25057.154999999999</v>
      </c>
      <c r="I52" s="77">
        <f ca="1">SUM(D$12:D52)+SUMIF(E$12:E52, "&lt;0")</f>
        <v>5484.5590000000002</v>
      </c>
      <c r="J52" s="14"/>
      <c r="K52" s="78">
        <v>44226</v>
      </c>
      <c r="L52" s="79">
        <f t="shared" ca="1" si="20"/>
        <v>1592.6419999999998</v>
      </c>
      <c r="M52" s="79">
        <f t="shared" ca="1" si="54"/>
        <v>1348.6339999999998</v>
      </c>
      <c r="N52" s="79">
        <f t="shared" ca="1" si="63"/>
        <v>441.22500000000036</v>
      </c>
      <c r="O52" s="79">
        <f t="shared" ca="1" si="21"/>
        <v>1151.4169999999995</v>
      </c>
      <c r="P52" s="79">
        <f t="shared" ca="1" si="22"/>
        <v>1151.4169999999995</v>
      </c>
      <c r="Q52" s="79">
        <f t="shared" ca="1" si="71"/>
        <v>30541.714</v>
      </c>
      <c r="R52" s="14">
        <f ca="1">SUM(P$12:P52)</f>
        <v>25057.154999999999</v>
      </c>
      <c r="S52" s="77">
        <f ca="1">SUM(N$12:N52)+SUMIF(O$12:O52, "&lt;0")</f>
        <v>5484.5590000000002</v>
      </c>
      <c r="U52" s="78">
        <v>44226</v>
      </c>
      <c r="V52" s="79">
        <f t="shared" ca="1" si="23"/>
        <v>1592.6419999999998</v>
      </c>
      <c r="W52" s="79">
        <f t="shared" ca="1" si="55"/>
        <v>1348.6339999999998</v>
      </c>
      <c r="X52" s="79">
        <f t="shared" ca="1" si="64"/>
        <v>441.22500000000036</v>
      </c>
      <c r="Y52" s="79">
        <f t="shared" ca="1" si="24"/>
        <v>1151.4169999999995</v>
      </c>
      <c r="Z52" s="79">
        <f t="shared" ca="1" si="25"/>
        <v>1151.4169999999995</v>
      </c>
      <c r="AA52" s="79">
        <f t="shared" ca="1" si="72"/>
        <v>30541.714</v>
      </c>
      <c r="AB52" s="14">
        <f ca="1">SUM(Z$12:Z52)</f>
        <v>25057.154999999999</v>
      </c>
      <c r="AC52" s="77">
        <f ca="1">SUM(X$12:X52)+SUMIF(Y$12:Y52, "&lt;0")</f>
        <v>5484.5590000000002</v>
      </c>
      <c r="AE52" s="78">
        <v>44226</v>
      </c>
      <c r="AF52" s="79">
        <f t="shared" ca="1" si="26"/>
        <v>1592.6419999999998</v>
      </c>
      <c r="AG52" s="79">
        <f t="shared" ca="1" si="56"/>
        <v>1348.6339999999998</v>
      </c>
      <c r="AH52" s="79">
        <f t="shared" ca="1" si="65"/>
        <v>441.22500000000036</v>
      </c>
      <c r="AI52" s="79">
        <f t="shared" ca="1" si="27"/>
        <v>1151.4169999999995</v>
      </c>
      <c r="AJ52" s="79">
        <f t="shared" ca="1" si="28"/>
        <v>1151.4169999999995</v>
      </c>
      <c r="AK52" s="79">
        <f t="shared" ca="1" si="47"/>
        <v>30541.714</v>
      </c>
      <c r="AL52" s="14">
        <f ca="1">SUM(AJ$12:AJ52)</f>
        <v>25057.154999999999</v>
      </c>
      <c r="AM52" s="77">
        <f ca="1">SUM(AH$12:AH52)+SUMIF(AI$12:AI52, "&lt;0")</f>
        <v>5484.5590000000002</v>
      </c>
      <c r="AO52" s="78">
        <v>44226</v>
      </c>
      <c r="AP52" s="79">
        <f t="shared" ca="1" si="29"/>
        <v>1592.6419999999998</v>
      </c>
      <c r="AQ52" s="79">
        <f t="shared" ca="1" si="57"/>
        <v>1349</v>
      </c>
      <c r="AR52" s="79">
        <f t="shared" ca="1" si="66"/>
        <v>441.22500000000036</v>
      </c>
      <c r="AS52" s="79">
        <f t="shared" ca="1" si="30"/>
        <v>1151.4169999999995</v>
      </c>
      <c r="AT52" s="79">
        <f t="shared" ca="1" si="31"/>
        <v>1151.4169999999995</v>
      </c>
      <c r="AU52" s="79">
        <f t="shared" ca="1" si="73"/>
        <v>30541.714</v>
      </c>
      <c r="AV52" s="14">
        <f ca="1">SUM(AT$12:AT52)</f>
        <v>25057.154999999999</v>
      </c>
      <c r="AW52" s="77">
        <f ca="1">SUM(AR$12:AR52)+SUMIF(AS$12:AS52, "&lt;0")</f>
        <v>5484.5590000000002</v>
      </c>
      <c r="AX52" s="14"/>
      <c r="AZ52" s="78">
        <v>44226</v>
      </c>
      <c r="BA52" s="79">
        <f t="shared" ca="1" si="32"/>
        <v>1592.6419999999998</v>
      </c>
      <c r="BB52" s="79">
        <f t="shared" ca="1" si="58"/>
        <v>1348.6339999999998</v>
      </c>
      <c r="BC52" s="79">
        <f t="shared" ca="1" si="67"/>
        <v>441.22500000000036</v>
      </c>
      <c r="BD52" s="79">
        <f t="shared" ca="1" si="33"/>
        <v>1151.4169999999995</v>
      </c>
      <c r="BE52" s="79">
        <f t="shared" ca="1" si="34"/>
        <v>1151.4169999999995</v>
      </c>
      <c r="BF52" s="79">
        <f t="shared" ca="1" si="74"/>
        <v>30541.714</v>
      </c>
      <c r="BG52" s="14">
        <f ca="1">SUM(BE$12:BE52)</f>
        <v>25057.154999999999</v>
      </c>
      <c r="BH52" s="77">
        <f ca="1">SUM(BC$12:BC52)+SUMIF(BD$12:BD52, "&lt;0")</f>
        <v>5484.5590000000002</v>
      </c>
      <c r="BJ52" s="78">
        <v>44226</v>
      </c>
      <c r="BK52" s="79">
        <f t="shared" ca="1" si="35"/>
        <v>1592.6419999999998</v>
      </c>
      <c r="BL52" s="79">
        <f t="shared" ca="1" si="59"/>
        <v>1348.6339999999998</v>
      </c>
      <c r="BM52" s="79">
        <f t="shared" ca="1" si="68"/>
        <v>441.22500000000036</v>
      </c>
      <c r="BN52" s="79">
        <f t="shared" ca="1" si="36"/>
        <v>1151.4169999999995</v>
      </c>
      <c r="BO52" s="79">
        <f t="shared" ca="1" si="37"/>
        <v>1151.4169999999995</v>
      </c>
      <c r="BP52" s="79">
        <f t="shared" ca="1" si="75"/>
        <v>30541.714</v>
      </c>
      <c r="BQ52" s="14">
        <f ca="1">SUM(BO$12:BO52)</f>
        <v>25057.154999999999</v>
      </c>
      <c r="BR52" s="77">
        <f ca="1">SUM(BM$12:BM52)+SUMIF(BN$12:BN52, "&lt;0")</f>
        <v>5484.5590000000002</v>
      </c>
      <c r="BT52" s="78">
        <v>44226</v>
      </c>
      <c r="BU52" s="79">
        <f t="shared" ca="1" si="38"/>
        <v>1592.6419999999998</v>
      </c>
      <c r="BV52" s="79">
        <f t="shared" ca="1" si="60"/>
        <v>1348.6339999999998</v>
      </c>
      <c r="BW52" s="79">
        <f t="shared" ca="1" si="69"/>
        <v>441.22500000000036</v>
      </c>
      <c r="BX52" s="79">
        <f t="shared" ca="1" si="39"/>
        <v>1151.4169999999995</v>
      </c>
      <c r="BY52" s="79">
        <f t="shared" ca="1" si="40"/>
        <v>1151.4169999999995</v>
      </c>
      <c r="BZ52" s="79">
        <f t="shared" ca="1" si="51"/>
        <v>30541.714</v>
      </c>
      <c r="CA52" s="14">
        <f ca="1">SUM(BY$12:BY52)</f>
        <v>25057.154999999999</v>
      </c>
      <c r="CB52" s="77">
        <f ca="1">SUM(BW$12:BW52)+SUMIF(BX$12:BX52, "&lt;0")</f>
        <v>5484.5590000000002</v>
      </c>
      <c r="CD52" s="78">
        <v>44226</v>
      </c>
      <c r="CE52" s="79">
        <f t="shared" ca="1" si="41"/>
        <v>1592.6419999999998</v>
      </c>
      <c r="CF52" s="79">
        <f t="shared" ca="1" si="61"/>
        <v>1348.6339999999998</v>
      </c>
      <c r="CG52" s="79">
        <f t="shared" ca="1" si="70"/>
        <v>441.22500000000036</v>
      </c>
      <c r="CH52" s="79">
        <f t="shared" ca="1" si="42"/>
        <v>1151.4169999999995</v>
      </c>
      <c r="CI52" s="79">
        <f t="shared" ca="1" si="43"/>
        <v>1151.4169999999995</v>
      </c>
      <c r="CJ52" s="79">
        <f t="shared" ca="1" si="76"/>
        <v>30541.714</v>
      </c>
      <c r="CK52" s="14">
        <f ca="1">SUM(CI$12:CI52)</f>
        <v>25057.154999999999</v>
      </c>
      <c r="CL52" s="77">
        <f ca="1">SUM(CG$12:CG52)+SUMIF(CH$12:CH52, "&lt;0")</f>
        <v>5484.5590000000002</v>
      </c>
    </row>
    <row r="53" spans="1:90" x14ac:dyDescent="0.2">
      <c r="A53" s="56">
        <v>44227</v>
      </c>
      <c r="B53" s="76">
        <f ca="1">IF($A53&gt;= $C$5,$C$6, INDEX('[1]Historical Data'!$D$2:$D$742, MATCH(A53, '[1]Historical Data'!$B$2:$B$742, 0)))</f>
        <v>1291.1009999999987</v>
      </c>
      <c r="C53" s="79">
        <f t="shared" ca="1" si="53"/>
        <v>1348.0202857142856</v>
      </c>
      <c r="D53" s="79">
        <f t="shared" ca="1" si="62"/>
        <v>772.88599999999951</v>
      </c>
      <c r="E53" s="79">
        <f t="shared" ca="1" si="18"/>
        <v>518.21499999999924</v>
      </c>
      <c r="F53" s="79">
        <f t="shared" ca="1" si="19"/>
        <v>518.21499999999924</v>
      </c>
      <c r="G53" s="79">
        <f t="shared" ca="1" si="44"/>
        <v>31832.814999999999</v>
      </c>
      <c r="H53" s="14">
        <f ca="1">SUM(F$12:F53)</f>
        <v>25575.37</v>
      </c>
      <c r="I53" s="77">
        <f ca="1">SUM(D$12:D53)+SUMIF(E$12:E53, "&lt;0")</f>
        <v>6257.4449999999997</v>
      </c>
      <c r="J53" s="14"/>
      <c r="K53" s="78">
        <v>44227</v>
      </c>
      <c r="L53" s="79">
        <f t="shared" ca="1" si="20"/>
        <v>1291.1009999999987</v>
      </c>
      <c r="M53" s="79">
        <f t="shared" ca="1" si="54"/>
        <v>1348.0202857142856</v>
      </c>
      <c r="N53" s="79">
        <f t="shared" ca="1" si="63"/>
        <v>772.88599999999951</v>
      </c>
      <c r="O53" s="79">
        <f t="shared" ca="1" si="21"/>
        <v>518.21499999999924</v>
      </c>
      <c r="P53" s="79">
        <f t="shared" ca="1" si="22"/>
        <v>518.21499999999924</v>
      </c>
      <c r="Q53" s="79">
        <f t="shared" ca="1" si="71"/>
        <v>31832.814999999999</v>
      </c>
      <c r="R53" s="14">
        <f ca="1">SUM(P$12:P53)</f>
        <v>25575.37</v>
      </c>
      <c r="S53" s="77">
        <f ca="1">SUM(N$12:N53)+SUMIF(O$12:O53, "&lt;0")</f>
        <v>6257.4449999999997</v>
      </c>
      <c r="U53" s="78">
        <v>44227</v>
      </c>
      <c r="V53" s="79">
        <f t="shared" ca="1" si="23"/>
        <v>1291.1009999999987</v>
      </c>
      <c r="W53" s="79">
        <f t="shared" ca="1" si="55"/>
        <v>1348.0202857142856</v>
      </c>
      <c r="X53" s="79">
        <f t="shared" ca="1" si="64"/>
        <v>772.88599999999951</v>
      </c>
      <c r="Y53" s="79">
        <f t="shared" ca="1" si="24"/>
        <v>518.21499999999924</v>
      </c>
      <c r="Z53" s="79">
        <f t="shared" ca="1" si="25"/>
        <v>518.21499999999924</v>
      </c>
      <c r="AA53" s="79">
        <f t="shared" ca="1" si="72"/>
        <v>31832.814999999999</v>
      </c>
      <c r="AB53" s="14">
        <f ca="1">SUM(Z$12:Z53)</f>
        <v>25575.37</v>
      </c>
      <c r="AC53" s="77">
        <f ca="1">SUM(X$12:X53)+SUMIF(Y$12:Y53, "&lt;0")</f>
        <v>6257.4449999999997</v>
      </c>
      <c r="AE53" s="78">
        <v>44227</v>
      </c>
      <c r="AF53" s="79">
        <f t="shared" ca="1" si="26"/>
        <v>1291.1009999999987</v>
      </c>
      <c r="AG53" s="79">
        <f t="shared" ca="1" si="56"/>
        <v>1348.0202857142856</v>
      </c>
      <c r="AH53" s="79">
        <f t="shared" ca="1" si="65"/>
        <v>772.88599999999951</v>
      </c>
      <c r="AI53" s="79">
        <f t="shared" ca="1" si="27"/>
        <v>518.21499999999924</v>
      </c>
      <c r="AJ53" s="79">
        <f t="shared" ca="1" si="28"/>
        <v>518.21499999999924</v>
      </c>
      <c r="AK53" s="79">
        <f t="shared" ca="1" si="47"/>
        <v>31832.814999999999</v>
      </c>
      <c r="AL53" s="14">
        <f ca="1">SUM(AJ$12:AJ53)</f>
        <v>25575.37</v>
      </c>
      <c r="AM53" s="77">
        <f ca="1">SUM(AH$12:AH53)+SUMIF(AI$12:AI53, "&lt;0")</f>
        <v>6257.4449999999997</v>
      </c>
      <c r="AO53" s="78">
        <v>44227</v>
      </c>
      <c r="AP53" s="79">
        <f t="shared" ca="1" si="29"/>
        <v>1291.1009999999987</v>
      </c>
      <c r="AQ53" s="79">
        <f t="shared" ca="1" si="57"/>
        <v>1348</v>
      </c>
      <c r="AR53" s="79">
        <f t="shared" ca="1" si="66"/>
        <v>772.88599999999951</v>
      </c>
      <c r="AS53" s="79">
        <f t="shared" ca="1" si="30"/>
        <v>518.21499999999924</v>
      </c>
      <c r="AT53" s="79">
        <f t="shared" ca="1" si="31"/>
        <v>518.21499999999924</v>
      </c>
      <c r="AU53" s="79">
        <f t="shared" ca="1" si="73"/>
        <v>31832.814999999999</v>
      </c>
      <c r="AV53" s="14">
        <f ca="1">SUM(AT$12:AT53)</f>
        <v>25575.37</v>
      </c>
      <c r="AW53" s="77">
        <f ca="1">SUM(AR$12:AR53)+SUMIF(AS$12:AS53, "&lt;0")</f>
        <v>6257.4449999999997</v>
      </c>
      <c r="AX53" s="14"/>
      <c r="AZ53" s="78">
        <v>44227</v>
      </c>
      <c r="BA53" s="79">
        <f t="shared" ca="1" si="32"/>
        <v>1291.1009999999987</v>
      </c>
      <c r="BB53" s="79">
        <f t="shared" ca="1" si="58"/>
        <v>1348.0202857142856</v>
      </c>
      <c r="BC53" s="79">
        <f t="shared" ca="1" si="67"/>
        <v>772.88599999999951</v>
      </c>
      <c r="BD53" s="79">
        <f t="shared" ca="1" si="33"/>
        <v>518.21499999999924</v>
      </c>
      <c r="BE53" s="79">
        <f t="shared" ca="1" si="34"/>
        <v>518.21499999999924</v>
      </c>
      <c r="BF53" s="79">
        <f t="shared" ca="1" si="74"/>
        <v>31832.814999999999</v>
      </c>
      <c r="BG53" s="14">
        <f ca="1">SUM(BE$12:BE53)</f>
        <v>25575.37</v>
      </c>
      <c r="BH53" s="77">
        <f ca="1">SUM(BC$12:BC53)+SUMIF(BD$12:BD53, "&lt;0")</f>
        <v>6257.4449999999997</v>
      </c>
      <c r="BJ53" s="78">
        <v>44227</v>
      </c>
      <c r="BK53" s="79">
        <f t="shared" ca="1" si="35"/>
        <v>1291.1009999999987</v>
      </c>
      <c r="BL53" s="79">
        <f t="shared" ca="1" si="59"/>
        <v>1348.0202857142856</v>
      </c>
      <c r="BM53" s="79">
        <f t="shared" ca="1" si="68"/>
        <v>772.88599999999951</v>
      </c>
      <c r="BN53" s="79">
        <f t="shared" ca="1" si="36"/>
        <v>518.21499999999924</v>
      </c>
      <c r="BO53" s="79">
        <f t="shared" ca="1" si="37"/>
        <v>518.21499999999924</v>
      </c>
      <c r="BP53" s="79">
        <f t="shared" ca="1" si="75"/>
        <v>31832.814999999999</v>
      </c>
      <c r="BQ53" s="14">
        <f ca="1">SUM(BO$12:BO53)</f>
        <v>25575.37</v>
      </c>
      <c r="BR53" s="77">
        <f ca="1">SUM(BM$12:BM53)+SUMIF(BN$12:BN53, "&lt;0")</f>
        <v>6257.4449999999997</v>
      </c>
      <c r="BT53" s="78">
        <v>44227</v>
      </c>
      <c r="BU53" s="79">
        <f t="shared" ca="1" si="38"/>
        <v>1291.1009999999987</v>
      </c>
      <c r="BV53" s="79">
        <f t="shared" ca="1" si="60"/>
        <v>1348.0202857142856</v>
      </c>
      <c r="BW53" s="79">
        <f t="shared" ca="1" si="69"/>
        <v>772.88599999999951</v>
      </c>
      <c r="BX53" s="79">
        <f t="shared" ca="1" si="39"/>
        <v>518.21499999999924</v>
      </c>
      <c r="BY53" s="79">
        <f t="shared" ca="1" si="40"/>
        <v>518.21499999999924</v>
      </c>
      <c r="BZ53" s="79">
        <f t="shared" ca="1" si="51"/>
        <v>31832.814999999999</v>
      </c>
      <c r="CA53" s="14">
        <f ca="1">SUM(BY$12:BY53)</f>
        <v>25575.37</v>
      </c>
      <c r="CB53" s="77">
        <f ca="1">SUM(BW$12:BW53)+SUMIF(BX$12:BX53, "&lt;0")</f>
        <v>6257.4449999999997</v>
      </c>
      <c r="CD53" s="78">
        <v>44227</v>
      </c>
      <c r="CE53" s="79">
        <f t="shared" ca="1" si="41"/>
        <v>1291.1009999999987</v>
      </c>
      <c r="CF53" s="79">
        <f t="shared" ca="1" si="61"/>
        <v>1348.0202857142856</v>
      </c>
      <c r="CG53" s="79">
        <f t="shared" ca="1" si="70"/>
        <v>772.88599999999951</v>
      </c>
      <c r="CH53" s="79">
        <f t="shared" ca="1" si="42"/>
        <v>518.21499999999924</v>
      </c>
      <c r="CI53" s="79">
        <f t="shared" ca="1" si="43"/>
        <v>518.21499999999924</v>
      </c>
      <c r="CJ53" s="79">
        <f t="shared" ca="1" si="76"/>
        <v>31832.814999999999</v>
      </c>
      <c r="CK53" s="14">
        <f ca="1">SUM(CI$12:CI53)</f>
        <v>25575.37</v>
      </c>
      <c r="CL53" s="77">
        <f ca="1">SUM(CG$12:CG53)+SUMIF(CH$12:CH53, "&lt;0")</f>
        <v>6257.4449999999997</v>
      </c>
    </row>
    <row r="54" spans="1:90" x14ac:dyDescent="0.2">
      <c r="A54" s="56">
        <v>44228</v>
      </c>
      <c r="B54" s="76">
        <f ca="1">IF($A54&gt;= $C$5,$C$6, INDEX('[1]Historical Data'!$D$2:$D$742, MATCH(A54, '[1]Historical Data'!$B$2:$B$742, 0)))</f>
        <v>1012.0249999999978</v>
      </c>
      <c r="C54" s="79">
        <f t="shared" ca="1" si="53"/>
        <v>1340.4779999999996</v>
      </c>
      <c r="D54" s="79">
        <f t="shared" ca="1" si="62"/>
        <v>790.625</v>
      </c>
      <c r="E54" s="79">
        <f t="shared" ca="1" si="18"/>
        <v>221.39999999999782</v>
      </c>
      <c r="F54" s="79">
        <f t="shared" ca="1" si="19"/>
        <v>221.39999999999782</v>
      </c>
      <c r="G54" s="79">
        <f t="shared" ca="1" si="44"/>
        <v>32844.839999999997</v>
      </c>
      <c r="H54" s="14">
        <f ca="1">SUM(F$12:F54)</f>
        <v>25796.769999999997</v>
      </c>
      <c r="I54" s="77">
        <f ca="1">SUM(D$12:D54)+SUMIF(E$12:E54, "&lt;0")</f>
        <v>7048.07</v>
      </c>
      <c r="J54" s="14"/>
      <c r="K54" s="78">
        <v>44228</v>
      </c>
      <c r="L54" s="79">
        <f t="shared" ca="1" si="20"/>
        <v>1012.0249999999978</v>
      </c>
      <c r="M54" s="79">
        <f t="shared" ca="1" si="54"/>
        <v>1340.4779999999996</v>
      </c>
      <c r="N54" s="79">
        <f t="shared" ca="1" si="63"/>
        <v>790.625</v>
      </c>
      <c r="O54" s="79">
        <f t="shared" ca="1" si="21"/>
        <v>221.39999999999782</v>
      </c>
      <c r="P54" s="79">
        <f t="shared" ca="1" si="22"/>
        <v>221.39999999999782</v>
      </c>
      <c r="Q54" s="79">
        <f t="shared" ca="1" si="71"/>
        <v>32844.839999999997</v>
      </c>
      <c r="R54" s="14">
        <f ca="1">SUM(P$12:P54)</f>
        <v>25796.769999999997</v>
      </c>
      <c r="S54" s="77">
        <f ca="1">SUM(N$12:N54)+SUMIF(O$12:O54, "&lt;0")</f>
        <v>7048.07</v>
      </c>
      <c r="U54" s="78">
        <v>44228</v>
      </c>
      <c r="V54" s="79">
        <f t="shared" ca="1" si="23"/>
        <v>1012.0249999999978</v>
      </c>
      <c r="W54" s="79">
        <f t="shared" ca="1" si="55"/>
        <v>1340.4779999999996</v>
      </c>
      <c r="X54" s="79">
        <f t="shared" ca="1" si="64"/>
        <v>790.625</v>
      </c>
      <c r="Y54" s="79">
        <f t="shared" ca="1" si="24"/>
        <v>221.39999999999782</v>
      </c>
      <c r="Z54" s="79">
        <f t="shared" ca="1" si="25"/>
        <v>221.39999999999782</v>
      </c>
      <c r="AA54" s="79">
        <f t="shared" ca="1" si="72"/>
        <v>32844.839999999997</v>
      </c>
      <c r="AB54" s="14">
        <f ca="1">SUM(Z$12:Z54)</f>
        <v>25796.769999999997</v>
      </c>
      <c r="AC54" s="77">
        <f ca="1">SUM(X$12:X54)+SUMIF(Y$12:Y54, "&lt;0")</f>
        <v>7048.07</v>
      </c>
      <c r="AE54" s="78">
        <v>44228</v>
      </c>
      <c r="AF54" s="79">
        <f t="shared" ca="1" si="26"/>
        <v>1012.0249999999978</v>
      </c>
      <c r="AG54" s="79">
        <f t="shared" ca="1" si="56"/>
        <v>1340.4779999999996</v>
      </c>
      <c r="AH54" s="79">
        <f t="shared" ca="1" si="65"/>
        <v>790.625</v>
      </c>
      <c r="AI54" s="79">
        <f t="shared" ca="1" si="27"/>
        <v>221.39999999999782</v>
      </c>
      <c r="AJ54" s="79">
        <f t="shared" ca="1" si="28"/>
        <v>221.39999999999782</v>
      </c>
      <c r="AK54" s="79">
        <f t="shared" ca="1" si="47"/>
        <v>32844.839999999997</v>
      </c>
      <c r="AL54" s="14">
        <f ca="1">SUM(AJ$12:AJ54)</f>
        <v>25796.769999999997</v>
      </c>
      <c r="AM54" s="77">
        <f ca="1">SUM(AH$12:AH54)+SUMIF(AI$12:AI54, "&lt;0")</f>
        <v>7048.07</v>
      </c>
      <c r="AO54" s="78">
        <v>44228</v>
      </c>
      <c r="AP54" s="79">
        <f t="shared" ca="1" si="29"/>
        <v>1012.0249999999978</v>
      </c>
      <c r="AQ54" s="79">
        <f t="shared" ca="1" si="57"/>
        <v>1340</v>
      </c>
      <c r="AR54" s="79">
        <f t="shared" ca="1" si="66"/>
        <v>790.625</v>
      </c>
      <c r="AS54" s="79">
        <f t="shared" ca="1" si="30"/>
        <v>221.39999999999782</v>
      </c>
      <c r="AT54" s="79">
        <f t="shared" ca="1" si="31"/>
        <v>221.39999999999782</v>
      </c>
      <c r="AU54" s="79">
        <f t="shared" ca="1" si="73"/>
        <v>32844.839999999997</v>
      </c>
      <c r="AV54" s="14">
        <f ca="1">SUM(AT$12:AT54)</f>
        <v>25796.769999999997</v>
      </c>
      <c r="AW54" s="77">
        <f ca="1">SUM(AR$12:AR54)+SUMIF(AS$12:AS54, "&lt;0")</f>
        <v>7048.07</v>
      </c>
      <c r="AX54" s="14"/>
      <c r="AZ54" s="78">
        <v>44228</v>
      </c>
      <c r="BA54" s="79">
        <f t="shared" ca="1" si="32"/>
        <v>1012.0249999999978</v>
      </c>
      <c r="BB54" s="79">
        <f t="shared" ca="1" si="58"/>
        <v>1340.4779999999996</v>
      </c>
      <c r="BC54" s="79">
        <f t="shared" ca="1" si="67"/>
        <v>790.625</v>
      </c>
      <c r="BD54" s="79">
        <f t="shared" ca="1" si="33"/>
        <v>221.39999999999782</v>
      </c>
      <c r="BE54" s="79">
        <f t="shared" ca="1" si="34"/>
        <v>221.39999999999782</v>
      </c>
      <c r="BF54" s="79">
        <f t="shared" ca="1" si="74"/>
        <v>32844.839999999997</v>
      </c>
      <c r="BG54" s="14">
        <f ca="1">SUM(BE$12:BE54)</f>
        <v>25796.769999999997</v>
      </c>
      <c r="BH54" s="77">
        <f ca="1">SUM(BC$12:BC54)+SUMIF(BD$12:BD54, "&lt;0")</f>
        <v>7048.07</v>
      </c>
      <c r="BJ54" s="78">
        <v>44228</v>
      </c>
      <c r="BK54" s="79">
        <f t="shared" ca="1" si="35"/>
        <v>1012.0249999999978</v>
      </c>
      <c r="BL54" s="79">
        <f t="shared" ca="1" si="59"/>
        <v>1340.4779999999996</v>
      </c>
      <c r="BM54" s="79">
        <f t="shared" ca="1" si="68"/>
        <v>790.625</v>
      </c>
      <c r="BN54" s="79">
        <f t="shared" ca="1" si="36"/>
        <v>221.39999999999782</v>
      </c>
      <c r="BO54" s="79">
        <f t="shared" ca="1" si="37"/>
        <v>221.39999999999782</v>
      </c>
      <c r="BP54" s="79">
        <f t="shared" ca="1" si="75"/>
        <v>32844.839999999997</v>
      </c>
      <c r="BQ54" s="14">
        <f ca="1">SUM(BO$12:BO54)</f>
        <v>25796.769999999997</v>
      </c>
      <c r="BR54" s="77">
        <f ca="1">SUM(BM$12:BM54)+SUMIF(BN$12:BN54, "&lt;0")</f>
        <v>7048.07</v>
      </c>
      <c r="BT54" s="78">
        <v>44228</v>
      </c>
      <c r="BU54" s="79">
        <f t="shared" ca="1" si="38"/>
        <v>1012.0249999999978</v>
      </c>
      <c r="BV54" s="79">
        <f t="shared" ca="1" si="60"/>
        <v>1340.4779999999996</v>
      </c>
      <c r="BW54" s="79">
        <f t="shared" ca="1" si="69"/>
        <v>790.625</v>
      </c>
      <c r="BX54" s="79">
        <f t="shared" ca="1" si="39"/>
        <v>221.39999999999782</v>
      </c>
      <c r="BY54" s="79">
        <f t="shared" ca="1" si="40"/>
        <v>221.39999999999782</v>
      </c>
      <c r="BZ54" s="79">
        <f t="shared" ca="1" si="51"/>
        <v>32844.839999999997</v>
      </c>
      <c r="CA54" s="14">
        <f ca="1">SUM(BY$12:BY54)</f>
        <v>25796.769999999997</v>
      </c>
      <c r="CB54" s="77">
        <f ca="1">SUM(BW$12:BW54)+SUMIF(BX$12:BX54, "&lt;0")</f>
        <v>7048.07</v>
      </c>
      <c r="CD54" s="78">
        <v>44228</v>
      </c>
      <c r="CE54" s="79">
        <f t="shared" ca="1" si="41"/>
        <v>1012.0249999999978</v>
      </c>
      <c r="CF54" s="79">
        <f t="shared" ca="1" si="61"/>
        <v>1340.4779999999996</v>
      </c>
      <c r="CG54" s="79">
        <f t="shared" ca="1" si="70"/>
        <v>790.625</v>
      </c>
      <c r="CH54" s="79">
        <f t="shared" ca="1" si="42"/>
        <v>221.39999999999782</v>
      </c>
      <c r="CI54" s="79">
        <f t="shared" ca="1" si="43"/>
        <v>221.39999999999782</v>
      </c>
      <c r="CJ54" s="79">
        <f t="shared" ca="1" si="76"/>
        <v>32844.839999999997</v>
      </c>
      <c r="CK54" s="14">
        <f ca="1">SUM(CI$12:CI54)</f>
        <v>25796.769999999997</v>
      </c>
      <c r="CL54" s="77">
        <f ca="1">SUM(CG$12:CG54)+SUMIF(CH$12:CH54, "&lt;0")</f>
        <v>7048.07</v>
      </c>
    </row>
    <row r="55" spans="1:90" x14ac:dyDescent="0.2">
      <c r="A55" s="56">
        <v>44229</v>
      </c>
      <c r="B55" s="76">
        <f ca="1">IF($A55&gt;= $C$5,$C$6, INDEX('[1]Historical Data'!$D$2:$D$742, MATCH(A55, '[1]Historical Data'!$B$2:$B$742, 0)))</f>
        <v>868.34200000000419</v>
      </c>
      <c r="C55" s="79">
        <f t="shared" ca="1" si="53"/>
        <v>1318.4804285714288</v>
      </c>
      <c r="D55" s="79">
        <f t="shared" ca="1" si="62"/>
        <v>673.15800000000036</v>
      </c>
      <c r="E55" s="79">
        <f t="shared" ca="1" si="18"/>
        <v>195.18400000000383</v>
      </c>
      <c r="F55" s="79">
        <f t="shared" ca="1" si="19"/>
        <v>195.18400000000383</v>
      </c>
      <c r="G55" s="79">
        <f t="shared" ca="1" si="44"/>
        <v>33713.182000000001</v>
      </c>
      <c r="H55" s="14">
        <f ca="1">SUM(F$12:F55)</f>
        <v>25991.954000000002</v>
      </c>
      <c r="I55" s="77">
        <f ca="1">SUM(D$12:D55)+SUMIF(E$12:E55, "&lt;0")</f>
        <v>7721.2280000000001</v>
      </c>
      <c r="J55" s="14"/>
      <c r="K55" s="78">
        <v>44229</v>
      </c>
      <c r="L55" s="79">
        <f t="shared" ca="1" si="20"/>
        <v>868.34200000000419</v>
      </c>
      <c r="M55" s="79">
        <f t="shared" ca="1" si="54"/>
        <v>1318.4804285714288</v>
      </c>
      <c r="N55" s="79">
        <f t="shared" ca="1" si="63"/>
        <v>673.15800000000036</v>
      </c>
      <c r="O55" s="79">
        <f t="shared" ca="1" si="21"/>
        <v>195.18400000000383</v>
      </c>
      <c r="P55" s="79">
        <f t="shared" ca="1" si="22"/>
        <v>195.18400000000383</v>
      </c>
      <c r="Q55" s="79">
        <f t="shared" ca="1" si="71"/>
        <v>33713.182000000001</v>
      </c>
      <c r="R55" s="14">
        <f ca="1">SUM(P$12:P55)</f>
        <v>25991.954000000002</v>
      </c>
      <c r="S55" s="77">
        <f ca="1">SUM(N$12:N55)+SUMIF(O$12:O55, "&lt;0")</f>
        <v>7721.2280000000001</v>
      </c>
      <c r="U55" s="78">
        <v>44229</v>
      </c>
      <c r="V55" s="79">
        <f t="shared" ca="1" si="23"/>
        <v>868.34200000000419</v>
      </c>
      <c r="W55" s="79">
        <f t="shared" ca="1" si="55"/>
        <v>1318.4804285714288</v>
      </c>
      <c r="X55" s="79">
        <f t="shared" ca="1" si="64"/>
        <v>673.15800000000036</v>
      </c>
      <c r="Y55" s="79">
        <f t="shared" ca="1" si="24"/>
        <v>195.18400000000383</v>
      </c>
      <c r="Z55" s="79">
        <f t="shared" ca="1" si="25"/>
        <v>195.18400000000383</v>
      </c>
      <c r="AA55" s="79">
        <f t="shared" ca="1" si="72"/>
        <v>33713.182000000001</v>
      </c>
      <c r="AB55" s="14">
        <f ca="1">SUM(Z$12:Z55)</f>
        <v>25991.954000000002</v>
      </c>
      <c r="AC55" s="77">
        <f ca="1">SUM(X$12:X55)+SUMIF(Y$12:Y55, "&lt;0")</f>
        <v>7721.2280000000001</v>
      </c>
      <c r="AE55" s="78">
        <v>44229</v>
      </c>
      <c r="AF55" s="79">
        <f t="shared" ca="1" si="26"/>
        <v>868.34200000000419</v>
      </c>
      <c r="AG55" s="79">
        <f t="shared" ca="1" si="56"/>
        <v>1318.4804285714288</v>
      </c>
      <c r="AH55" s="79">
        <f t="shared" ca="1" si="65"/>
        <v>673.15800000000036</v>
      </c>
      <c r="AI55" s="79">
        <f t="shared" ca="1" si="27"/>
        <v>195.18400000000383</v>
      </c>
      <c r="AJ55" s="79">
        <f t="shared" ca="1" si="28"/>
        <v>195.18400000000383</v>
      </c>
      <c r="AK55" s="79">
        <f t="shared" ca="1" si="47"/>
        <v>33713.182000000001</v>
      </c>
      <c r="AL55" s="14">
        <f ca="1">SUM(AJ$12:AJ55)</f>
        <v>25991.954000000002</v>
      </c>
      <c r="AM55" s="77">
        <f ca="1">SUM(AH$12:AH55)+SUMIF(AI$12:AI55, "&lt;0")</f>
        <v>7721.2280000000001</v>
      </c>
      <c r="AO55" s="78">
        <v>44229</v>
      </c>
      <c r="AP55" s="79">
        <f t="shared" ca="1" si="29"/>
        <v>868.34200000000419</v>
      </c>
      <c r="AQ55" s="79">
        <f t="shared" ca="1" si="57"/>
        <v>1318</v>
      </c>
      <c r="AR55" s="79">
        <f t="shared" ca="1" si="66"/>
        <v>673.15800000000036</v>
      </c>
      <c r="AS55" s="79">
        <f t="shared" ca="1" si="30"/>
        <v>195.18400000000383</v>
      </c>
      <c r="AT55" s="79">
        <f t="shared" ca="1" si="31"/>
        <v>195.18400000000383</v>
      </c>
      <c r="AU55" s="79">
        <f t="shared" ca="1" si="73"/>
        <v>33713.182000000001</v>
      </c>
      <c r="AV55" s="14">
        <f ca="1">SUM(AT$12:AT55)</f>
        <v>25991.954000000002</v>
      </c>
      <c r="AW55" s="77">
        <f ca="1">SUM(AR$12:AR55)+SUMIF(AS$12:AS55, "&lt;0")</f>
        <v>7721.2280000000001</v>
      </c>
      <c r="AX55" s="14"/>
      <c r="AZ55" s="78">
        <v>44229</v>
      </c>
      <c r="BA55" s="79">
        <f t="shared" ca="1" si="32"/>
        <v>868.34200000000419</v>
      </c>
      <c r="BB55" s="79">
        <f t="shared" ca="1" si="58"/>
        <v>1318.4804285714288</v>
      </c>
      <c r="BC55" s="79">
        <f t="shared" ca="1" si="67"/>
        <v>673.15800000000036</v>
      </c>
      <c r="BD55" s="79">
        <f t="shared" ca="1" si="33"/>
        <v>195.18400000000383</v>
      </c>
      <c r="BE55" s="79">
        <f t="shared" ca="1" si="34"/>
        <v>195.18400000000383</v>
      </c>
      <c r="BF55" s="79">
        <f t="shared" ca="1" si="74"/>
        <v>33713.182000000001</v>
      </c>
      <c r="BG55" s="14">
        <f ca="1">SUM(BE$12:BE55)</f>
        <v>25991.954000000002</v>
      </c>
      <c r="BH55" s="77">
        <f ca="1">SUM(BC$12:BC55)+SUMIF(BD$12:BD55, "&lt;0")</f>
        <v>7721.2280000000001</v>
      </c>
      <c r="BJ55" s="78">
        <v>44229</v>
      </c>
      <c r="BK55" s="79">
        <f t="shared" ca="1" si="35"/>
        <v>868.34200000000419</v>
      </c>
      <c r="BL55" s="79">
        <f t="shared" ca="1" si="59"/>
        <v>1318.4804285714288</v>
      </c>
      <c r="BM55" s="79">
        <f t="shared" ca="1" si="68"/>
        <v>673.15800000000036</v>
      </c>
      <c r="BN55" s="79">
        <f t="shared" ca="1" si="36"/>
        <v>195.18400000000383</v>
      </c>
      <c r="BO55" s="79">
        <f t="shared" ca="1" si="37"/>
        <v>195.18400000000383</v>
      </c>
      <c r="BP55" s="79">
        <f t="shared" ca="1" si="75"/>
        <v>33713.182000000001</v>
      </c>
      <c r="BQ55" s="14">
        <f ca="1">SUM(BO$12:BO55)</f>
        <v>25991.954000000002</v>
      </c>
      <c r="BR55" s="77">
        <f ca="1">SUM(BM$12:BM55)+SUMIF(BN$12:BN55, "&lt;0")</f>
        <v>7721.2280000000001</v>
      </c>
      <c r="BT55" s="78">
        <v>44229</v>
      </c>
      <c r="BU55" s="79">
        <f t="shared" ca="1" si="38"/>
        <v>868.34200000000419</v>
      </c>
      <c r="BV55" s="79">
        <f t="shared" ca="1" si="60"/>
        <v>1318.4804285714288</v>
      </c>
      <c r="BW55" s="79">
        <f t="shared" ca="1" si="69"/>
        <v>673.15800000000036</v>
      </c>
      <c r="BX55" s="79">
        <f t="shared" ca="1" si="39"/>
        <v>195.18400000000383</v>
      </c>
      <c r="BY55" s="79">
        <f t="shared" ca="1" si="40"/>
        <v>195.18400000000383</v>
      </c>
      <c r="BZ55" s="79">
        <f t="shared" ca="1" si="51"/>
        <v>33713.182000000001</v>
      </c>
      <c r="CA55" s="14">
        <f ca="1">SUM(BY$12:BY55)</f>
        <v>25991.954000000002</v>
      </c>
      <c r="CB55" s="77">
        <f ca="1">SUM(BW$12:BW55)+SUMIF(BX$12:BX55, "&lt;0")</f>
        <v>7721.2280000000001</v>
      </c>
      <c r="CD55" s="78">
        <v>44229</v>
      </c>
      <c r="CE55" s="79">
        <f t="shared" ca="1" si="41"/>
        <v>868.34200000000419</v>
      </c>
      <c r="CF55" s="79">
        <f t="shared" ca="1" si="61"/>
        <v>1318.4804285714288</v>
      </c>
      <c r="CG55" s="79">
        <f t="shared" ca="1" si="70"/>
        <v>673.15800000000036</v>
      </c>
      <c r="CH55" s="79">
        <f t="shared" ca="1" si="42"/>
        <v>195.18400000000383</v>
      </c>
      <c r="CI55" s="79">
        <f t="shared" ca="1" si="43"/>
        <v>195.18400000000383</v>
      </c>
      <c r="CJ55" s="79">
        <f t="shared" ca="1" si="76"/>
        <v>33713.182000000001</v>
      </c>
      <c r="CK55" s="14">
        <f ca="1">SUM(CI$12:CI55)</f>
        <v>25991.954000000002</v>
      </c>
      <c r="CL55" s="77">
        <f ca="1">SUM(CG$12:CG55)+SUMIF(CH$12:CH55, "&lt;0")</f>
        <v>7721.2280000000001</v>
      </c>
    </row>
    <row r="56" spans="1:90" x14ac:dyDescent="0.2">
      <c r="A56" s="56">
        <v>44230</v>
      </c>
      <c r="B56" s="76">
        <f ca="1">IF($A56&gt;= $C$5,$C$6, INDEX('[1]Historical Data'!$D$2:$D$742, MATCH(A56, '[1]Historical Data'!$B$2:$B$742, 0)))</f>
        <v>1280.0190000000002</v>
      </c>
      <c r="C56" s="79">
        <f t="shared" ca="1" si="53"/>
        <v>1335.3098571428575</v>
      </c>
      <c r="D56" s="79">
        <f t="shared" ca="1" si="62"/>
        <v>292.55199999999968</v>
      </c>
      <c r="E56" s="79">
        <f t="shared" ca="1" si="18"/>
        <v>987.46700000000055</v>
      </c>
      <c r="F56" s="79">
        <f t="shared" ca="1" si="19"/>
        <v>987.46700000000055</v>
      </c>
      <c r="G56" s="79">
        <f t="shared" ca="1" si="44"/>
        <v>34993.201000000001</v>
      </c>
      <c r="H56" s="14">
        <f ca="1">SUM(F$12:F56)</f>
        <v>26979.421000000002</v>
      </c>
      <c r="I56" s="77">
        <f ca="1">SUM(D$12:D56)+SUMIF(E$12:E56, "&lt;0")</f>
        <v>8013.78</v>
      </c>
      <c r="J56" s="14"/>
      <c r="K56" s="78">
        <v>44230</v>
      </c>
      <c r="L56" s="79">
        <f t="shared" ca="1" si="20"/>
        <v>1280.0190000000002</v>
      </c>
      <c r="M56" s="79">
        <f t="shared" ca="1" si="54"/>
        <v>1335.3098571428575</v>
      </c>
      <c r="N56" s="79">
        <f t="shared" ca="1" si="63"/>
        <v>292.55199999999968</v>
      </c>
      <c r="O56" s="79">
        <f t="shared" ca="1" si="21"/>
        <v>987.46700000000055</v>
      </c>
      <c r="P56" s="79">
        <f t="shared" ca="1" si="22"/>
        <v>987.46700000000055</v>
      </c>
      <c r="Q56" s="79">
        <f t="shared" ca="1" si="71"/>
        <v>34993.201000000001</v>
      </c>
      <c r="R56" s="14">
        <f ca="1">SUM(P$12:P56)</f>
        <v>26979.421000000002</v>
      </c>
      <c r="S56" s="77">
        <f ca="1">SUM(N$12:N56)+SUMIF(O$12:O56, "&lt;0")</f>
        <v>8013.78</v>
      </c>
      <c r="U56" s="78">
        <v>44230</v>
      </c>
      <c r="V56" s="79">
        <f t="shared" ca="1" si="23"/>
        <v>1280.0190000000002</v>
      </c>
      <c r="W56" s="79">
        <f t="shared" ca="1" si="55"/>
        <v>1335.3098571428575</v>
      </c>
      <c r="X56" s="79">
        <f t="shared" ca="1" si="64"/>
        <v>292.55199999999968</v>
      </c>
      <c r="Y56" s="79">
        <f t="shared" ca="1" si="24"/>
        <v>987.46700000000055</v>
      </c>
      <c r="Z56" s="79">
        <f t="shared" ca="1" si="25"/>
        <v>987.46700000000055</v>
      </c>
      <c r="AA56" s="79">
        <f t="shared" ca="1" si="72"/>
        <v>34993.201000000001</v>
      </c>
      <c r="AB56" s="14">
        <f ca="1">SUM(Z$12:Z56)</f>
        <v>26979.421000000002</v>
      </c>
      <c r="AC56" s="77">
        <f ca="1">SUM(X$12:X56)+SUMIF(Y$12:Y56, "&lt;0")</f>
        <v>8013.78</v>
      </c>
      <c r="AE56" s="78">
        <v>44230</v>
      </c>
      <c r="AF56" s="79">
        <f t="shared" ca="1" si="26"/>
        <v>1280.0190000000002</v>
      </c>
      <c r="AG56" s="79">
        <f t="shared" ca="1" si="56"/>
        <v>1335.3098571428575</v>
      </c>
      <c r="AH56" s="79">
        <f t="shared" ca="1" si="65"/>
        <v>292.55199999999968</v>
      </c>
      <c r="AI56" s="79">
        <f t="shared" ca="1" si="27"/>
        <v>987.46700000000055</v>
      </c>
      <c r="AJ56" s="79">
        <f t="shared" ca="1" si="28"/>
        <v>987.46700000000055</v>
      </c>
      <c r="AK56" s="79">
        <f t="shared" ca="1" si="47"/>
        <v>34993.201000000001</v>
      </c>
      <c r="AL56" s="14">
        <f ca="1">SUM(AJ$12:AJ56)</f>
        <v>26979.421000000002</v>
      </c>
      <c r="AM56" s="77">
        <f ca="1">SUM(AH$12:AH56)+SUMIF(AI$12:AI56, "&lt;0")</f>
        <v>8013.78</v>
      </c>
      <c r="AO56" s="78">
        <v>44230</v>
      </c>
      <c r="AP56" s="79">
        <f t="shared" ca="1" si="29"/>
        <v>1280.0190000000002</v>
      </c>
      <c r="AQ56" s="79">
        <f t="shared" ca="1" si="57"/>
        <v>1335</v>
      </c>
      <c r="AR56" s="79">
        <f t="shared" ca="1" si="66"/>
        <v>292.55199999999968</v>
      </c>
      <c r="AS56" s="79">
        <f t="shared" ca="1" si="30"/>
        <v>987.46700000000055</v>
      </c>
      <c r="AT56" s="79">
        <f t="shared" ca="1" si="31"/>
        <v>987.46700000000055</v>
      </c>
      <c r="AU56" s="79">
        <f t="shared" ca="1" si="73"/>
        <v>34993.201000000001</v>
      </c>
      <c r="AV56" s="14">
        <f ca="1">SUM(AT$12:AT56)</f>
        <v>26979.421000000002</v>
      </c>
      <c r="AW56" s="77">
        <f ca="1">SUM(AR$12:AR56)+SUMIF(AS$12:AS56, "&lt;0")</f>
        <v>8013.78</v>
      </c>
      <c r="AX56" s="14"/>
      <c r="AZ56" s="78">
        <v>44230</v>
      </c>
      <c r="BA56" s="79">
        <f t="shared" ca="1" si="32"/>
        <v>1280.0190000000002</v>
      </c>
      <c r="BB56" s="79">
        <f t="shared" ca="1" si="58"/>
        <v>1335.3098571428575</v>
      </c>
      <c r="BC56" s="79">
        <f t="shared" ca="1" si="67"/>
        <v>292.55199999999968</v>
      </c>
      <c r="BD56" s="79">
        <f t="shared" ca="1" si="33"/>
        <v>987.46700000000055</v>
      </c>
      <c r="BE56" s="79">
        <f t="shared" ca="1" si="34"/>
        <v>987.46700000000055</v>
      </c>
      <c r="BF56" s="79">
        <f t="shared" ca="1" si="74"/>
        <v>34993.201000000001</v>
      </c>
      <c r="BG56" s="14">
        <f ca="1">SUM(BE$12:BE56)</f>
        <v>26979.421000000002</v>
      </c>
      <c r="BH56" s="77">
        <f ca="1">SUM(BC$12:BC56)+SUMIF(BD$12:BD56, "&lt;0")</f>
        <v>8013.78</v>
      </c>
      <c r="BJ56" s="78">
        <v>44230</v>
      </c>
      <c r="BK56" s="79">
        <f t="shared" ca="1" si="35"/>
        <v>1280.0190000000002</v>
      </c>
      <c r="BL56" s="79">
        <f t="shared" ca="1" si="59"/>
        <v>1335.3098571428575</v>
      </c>
      <c r="BM56" s="79">
        <f t="shared" ca="1" si="68"/>
        <v>292.55199999999968</v>
      </c>
      <c r="BN56" s="79">
        <f t="shared" ca="1" si="36"/>
        <v>987.46700000000055</v>
      </c>
      <c r="BO56" s="79">
        <f t="shared" ca="1" si="37"/>
        <v>987.46700000000055</v>
      </c>
      <c r="BP56" s="79">
        <f t="shared" ca="1" si="75"/>
        <v>34993.201000000001</v>
      </c>
      <c r="BQ56" s="14">
        <f ca="1">SUM(BO$12:BO56)</f>
        <v>26979.421000000002</v>
      </c>
      <c r="BR56" s="77">
        <f ca="1">SUM(BM$12:BM56)+SUMIF(BN$12:BN56, "&lt;0")</f>
        <v>8013.78</v>
      </c>
      <c r="BT56" s="78">
        <v>44230</v>
      </c>
      <c r="BU56" s="79">
        <f t="shared" ca="1" si="38"/>
        <v>1280.0190000000002</v>
      </c>
      <c r="BV56" s="79">
        <f t="shared" ca="1" si="60"/>
        <v>1335.3098571428575</v>
      </c>
      <c r="BW56" s="79">
        <f t="shared" ca="1" si="69"/>
        <v>292.55199999999968</v>
      </c>
      <c r="BX56" s="79">
        <f t="shared" ca="1" si="39"/>
        <v>987.46700000000055</v>
      </c>
      <c r="BY56" s="79">
        <f t="shared" ca="1" si="40"/>
        <v>987.46700000000055</v>
      </c>
      <c r="BZ56" s="79">
        <f t="shared" ca="1" si="51"/>
        <v>34993.201000000001</v>
      </c>
      <c r="CA56" s="14">
        <f ca="1">SUM(BY$12:BY56)</f>
        <v>26979.421000000002</v>
      </c>
      <c r="CB56" s="77">
        <f ca="1">SUM(BW$12:BW56)+SUMIF(BX$12:BX56, "&lt;0")</f>
        <v>8013.78</v>
      </c>
      <c r="CD56" s="78">
        <v>44230</v>
      </c>
      <c r="CE56" s="79">
        <f t="shared" ca="1" si="41"/>
        <v>1280.0190000000002</v>
      </c>
      <c r="CF56" s="79">
        <f t="shared" ca="1" si="61"/>
        <v>1335.3098571428575</v>
      </c>
      <c r="CG56" s="79">
        <f t="shared" ca="1" si="70"/>
        <v>292.55199999999968</v>
      </c>
      <c r="CH56" s="79">
        <f t="shared" ca="1" si="42"/>
        <v>987.46700000000055</v>
      </c>
      <c r="CI56" s="79">
        <f t="shared" ca="1" si="43"/>
        <v>987.46700000000055</v>
      </c>
      <c r="CJ56" s="79">
        <f t="shared" ca="1" si="76"/>
        <v>34993.201000000001</v>
      </c>
      <c r="CK56" s="14">
        <f ca="1">SUM(CI$12:CI56)</f>
        <v>26979.421000000002</v>
      </c>
      <c r="CL56" s="77">
        <f ca="1">SUM(CG$12:CG56)+SUMIF(CH$12:CH56, "&lt;0")</f>
        <v>8013.78</v>
      </c>
    </row>
    <row r="57" spans="1:90" x14ac:dyDescent="0.2">
      <c r="A57" s="56">
        <v>44231</v>
      </c>
      <c r="B57" s="76">
        <f ca="1">IF($A57&gt;= $C$5,$C$6, INDEX('[1]Historical Data'!$D$2:$D$742, MATCH(A57, '[1]Historical Data'!$B$2:$B$742, 0)))</f>
        <v>1684.2860000000001</v>
      </c>
      <c r="C57" s="79">
        <f t="shared" ca="1" si="53"/>
        <v>1339.5247142857147</v>
      </c>
      <c r="D57" s="79">
        <f t="shared" ca="1" si="62"/>
        <v>1252.3450000000003</v>
      </c>
      <c r="E57" s="79">
        <f t="shared" ca="1" si="18"/>
        <v>431.9409999999998</v>
      </c>
      <c r="F57" s="79">
        <f t="shared" ca="1" si="19"/>
        <v>431.9409999999998</v>
      </c>
      <c r="G57" s="79">
        <f t="shared" ca="1" si="44"/>
        <v>36677.487000000001</v>
      </c>
      <c r="H57" s="14">
        <f ca="1">SUM(F$12:F57)</f>
        <v>27411.362000000001</v>
      </c>
      <c r="I57" s="77">
        <f ca="1">SUM(D$12:D57)+SUMIF(E$12:E57, "&lt;0")</f>
        <v>9266.125</v>
      </c>
      <c r="J57" s="14"/>
      <c r="K57" s="78">
        <v>44231</v>
      </c>
      <c r="L57" s="79">
        <f t="shared" ca="1" si="20"/>
        <v>1684.2860000000001</v>
      </c>
      <c r="M57" s="79">
        <f t="shared" ca="1" si="54"/>
        <v>1339.5247142857147</v>
      </c>
      <c r="N57" s="79">
        <f t="shared" ca="1" si="63"/>
        <v>1252.3450000000003</v>
      </c>
      <c r="O57" s="79">
        <f t="shared" ca="1" si="21"/>
        <v>431.9409999999998</v>
      </c>
      <c r="P57" s="79">
        <f t="shared" ca="1" si="22"/>
        <v>431.9409999999998</v>
      </c>
      <c r="Q57" s="79">
        <f t="shared" ca="1" si="71"/>
        <v>36677.487000000001</v>
      </c>
      <c r="R57" s="14">
        <f ca="1">SUM(P$12:P57)</f>
        <v>27411.362000000001</v>
      </c>
      <c r="S57" s="77">
        <f ca="1">SUM(N$12:N57)+SUMIF(O$12:O57, "&lt;0")</f>
        <v>9266.125</v>
      </c>
      <c r="U57" s="78">
        <v>44231</v>
      </c>
      <c r="V57" s="79">
        <f t="shared" ca="1" si="23"/>
        <v>1684.2860000000001</v>
      </c>
      <c r="W57" s="79">
        <f t="shared" ca="1" si="55"/>
        <v>1339.5247142857147</v>
      </c>
      <c r="X57" s="79">
        <f t="shared" ca="1" si="64"/>
        <v>1252.3450000000003</v>
      </c>
      <c r="Y57" s="79">
        <f t="shared" ca="1" si="24"/>
        <v>431.9409999999998</v>
      </c>
      <c r="Z57" s="79">
        <f t="shared" ca="1" si="25"/>
        <v>431.9409999999998</v>
      </c>
      <c r="AA57" s="79">
        <f t="shared" ca="1" si="72"/>
        <v>36677.487000000001</v>
      </c>
      <c r="AB57" s="14">
        <f ca="1">SUM(Z$12:Z57)</f>
        <v>27411.362000000001</v>
      </c>
      <c r="AC57" s="77">
        <f ca="1">SUM(X$12:X57)+SUMIF(Y$12:Y57, "&lt;0")</f>
        <v>9266.125</v>
      </c>
      <c r="AE57" s="78">
        <v>44231</v>
      </c>
      <c r="AF57" s="79">
        <f t="shared" ca="1" si="26"/>
        <v>1684.2860000000001</v>
      </c>
      <c r="AG57" s="79">
        <f t="shared" ca="1" si="56"/>
        <v>1339.5247142857147</v>
      </c>
      <c r="AH57" s="79">
        <f t="shared" ca="1" si="65"/>
        <v>1252.3450000000003</v>
      </c>
      <c r="AI57" s="79">
        <f t="shared" ca="1" si="27"/>
        <v>431.9409999999998</v>
      </c>
      <c r="AJ57" s="79">
        <f t="shared" ca="1" si="28"/>
        <v>431.9409999999998</v>
      </c>
      <c r="AK57" s="79">
        <f t="shared" ca="1" si="47"/>
        <v>36677.487000000001</v>
      </c>
      <c r="AL57" s="14">
        <f ca="1">SUM(AJ$12:AJ57)</f>
        <v>27411.362000000001</v>
      </c>
      <c r="AM57" s="77">
        <f ca="1">SUM(AH$12:AH57)+SUMIF(AI$12:AI57, "&lt;0")</f>
        <v>9266.125</v>
      </c>
      <c r="AO57" s="78">
        <v>44231</v>
      </c>
      <c r="AP57" s="79">
        <f t="shared" ca="1" si="29"/>
        <v>1684.2860000000001</v>
      </c>
      <c r="AQ57" s="79">
        <f t="shared" ca="1" si="57"/>
        <v>1340</v>
      </c>
      <c r="AR57" s="79">
        <f t="shared" ca="1" si="66"/>
        <v>1252.3450000000003</v>
      </c>
      <c r="AS57" s="79">
        <f t="shared" ca="1" si="30"/>
        <v>431.9409999999998</v>
      </c>
      <c r="AT57" s="79">
        <f t="shared" ca="1" si="31"/>
        <v>431.9409999999998</v>
      </c>
      <c r="AU57" s="79">
        <f t="shared" ca="1" si="73"/>
        <v>36677.487000000001</v>
      </c>
      <c r="AV57" s="14">
        <f ca="1">SUM(AT$12:AT57)</f>
        <v>27411.362000000001</v>
      </c>
      <c r="AW57" s="77">
        <f ca="1">SUM(AR$12:AR57)+SUMIF(AS$12:AS57, "&lt;0")</f>
        <v>9266.125</v>
      </c>
      <c r="AX57" s="14"/>
      <c r="AZ57" s="78">
        <v>44231</v>
      </c>
      <c r="BA57" s="79">
        <f t="shared" ca="1" si="32"/>
        <v>1684.2860000000001</v>
      </c>
      <c r="BB57" s="79">
        <f t="shared" ca="1" si="58"/>
        <v>1339.5247142857147</v>
      </c>
      <c r="BC57" s="79">
        <f t="shared" ca="1" si="67"/>
        <v>1252.3450000000003</v>
      </c>
      <c r="BD57" s="79">
        <f t="shared" ca="1" si="33"/>
        <v>431.9409999999998</v>
      </c>
      <c r="BE57" s="79">
        <f t="shared" ca="1" si="34"/>
        <v>431.9409999999998</v>
      </c>
      <c r="BF57" s="79">
        <f t="shared" ca="1" si="74"/>
        <v>36677.487000000001</v>
      </c>
      <c r="BG57" s="14">
        <f ca="1">SUM(BE$12:BE57)</f>
        <v>27411.362000000001</v>
      </c>
      <c r="BH57" s="77">
        <f ca="1">SUM(BC$12:BC57)+SUMIF(BD$12:BD57, "&lt;0")</f>
        <v>9266.125</v>
      </c>
      <c r="BJ57" s="78">
        <v>44231</v>
      </c>
      <c r="BK57" s="79">
        <f t="shared" ca="1" si="35"/>
        <v>1684.2860000000001</v>
      </c>
      <c r="BL57" s="79">
        <f t="shared" ca="1" si="59"/>
        <v>1339.5247142857147</v>
      </c>
      <c r="BM57" s="79">
        <f t="shared" ca="1" si="68"/>
        <v>1252.3450000000003</v>
      </c>
      <c r="BN57" s="79">
        <f t="shared" ca="1" si="36"/>
        <v>431.9409999999998</v>
      </c>
      <c r="BO57" s="79">
        <f t="shared" ca="1" si="37"/>
        <v>431.9409999999998</v>
      </c>
      <c r="BP57" s="79">
        <f t="shared" ca="1" si="75"/>
        <v>36677.487000000001</v>
      </c>
      <c r="BQ57" s="14">
        <f ca="1">SUM(BO$12:BO57)</f>
        <v>27411.362000000001</v>
      </c>
      <c r="BR57" s="77">
        <f ca="1">SUM(BM$12:BM57)+SUMIF(BN$12:BN57, "&lt;0")</f>
        <v>9266.125</v>
      </c>
      <c r="BT57" s="78">
        <v>44231</v>
      </c>
      <c r="BU57" s="79">
        <f t="shared" ca="1" si="38"/>
        <v>1684.2860000000001</v>
      </c>
      <c r="BV57" s="79">
        <f t="shared" ca="1" si="60"/>
        <v>1339.5247142857147</v>
      </c>
      <c r="BW57" s="79">
        <f t="shared" ca="1" si="69"/>
        <v>1252.3450000000003</v>
      </c>
      <c r="BX57" s="79">
        <f t="shared" ca="1" si="39"/>
        <v>431.9409999999998</v>
      </c>
      <c r="BY57" s="79">
        <f t="shared" ca="1" si="40"/>
        <v>431.9409999999998</v>
      </c>
      <c r="BZ57" s="79">
        <f t="shared" ca="1" si="51"/>
        <v>36677.487000000001</v>
      </c>
      <c r="CA57" s="14">
        <f ca="1">SUM(BY$12:BY57)</f>
        <v>27411.362000000001</v>
      </c>
      <c r="CB57" s="77">
        <f ca="1">SUM(BW$12:BW57)+SUMIF(BX$12:BX57, "&lt;0")</f>
        <v>9266.125</v>
      </c>
      <c r="CD57" s="78">
        <v>44231</v>
      </c>
      <c r="CE57" s="79">
        <f t="shared" ca="1" si="41"/>
        <v>1684.2860000000001</v>
      </c>
      <c r="CF57" s="79">
        <f t="shared" ca="1" si="61"/>
        <v>1339.5247142857147</v>
      </c>
      <c r="CG57" s="79">
        <f t="shared" ca="1" si="70"/>
        <v>1252.3450000000003</v>
      </c>
      <c r="CH57" s="79">
        <f t="shared" ca="1" si="42"/>
        <v>431.9409999999998</v>
      </c>
      <c r="CI57" s="79">
        <f t="shared" ca="1" si="43"/>
        <v>431.9409999999998</v>
      </c>
      <c r="CJ57" s="79">
        <f t="shared" ca="1" si="76"/>
        <v>36677.487000000001</v>
      </c>
      <c r="CK57" s="14">
        <f ca="1">SUM(CI$12:CI57)</f>
        <v>27411.362000000001</v>
      </c>
      <c r="CL57" s="77">
        <f ca="1">SUM(CG$12:CG57)+SUMIF(CH$12:CH57, "&lt;0")</f>
        <v>9266.125</v>
      </c>
    </row>
    <row r="58" spans="1:90" x14ac:dyDescent="0.2">
      <c r="A58" s="56">
        <v>44232</v>
      </c>
      <c r="B58" s="76">
        <f ca="1">IF($A58&gt;= $C$5,$C$6, INDEX('[1]Historical Data'!$D$2:$D$742, MATCH(A58, '[1]Historical Data'!$B$2:$B$742, 0)))</f>
        <v>1788.4799999999959</v>
      </c>
      <c r="C58" s="79">
        <f t="shared" ca="1" si="53"/>
        <v>1359.5564285714281</v>
      </c>
      <c r="D58" s="79">
        <f t="shared" ca="1" si="62"/>
        <v>677.92000000000007</v>
      </c>
      <c r="E58" s="79">
        <f t="shared" ca="1" si="18"/>
        <v>1110.5599999999959</v>
      </c>
      <c r="F58" s="79">
        <f t="shared" ca="1" si="19"/>
        <v>1110.5599999999959</v>
      </c>
      <c r="G58" s="79">
        <f t="shared" ca="1" si="44"/>
        <v>38465.966999999997</v>
      </c>
      <c r="H58" s="14">
        <f ca="1">SUM(F$12:F58)</f>
        <v>28521.921999999999</v>
      </c>
      <c r="I58" s="77">
        <f ca="1">SUM(D$12:D58)+SUMIF(E$12:E58, "&lt;0")</f>
        <v>9944.0450000000001</v>
      </c>
      <c r="J58" s="14"/>
      <c r="K58" s="78">
        <v>44232</v>
      </c>
      <c r="L58" s="79">
        <f t="shared" ca="1" si="20"/>
        <v>1788.4799999999959</v>
      </c>
      <c r="M58" s="79">
        <f t="shared" ca="1" si="54"/>
        <v>1359.5564285714281</v>
      </c>
      <c r="N58" s="79">
        <f t="shared" ca="1" si="63"/>
        <v>677.92000000000007</v>
      </c>
      <c r="O58" s="79">
        <f t="shared" ca="1" si="21"/>
        <v>1110.5599999999959</v>
      </c>
      <c r="P58" s="79">
        <f t="shared" ca="1" si="22"/>
        <v>1110.5599999999959</v>
      </c>
      <c r="Q58" s="79">
        <f t="shared" ca="1" si="71"/>
        <v>38465.966999999997</v>
      </c>
      <c r="R58" s="14">
        <f ca="1">SUM(P$12:P58)</f>
        <v>28521.921999999999</v>
      </c>
      <c r="S58" s="77">
        <f ca="1">SUM(N$12:N58)+SUMIF(O$12:O58, "&lt;0")</f>
        <v>9944.0450000000001</v>
      </c>
      <c r="U58" s="78">
        <v>44232</v>
      </c>
      <c r="V58" s="79">
        <f t="shared" ca="1" si="23"/>
        <v>1788.4799999999959</v>
      </c>
      <c r="W58" s="79">
        <f t="shared" ca="1" si="55"/>
        <v>1359.5564285714281</v>
      </c>
      <c r="X58" s="79">
        <f t="shared" ca="1" si="64"/>
        <v>677.92000000000007</v>
      </c>
      <c r="Y58" s="79">
        <f t="shared" ca="1" si="24"/>
        <v>1110.5599999999959</v>
      </c>
      <c r="Z58" s="79">
        <f t="shared" ca="1" si="25"/>
        <v>1110.5599999999959</v>
      </c>
      <c r="AA58" s="79">
        <f t="shared" ca="1" si="72"/>
        <v>38465.966999999997</v>
      </c>
      <c r="AB58" s="14">
        <f ca="1">SUM(Z$12:Z58)</f>
        <v>28521.921999999999</v>
      </c>
      <c r="AC58" s="77">
        <f ca="1">SUM(X$12:X58)+SUMIF(Y$12:Y58, "&lt;0")</f>
        <v>9944.0450000000001</v>
      </c>
      <c r="AE58" s="78">
        <v>44232</v>
      </c>
      <c r="AF58" s="79">
        <f t="shared" ca="1" si="26"/>
        <v>1788.4799999999959</v>
      </c>
      <c r="AG58" s="79">
        <f t="shared" ca="1" si="56"/>
        <v>1359.5564285714281</v>
      </c>
      <c r="AH58" s="79">
        <f t="shared" ca="1" si="65"/>
        <v>677.92000000000007</v>
      </c>
      <c r="AI58" s="79">
        <f t="shared" ca="1" si="27"/>
        <v>1110.5599999999959</v>
      </c>
      <c r="AJ58" s="79">
        <f t="shared" ca="1" si="28"/>
        <v>1110.5599999999959</v>
      </c>
      <c r="AK58" s="79">
        <f t="shared" ca="1" si="47"/>
        <v>38465.966999999997</v>
      </c>
      <c r="AL58" s="14">
        <f ca="1">SUM(AJ$12:AJ58)</f>
        <v>28521.921999999999</v>
      </c>
      <c r="AM58" s="77">
        <f ca="1">SUM(AH$12:AH58)+SUMIF(AI$12:AI58, "&lt;0")</f>
        <v>9944.0450000000001</v>
      </c>
      <c r="AO58" s="78">
        <v>44232</v>
      </c>
      <c r="AP58" s="79">
        <f t="shared" ca="1" si="29"/>
        <v>1788.4799999999959</v>
      </c>
      <c r="AQ58" s="79">
        <f t="shared" ca="1" si="57"/>
        <v>1360</v>
      </c>
      <c r="AR58" s="79">
        <f t="shared" ca="1" si="66"/>
        <v>677.92000000000007</v>
      </c>
      <c r="AS58" s="79">
        <f t="shared" ca="1" si="30"/>
        <v>1110.5599999999959</v>
      </c>
      <c r="AT58" s="79">
        <f t="shared" ca="1" si="31"/>
        <v>1110.5599999999959</v>
      </c>
      <c r="AU58" s="79">
        <f t="shared" ca="1" si="73"/>
        <v>38465.966999999997</v>
      </c>
      <c r="AV58" s="14">
        <f ca="1">SUM(AT$12:AT58)</f>
        <v>28521.921999999999</v>
      </c>
      <c r="AW58" s="77">
        <f ca="1">SUM(AR$12:AR58)+SUMIF(AS$12:AS58, "&lt;0")</f>
        <v>9944.0450000000001</v>
      </c>
      <c r="AX58" s="14"/>
      <c r="AZ58" s="78">
        <v>44232</v>
      </c>
      <c r="BA58" s="79">
        <f t="shared" ca="1" si="32"/>
        <v>1788.4799999999959</v>
      </c>
      <c r="BB58" s="79">
        <f t="shared" ca="1" si="58"/>
        <v>1359.5564285714281</v>
      </c>
      <c r="BC58" s="79">
        <f t="shared" ca="1" si="67"/>
        <v>677.92000000000007</v>
      </c>
      <c r="BD58" s="79">
        <f t="shared" ca="1" si="33"/>
        <v>1110.5599999999959</v>
      </c>
      <c r="BE58" s="79">
        <f t="shared" ca="1" si="34"/>
        <v>1110.5599999999959</v>
      </c>
      <c r="BF58" s="79">
        <f t="shared" ca="1" si="74"/>
        <v>38465.966999999997</v>
      </c>
      <c r="BG58" s="14">
        <f ca="1">SUM(BE$12:BE58)</f>
        <v>28521.921999999999</v>
      </c>
      <c r="BH58" s="77">
        <f ca="1">SUM(BC$12:BC58)+SUMIF(BD$12:BD58, "&lt;0")</f>
        <v>9944.0450000000001</v>
      </c>
      <c r="BJ58" s="78">
        <v>44232</v>
      </c>
      <c r="BK58" s="79">
        <f t="shared" ca="1" si="35"/>
        <v>1788.4799999999959</v>
      </c>
      <c r="BL58" s="79">
        <f t="shared" ca="1" si="59"/>
        <v>1359.5564285714281</v>
      </c>
      <c r="BM58" s="79">
        <f t="shared" ca="1" si="68"/>
        <v>677.92000000000007</v>
      </c>
      <c r="BN58" s="79">
        <f t="shared" ca="1" si="36"/>
        <v>1110.5599999999959</v>
      </c>
      <c r="BO58" s="79">
        <f t="shared" ca="1" si="37"/>
        <v>1110.5599999999959</v>
      </c>
      <c r="BP58" s="79">
        <f t="shared" ca="1" si="75"/>
        <v>38465.966999999997</v>
      </c>
      <c r="BQ58" s="14">
        <f ca="1">SUM(BO$12:BO58)</f>
        <v>28521.921999999999</v>
      </c>
      <c r="BR58" s="77">
        <f ca="1">SUM(BM$12:BM58)+SUMIF(BN$12:BN58, "&lt;0")</f>
        <v>9944.0450000000001</v>
      </c>
      <c r="BT58" s="78">
        <v>44232</v>
      </c>
      <c r="BU58" s="79">
        <f t="shared" ca="1" si="38"/>
        <v>1788.4799999999959</v>
      </c>
      <c r="BV58" s="79">
        <f t="shared" ca="1" si="60"/>
        <v>1359.5564285714281</v>
      </c>
      <c r="BW58" s="79">
        <f t="shared" ca="1" si="69"/>
        <v>677.92000000000007</v>
      </c>
      <c r="BX58" s="79">
        <f t="shared" ca="1" si="39"/>
        <v>1110.5599999999959</v>
      </c>
      <c r="BY58" s="79">
        <f t="shared" ca="1" si="40"/>
        <v>1110.5599999999959</v>
      </c>
      <c r="BZ58" s="79">
        <f t="shared" ca="1" si="51"/>
        <v>38465.966999999997</v>
      </c>
      <c r="CA58" s="14">
        <f ca="1">SUM(BY$12:BY58)</f>
        <v>28521.921999999999</v>
      </c>
      <c r="CB58" s="77">
        <f ca="1">SUM(BW$12:BW58)+SUMIF(BX$12:BX58, "&lt;0")</f>
        <v>9944.0450000000001</v>
      </c>
      <c r="CD58" s="78">
        <v>44232</v>
      </c>
      <c r="CE58" s="79">
        <f t="shared" ca="1" si="41"/>
        <v>1788.4799999999959</v>
      </c>
      <c r="CF58" s="79">
        <f t="shared" ca="1" si="61"/>
        <v>1359.5564285714281</v>
      </c>
      <c r="CG58" s="79">
        <f t="shared" ca="1" si="70"/>
        <v>677.92000000000007</v>
      </c>
      <c r="CH58" s="79">
        <f t="shared" ca="1" si="42"/>
        <v>1110.5599999999959</v>
      </c>
      <c r="CI58" s="79">
        <f t="shared" ca="1" si="43"/>
        <v>1110.5599999999959</v>
      </c>
      <c r="CJ58" s="79">
        <f t="shared" ca="1" si="76"/>
        <v>38465.966999999997</v>
      </c>
      <c r="CK58" s="14">
        <f ca="1">SUM(CI$12:CI58)</f>
        <v>28521.921999999999</v>
      </c>
      <c r="CL58" s="77">
        <f ca="1">SUM(CG$12:CG58)+SUMIF(CH$12:CH58, "&lt;0")</f>
        <v>9944.0450000000001</v>
      </c>
    </row>
    <row r="59" spans="1:90" x14ac:dyDescent="0.2">
      <c r="A59" s="56">
        <v>44233</v>
      </c>
      <c r="B59" s="76">
        <f ca="1">IF($A59&gt;= $C$5,$C$6, INDEX('[1]Historical Data'!$D$2:$D$742, MATCH(A59, '[1]Historical Data'!$B$2:$B$742, 0)))</f>
        <v>2058.4350000000049</v>
      </c>
      <c r="C59" s="79">
        <f t="shared" ca="1" si="53"/>
        <v>1426.098285714286</v>
      </c>
      <c r="D59" s="79">
        <f t="shared" ca="1" si="62"/>
        <v>844.72500000000036</v>
      </c>
      <c r="E59" s="79">
        <f t="shared" ca="1" si="18"/>
        <v>1213.7100000000046</v>
      </c>
      <c r="F59" s="79">
        <f t="shared" ca="1" si="19"/>
        <v>1213.7100000000046</v>
      </c>
      <c r="G59" s="79">
        <f t="shared" ca="1" si="44"/>
        <v>40524.402000000002</v>
      </c>
      <c r="H59" s="14">
        <f ca="1">SUM(F$12:F59)</f>
        <v>29735.632000000005</v>
      </c>
      <c r="I59" s="77">
        <f ca="1">SUM(D$12:D59)+SUMIF(E$12:E59, "&lt;0")</f>
        <v>10788.77</v>
      </c>
      <c r="J59" s="14"/>
      <c r="K59" s="78">
        <v>44233</v>
      </c>
      <c r="L59" s="79">
        <f t="shared" ca="1" si="20"/>
        <v>2058.4350000000049</v>
      </c>
      <c r="M59" s="79">
        <f t="shared" ca="1" si="54"/>
        <v>1426.098285714286</v>
      </c>
      <c r="N59" s="79">
        <f t="shared" ca="1" si="63"/>
        <v>844.72500000000036</v>
      </c>
      <c r="O59" s="79">
        <f t="shared" ca="1" si="21"/>
        <v>1213.7100000000046</v>
      </c>
      <c r="P59" s="79">
        <f t="shared" ca="1" si="22"/>
        <v>1213.7100000000046</v>
      </c>
      <c r="Q59" s="79">
        <f t="shared" ca="1" si="71"/>
        <v>40524.402000000002</v>
      </c>
      <c r="R59" s="14">
        <f ca="1">SUM(P$12:P59)</f>
        <v>29735.632000000005</v>
      </c>
      <c r="S59" s="77">
        <f ca="1">SUM(N$12:N59)+SUMIF(O$12:O59, "&lt;0")</f>
        <v>10788.77</v>
      </c>
      <c r="U59" s="78">
        <v>44233</v>
      </c>
      <c r="V59" s="79">
        <f t="shared" ca="1" si="23"/>
        <v>2058.4350000000049</v>
      </c>
      <c r="W59" s="79">
        <f t="shared" ca="1" si="55"/>
        <v>1426.098285714286</v>
      </c>
      <c r="X59" s="79">
        <f t="shared" ca="1" si="64"/>
        <v>844.72500000000036</v>
      </c>
      <c r="Y59" s="79">
        <f t="shared" ca="1" si="24"/>
        <v>1213.7100000000046</v>
      </c>
      <c r="Z59" s="79">
        <f t="shared" ca="1" si="25"/>
        <v>1213.7100000000046</v>
      </c>
      <c r="AA59" s="79">
        <f t="shared" ca="1" si="72"/>
        <v>40524.402000000002</v>
      </c>
      <c r="AB59" s="14">
        <f ca="1">SUM(Z$12:Z59)</f>
        <v>29735.632000000005</v>
      </c>
      <c r="AC59" s="77">
        <f ca="1">SUM(X$12:X59)+SUMIF(Y$12:Y59, "&lt;0")</f>
        <v>10788.77</v>
      </c>
      <c r="AE59" s="78">
        <v>44233</v>
      </c>
      <c r="AF59" s="79">
        <f t="shared" ca="1" si="26"/>
        <v>2058.4350000000049</v>
      </c>
      <c r="AG59" s="79">
        <f t="shared" ca="1" si="56"/>
        <v>1426.098285714286</v>
      </c>
      <c r="AH59" s="79">
        <f t="shared" ca="1" si="65"/>
        <v>844.72500000000036</v>
      </c>
      <c r="AI59" s="79">
        <f t="shared" ca="1" si="27"/>
        <v>1213.7100000000046</v>
      </c>
      <c r="AJ59" s="79">
        <f t="shared" ca="1" si="28"/>
        <v>1213.7100000000046</v>
      </c>
      <c r="AK59" s="79">
        <f t="shared" ca="1" si="47"/>
        <v>40524.402000000002</v>
      </c>
      <c r="AL59" s="14">
        <f ca="1">SUM(AJ$12:AJ59)</f>
        <v>29735.632000000005</v>
      </c>
      <c r="AM59" s="77">
        <f ca="1">SUM(AH$12:AH59)+SUMIF(AI$12:AI59, "&lt;0")</f>
        <v>10788.77</v>
      </c>
      <c r="AO59" s="78">
        <v>44233</v>
      </c>
      <c r="AP59" s="79">
        <f t="shared" ca="1" si="29"/>
        <v>2058.4350000000049</v>
      </c>
      <c r="AQ59" s="79">
        <f t="shared" ca="1" si="57"/>
        <v>1426</v>
      </c>
      <c r="AR59" s="79">
        <f t="shared" ca="1" si="66"/>
        <v>844.72500000000036</v>
      </c>
      <c r="AS59" s="79">
        <f t="shared" ca="1" si="30"/>
        <v>1213.7100000000046</v>
      </c>
      <c r="AT59" s="79">
        <f t="shared" ca="1" si="31"/>
        <v>1213.7100000000046</v>
      </c>
      <c r="AU59" s="79">
        <f t="shared" ca="1" si="73"/>
        <v>40524.402000000002</v>
      </c>
      <c r="AV59" s="14">
        <f ca="1">SUM(AT$12:AT59)</f>
        <v>29735.632000000005</v>
      </c>
      <c r="AW59" s="77">
        <f ca="1">SUM(AR$12:AR59)+SUMIF(AS$12:AS59, "&lt;0")</f>
        <v>10788.77</v>
      </c>
      <c r="AX59" s="14"/>
      <c r="AZ59" s="78">
        <v>44233</v>
      </c>
      <c r="BA59" s="79">
        <f t="shared" ca="1" si="32"/>
        <v>2058.4350000000049</v>
      </c>
      <c r="BB59" s="79">
        <f t="shared" ca="1" si="58"/>
        <v>1426.098285714286</v>
      </c>
      <c r="BC59" s="79">
        <f t="shared" ca="1" si="67"/>
        <v>844.72500000000036</v>
      </c>
      <c r="BD59" s="79">
        <f t="shared" ca="1" si="33"/>
        <v>1213.7100000000046</v>
      </c>
      <c r="BE59" s="79">
        <f t="shared" ca="1" si="34"/>
        <v>1213.7100000000046</v>
      </c>
      <c r="BF59" s="79">
        <f t="shared" ca="1" si="74"/>
        <v>40524.402000000002</v>
      </c>
      <c r="BG59" s="14">
        <f ca="1">SUM(BE$12:BE59)</f>
        <v>29735.632000000005</v>
      </c>
      <c r="BH59" s="77">
        <f ca="1">SUM(BC$12:BC59)+SUMIF(BD$12:BD59, "&lt;0")</f>
        <v>10788.77</v>
      </c>
      <c r="BJ59" s="78">
        <v>44233</v>
      </c>
      <c r="BK59" s="79">
        <f t="shared" ca="1" si="35"/>
        <v>2058.4350000000049</v>
      </c>
      <c r="BL59" s="79">
        <f t="shared" ca="1" si="59"/>
        <v>1426.098285714286</v>
      </c>
      <c r="BM59" s="79">
        <f t="shared" ca="1" si="68"/>
        <v>844.72500000000036</v>
      </c>
      <c r="BN59" s="79">
        <f t="shared" ca="1" si="36"/>
        <v>1213.7100000000046</v>
      </c>
      <c r="BO59" s="79">
        <f t="shared" ca="1" si="37"/>
        <v>1213.7100000000046</v>
      </c>
      <c r="BP59" s="79">
        <f t="shared" ca="1" si="75"/>
        <v>40524.402000000002</v>
      </c>
      <c r="BQ59" s="14">
        <f ca="1">SUM(BO$12:BO59)</f>
        <v>29735.632000000005</v>
      </c>
      <c r="BR59" s="77">
        <f ca="1">SUM(BM$12:BM59)+SUMIF(BN$12:BN59, "&lt;0")</f>
        <v>10788.77</v>
      </c>
      <c r="BT59" s="78">
        <v>44233</v>
      </c>
      <c r="BU59" s="79">
        <f t="shared" ca="1" si="38"/>
        <v>2058.4350000000049</v>
      </c>
      <c r="BV59" s="79">
        <f t="shared" ca="1" si="60"/>
        <v>1426.098285714286</v>
      </c>
      <c r="BW59" s="79">
        <f t="shared" ca="1" si="69"/>
        <v>844.72500000000036</v>
      </c>
      <c r="BX59" s="79">
        <f t="shared" ca="1" si="39"/>
        <v>1213.7100000000046</v>
      </c>
      <c r="BY59" s="79">
        <f t="shared" ca="1" si="40"/>
        <v>1213.7100000000046</v>
      </c>
      <c r="BZ59" s="79">
        <f t="shared" ca="1" si="51"/>
        <v>40524.402000000002</v>
      </c>
      <c r="CA59" s="14">
        <f ca="1">SUM(BY$12:BY59)</f>
        <v>29735.632000000005</v>
      </c>
      <c r="CB59" s="77">
        <f ca="1">SUM(BW$12:BW59)+SUMIF(BX$12:BX59, "&lt;0")</f>
        <v>10788.77</v>
      </c>
      <c r="CD59" s="78">
        <v>44233</v>
      </c>
      <c r="CE59" s="79">
        <f t="shared" ca="1" si="41"/>
        <v>2058.4350000000049</v>
      </c>
      <c r="CF59" s="79">
        <f t="shared" ca="1" si="61"/>
        <v>1426.098285714286</v>
      </c>
      <c r="CG59" s="79">
        <f t="shared" ca="1" si="70"/>
        <v>844.72500000000036</v>
      </c>
      <c r="CH59" s="79">
        <f t="shared" ca="1" si="42"/>
        <v>1213.7100000000046</v>
      </c>
      <c r="CI59" s="79">
        <f t="shared" ca="1" si="43"/>
        <v>1213.7100000000046</v>
      </c>
      <c r="CJ59" s="79">
        <f t="shared" ca="1" si="76"/>
        <v>40524.402000000002</v>
      </c>
      <c r="CK59" s="14">
        <f ca="1">SUM(CI$12:CI59)</f>
        <v>29735.632000000005</v>
      </c>
      <c r="CL59" s="77">
        <f ca="1">SUM(CG$12:CG59)+SUMIF(CH$12:CH59, "&lt;0")</f>
        <v>10788.77</v>
      </c>
    </row>
    <row r="60" spans="1:90" x14ac:dyDescent="0.2">
      <c r="A60" s="56">
        <v>44234</v>
      </c>
      <c r="B60" s="76">
        <f ca="1">IF($A60&gt;= $C$5,$C$6, INDEX('[1]Historical Data'!$D$2:$D$742, MATCH(A60, '[1]Historical Data'!$B$2:$B$742, 0)))</f>
        <v>1499.1189999999988</v>
      </c>
      <c r="C60" s="79">
        <f t="shared" ca="1" si="53"/>
        <v>1455.8151428571432</v>
      </c>
      <c r="D60" s="79">
        <f t="shared" ca="1" si="62"/>
        <v>726.71499999999946</v>
      </c>
      <c r="E60" s="79">
        <f t="shared" ca="1" si="18"/>
        <v>772.40399999999931</v>
      </c>
      <c r="F60" s="79">
        <f t="shared" ca="1" si="19"/>
        <v>772.40399999999931</v>
      </c>
      <c r="G60" s="79">
        <f t="shared" ca="1" si="44"/>
        <v>42023.521000000001</v>
      </c>
      <c r="H60" s="14">
        <f ca="1">SUM(F$12:F60)</f>
        <v>30508.036000000004</v>
      </c>
      <c r="I60" s="77">
        <f ca="1">SUM(D$12:D60)+SUMIF(E$12:E60, "&lt;0")</f>
        <v>11515.485000000001</v>
      </c>
      <c r="J60" s="14"/>
      <c r="K60" s="78">
        <v>44234</v>
      </c>
      <c r="L60" s="79">
        <f t="shared" ca="1" si="20"/>
        <v>1499.1189999999988</v>
      </c>
      <c r="M60" s="79">
        <f t="shared" ca="1" si="54"/>
        <v>1455.8151428571432</v>
      </c>
      <c r="N60" s="79">
        <f t="shared" ca="1" si="63"/>
        <v>726.71499999999946</v>
      </c>
      <c r="O60" s="79">
        <f t="shared" ca="1" si="21"/>
        <v>772.40399999999931</v>
      </c>
      <c r="P60" s="79">
        <f t="shared" ca="1" si="22"/>
        <v>772.40399999999931</v>
      </c>
      <c r="Q60" s="79">
        <f t="shared" ca="1" si="71"/>
        <v>42023.521000000001</v>
      </c>
      <c r="R60" s="14">
        <f ca="1">SUM(P$12:P60)</f>
        <v>30508.036000000004</v>
      </c>
      <c r="S60" s="77">
        <f ca="1">SUM(N$12:N60)+SUMIF(O$12:O60, "&lt;0")</f>
        <v>11515.485000000001</v>
      </c>
      <c r="U60" s="78">
        <v>44234</v>
      </c>
      <c r="V60" s="79">
        <f t="shared" ca="1" si="23"/>
        <v>1499.1189999999988</v>
      </c>
      <c r="W60" s="79">
        <f t="shared" ca="1" si="55"/>
        <v>1455.8151428571432</v>
      </c>
      <c r="X60" s="79">
        <f t="shared" ca="1" si="64"/>
        <v>726.71499999999946</v>
      </c>
      <c r="Y60" s="79">
        <f t="shared" ca="1" si="24"/>
        <v>772.40399999999931</v>
      </c>
      <c r="Z60" s="79">
        <f t="shared" ca="1" si="25"/>
        <v>772.40399999999931</v>
      </c>
      <c r="AA60" s="79">
        <f t="shared" ca="1" si="72"/>
        <v>42023.521000000001</v>
      </c>
      <c r="AB60" s="14">
        <f ca="1">SUM(Z$12:Z60)</f>
        <v>30508.036000000004</v>
      </c>
      <c r="AC60" s="77">
        <f ca="1">SUM(X$12:X60)+SUMIF(Y$12:Y60, "&lt;0")</f>
        <v>11515.485000000001</v>
      </c>
      <c r="AE60" s="78">
        <v>44234</v>
      </c>
      <c r="AF60" s="79">
        <f t="shared" ca="1" si="26"/>
        <v>1499.1189999999988</v>
      </c>
      <c r="AG60" s="79">
        <f t="shared" ca="1" si="56"/>
        <v>1455.8151428571432</v>
      </c>
      <c r="AH60" s="79">
        <f t="shared" ca="1" si="65"/>
        <v>726.71499999999946</v>
      </c>
      <c r="AI60" s="79">
        <f t="shared" ca="1" si="27"/>
        <v>772.40399999999931</v>
      </c>
      <c r="AJ60" s="79">
        <f t="shared" ca="1" si="28"/>
        <v>772.40399999999931</v>
      </c>
      <c r="AK60" s="79">
        <f t="shared" ca="1" si="47"/>
        <v>42023.521000000001</v>
      </c>
      <c r="AL60" s="14">
        <f ca="1">SUM(AJ$12:AJ60)</f>
        <v>30508.036000000004</v>
      </c>
      <c r="AM60" s="77">
        <f ca="1">SUM(AH$12:AH60)+SUMIF(AI$12:AI60, "&lt;0")</f>
        <v>11515.485000000001</v>
      </c>
      <c r="AO60" s="78">
        <v>44234</v>
      </c>
      <c r="AP60" s="79">
        <f t="shared" ca="1" si="29"/>
        <v>1499.1189999999988</v>
      </c>
      <c r="AQ60" s="79">
        <f t="shared" ca="1" si="57"/>
        <v>1456</v>
      </c>
      <c r="AR60" s="79">
        <f t="shared" ca="1" si="66"/>
        <v>726.71499999999946</v>
      </c>
      <c r="AS60" s="79">
        <f t="shared" ca="1" si="30"/>
        <v>772.40399999999931</v>
      </c>
      <c r="AT60" s="79">
        <f t="shared" ca="1" si="31"/>
        <v>772.40399999999931</v>
      </c>
      <c r="AU60" s="79">
        <f t="shared" ca="1" si="73"/>
        <v>42023.521000000001</v>
      </c>
      <c r="AV60" s="14">
        <f ca="1">SUM(AT$12:AT60)</f>
        <v>30508.036000000004</v>
      </c>
      <c r="AW60" s="77">
        <f ca="1">SUM(AR$12:AR60)+SUMIF(AS$12:AS60, "&lt;0")</f>
        <v>11515.485000000001</v>
      </c>
      <c r="AX60" s="14"/>
      <c r="AZ60" s="78">
        <v>44234</v>
      </c>
      <c r="BA60" s="79">
        <f t="shared" ca="1" si="32"/>
        <v>1499.1189999999988</v>
      </c>
      <c r="BB60" s="79">
        <f t="shared" ca="1" si="58"/>
        <v>1455.8151428571432</v>
      </c>
      <c r="BC60" s="79">
        <f t="shared" ca="1" si="67"/>
        <v>726.71499999999946</v>
      </c>
      <c r="BD60" s="79">
        <f t="shared" ca="1" si="33"/>
        <v>772.40399999999931</v>
      </c>
      <c r="BE60" s="79">
        <f t="shared" ca="1" si="34"/>
        <v>772.40399999999931</v>
      </c>
      <c r="BF60" s="79">
        <f t="shared" ca="1" si="74"/>
        <v>42023.521000000001</v>
      </c>
      <c r="BG60" s="14">
        <f ca="1">SUM(BE$12:BE60)</f>
        <v>30508.036000000004</v>
      </c>
      <c r="BH60" s="77">
        <f ca="1">SUM(BC$12:BC60)+SUMIF(BD$12:BD60, "&lt;0")</f>
        <v>11515.485000000001</v>
      </c>
      <c r="BJ60" s="78">
        <v>44234</v>
      </c>
      <c r="BK60" s="79">
        <f t="shared" ca="1" si="35"/>
        <v>1499.1189999999988</v>
      </c>
      <c r="BL60" s="79">
        <f t="shared" ca="1" si="59"/>
        <v>1455.8151428571432</v>
      </c>
      <c r="BM60" s="79">
        <f t="shared" ca="1" si="68"/>
        <v>726.71499999999946</v>
      </c>
      <c r="BN60" s="79">
        <f t="shared" ca="1" si="36"/>
        <v>772.40399999999931</v>
      </c>
      <c r="BO60" s="79">
        <f t="shared" ca="1" si="37"/>
        <v>772.40399999999931</v>
      </c>
      <c r="BP60" s="79">
        <f t="shared" ca="1" si="75"/>
        <v>42023.521000000001</v>
      </c>
      <c r="BQ60" s="14">
        <f ca="1">SUM(BO$12:BO60)</f>
        <v>30508.036000000004</v>
      </c>
      <c r="BR60" s="77">
        <f ca="1">SUM(BM$12:BM60)+SUMIF(BN$12:BN60, "&lt;0")</f>
        <v>11515.485000000001</v>
      </c>
      <c r="BT60" s="78">
        <v>44234</v>
      </c>
      <c r="BU60" s="79">
        <f t="shared" ca="1" si="38"/>
        <v>1499.1189999999988</v>
      </c>
      <c r="BV60" s="79">
        <f t="shared" ca="1" si="60"/>
        <v>1455.8151428571432</v>
      </c>
      <c r="BW60" s="79">
        <f t="shared" ca="1" si="69"/>
        <v>726.71499999999946</v>
      </c>
      <c r="BX60" s="79">
        <f t="shared" ca="1" si="39"/>
        <v>772.40399999999931</v>
      </c>
      <c r="BY60" s="79">
        <f t="shared" ca="1" si="40"/>
        <v>772.40399999999931</v>
      </c>
      <c r="BZ60" s="79">
        <f t="shared" ca="1" si="51"/>
        <v>42023.521000000001</v>
      </c>
      <c r="CA60" s="14">
        <f ca="1">SUM(BY$12:BY60)</f>
        <v>30508.036000000004</v>
      </c>
      <c r="CB60" s="77">
        <f ca="1">SUM(BW$12:BW60)+SUMIF(BX$12:BX60, "&lt;0")</f>
        <v>11515.485000000001</v>
      </c>
      <c r="CD60" s="78">
        <v>44234</v>
      </c>
      <c r="CE60" s="79">
        <f t="shared" ca="1" si="41"/>
        <v>1499.1189999999988</v>
      </c>
      <c r="CF60" s="79">
        <f t="shared" ca="1" si="61"/>
        <v>1455.8151428571432</v>
      </c>
      <c r="CG60" s="79">
        <f t="shared" ca="1" si="70"/>
        <v>726.71499999999946</v>
      </c>
      <c r="CH60" s="79">
        <f t="shared" ca="1" si="42"/>
        <v>772.40399999999931</v>
      </c>
      <c r="CI60" s="79">
        <f t="shared" ca="1" si="43"/>
        <v>772.40399999999931</v>
      </c>
      <c r="CJ60" s="79">
        <f t="shared" ca="1" si="76"/>
        <v>42023.521000000001</v>
      </c>
      <c r="CK60" s="14">
        <f ca="1">SUM(CI$12:CI60)</f>
        <v>30508.036000000004</v>
      </c>
      <c r="CL60" s="77">
        <f ca="1">SUM(CG$12:CG60)+SUMIF(CH$12:CH60, "&lt;0")</f>
        <v>11515.485000000001</v>
      </c>
    </row>
    <row r="61" spans="1:90" x14ac:dyDescent="0.2">
      <c r="A61" s="56">
        <v>44235</v>
      </c>
      <c r="B61" s="76">
        <f ca="1">IF($A61&gt;= $C$5,$C$6, INDEX('[1]Historical Data'!$D$2:$D$742, MATCH(A61, '[1]Historical Data'!$B$2:$B$742, 0)))</f>
        <v>1117.0780000000013</v>
      </c>
      <c r="C61" s="79">
        <f t="shared" ca="1" si="53"/>
        <v>1470.8227142857152</v>
      </c>
      <c r="D61" s="79">
        <f t="shared" ca="1" si="62"/>
        <v>875.05200000000013</v>
      </c>
      <c r="E61" s="79">
        <f t="shared" ca="1" si="18"/>
        <v>242.0260000000012</v>
      </c>
      <c r="F61" s="79">
        <f t="shared" ca="1" si="19"/>
        <v>242.0260000000012</v>
      </c>
      <c r="G61" s="79">
        <f t="shared" ca="1" si="44"/>
        <v>43140.599000000002</v>
      </c>
      <c r="H61" s="14">
        <f ca="1">SUM(F$12:F61)</f>
        <v>30750.062000000005</v>
      </c>
      <c r="I61" s="77">
        <f ca="1">SUM(D$12:D61)+SUMIF(E$12:E61, "&lt;0")</f>
        <v>12390.537</v>
      </c>
      <c r="J61" s="14"/>
      <c r="K61" s="78">
        <v>44235</v>
      </c>
      <c r="L61" s="79">
        <f t="shared" ca="1" si="20"/>
        <v>1117.0780000000013</v>
      </c>
      <c r="M61" s="79">
        <f t="shared" ca="1" si="54"/>
        <v>1470.8227142857152</v>
      </c>
      <c r="N61" s="79">
        <f t="shared" ca="1" si="63"/>
        <v>875.05200000000013</v>
      </c>
      <c r="O61" s="79">
        <f t="shared" ca="1" si="21"/>
        <v>242.0260000000012</v>
      </c>
      <c r="P61" s="79">
        <f t="shared" ca="1" si="22"/>
        <v>242.0260000000012</v>
      </c>
      <c r="Q61" s="79">
        <f t="shared" ca="1" si="71"/>
        <v>43140.599000000002</v>
      </c>
      <c r="R61" s="14">
        <f ca="1">SUM(P$12:P61)</f>
        <v>30750.062000000005</v>
      </c>
      <c r="S61" s="77">
        <f ca="1">SUM(N$12:N61)+SUMIF(O$12:O61, "&lt;0")</f>
        <v>12390.537</v>
      </c>
      <c r="U61" s="78">
        <v>44235</v>
      </c>
      <c r="V61" s="79">
        <f t="shared" ca="1" si="23"/>
        <v>1117.0780000000013</v>
      </c>
      <c r="W61" s="79">
        <f t="shared" ca="1" si="55"/>
        <v>1470.8227142857152</v>
      </c>
      <c r="X61" s="79">
        <f t="shared" ca="1" si="64"/>
        <v>875.05200000000013</v>
      </c>
      <c r="Y61" s="79">
        <f t="shared" ca="1" si="24"/>
        <v>242.0260000000012</v>
      </c>
      <c r="Z61" s="79">
        <f t="shared" ca="1" si="25"/>
        <v>242.0260000000012</v>
      </c>
      <c r="AA61" s="79">
        <f t="shared" ca="1" si="72"/>
        <v>43140.599000000002</v>
      </c>
      <c r="AB61" s="14">
        <f ca="1">SUM(Z$12:Z61)</f>
        <v>30750.062000000005</v>
      </c>
      <c r="AC61" s="77">
        <f ca="1">SUM(X$12:X61)+SUMIF(Y$12:Y61, "&lt;0")</f>
        <v>12390.537</v>
      </c>
      <c r="AE61" s="78">
        <v>44235</v>
      </c>
      <c r="AF61" s="79">
        <f t="shared" ca="1" si="26"/>
        <v>1117.0780000000013</v>
      </c>
      <c r="AG61" s="79">
        <f t="shared" ca="1" si="56"/>
        <v>1470.8227142857152</v>
      </c>
      <c r="AH61" s="79">
        <f t="shared" ca="1" si="65"/>
        <v>875.05200000000013</v>
      </c>
      <c r="AI61" s="79">
        <f t="shared" ca="1" si="27"/>
        <v>242.0260000000012</v>
      </c>
      <c r="AJ61" s="79">
        <f t="shared" ca="1" si="28"/>
        <v>242.0260000000012</v>
      </c>
      <c r="AK61" s="79">
        <f t="shared" ca="1" si="47"/>
        <v>43140.599000000002</v>
      </c>
      <c r="AL61" s="14">
        <f ca="1">SUM(AJ$12:AJ61)</f>
        <v>30750.062000000005</v>
      </c>
      <c r="AM61" s="77">
        <f ca="1">SUM(AH$12:AH61)+SUMIF(AI$12:AI61, "&lt;0")</f>
        <v>12390.537</v>
      </c>
      <c r="AO61" s="78">
        <v>44235</v>
      </c>
      <c r="AP61" s="79">
        <f t="shared" ca="1" si="29"/>
        <v>1117.0780000000013</v>
      </c>
      <c r="AQ61" s="79">
        <f t="shared" ca="1" si="57"/>
        <v>1471</v>
      </c>
      <c r="AR61" s="79">
        <f t="shared" ca="1" si="66"/>
        <v>875.05200000000013</v>
      </c>
      <c r="AS61" s="79">
        <f t="shared" ca="1" si="30"/>
        <v>242.0260000000012</v>
      </c>
      <c r="AT61" s="79">
        <f t="shared" ca="1" si="31"/>
        <v>242.0260000000012</v>
      </c>
      <c r="AU61" s="79">
        <f t="shared" ca="1" si="73"/>
        <v>43140.599000000002</v>
      </c>
      <c r="AV61" s="14">
        <f ca="1">SUM(AT$12:AT61)</f>
        <v>30750.062000000005</v>
      </c>
      <c r="AW61" s="77">
        <f ca="1">SUM(AR$12:AR61)+SUMIF(AS$12:AS61, "&lt;0")</f>
        <v>12390.537</v>
      </c>
      <c r="AX61" s="14"/>
      <c r="AZ61" s="78">
        <v>44235</v>
      </c>
      <c r="BA61" s="79">
        <f t="shared" ca="1" si="32"/>
        <v>1117.0780000000013</v>
      </c>
      <c r="BB61" s="79">
        <f t="shared" ca="1" si="58"/>
        <v>1470.8227142857152</v>
      </c>
      <c r="BC61" s="79">
        <f t="shared" ca="1" si="67"/>
        <v>875.05200000000013</v>
      </c>
      <c r="BD61" s="79">
        <f t="shared" ca="1" si="33"/>
        <v>242.0260000000012</v>
      </c>
      <c r="BE61" s="79">
        <f t="shared" ca="1" si="34"/>
        <v>242.0260000000012</v>
      </c>
      <c r="BF61" s="79">
        <f t="shared" ca="1" si="74"/>
        <v>43140.599000000002</v>
      </c>
      <c r="BG61" s="14">
        <f ca="1">SUM(BE$12:BE61)</f>
        <v>30750.062000000005</v>
      </c>
      <c r="BH61" s="77">
        <f ca="1">SUM(BC$12:BC61)+SUMIF(BD$12:BD61, "&lt;0")</f>
        <v>12390.537</v>
      </c>
      <c r="BJ61" s="78">
        <v>44235</v>
      </c>
      <c r="BK61" s="79">
        <f t="shared" ca="1" si="35"/>
        <v>1117.0780000000013</v>
      </c>
      <c r="BL61" s="79">
        <f t="shared" ca="1" si="59"/>
        <v>1470.8227142857152</v>
      </c>
      <c r="BM61" s="79">
        <f t="shared" ca="1" si="68"/>
        <v>875.05200000000013</v>
      </c>
      <c r="BN61" s="79">
        <f t="shared" ca="1" si="36"/>
        <v>242.0260000000012</v>
      </c>
      <c r="BO61" s="79">
        <f t="shared" ca="1" si="37"/>
        <v>242.0260000000012</v>
      </c>
      <c r="BP61" s="79">
        <f t="shared" ca="1" si="75"/>
        <v>43140.599000000002</v>
      </c>
      <c r="BQ61" s="14">
        <f ca="1">SUM(BO$12:BO61)</f>
        <v>30750.062000000005</v>
      </c>
      <c r="BR61" s="77">
        <f ca="1">SUM(BM$12:BM61)+SUMIF(BN$12:BN61, "&lt;0")</f>
        <v>12390.537</v>
      </c>
      <c r="BT61" s="78">
        <v>44235</v>
      </c>
      <c r="BU61" s="79">
        <f t="shared" ca="1" si="38"/>
        <v>1117.0780000000013</v>
      </c>
      <c r="BV61" s="79">
        <f t="shared" ca="1" si="60"/>
        <v>1470.8227142857152</v>
      </c>
      <c r="BW61" s="79">
        <f t="shared" ca="1" si="69"/>
        <v>875.05200000000013</v>
      </c>
      <c r="BX61" s="79">
        <f t="shared" ca="1" si="39"/>
        <v>242.0260000000012</v>
      </c>
      <c r="BY61" s="79">
        <f t="shared" ca="1" si="40"/>
        <v>242.0260000000012</v>
      </c>
      <c r="BZ61" s="79">
        <f t="shared" ca="1" si="51"/>
        <v>43140.599000000002</v>
      </c>
      <c r="CA61" s="14">
        <f ca="1">SUM(BY$12:BY61)</f>
        <v>30750.062000000005</v>
      </c>
      <c r="CB61" s="77">
        <f ca="1">SUM(BW$12:BW61)+SUMIF(BX$12:BX61, "&lt;0")</f>
        <v>12390.537</v>
      </c>
      <c r="CD61" s="78">
        <v>44235</v>
      </c>
      <c r="CE61" s="79">
        <f t="shared" ca="1" si="41"/>
        <v>1117.0780000000013</v>
      </c>
      <c r="CF61" s="79">
        <f t="shared" ca="1" si="61"/>
        <v>1470.8227142857152</v>
      </c>
      <c r="CG61" s="79">
        <f t="shared" ca="1" si="70"/>
        <v>875.05200000000013</v>
      </c>
      <c r="CH61" s="79">
        <f t="shared" ca="1" si="42"/>
        <v>242.0260000000012</v>
      </c>
      <c r="CI61" s="79">
        <f t="shared" ca="1" si="43"/>
        <v>242.0260000000012</v>
      </c>
      <c r="CJ61" s="79">
        <f t="shared" ca="1" si="76"/>
        <v>43140.599000000002</v>
      </c>
      <c r="CK61" s="14">
        <f ca="1">SUM(CI$12:CI61)</f>
        <v>30750.062000000005</v>
      </c>
      <c r="CL61" s="77">
        <f ca="1">SUM(CG$12:CG61)+SUMIF(CH$12:CH61, "&lt;0")</f>
        <v>12390.537</v>
      </c>
    </row>
    <row r="62" spans="1:90" x14ac:dyDescent="0.2">
      <c r="A62" s="56">
        <v>44236</v>
      </c>
      <c r="B62" s="76">
        <f ca="1">IF($A62&gt;= $C$5,$C$6, INDEX('[1]Historical Data'!$D$2:$D$742, MATCH(A62, '[1]Historical Data'!$B$2:$B$742, 0)))</f>
        <v>1273.1800000000003</v>
      </c>
      <c r="C62" s="79">
        <f t="shared" ca="1" si="53"/>
        <v>1528.6567142857145</v>
      </c>
      <c r="D62" s="79">
        <f t="shared" ca="1" si="62"/>
        <v>162.37199999999905</v>
      </c>
      <c r="E62" s="79">
        <f t="shared" ca="1" si="18"/>
        <v>1110.8080000000014</v>
      </c>
      <c r="F62" s="79">
        <f t="shared" ca="1" si="19"/>
        <v>1110.8080000000014</v>
      </c>
      <c r="G62" s="79">
        <f t="shared" ca="1" si="44"/>
        <v>44413.779000000002</v>
      </c>
      <c r="H62" s="14">
        <f ca="1">SUM(F$12:F62)</f>
        <v>31860.870000000006</v>
      </c>
      <c r="I62" s="77">
        <f ca="1">SUM(D$12:D62)+SUMIF(E$12:E62, "&lt;0")</f>
        <v>12552.909</v>
      </c>
      <c r="J62" s="14"/>
      <c r="K62" s="78">
        <v>44236</v>
      </c>
      <c r="L62" s="79">
        <f t="shared" ca="1" si="20"/>
        <v>1273.1800000000003</v>
      </c>
      <c r="M62" s="79">
        <f t="shared" ca="1" si="54"/>
        <v>1528.6567142857145</v>
      </c>
      <c r="N62" s="79">
        <f t="shared" ca="1" si="63"/>
        <v>162.37199999999905</v>
      </c>
      <c r="O62" s="79">
        <f t="shared" ca="1" si="21"/>
        <v>1110.8080000000014</v>
      </c>
      <c r="P62" s="79">
        <f t="shared" ca="1" si="22"/>
        <v>1110.8080000000014</v>
      </c>
      <c r="Q62" s="79">
        <f t="shared" ca="1" si="71"/>
        <v>44413.779000000002</v>
      </c>
      <c r="R62" s="14">
        <f ca="1">SUM(P$12:P62)</f>
        <v>31860.870000000006</v>
      </c>
      <c r="S62" s="77">
        <f ca="1">SUM(N$12:N62)+SUMIF(O$12:O62, "&lt;0")</f>
        <v>12552.909</v>
      </c>
      <c r="U62" s="78">
        <v>44236</v>
      </c>
      <c r="V62" s="79">
        <f t="shared" ca="1" si="23"/>
        <v>1273.1800000000003</v>
      </c>
      <c r="W62" s="79">
        <f t="shared" ca="1" si="55"/>
        <v>1528.6567142857145</v>
      </c>
      <c r="X62" s="79">
        <f t="shared" ca="1" si="64"/>
        <v>162.37199999999905</v>
      </c>
      <c r="Y62" s="79">
        <f t="shared" ca="1" si="24"/>
        <v>1110.8080000000014</v>
      </c>
      <c r="Z62" s="79">
        <f t="shared" ca="1" si="25"/>
        <v>1110.8080000000014</v>
      </c>
      <c r="AA62" s="79">
        <f t="shared" ca="1" si="72"/>
        <v>44413.779000000002</v>
      </c>
      <c r="AB62" s="14">
        <f ca="1">SUM(Z$12:Z62)</f>
        <v>31860.870000000006</v>
      </c>
      <c r="AC62" s="77">
        <f ca="1">SUM(X$12:X62)+SUMIF(Y$12:Y62, "&lt;0")</f>
        <v>12552.909</v>
      </c>
      <c r="AE62" s="78">
        <v>44236</v>
      </c>
      <c r="AF62" s="79">
        <f t="shared" ca="1" si="26"/>
        <v>1273.1800000000003</v>
      </c>
      <c r="AG62" s="79">
        <f t="shared" ca="1" si="56"/>
        <v>1528.6567142857145</v>
      </c>
      <c r="AH62" s="79">
        <f t="shared" ca="1" si="65"/>
        <v>162.37199999999905</v>
      </c>
      <c r="AI62" s="79">
        <f t="shared" ca="1" si="27"/>
        <v>1110.8080000000014</v>
      </c>
      <c r="AJ62" s="79">
        <f t="shared" ca="1" si="28"/>
        <v>1110.8080000000014</v>
      </c>
      <c r="AK62" s="79">
        <f t="shared" ca="1" si="47"/>
        <v>44413.779000000002</v>
      </c>
      <c r="AL62" s="14">
        <f ca="1">SUM(AJ$12:AJ62)</f>
        <v>31860.870000000006</v>
      </c>
      <c r="AM62" s="77">
        <f ca="1">SUM(AH$12:AH62)+SUMIF(AI$12:AI62, "&lt;0")</f>
        <v>12552.909</v>
      </c>
      <c r="AO62" s="78">
        <v>44236</v>
      </c>
      <c r="AP62" s="79">
        <f t="shared" ca="1" si="29"/>
        <v>1273.1800000000003</v>
      </c>
      <c r="AQ62" s="79">
        <f t="shared" ca="1" si="57"/>
        <v>1529</v>
      </c>
      <c r="AR62" s="79">
        <f t="shared" ca="1" si="66"/>
        <v>162.37199999999905</v>
      </c>
      <c r="AS62" s="79">
        <f t="shared" ca="1" si="30"/>
        <v>1110.8080000000014</v>
      </c>
      <c r="AT62" s="79">
        <f t="shared" ca="1" si="31"/>
        <v>1110.8080000000014</v>
      </c>
      <c r="AU62" s="79">
        <f t="shared" ca="1" si="73"/>
        <v>44413.779000000002</v>
      </c>
      <c r="AV62" s="14">
        <f ca="1">SUM(AT$12:AT62)</f>
        <v>31860.870000000006</v>
      </c>
      <c r="AW62" s="77">
        <f ca="1">SUM(AR$12:AR62)+SUMIF(AS$12:AS62, "&lt;0")</f>
        <v>12552.909</v>
      </c>
      <c r="AX62" s="14"/>
      <c r="AZ62" s="78">
        <v>44236</v>
      </c>
      <c r="BA62" s="79">
        <f t="shared" ca="1" si="32"/>
        <v>1273.1800000000003</v>
      </c>
      <c r="BB62" s="79">
        <f t="shared" ca="1" si="58"/>
        <v>1528.6567142857145</v>
      </c>
      <c r="BC62" s="79">
        <f t="shared" ca="1" si="67"/>
        <v>162.37199999999905</v>
      </c>
      <c r="BD62" s="79">
        <f t="shared" ca="1" si="33"/>
        <v>1110.8080000000014</v>
      </c>
      <c r="BE62" s="79">
        <f t="shared" ca="1" si="34"/>
        <v>1110.8080000000014</v>
      </c>
      <c r="BF62" s="79">
        <f t="shared" ca="1" si="74"/>
        <v>44413.779000000002</v>
      </c>
      <c r="BG62" s="14">
        <f ca="1">SUM(BE$12:BE62)</f>
        <v>31860.870000000006</v>
      </c>
      <c r="BH62" s="77">
        <f ca="1">SUM(BC$12:BC62)+SUMIF(BD$12:BD62, "&lt;0")</f>
        <v>12552.909</v>
      </c>
      <c r="BJ62" s="78">
        <v>44236</v>
      </c>
      <c r="BK62" s="79">
        <f t="shared" ca="1" si="35"/>
        <v>1273.1800000000003</v>
      </c>
      <c r="BL62" s="79">
        <f t="shared" ca="1" si="59"/>
        <v>1528.6567142857145</v>
      </c>
      <c r="BM62" s="79">
        <f t="shared" ca="1" si="68"/>
        <v>162.37199999999905</v>
      </c>
      <c r="BN62" s="79">
        <f t="shared" ca="1" si="36"/>
        <v>1110.8080000000014</v>
      </c>
      <c r="BO62" s="79">
        <f t="shared" ca="1" si="37"/>
        <v>1110.8080000000014</v>
      </c>
      <c r="BP62" s="79">
        <f t="shared" ca="1" si="75"/>
        <v>44413.779000000002</v>
      </c>
      <c r="BQ62" s="14">
        <f ca="1">SUM(BO$12:BO62)</f>
        <v>31860.870000000006</v>
      </c>
      <c r="BR62" s="77">
        <f ca="1">SUM(BM$12:BM62)+SUMIF(BN$12:BN62, "&lt;0")</f>
        <v>12552.909</v>
      </c>
      <c r="BT62" s="78">
        <v>44236</v>
      </c>
      <c r="BU62" s="79">
        <f t="shared" ca="1" si="38"/>
        <v>1273.1800000000003</v>
      </c>
      <c r="BV62" s="79">
        <f t="shared" ca="1" si="60"/>
        <v>1528.6567142857145</v>
      </c>
      <c r="BW62" s="79">
        <f t="shared" ca="1" si="69"/>
        <v>162.37199999999905</v>
      </c>
      <c r="BX62" s="79">
        <f t="shared" ca="1" si="39"/>
        <v>1110.8080000000014</v>
      </c>
      <c r="BY62" s="79">
        <f t="shared" ca="1" si="40"/>
        <v>1110.8080000000014</v>
      </c>
      <c r="BZ62" s="79">
        <f t="shared" ca="1" si="51"/>
        <v>44413.779000000002</v>
      </c>
      <c r="CA62" s="14">
        <f ca="1">SUM(BY$12:BY62)</f>
        <v>31860.870000000006</v>
      </c>
      <c r="CB62" s="77">
        <f ca="1">SUM(BW$12:BW62)+SUMIF(BX$12:BX62, "&lt;0")</f>
        <v>12552.909</v>
      </c>
      <c r="CD62" s="78">
        <v>44236</v>
      </c>
      <c r="CE62" s="79">
        <f t="shared" ca="1" si="41"/>
        <v>1273.1800000000003</v>
      </c>
      <c r="CF62" s="79">
        <f t="shared" ca="1" si="61"/>
        <v>1528.6567142857145</v>
      </c>
      <c r="CG62" s="79">
        <f t="shared" ca="1" si="70"/>
        <v>162.37199999999905</v>
      </c>
      <c r="CH62" s="79">
        <f t="shared" ca="1" si="42"/>
        <v>1110.8080000000014</v>
      </c>
      <c r="CI62" s="79">
        <f t="shared" ca="1" si="43"/>
        <v>1110.8080000000014</v>
      </c>
      <c r="CJ62" s="79">
        <f t="shared" ca="1" si="76"/>
        <v>44413.779000000002</v>
      </c>
      <c r="CK62" s="14">
        <f ca="1">SUM(CI$12:CI62)</f>
        <v>31860.870000000006</v>
      </c>
      <c r="CL62" s="77">
        <f ca="1">SUM(CG$12:CG62)+SUMIF(CH$12:CH62, "&lt;0")</f>
        <v>12552.909</v>
      </c>
    </row>
    <row r="63" spans="1:90" x14ac:dyDescent="0.2">
      <c r="A63" s="56">
        <v>44237</v>
      </c>
      <c r="B63" s="76">
        <f ca="1">IF($A63&gt;= $C$5,$C$6, INDEX('[1]Historical Data'!$D$2:$D$742, MATCH(A63, '[1]Historical Data'!$B$2:$B$742, 0)))</f>
        <v>1723.1329999999944</v>
      </c>
      <c r="C63" s="79">
        <f t="shared" ca="1" si="53"/>
        <v>1591.9587142857138</v>
      </c>
      <c r="D63" s="79">
        <f t="shared" ca="1" si="62"/>
        <v>524.50400000000127</v>
      </c>
      <c r="E63" s="79">
        <f t="shared" ca="1" si="18"/>
        <v>1198.6289999999931</v>
      </c>
      <c r="F63" s="79">
        <f t="shared" ca="1" si="19"/>
        <v>1198.6289999999931</v>
      </c>
      <c r="G63" s="79">
        <f t="shared" ca="1" si="44"/>
        <v>46136.911999999997</v>
      </c>
      <c r="H63" s="14">
        <f ca="1">SUM(F$12:F63)</f>
        <v>33059.498999999996</v>
      </c>
      <c r="I63" s="77">
        <f ca="1">SUM(D$12:D63)+SUMIF(E$12:E63, "&lt;0")</f>
        <v>13077.413</v>
      </c>
      <c r="J63" s="14"/>
      <c r="K63" s="78">
        <v>44237</v>
      </c>
      <c r="L63" s="79">
        <f t="shared" ca="1" si="20"/>
        <v>1723.1329999999944</v>
      </c>
      <c r="M63" s="79">
        <f t="shared" ca="1" si="54"/>
        <v>1591.9587142857138</v>
      </c>
      <c r="N63" s="79">
        <f t="shared" ca="1" si="63"/>
        <v>524.50400000000127</v>
      </c>
      <c r="O63" s="79">
        <f t="shared" ca="1" si="21"/>
        <v>1198.6289999999931</v>
      </c>
      <c r="P63" s="79">
        <f t="shared" ca="1" si="22"/>
        <v>1198.6289999999931</v>
      </c>
      <c r="Q63" s="79">
        <f t="shared" ca="1" si="71"/>
        <v>46136.911999999997</v>
      </c>
      <c r="R63" s="14">
        <f ca="1">SUM(P$12:P63)</f>
        <v>33059.498999999996</v>
      </c>
      <c r="S63" s="77">
        <f ca="1">SUM(N$12:N63)+SUMIF(O$12:O63, "&lt;0")</f>
        <v>13077.413</v>
      </c>
      <c r="U63" s="78">
        <v>44237</v>
      </c>
      <c r="V63" s="79">
        <f t="shared" ca="1" si="23"/>
        <v>1723.1329999999944</v>
      </c>
      <c r="W63" s="79">
        <f t="shared" ca="1" si="55"/>
        <v>1591.9587142857138</v>
      </c>
      <c r="X63" s="79">
        <f t="shared" ca="1" si="64"/>
        <v>524.50400000000127</v>
      </c>
      <c r="Y63" s="79">
        <f t="shared" ca="1" si="24"/>
        <v>1198.6289999999931</v>
      </c>
      <c r="Z63" s="79">
        <f t="shared" ca="1" si="25"/>
        <v>1198.6289999999931</v>
      </c>
      <c r="AA63" s="79">
        <f t="shared" ca="1" si="72"/>
        <v>46136.911999999997</v>
      </c>
      <c r="AB63" s="14">
        <f ca="1">SUM(Z$12:Z63)</f>
        <v>33059.498999999996</v>
      </c>
      <c r="AC63" s="77">
        <f ca="1">SUM(X$12:X63)+SUMIF(Y$12:Y63, "&lt;0")</f>
        <v>13077.413</v>
      </c>
      <c r="AE63" s="78">
        <v>44237</v>
      </c>
      <c r="AF63" s="79">
        <f t="shared" ca="1" si="26"/>
        <v>1723.1329999999944</v>
      </c>
      <c r="AG63" s="79">
        <f t="shared" ca="1" si="56"/>
        <v>1591.9587142857138</v>
      </c>
      <c r="AH63" s="79">
        <f t="shared" ca="1" si="65"/>
        <v>524.50400000000127</v>
      </c>
      <c r="AI63" s="79">
        <f t="shared" ca="1" si="27"/>
        <v>1198.6289999999931</v>
      </c>
      <c r="AJ63" s="79">
        <f t="shared" ca="1" si="28"/>
        <v>1198.6289999999931</v>
      </c>
      <c r="AK63" s="79">
        <f t="shared" ca="1" si="47"/>
        <v>46136.911999999997</v>
      </c>
      <c r="AL63" s="14">
        <f ca="1">SUM(AJ$12:AJ63)</f>
        <v>33059.498999999996</v>
      </c>
      <c r="AM63" s="77">
        <f ca="1">SUM(AH$12:AH63)+SUMIF(AI$12:AI63, "&lt;0")</f>
        <v>13077.413</v>
      </c>
      <c r="AO63" s="78">
        <v>44237</v>
      </c>
      <c r="AP63" s="79">
        <f t="shared" ca="1" si="29"/>
        <v>1723.1329999999944</v>
      </c>
      <c r="AQ63" s="79">
        <f t="shared" ca="1" si="57"/>
        <v>1592</v>
      </c>
      <c r="AR63" s="79">
        <f t="shared" ca="1" si="66"/>
        <v>524.50400000000127</v>
      </c>
      <c r="AS63" s="79">
        <f t="shared" ca="1" si="30"/>
        <v>1198.6289999999931</v>
      </c>
      <c r="AT63" s="79">
        <f t="shared" ca="1" si="31"/>
        <v>1198.6289999999931</v>
      </c>
      <c r="AU63" s="79">
        <f t="shared" ca="1" si="73"/>
        <v>46136.911999999997</v>
      </c>
      <c r="AV63" s="14">
        <f ca="1">SUM(AT$12:AT63)</f>
        <v>33059.498999999996</v>
      </c>
      <c r="AW63" s="77">
        <f ca="1">SUM(AR$12:AR63)+SUMIF(AS$12:AS63, "&lt;0")</f>
        <v>13077.413</v>
      </c>
      <c r="AX63" s="14"/>
      <c r="AZ63" s="78">
        <v>44237</v>
      </c>
      <c r="BA63" s="79">
        <f t="shared" ca="1" si="32"/>
        <v>1723.1329999999944</v>
      </c>
      <c r="BB63" s="79">
        <f t="shared" ca="1" si="58"/>
        <v>1591.9587142857138</v>
      </c>
      <c r="BC63" s="79">
        <f t="shared" ca="1" si="67"/>
        <v>524.50400000000127</v>
      </c>
      <c r="BD63" s="79">
        <f t="shared" ca="1" si="33"/>
        <v>1198.6289999999931</v>
      </c>
      <c r="BE63" s="79">
        <f t="shared" ca="1" si="34"/>
        <v>1198.6289999999931</v>
      </c>
      <c r="BF63" s="79">
        <f t="shared" ca="1" si="74"/>
        <v>46136.911999999997</v>
      </c>
      <c r="BG63" s="14">
        <f ca="1">SUM(BE$12:BE63)</f>
        <v>33059.498999999996</v>
      </c>
      <c r="BH63" s="77">
        <f ca="1">SUM(BC$12:BC63)+SUMIF(BD$12:BD63, "&lt;0")</f>
        <v>13077.413</v>
      </c>
      <c r="BJ63" s="78">
        <v>44237</v>
      </c>
      <c r="BK63" s="79">
        <f t="shared" ca="1" si="35"/>
        <v>1723.1329999999944</v>
      </c>
      <c r="BL63" s="79">
        <f t="shared" ca="1" si="59"/>
        <v>1591.9587142857138</v>
      </c>
      <c r="BM63" s="79">
        <f t="shared" ca="1" si="68"/>
        <v>524.50400000000127</v>
      </c>
      <c r="BN63" s="79">
        <f t="shared" ca="1" si="36"/>
        <v>1198.6289999999931</v>
      </c>
      <c r="BO63" s="79">
        <f t="shared" ca="1" si="37"/>
        <v>1198.6289999999931</v>
      </c>
      <c r="BP63" s="79">
        <f t="shared" ca="1" si="75"/>
        <v>46136.911999999997</v>
      </c>
      <c r="BQ63" s="14">
        <f ca="1">SUM(BO$12:BO63)</f>
        <v>33059.498999999996</v>
      </c>
      <c r="BR63" s="77">
        <f ca="1">SUM(BM$12:BM63)+SUMIF(BN$12:BN63, "&lt;0")</f>
        <v>13077.413</v>
      </c>
      <c r="BT63" s="78">
        <v>44237</v>
      </c>
      <c r="BU63" s="79">
        <f t="shared" ca="1" si="38"/>
        <v>1723.1329999999944</v>
      </c>
      <c r="BV63" s="79">
        <f t="shared" ca="1" si="60"/>
        <v>1591.9587142857138</v>
      </c>
      <c r="BW63" s="79">
        <f t="shared" ca="1" si="69"/>
        <v>524.50400000000127</v>
      </c>
      <c r="BX63" s="79">
        <f t="shared" ca="1" si="39"/>
        <v>1198.6289999999931</v>
      </c>
      <c r="BY63" s="79">
        <f t="shared" ca="1" si="40"/>
        <v>1198.6289999999931</v>
      </c>
      <c r="BZ63" s="79">
        <f t="shared" ca="1" si="51"/>
        <v>46136.911999999997</v>
      </c>
      <c r="CA63" s="14">
        <f ca="1">SUM(BY$12:BY63)</f>
        <v>33059.498999999996</v>
      </c>
      <c r="CB63" s="77">
        <f ca="1">SUM(BW$12:BW63)+SUMIF(BX$12:BX63, "&lt;0")</f>
        <v>13077.413</v>
      </c>
      <c r="CD63" s="78">
        <v>44237</v>
      </c>
      <c r="CE63" s="79">
        <f t="shared" ca="1" si="41"/>
        <v>1723.1329999999944</v>
      </c>
      <c r="CF63" s="79">
        <f t="shared" ca="1" si="61"/>
        <v>1591.9587142857138</v>
      </c>
      <c r="CG63" s="79">
        <f t="shared" ca="1" si="70"/>
        <v>524.50400000000127</v>
      </c>
      <c r="CH63" s="79">
        <f t="shared" ca="1" si="42"/>
        <v>1198.6289999999931</v>
      </c>
      <c r="CI63" s="79">
        <f t="shared" ca="1" si="43"/>
        <v>1198.6289999999931</v>
      </c>
      <c r="CJ63" s="79">
        <f t="shared" ca="1" si="76"/>
        <v>46136.911999999997</v>
      </c>
      <c r="CK63" s="14">
        <f ca="1">SUM(CI$12:CI63)</f>
        <v>33059.498999999996</v>
      </c>
      <c r="CL63" s="77">
        <f ca="1">SUM(CG$12:CG63)+SUMIF(CH$12:CH63, "&lt;0")</f>
        <v>13077.413</v>
      </c>
    </row>
    <row r="64" spans="1:90" x14ac:dyDescent="0.2">
      <c r="A64" s="56">
        <v>44238</v>
      </c>
      <c r="B64" s="76">
        <f ca="1">IF($A64&gt;= $C$5,$C$6, INDEX('[1]Historical Data'!$D$2:$D$742, MATCH(A64, '[1]Historical Data'!$B$2:$B$742, 0)))</f>
        <v>1892.4290000000037</v>
      </c>
      <c r="C64" s="79">
        <f t="shared" ca="1" si="53"/>
        <v>1621.6934285714285</v>
      </c>
      <c r="D64" s="79">
        <f t="shared" ca="1" si="62"/>
        <v>400.76199999999881</v>
      </c>
      <c r="E64" s="79">
        <f t="shared" ca="1" si="18"/>
        <v>1491.6670000000049</v>
      </c>
      <c r="F64" s="79">
        <f t="shared" ca="1" si="19"/>
        <v>1491.6670000000049</v>
      </c>
      <c r="G64" s="79">
        <f t="shared" ca="1" si="44"/>
        <v>48029.341</v>
      </c>
      <c r="H64" s="14">
        <f ca="1">SUM(F$12:F64)</f>
        <v>34551.165999999997</v>
      </c>
      <c r="I64" s="77">
        <f ca="1">SUM(D$12:D64)+SUMIF(E$12:E64, "&lt;0")</f>
        <v>13478.174999999999</v>
      </c>
      <c r="J64" s="14"/>
      <c r="K64" s="78">
        <v>44238</v>
      </c>
      <c r="L64" s="79">
        <f t="shared" ca="1" si="20"/>
        <v>1892.4290000000037</v>
      </c>
      <c r="M64" s="79">
        <f t="shared" ca="1" si="54"/>
        <v>1621.6934285714285</v>
      </c>
      <c r="N64" s="79">
        <f t="shared" ca="1" si="63"/>
        <v>400.76199999999881</v>
      </c>
      <c r="O64" s="79">
        <f t="shared" ca="1" si="21"/>
        <v>1491.6670000000049</v>
      </c>
      <c r="P64" s="79">
        <f t="shared" ca="1" si="22"/>
        <v>1491.6670000000049</v>
      </c>
      <c r="Q64" s="79">
        <f t="shared" ca="1" si="71"/>
        <v>48029.341</v>
      </c>
      <c r="R64" s="14">
        <f ca="1">SUM(P$12:P64)</f>
        <v>34551.165999999997</v>
      </c>
      <c r="S64" s="77">
        <f ca="1">SUM(N$12:N64)+SUMIF(O$12:O64, "&lt;0")</f>
        <v>13478.174999999999</v>
      </c>
      <c r="U64" s="78">
        <v>44238</v>
      </c>
      <c r="V64" s="79">
        <f t="shared" ca="1" si="23"/>
        <v>1892.4290000000037</v>
      </c>
      <c r="W64" s="79">
        <f t="shared" ca="1" si="55"/>
        <v>1621.6934285714285</v>
      </c>
      <c r="X64" s="79">
        <f t="shared" ca="1" si="64"/>
        <v>400.76199999999881</v>
      </c>
      <c r="Y64" s="79">
        <f t="shared" ca="1" si="24"/>
        <v>1491.6670000000049</v>
      </c>
      <c r="Z64" s="79">
        <f t="shared" ca="1" si="25"/>
        <v>1491.6670000000049</v>
      </c>
      <c r="AA64" s="79">
        <f t="shared" ca="1" si="72"/>
        <v>48029.341</v>
      </c>
      <c r="AB64" s="14">
        <f ca="1">SUM(Z$12:Z64)</f>
        <v>34551.165999999997</v>
      </c>
      <c r="AC64" s="77">
        <f ca="1">SUM(X$12:X64)+SUMIF(Y$12:Y64, "&lt;0")</f>
        <v>13478.174999999999</v>
      </c>
      <c r="AE64" s="78">
        <v>44238</v>
      </c>
      <c r="AF64" s="79">
        <f t="shared" ca="1" si="26"/>
        <v>1892.4290000000037</v>
      </c>
      <c r="AG64" s="79">
        <f t="shared" ca="1" si="56"/>
        <v>1621.6934285714285</v>
      </c>
      <c r="AH64" s="79">
        <f t="shared" ca="1" si="65"/>
        <v>400.76199999999881</v>
      </c>
      <c r="AI64" s="79">
        <f t="shared" ca="1" si="27"/>
        <v>1491.6670000000049</v>
      </c>
      <c r="AJ64" s="79">
        <f t="shared" ca="1" si="28"/>
        <v>1491.6670000000049</v>
      </c>
      <c r="AK64" s="79">
        <f t="shared" ca="1" si="47"/>
        <v>48029.341</v>
      </c>
      <c r="AL64" s="14">
        <f ca="1">SUM(AJ$12:AJ64)</f>
        <v>34551.165999999997</v>
      </c>
      <c r="AM64" s="77">
        <f ca="1">SUM(AH$12:AH64)+SUMIF(AI$12:AI64, "&lt;0")</f>
        <v>13478.174999999999</v>
      </c>
      <c r="AO64" s="78">
        <v>44238</v>
      </c>
      <c r="AP64" s="79">
        <f t="shared" ca="1" si="29"/>
        <v>1892.4290000000037</v>
      </c>
      <c r="AQ64" s="79">
        <f t="shared" ca="1" si="57"/>
        <v>1622</v>
      </c>
      <c r="AR64" s="79">
        <f t="shared" ca="1" si="66"/>
        <v>400.76199999999881</v>
      </c>
      <c r="AS64" s="79">
        <f t="shared" ca="1" si="30"/>
        <v>1491.6670000000049</v>
      </c>
      <c r="AT64" s="79">
        <f t="shared" ca="1" si="31"/>
        <v>1491.6670000000049</v>
      </c>
      <c r="AU64" s="79">
        <f t="shared" ca="1" si="73"/>
        <v>48029.341</v>
      </c>
      <c r="AV64" s="14">
        <f ca="1">SUM(AT$12:AT64)</f>
        <v>34551.165999999997</v>
      </c>
      <c r="AW64" s="77">
        <f ca="1">SUM(AR$12:AR64)+SUMIF(AS$12:AS64, "&lt;0")</f>
        <v>13478.174999999999</v>
      </c>
      <c r="AX64" s="14"/>
      <c r="AZ64" s="78">
        <v>44238</v>
      </c>
      <c r="BA64" s="79">
        <f t="shared" ca="1" si="32"/>
        <v>1892.4290000000037</v>
      </c>
      <c r="BB64" s="79">
        <f t="shared" ca="1" si="58"/>
        <v>1621.6934285714285</v>
      </c>
      <c r="BC64" s="79">
        <f t="shared" ca="1" si="67"/>
        <v>400.76199999999881</v>
      </c>
      <c r="BD64" s="79">
        <f t="shared" ca="1" si="33"/>
        <v>1491.6670000000049</v>
      </c>
      <c r="BE64" s="79">
        <f t="shared" ca="1" si="34"/>
        <v>1491.6670000000049</v>
      </c>
      <c r="BF64" s="79">
        <f t="shared" ca="1" si="74"/>
        <v>48029.341</v>
      </c>
      <c r="BG64" s="14">
        <f ca="1">SUM(BE$12:BE64)</f>
        <v>34551.165999999997</v>
      </c>
      <c r="BH64" s="77">
        <f ca="1">SUM(BC$12:BC64)+SUMIF(BD$12:BD64, "&lt;0")</f>
        <v>13478.174999999999</v>
      </c>
      <c r="BJ64" s="78">
        <v>44238</v>
      </c>
      <c r="BK64" s="79">
        <f t="shared" ca="1" si="35"/>
        <v>1892.4290000000037</v>
      </c>
      <c r="BL64" s="79">
        <f t="shared" ca="1" si="59"/>
        <v>1621.6934285714285</v>
      </c>
      <c r="BM64" s="79">
        <f t="shared" ca="1" si="68"/>
        <v>400.76199999999881</v>
      </c>
      <c r="BN64" s="79">
        <f t="shared" ca="1" si="36"/>
        <v>1491.6670000000049</v>
      </c>
      <c r="BO64" s="79">
        <f t="shared" ca="1" si="37"/>
        <v>1491.6670000000049</v>
      </c>
      <c r="BP64" s="79">
        <f t="shared" ca="1" si="75"/>
        <v>48029.341</v>
      </c>
      <c r="BQ64" s="14">
        <f ca="1">SUM(BO$12:BO64)</f>
        <v>34551.165999999997</v>
      </c>
      <c r="BR64" s="77">
        <f ca="1">SUM(BM$12:BM64)+SUMIF(BN$12:BN64, "&lt;0")</f>
        <v>13478.174999999999</v>
      </c>
      <c r="BT64" s="78">
        <v>44238</v>
      </c>
      <c r="BU64" s="79">
        <f t="shared" ca="1" si="38"/>
        <v>1892.4290000000037</v>
      </c>
      <c r="BV64" s="79">
        <f t="shared" ca="1" si="60"/>
        <v>1621.6934285714285</v>
      </c>
      <c r="BW64" s="79">
        <f t="shared" ca="1" si="69"/>
        <v>400.76199999999881</v>
      </c>
      <c r="BX64" s="79">
        <f t="shared" ca="1" si="39"/>
        <v>1491.6670000000049</v>
      </c>
      <c r="BY64" s="79">
        <f t="shared" ca="1" si="40"/>
        <v>1491.6670000000049</v>
      </c>
      <c r="BZ64" s="79">
        <f t="shared" ca="1" si="51"/>
        <v>48029.341</v>
      </c>
      <c r="CA64" s="14">
        <f ca="1">SUM(BY$12:BY64)</f>
        <v>34551.165999999997</v>
      </c>
      <c r="CB64" s="77">
        <f ca="1">SUM(BW$12:BW64)+SUMIF(BX$12:BX64, "&lt;0")</f>
        <v>13478.174999999999</v>
      </c>
      <c r="CD64" s="78">
        <v>44238</v>
      </c>
      <c r="CE64" s="79">
        <f t="shared" ca="1" si="41"/>
        <v>1892.4290000000037</v>
      </c>
      <c r="CF64" s="79">
        <f t="shared" ca="1" si="61"/>
        <v>1621.6934285714285</v>
      </c>
      <c r="CG64" s="79">
        <f t="shared" ca="1" si="70"/>
        <v>400.76199999999881</v>
      </c>
      <c r="CH64" s="79">
        <f t="shared" ca="1" si="42"/>
        <v>1491.6670000000049</v>
      </c>
      <c r="CI64" s="79">
        <f t="shared" ca="1" si="43"/>
        <v>1491.6670000000049</v>
      </c>
      <c r="CJ64" s="79">
        <f t="shared" ca="1" si="76"/>
        <v>48029.341</v>
      </c>
      <c r="CK64" s="14">
        <f ca="1">SUM(CI$12:CI64)</f>
        <v>34551.165999999997</v>
      </c>
      <c r="CL64" s="77">
        <f ca="1">SUM(CG$12:CG64)+SUMIF(CH$12:CH64, "&lt;0")</f>
        <v>13478.174999999999</v>
      </c>
    </row>
    <row r="65" spans="1:90" x14ac:dyDescent="0.2">
      <c r="A65" s="56">
        <v>44239</v>
      </c>
      <c r="B65" s="76">
        <f ca="1">IF($A65&gt;= $C$5,$C$6, INDEX('[1]Historical Data'!$D$2:$D$742, MATCH(A65, '[1]Historical Data'!$B$2:$B$742, 0)))</f>
        <v>2049.023000000001</v>
      </c>
      <c r="C65" s="79">
        <f t="shared" ca="1" si="53"/>
        <v>1658.9138571428578</v>
      </c>
      <c r="D65" s="79">
        <f t="shared" ca="1" si="62"/>
        <v>695.65300000000025</v>
      </c>
      <c r="E65" s="79">
        <f t="shared" ca="1" si="18"/>
        <v>1353.3700000000008</v>
      </c>
      <c r="F65" s="79">
        <f t="shared" ca="1" si="19"/>
        <v>1353.3700000000008</v>
      </c>
      <c r="G65" s="79">
        <f t="shared" ca="1" si="44"/>
        <v>50078.364000000001</v>
      </c>
      <c r="H65" s="14">
        <f ca="1">SUM(F$12:F65)</f>
        <v>35904.536</v>
      </c>
      <c r="I65" s="77">
        <f ca="1">SUM(D$12:D65)+SUMIF(E$12:E65, "&lt;0")</f>
        <v>14173.828</v>
      </c>
      <c r="J65" s="14"/>
      <c r="K65" s="78">
        <v>44239</v>
      </c>
      <c r="L65" s="79">
        <f t="shared" ca="1" si="20"/>
        <v>2049.023000000001</v>
      </c>
      <c r="M65" s="79">
        <f t="shared" ca="1" si="54"/>
        <v>1658.9138571428578</v>
      </c>
      <c r="N65" s="79">
        <f t="shared" ca="1" si="63"/>
        <v>695.65300000000025</v>
      </c>
      <c r="O65" s="79">
        <f t="shared" ca="1" si="21"/>
        <v>1353.3700000000008</v>
      </c>
      <c r="P65" s="79">
        <f t="shared" ca="1" si="22"/>
        <v>1353.3700000000008</v>
      </c>
      <c r="Q65" s="79">
        <f t="shared" ca="1" si="71"/>
        <v>50078.364000000001</v>
      </c>
      <c r="R65" s="14">
        <f ca="1">SUM(P$12:P65)</f>
        <v>35904.536</v>
      </c>
      <c r="S65" s="77">
        <f ca="1">SUM(N$12:N65)+SUMIF(O$12:O65, "&lt;0")</f>
        <v>14173.828</v>
      </c>
      <c r="U65" s="78">
        <v>44239</v>
      </c>
      <c r="V65" s="79">
        <f t="shared" ca="1" si="23"/>
        <v>2049.023000000001</v>
      </c>
      <c r="W65" s="79">
        <f t="shared" ca="1" si="55"/>
        <v>1658.9138571428578</v>
      </c>
      <c r="X65" s="79">
        <f t="shared" ca="1" si="64"/>
        <v>695.65300000000025</v>
      </c>
      <c r="Y65" s="79">
        <f t="shared" ca="1" si="24"/>
        <v>1353.3700000000008</v>
      </c>
      <c r="Z65" s="79">
        <f t="shared" ca="1" si="25"/>
        <v>1353.3700000000008</v>
      </c>
      <c r="AA65" s="79">
        <f t="shared" ca="1" si="72"/>
        <v>50078.364000000001</v>
      </c>
      <c r="AB65" s="14">
        <f ca="1">SUM(Z$12:Z65)</f>
        <v>35904.536</v>
      </c>
      <c r="AC65" s="77">
        <f ca="1">SUM(X$12:X65)+SUMIF(Y$12:Y65, "&lt;0")</f>
        <v>14173.828</v>
      </c>
      <c r="AE65" s="78">
        <v>44239</v>
      </c>
      <c r="AF65" s="79">
        <f t="shared" ca="1" si="26"/>
        <v>2049.023000000001</v>
      </c>
      <c r="AG65" s="79">
        <f t="shared" ca="1" si="56"/>
        <v>1658.9138571428578</v>
      </c>
      <c r="AH65" s="79">
        <f t="shared" ca="1" si="65"/>
        <v>695.65300000000025</v>
      </c>
      <c r="AI65" s="79">
        <f t="shared" ca="1" si="27"/>
        <v>1353.3700000000008</v>
      </c>
      <c r="AJ65" s="79">
        <f t="shared" ca="1" si="28"/>
        <v>1353.3700000000008</v>
      </c>
      <c r="AK65" s="79">
        <f t="shared" ca="1" si="47"/>
        <v>50078.364000000001</v>
      </c>
      <c r="AL65" s="14">
        <f ca="1">SUM(AJ$12:AJ65)</f>
        <v>35904.536</v>
      </c>
      <c r="AM65" s="77">
        <f ca="1">SUM(AH$12:AH65)+SUMIF(AI$12:AI65, "&lt;0")</f>
        <v>14173.828</v>
      </c>
      <c r="AO65" s="78">
        <v>44239</v>
      </c>
      <c r="AP65" s="79">
        <f t="shared" ca="1" si="29"/>
        <v>2049.023000000001</v>
      </c>
      <c r="AQ65" s="79">
        <f t="shared" ca="1" si="57"/>
        <v>1659</v>
      </c>
      <c r="AR65" s="79">
        <f t="shared" ca="1" si="66"/>
        <v>695.65300000000025</v>
      </c>
      <c r="AS65" s="79">
        <f t="shared" ca="1" si="30"/>
        <v>1353.3700000000008</v>
      </c>
      <c r="AT65" s="79">
        <f t="shared" ca="1" si="31"/>
        <v>1353.3700000000008</v>
      </c>
      <c r="AU65" s="79">
        <f t="shared" ca="1" si="73"/>
        <v>50078.364000000001</v>
      </c>
      <c r="AV65" s="14">
        <f ca="1">SUM(AT$12:AT65)</f>
        <v>35904.536</v>
      </c>
      <c r="AW65" s="77">
        <f ca="1">SUM(AR$12:AR65)+SUMIF(AS$12:AS65, "&lt;0")</f>
        <v>14173.828</v>
      </c>
      <c r="AX65" s="14"/>
      <c r="AZ65" s="78">
        <v>44239</v>
      </c>
      <c r="BA65" s="79">
        <f t="shared" ca="1" si="32"/>
        <v>2049.023000000001</v>
      </c>
      <c r="BB65" s="79">
        <f t="shared" ca="1" si="58"/>
        <v>1658.9138571428578</v>
      </c>
      <c r="BC65" s="79">
        <f t="shared" ca="1" si="67"/>
        <v>695.65300000000025</v>
      </c>
      <c r="BD65" s="79">
        <f t="shared" ca="1" si="33"/>
        <v>1353.3700000000008</v>
      </c>
      <c r="BE65" s="79">
        <f t="shared" ca="1" si="34"/>
        <v>1353.3700000000008</v>
      </c>
      <c r="BF65" s="79">
        <f t="shared" ca="1" si="74"/>
        <v>50078.364000000001</v>
      </c>
      <c r="BG65" s="14">
        <f ca="1">SUM(BE$12:BE65)</f>
        <v>35904.536</v>
      </c>
      <c r="BH65" s="77">
        <f ca="1">SUM(BC$12:BC65)+SUMIF(BD$12:BD65, "&lt;0")</f>
        <v>14173.828</v>
      </c>
      <c r="BJ65" s="78">
        <v>44239</v>
      </c>
      <c r="BK65" s="79">
        <f t="shared" ca="1" si="35"/>
        <v>2049.023000000001</v>
      </c>
      <c r="BL65" s="79">
        <f t="shared" ca="1" si="59"/>
        <v>1658.9138571428578</v>
      </c>
      <c r="BM65" s="79">
        <f t="shared" ca="1" si="68"/>
        <v>695.65300000000025</v>
      </c>
      <c r="BN65" s="79">
        <f t="shared" ca="1" si="36"/>
        <v>1353.3700000000008</v>
      </c>
      <c r="BO65" s="79">
        <f t="shared" ca="1" si="37"/>
        <v>1353.3700000000008</v>
      </c>
      <c r="BP65" s="79">
        <f t="shared" ca="1" si="75"/>
        <v>50078.364000000001</v>
      </c>
      <c r="BQ65" s="14">
        <f ca="1">SUM(BO$12:BO65)</f>
        <v>35904.536</v>
      </c>
      <c r="BR65" s="77">
        <f ca="1">SUM(BM$12:BM65)+SUMIF(BN$12:BN65, "&lt;0")</f>
        <v>14173.828</v>
      </c>
      <c r="BT65" s="78">
        <v>44239</v>
      </c>
      <c r="BU65" s="79">
        <f t="shared" ca="1" si="38"/>
        <v>2049.023000000001</v>
      </c>
      <c r="BV65" s="79">
        <f t="shared" ca="1" si="60"/>
        <v>1658.9138571428578</v>
      </c>
      <c r="BW65" s="79">
        <f t="shared" ca="1" si="69"/>
        <v>695.65300000000025</v>
      </c>
      <c r="BX65" s="79">
        <f t="shared" ca="1" si="39"/>
        <v>1353.3700000000008</v>
      </c>
      <c r="BY65" s="79">
        <f t="shared" ca="1" si="40"/>
        <v>1353.3700000000008</v>
      </c>
      <c r="BZ65" s="79">
        <f t="shared" ca="1" si="51"/>
        <v>50078.364000000001</v>
      </c>
      <c r="CA65" s="14">
        <f ca="1">SUM(BY$12:BY65)</f>
        <v>35904.536</v>
      </c>
      <c r="CB65" s="77">
        <f ca="1">SUM(BW$12:BW65)+SUMIF(BX$12:BX65, "&lt;0")</f>
        <v>14173.828</v>
      </c>
      <c r="CD65" s="78">
        <v>44239</v>
      </c>
      <c r="CE65" s="79">
        <f t="shared" ca="1" si="41"/>
        <v>2049.023000000001</v>
      </c>
      <c r="CF65" s="79">
        <f t="shared" ca="1" si="61"/>
        <v>1658.9138571428578</v>
      </c>
      <c r="CG65" s="79">
        <f t="shared" ca="1" si="70"/>
        <v>695.65300000000025</v>
      </c>
      <c r="CH65" s="79">
        <f t="shared" ca="1" si="42"/>
        <v>1353.3700000000008</v>
      </c>
      <c r="CI65" s="79">
        <f t="shared" ca="1" si="43"/>
        <v>1353.3700000000008</v>
      </c>
      <c r="CJ65" s="79">
        <f t="shared" ca="1" si="76"/>
        <v>50078.364000000001</v>
      </c>
      <c r="CK65" s="14">
        <f ca="1">SUM(CI$12:CI65)</f>
        <v>35904.536</v>
      </c>
      <c r="CL65" s="77">
        <f ca="1">SUM(CG$12:CG65)+SUMIF(CH$12:CH65, "&lt;0")</f>
        <v>14173.828</v>
      </c>
    </row>
    <row r="66" spans="1:90" x14ac:dyDescent="0.2">
      <c r="A66" s="56">
        <v>44240</v>
      </c>
      <c r="B66" s="76">
        <f ca="1">IF($A66&gt;= $C$5,$C$6, INDEX('[1]Historical Data'!$D$2:$D$742, MATCH(A66, '[1]Historical Data'!$B$2:$B$742, 0)))</f>
        <v>1960.653999999995</v>
      </c>
      <c r="C66" s="79">
        <f t="shared" ca="1" si="53"/>
        <v>1644.9451428571422</v>
      </c>
      <c r="D66" s="79">
        <f t="shared" ca="1" si="62"/>
        <v>1351.1789999999987</v>
      </c>
      <c r="E66" s="79">
        <f t="shared" ca="1" si="18"/>
        <v>609.47499999999627</v>
      </c>
      <c r="F66" s="79">
        <f t="shared" ca="1" si="19"/>
        <v>609.47499999999627</v>
      </c>
      <c r="G66" s="79">
        <f t="shared" ca="1" si="44"/>
        <v>52039.017999999996</v>
      </c>
      <c r="H66" s="14">
        <f ca="1">SUM(F$12:F66)</f>
        <v>36514.010999999999</v>
      </c>
      <c r="I66" s="77">
        <f ca="1">SUM(D$12:D66)+SUMIF(E$12:E66, "&lt;0")</f>
        <v>15525.006999999998</v>
      </c>
      <c r="J66" s="14"/>
      <c r="K66" s="78">
        <v>44240</v>
      </c>
      <c r="L66" s="79">
        <f t="shared" ca="1" si="20"/>
        <v>1960.653999999995</v>
      </c>
      <c r="M66" s="79">
        <f t="shared" ca="1" si="54"/>
        <v>1644.9451428571422</v>
      </c>
      <c r="N66" s="79">
        <f t="shared" ca="1" si="63"/>
        <v>1351.1789999999987</v>
      </c>
      <c r="O66" s="79">
        <f t="shared" ca="1" si="21"/>
        <v>609.47499999999627</v>
      </c>
      <c r="P66" s="79">
        <f t="shared" ca="1" si="22"/>
        <v>609.47499999999627</v>
      </c>
      <c r="Q66" s="79">
        <f t="shared" ca="1" si="71"/>
        <v>52039.017999999996</v>
      </c>
      <c r="R66" s="14">
        <f ca="1">SUM(P$12:P66)</f>
        <v>36514.010999999999</v>
      </c>
      <c r="S66" s="77">
        <f ca="1">SUM(N$12:N66)+SUMIF(O$12:O66, "&lt;0")</f>
        <v>15525.006999999998</v>
      </c>
      <c r="U66" s="78">
        <v>44240</v>
      </c>
      <c r="V66" s="79">
        <f t="shared" ca="1" si="23"/>
        <v>1960.653999999995</v>
      </c>
      <c r="W66" s="79">
        <f t="shared" ca="1" si="55"/>
        <v>1644.9451428571422</v>
      </c>
      <c r="X66" s="79">
        <f t="shared" ca="1" si="64"/>
        <v>1351.1789999999987</v>
      </c>
      <c r="Y66" s="79">
        <f t="shared" ca="1" si="24"/>
        <v>609.47499999999627</v>
      </c>
      <c r="Z66" s="79">
        <f t="shared" ca="1" si="25"/>
        <v>609.47499999999627</v>
      </c>
      <c r="AA66" s="79">
        <f t="shared" ca="1" si="72"/>
        <v>52039.017999999996</v>
      </c>
      <c r="AB66" s="14">
        <f ca="1">SUM(Z$12:Z66)</f>
        <v>36514.010999999999</v>
      </c>
      <c r="AC66" s="77">
        <f ca="1">SUM(X$12:X66)+SUMIF(Y$12:Y66, "&lt;0")</f>
        <v>15525.006999999998</v>
      </c>
      <c r="AE66" s="78">
        <v>44240</v>
      </c>
      <c r="AF66" s="79">
        <f t="shared" ca="1" si="26"/>
        <v>1960.653999999995</v>
      </c>
      <c r="AG66" s="79">
        <f t="shared" ca="1" si="56"/>
        <v>1644.9451428571422</v>
      </c>
      <c r="AH66" s="79">
        <f t="shared" ca="1" si="65"/>
        <v>1351.1789999999987</v>
      </c>
      <c r="AI66" s="79">
        <f t="shared" ca="1" si="27"/>
        <v>609.47499999999627</v>
      </c>
      <c r="AJ66" s="79">
        <f t="shared" ca="1" si="28"/>
        <v>609.47499999999627</v>
      </c>
      <c r="AK66" s="79">
        <f t="shared" ca="1" si="47"/>
        <v>52039.017999999996</v>
      </c>
      <c r="AL66" s="14">
        <f ca="1">SUM(AJ$12:AJ66)</f>
        <v>36514.010999999999</v>
      </c>
      <c r="AM66" s="77">
        <f ca="1">SUM(AH$12:AH66)+SUMIF(AI$12:AI66, "&lt;0")</f>
        <v>15525.006999999998</v>
      </c>
      <c r="AO66" s="78">
        <v>44240</v>
      </c>
      <c r="AP66" s="79">
        <f t="shared" ca="1" si="29"/>
        <v>1960.653999999995</v>
      </c>
      <c r="AQ66" s="79">
        <f t="shared" ca="1" si="57"/>
        <v>1645</v>
      </c>
      <c r="AR66" s="79">
        <f t="shared" ca="1" si="66"/>
        <v>1351.1789999999987</v>
      </c>
      <c r="AS66" s="79">
        <f t="shared" ca="1" si="30"/>
        <v>609.47499999999627</v>
      </c>
      <c r="AT66" s="79">
        <f t="shared" ca="1" si="31"/>
        <v>609.47499999999627</v>
      </c>
      <c r="AU66" s="79">
        <f t="shared" ca="1" si="73"/>
        <v>52039.017999999996</v>
      </c>
      <c r="AV66" s="14">
        <f ca="1">SUM(AT$12:AT66)</f>
        <v>36514.010999999999</v>
      </c>
      <c r="AW66" s="77">
        <f ca="1">SUM(AR$12:AR66)+SUMIF(AS$12:AS66, "&lt;0")</f>
        <v>15525.006999999998</v>
      </c>
      <c r="AX66" s="14"/>
      <c r="AZ66" s="78">
        <v>44240</v>
      </c>
      <c r="BA66" s="79">
        <f t="shared" ca="1" si="32"/>
        <v>1960.653999999995</v>
      </c>
      <c r="BB66" s="79">
        <f t="shared" ca="1" si="58"/>
        <v>1644.9451428571422</v>
      </c>
      <c r="BC66" s="79">
        <f t="shared" ca="1" si="67"/>
        <v>1351.1789999999987</v>
      </c>
      <c r="BD66" s="79">
        <f t="shared" ca="1" si="33"/>
        <v>609.47499999999627</v>
      </c>
      <c r="BE66" s="79">
        <f t="shared" ca="1" si="34"/>
        <v>609.47499999999627</v>
      </c>
      <c r="BF66" s="79">
        <f t="shared" ca="1" si="74"/>
        <v>52039.017999999996</v>
      </c>
      <c r="BG66" s="14">
        <f ca="1">SUM(BE$12:BE66)</f>
        <v>36514.010999999999</v>
      </c>
      <c r="BH66" s="77">
        <f ca="1">SUM(BC$12:BC66)+SUMIF(BD$12:BD66, "&lt;0")</f>
        <v>15525.006999999998</v>
      </c>
      <c r="BJ66" s="78">
        <v>44240</v>
      </c>
      <c r="BK66" s="79">
        <f t="shared" ca="1" si="35"/>
        <v>1960.653999999995</v>
      </c>
      <c r="BL66" s="79">
        <f t="shared" ca="1" si="59"/>
        <v>1644.9451428571422</v>
      </c>
      <c r="BM66" s="79">
        <f t="shared" ca="1" si="68"/>
        <v>1351.1789999999987</v>
      </c>
      <c r="BN66" s="79">
        <f t="shared" ca="1" si="36"/>
        <v>609.47499999999627</v>
      </c>
      <c r="BO66" s="79">
        <f t="shared" ca="1" si="37"/>
        <v>609.47499999999627</v>
      </c>
      <c r="BP66" s="79">
        <f t="shared" ca="1" si="75"/>
        <v>52039.017999999996</v>
      </c>
      <c r="BQ66" s="14">
        <f ca="1">SUM(BO$12:BO66)</f>
        <v>36514.010999999999</v>
      </c>
      <c r="BR66" s="77">
        <f ca="1">SUM(BM$12:BM66)+SUMIF(BN$12:BN66, "&lt;0")</f>
        <v>15525.006999999998</v>
      </c>
      <c r="BT66" s="78">
        <v>44240</v>
      </c>
      <c r="BU66" s="79">
        <f t="shared" ca="1" si="38"/>
        <v>1960.653999999995</v>
      </c>
      <c r="BV66" s="79">
        <f t="shared" ca="1" si="60"/>
        <v>1644.9451428571422</v>
      </c>
      <c r="BW66" s="79">
        <f t="shared" ca="1" si="69"/>
        <v>1351.1789999999987</v>
      </c>
      <c r="BX66" s="79">
        <f t="shared" ca="1" si="39"/>
        <v>609.47499999999627</v>
      </c>
      <c r="BY66" s="79">
        <f t="shared" ca="1" si="40"/>
        <v>609.47499999999627</v>
      </c>
      <c r="BZ66" s="79">
        <f t="shared" ca="1" si="51"/>
        <v>52039.017999999996</v>
      </c>
      <c r="CA66" s="14">
        <f ca="1">SUM(BY$12:BY66)</f>
        <v>36514.010999999999</v>
      </c>
      <c r="CB66" s="77">
        <f ca="1">SUM(BW$12:BW66)+SUMIF(BX$12:BX66, "&lt;0")</f>
        <v>15525.006999999998</v>
      </c>
      <c r="CD66" s="78">
        <v>44240</v>
      </c>
      <c r="CE66" s="79">
        <f t="shared" ca="1" si="41"/>
        <v>1960.653999999995</v>
      </c>
      <c r="CF66" s="79">
        <f t="shared" ca="1" si="61"/>
        <v>1644.9451428571422</v>
      </c>
      <c r="CG66" s="79">
        <f t="shared" ca="1" si="70"/>
        <v>1351.1789999999987</v>
      </c>
      <c r="CH66" s="79">
        <f t="shared" ca="1" si="42"/>
        <v>609.47499999999627</v>
      </c>
      <c r="CI66" s="79">
        <f t="shared" ca="1" si="43"/>
        <v>609.47499999999627</v>
      </c>
      <c r="CJ66" s="79">
        <f t="shared" ca="1" si="76"/>
        <v>52039.017999999996</v>
      </c>
      <c r="CK66" s="14">
        <f ca="1">SUM(CI$12:CI66)</f>
        <v>36514.010999999999</v>
      </c>
      <c r="CL66" s="77">
        <f ca="1">SUM(CG$12:CG66)+SUMIF(CH$12:CH66, "&lt;0")</f>
        <v>15525.006999999998</v>
      </c>
    </row>
    <row r="67" spans="1:90" x14ac:dyDescent="0.2">
      <c r="A67" s="56">
        <v>44241</v>
      </c>
      <c r="B67" s="76">
        <f ca="1">IF($A67&gt;= $C$5,$C$6, INDEX('[1]Historical Data'!$D$2:$D$742, MATCH(A67, '[1]Historical Data'!$B$2:$B$742, 0)))</f>
        <v>1758.1600000000035</v>
      </c>
      <c r="C67" s="79">
        <f t="shared" ca="1" si="53"/>
        <v>1681.9509999999998</v>
      </c>
      <c r="D67" s="79">
        <f t="shared" ca="1" si="62"/>
        <v>987.11100000000215</v>
      </c>
      <c r="E67" s="79">
        <f t="shared" ca="1" si="18"/>
        <v>771.04900000000134</v>
      </c>
      <c r="F67" s="79">
        <f t="shared" ca="1" si="19"/>
        <v>771.04900000000134</v>
      </c>
      <c r="G67" s="79">
        <f t="shared" ca="1" si="44"/>
        <v>53797.178</v>
      </c>
      <c r="H67" s="14">
        <f ca="1">SUM(F$12:F67)</f>
        <v>37285.06</v>
      </c>
      <c r="I67" s="77">
        <f ca="1">SUM(D$12:D67)+SUMIF(E$12:E67, "&lt;0")</f>
        <v>16512.117999999999</v>
      </c>
      <c r="J67" s="14"/>
      <c r="K67" s="78">
        <v>44241</v>
      </c>
      <c r="L67" s="79">
        <f t="shared" ca="1" si="20"/>
        <v>1758.1600000000035</v>
      </c>
      <c r="M67" s="79">
        <f t="shared" ca="1" si="54"/>
        <v>1681.9509999999998</v>
      </c>
      <c r="N67" s="79">
        <f t="shared" ca="1" si="63"/>
        <v>987.11100000000215</v>
      </c>
      <c r="O67" s="79">
        <f t="shared" ca="1" si="21"/>
        <v>771.04900000000134</v>
      </c>
      <c r="P67" s="79">
        <f t="shared" ca="1" si="22"/>
        <v>771.04900000000134</v>
      </c>
      <c r="Q67" s="79">
        <f t="shared" ca="1" si="71"/>
        <v>53797.178</v>
      </c>
      <c r="R67" s="14">
        <f ca="1">SUM(P$12:P67)</f>
        <v>37285.06</v>
      </c>
      <c r="S67" s="77">
        <f ca="1">SUM(N$12:N67)+SUMIF(O$12:O67, "&lt;0")</f>
        <v>16512.117999999999</v>
      </c>
      <c r="U67" s="78">
        <v>44241</v>
      </c>
      <c r="V67" s="79">
        <f t="shared" ca="1" si="23"/>
        <v>1758.1600000000035</v>
      </c>
      <c r="W67" s="79">
        <f t="shared" ca="1" si="55"/>
        <v>1681.9509999999998</v>
      </c>
      <c r="X67" s="79">
        <f t="shared" ca="1" si="64"/>
        <v>987.11100000000215</v>
      </c>
      <c r="Y67" s="79">
        <f t="shared" ca="1" si="24"/>
        <v>771.04900000000134</v>
      </c>
      <c r="Z67" s="79">
        <f t="shared" ca="1" si="25"/>
        <v>771.04900000000134</v>
      </c>
      <c r="AA67" s="79">
        <f t="shared" ca="1" si="72"/>
        <v>53797.178</v>
      </c>
      <c r="AB67" s="14">
        <f ca="1">SUM(Z$12:Z67)</f>
        <v>37285.06</v>
      </c>
      <c r="AC67" s="77">
        <f ca="1">SUM(X$12:X67)+SUMIF(Y$12:Y67, "&lt;0")</f>
        <v>16512.117999999999</v>
      </c>
      <c r="AE67" s="78">
        <v>44241</v>
      </c>
      <c r="AF67" s="79">
        <f t="shared" ca="1" si="26"/>
        <v>1758.1600000000035</v>
      </c>
      <c r="AG67" s="79">
        <f t="shared" ca="1" si="56"/>
        <v>1681.9509999999998</v>
      </c>
      <c r="AH67" s="79">
        <f t="shared" ca="1" si="65"/>
        <v>987.11100000000215</v>
      </c>
      <c r="AI67" s="79">
        <f t="shared" ca="1" si="27"/>
        <v>771.04900000000134</v>
      </c>
      <c r="AJ67" s="79">
        <f t="shared" ca="1" si="28"/>
        <v>771.04900000000134</v>
      </c>
      <c r="AK67" s="79">
        <f t="shared" ca="1" si="47"/>
        <v>53797.178</v>
      </c>
      <c r="AL67" s="14">
        <f ca="1">SUM(AJ$12:AJ67)</f>
        <v>37285.06</v>
      </c>
      <c r="AM67" s="77">
        <f ca="1">SUM(AH$12:AH67)+SUMIF(AI$12:AI67, "&lt;0")</f>
        <v>16512.117999999999</v>
      </c>
      <c r="AO67" s="78">
        <v>44241</v>
      </c>
      <c r="AP67" s="79">
        <f t="shared" ca="1" si="29"/>
        <v>1758.1600000000035</v>
      </c>
      <c r="AQ67" s="79">
        <f t="shared" ca="1" si="57"/>
        <v>1682</v>
      </c>
      <c r="AR67" s="79">
        <f t="shared" ca="1" si="66"/>
        <v>987.11100000000215</v>
      </c>
      <c r="AS67" s="79">
        <f t="shared" ca="1" si="30"/>
        <v>771.04900000000134</v>
      </c>
      <c r="AT67" s="79">
        <f t="shared" ca="1" si="31"/>
        <v>771.04900000000134</v>
      </c>
      <c r="AU67" s="79">
        <f t="shared" ca="1" si="73"/>
        <v>53797.178</v>
      </c>
      <c r="AV67" s="14">
        <f ca="1">SUM(AT$12:AT67)</f>
        <v>37285.06</v>
      </c>
      <c r="AW67" s="77">
        <f ca="1">SUM(AR$12:AR67)+SUMIF(AS$12:AS67, "&lt;0")</f>
        <v>16512.117999999999</v>
      </c>
      <c r="AX67" s="14"/>
      <c r="AZ67" s="78">
        <v>44241</v>
      </c>
      <c r="BA67" s="79">
        <f t="shared" ca="1" si="32"/>
        <v>1758.1600000000035</v>
      </c>
      <c r="BB67" s="79">
        <f t="shared" ca="1" si="58"/>
        <v>1681.9509999999998</v>
      </c>
      <c r="BC67" s="79">
        <f t="shared" ca="1" si="67"/>
        <v>987.11100000000215</v>
      </c>
      <c r="BD67" s="79">
        <f t="shared" ca="1" si="33"/>
        <v>771.04900000000134</v>
      </c>
      <c r="BE67" s="79">
        <f t="shared" ca="1" si="34"/>
        <v>771.04900000000134</v>
      </c>
      <c r="BF67" s="79">
        <f t="shared" ca="1" si="74"/>
        <v>53797.178</v>
      </c>
      <c r="BG67" s="14">
        <f ca="1">SUM(BE$12:BE67)</f>
        <v>37285.06</v>
      </c>
      <c r="BH67" s="77">
        <f ca="1">SUM(BC$12:BC67)+SUMIF(BD$12:BD67, "&lt;0")</f>
        <v>16512.117999999999</v>
      </c>
      <c r="BJ67" s="78">
        <v>44241</v>
      </c>
      <c r="BK67" s="79">
        <f t="shared" ca="1" si="35"/>
        <v>1758.1600000000035</v>
      </c>
      <c r="BL67" s="79">
        <f t="shared" ca="1" si="59"/>
        <v>1681.9509999999998</v>
      </c>
      <c r="BM67" s="79">
        <f t="shared" ca="1" si="68"/>
        <v>987.11100000000215</v>
      </c>
      <c r="BN67" s="79">
        <f t="shared" ca="1" si="36"/>
        <v>771.04900000000134</v>
      </c>
      <c r="BO67" s="79">
        <f t="shared" ca="1" si="37"/>
        <v>771.04900000000134</v>
      </c>
      <c r="BP67" s="79">
        <f t="shared" ca="1" si="75"/>
        <v>53797.178</v>
      </c>
      <c r="BQ67" s="14">
        <f ca="1">SUM(BO$12:BO67)</f>
        <v>37285.06</v>
      </c>
      <c r="BR67" s="77">
        <f ca="1">SUM(BM$12:BM67)+SUMIF(BN$12:BN67, "&lt;0")</f>
        <v>16512.117999999999</v>
      </c>
      <c r="BT67" s="78">
        <v>44241</v>
      </c>
      <c r="BU67" s="79">
        <f t="shared" ca="1" si="38"/>
        <v>1758.1600000000035</v>
      </c>
      <c r="BV67" s="79">
        <f t="shared" ca="1" si="60"/>
        <v>1681.9509999999998</v>
      </c>
      <c r="BW67" s="79">
        <f t="shared" ca="1" si="69"/>
        <v>987.11100000000215</v>
      </c>
      <c r="BX67" s="79">
        <f t="shared" ca="1" si="39"/>
        <v>771.04900000000134</v>
      </c>
      <c r="BY67" s="79">
        <f t="shared" ca="1" si="40"/>
        <v>771.04900000000134</v>
      </c>
      <c r="BZ67" s="79">
        <f t="shared" ca="1" si="51"/>
        <v>53797.178</v>
      </c>
      <c r="CA67" s="14">
        <f ca="1">SUM(BY$12:BY67)</f>
        <v>37285.06</v>
      </c>
      <c r="CB67" s="77">
        <f ca="1">SUM(BW$12:BW67)+SUMIF(BX$12:BX67, "&lt;0")</f>
        <v>16512.117999999999</v>
      </c>
      <c r="CD67" s="78">
        <v>44241</v>
      </c>
      <c r="CE67" s="79">
        <f t="shared" ca="1" si="41"/>
        <v>1758.1600000000035</v>
      </c>
      <c r="CF67" s="79">
        <f t="shared" ca="1" si="61"/>
        <v>1681.9509999999998</v>
      </c>
      <c r="CG67" s="79">
        <f t="shared" ca="1" si="70"/>
        <v>987.11100000000215</v>
      </c>
      <c r="CH67" s="79">
        <f t="shared" ca="1" si="42"/>
        <v>771.04900000000134</v>
      </c>
      <c r="CI67" s="79">
        <f t="shared" ca="1" si="43"/>
        <v>771.04900000000134</v>
      </c>
      <c r="CJ67" s="79">
        <f t="shared" ca="1" si="76"/>
        <v>53797.178</v>
      </c>
      <c r="CK67" s="14">
        <f ca="1">SUM(CI$12:CI67)</f>
        <v>37285.06</v>
      </c>
      <c r="CL67" s="77">
        <f ca="1">SUM(CG$12:CG67)+SUMIF(CH$12:CH67, "&lt;0")</f>
        <v>16512.117999999999</v>
      </c>
    </row>
    <row r="68" spans="1:90" x14ac:dyDescent="0.2">
      <c r="A68" s="56">
        <v>44242</v>
      </c>
      <c r="B68" s="76">
        <f ca="1">IF($A68&gt;= $C$5,$C$6, INDEX('[1]Historical Data'!$D$2:$D$742, MATCH(A68, '[1]Historical Data'!$B$2:$B$742, 0)))</f>
        <v>819.5570000000007</v>
      </c>
      <c r="C68" s="79">
        <f t="shared" ca="1" si="53"/>
        <v>1639.4479999999999</v>
      </c>
      <c r="D68" s="79">
        <f t="shared" ca="1" si="62"/>
        <v>1009.2240000000011</v>
      </c>
      <c r="E68" s="79">
        <f t="shared" ca="1" si="18"/>
        <v>-189.66700000000037</v>
      </c>
      <c r="F68" s="79">
        <f t="shared" ca="1" si="19"/>
        <v>0</v>
      </c>
      <c r="G68" s="79">
        <f t="shared" ca="1" si="44"/>
        <v>54616.735000000001</v>
      </c>
      <c r="H68" s="14">
        <f ca="1">SUM(F$12:F68)</f>
        <v>37285.06</v>
      </c>
      <c r="I68" s="77">
        <f ca="1">SUM(D$12:D68)+SUMIF(E$12:E68, "&lt;0")</f>
        <v>17331.674999999999</v>
      </c>
      <c r="J68" s="14"/>
      <c r="K68" s="78">
        <v>44242</v>
      </c>
      <c r="L68" s="79">
        <f t="shared" ca="1" si="20"/>
        <v>819.5570000000007</v>
      </c>
      <c r="M68" s="79">
        <f t="shared" ca="1" si="54"/>
        <v>1639.4479999999999</v>
      </c>
      <c r="N68" s="79">
        <f t="shared" ca="1" si="63"/>
        <v>1009.2240000000011</v>
      </c>
      <c r="O68" s="79">
        <f t="shared" ca="1" si="21"/>
        <v>-189.66700000000037</v>
      </c>
      <c r="P68" s="79">
        <f t="shared" ca="1" si="22"/>
        <v>0</v>
      </c>
      <c r="Q68" s="79">
        <f t="shared" ca="1" si="71"/>
        <v>54616.735000000001</v>
      </c>
      <c r="R68" s="14">
        <f ca="1">SUM(P$12:P68)</f>
        <v>37285.06</v>
      </c>
      <c r="S68" s="77">
        <f ca="1">SUM(N$12:N68)+SUMIF(O$12:O68, "&lt;0")</f>
        <v>17331.674999999999</v>
      </c>
      <c r="U68" s="78">
        <v>44242</v>
      </c>
      <c r="V68" s="79">
        <f t="shared" ca="1" si="23"/>
        <v>819.5570000000007</v>
      </c>
      <c r="W68" s="79">
        <f t="shared" ca="1" si="55"/>
        <v>1639.4479999999999</v>
      </c>
      <c r="X68" s="79">
        <f t="shared" ca="1" si="64"/>
        <v>1009.2240000000011</v>
      </c>
      <c r="Y68" s="79">
        <f t="shared" ca="1" si="24"/>
        <v>-189.66700000000037</v>
      </c>
      <c r="Z68" s="79">
        <f t="shared" ca="1" si="25"/>
        <v>0</v>
      </c>
      <c r="AA68" s="79">
        <f t="shared" ca="1" si="72"/>
        <v>54616.735000000001</v>
      </c>
      <c r="AB68" s="14">
        <f ca="1">SUM(Z$12:Z68)</f>
        <v>37285.06</v>
      </c>
      <c r="AC68" s="77">
        <f ca="1">SUM(X$12:X68)+SUMIF(Y$12:Y68, "&lt;0")</f>
        <v>17331.674999999999</v>
      </c>
      <c r="AE68" s="78">
        <v>44242</v>
      </c>
      <c r="AF68" s="79">
        <f t="shared" ca="1" si="26"/>
        <v>819.5570000000007</v>
      </c>
      <c r="AG68" s="79">
        <f t="shared" ca="1" si="56"/>
        <v>1639.4479999999999</v>
      </c>
      <c r="AH68" s="79">
        <f t="shared" ca="1" si="65"/>
        <v>1009.2240000000011</v>
      </c>
      <c r="AI68" s="79">
        <f t="shared" ca="1" si="27"/>
        <v>-189.66700000000037</v>
      </c>
      <c r="AJ68" s="79">
        <f t="shared" ca="1" si="28"/>
        <v>0</v>
      </c>
      <c r="AK68" s="79">
        <f t="shared" ca="1" si="47"/>
        <v>54616.735000000001</v>
      </c>
      <c r="AL68" s="14">
        <f ca="1">SUM(AJ$12:AJ68)</f>
        <v>37285.06</v>
      </c>
      <c r="AM68" s="77">
        <f ca="1">SUM(AH$12:AH68)+SUMIF(AI$12:AI68, "&lt;0")</f>
        <v>17331.674999999999</v>
      </c>
      <c r="AO68" s="78">
        <v>44242</v>
      </c>
      <c r="AP68" s="79">
        <f t="shared" ca="1" si="29"/>
        <v>819.5570000000007</v>
      </c>
      <c r="AQ68" s="79">
        <f t="shared" ca="1" si="57"/>
        <v>1639</v>
      </c>
      <c r="AR68" s="79">
        <f t="shared" ca="1" si="66"/>
        <v>1009.2240000000011</v>
      </c>
      <c r="AS68" s="79">
        <f t="shared" ca="1" si="30"/>
        <v>-189.66700000000037</v>
      </c>
      <c r="AT68" s="79">
        <f t="shared" ca="1" si="31"/>
        <v>0</v>
      </c>
      <c r="AU68" s="79">
        <f t="shared" ca="1" si="73"/>
        <v>54616.735000000001</v>
      </c>
      <c r="AV68" s="14">
        <f ca="1">SUM(AT$12:AT68)</f>
        <v>37285.06</v>
      </c>
      <c r="AW68" s="77">
        <f ca="1">SUM(AR$12:AR68)+SUMIF(AS$12:AS68, "&lt;0")</f>
        <v>17331.674999999999</v>
      </c>
      <c r="AX68" s="14"/>
      <c r="AZ68" s="78">
        <v>44242</v>
      </c>
      <c r="BA68" s="79">
        <f t="shared" ca="1" si="32"/>
        <v>819.5570000000007</v>
      </c>
      <c r="BB68" s="79">
        <f t="shared" ca="1" si="58"/>
        <v>1639.4479999999999</v>
      </c>
      <c r="BC68" s="79">
        <f t="shared" ca="1" si="67"/>
        <v>1009.2240000000011</v>
      </c>
      <c r="BD68" s="79">
        <f t="shared" ca="1" si="33"/>
        <v>-189.66700000000037</v>
      </c>
      <c r="BE68" s="79">
        <f t="shared" ca="1" si="34"/>
        <v>0</v>
      </c>
      <c r="BF68" s="79">
        <f t="shared" ca="1" si="74"/>
        <v>54616.735000000001</v>
      </c>
      <c r="BG68" s="14">
        <f ca="1">SUM(BE$12:BE68)</f>
        <v>37285.06</v>
      </c>
      <c r="BH68" s="77">
        <f ca="1">SUM(BC$12:BC68)+SUMIF(BD$12:BD68, "&lt;0")</f>
        <v>17331.674999999999</v>
      </c>
      <c r="BJ68" s="78">
        <v>44242</v>
      </c>
      <c r="BK68" s="79">
        <f t="shared" ca="1" si="35"/>
        <v>819.5570000000007</v>
      </c>
      <c r="BL68" s="79">
        <f t="shared" ca="1" si="59"/>
        <v>1639.4479999999999</v>
      </c>
      <c r="BM68" s="79">
        <f t="shared" ca="1" si="68"/>
        <v>1009.2240000000011</v>
      </c>
      <c r="BN68" s="79">
        <f t="shared" ca="1" si="36"/>
        <v>-189.66700000000037</v>
      </c>
      <c r="BO68" s="79">
        <f t="shared" ca="1" si="37"/>
        <v>0</v>
      </c>
      <c r="BP68" s="79">
        <f t="shared" ca="1" si="75"/>
        <v>54616.735000000001</v>
      </c>
      <c r="BQ68" s="14">
        <f ca="1">SUM(BO$12:BO68)</f>
        <v>37285.06</v>
      </c>
      <c r="BR68" s="77">
        <f ca="1">SUM(BM$12:BM68)+SUMIF(BN$12:BN68, "&lt;0")</f>
        <v>17331.674999999999</v>
      </c>
      <c r="BT68" s="78">
        <v>44242</v>
      </c>
      <c r="BU68" s="79">
        <f t="shared" ca="1" si="38"/>
        <v>819.5570000000007</v>
      </c>
      <c r="BV68" s="79">
        <f t="shared" ca="1" si="60"/>
        <v>1639.4479999999999</v>
      </c>
      <c r="BW68" s="79">
        <f t="shared" ca="1" si="69"/>
        <v>1009.2240000000011</v>
      </c>
      <c r="BX68" s="79">
        <f t="shared" ca="1" si="39"/>
        <v>-189.66700000000037</v>
      </c>
      <c r="BY68" s="79">
        <f t="shared" ca="1" si="40"/>
        <v>0</v>
      </c>
      <c r="BZ68" s="79">
        <f t="shared" ca="1" si="51"/>
        <v>54616.735000000001</v>
      </c>
      <c r="CA68" s="14">
        <f ca="1">SUM(BY$12:BY68)</f>
        <v>37285.06</v>
      </c>
      <c r="CB68" s="77">
        <f ca="1">SUM(BW$12:BW68)+SUMIF(BX$12:BX68, "&lt;0")</f>
        <v>17331.674999999999</v>
      </c>
      <c r="CD68" s="78">
        <v>44242</v>
      </c>
      <c r="CE68" s="79">
        <f t="shared" ca="1" si="41"/>
        <v>819.5570000000007</v>
      </c>
      <c r="CF68" s="79">
        <f t="shared" ca="1" si="61"/>
        <v>1639.4479999999999</v>
      </c>
      <c r="CG68" s="79">
        <f t="shared" ca="1" si="70"/>
        <v>1009.2240000000011</v>
      </c>
      <c r="CH68" s="79">
        <f t="shared" ca="1" si="42"/>
        <v>-189.66700000000037</v>
      </c>
      <c r="CI68" s="79">
        <f t="shared" ca="1" si="43"/>
        <v>0</v>
      </c>
      <c r="CJ68" s="79">
        <f t="shared" ca="1" si="76"/>
        <v>54616.735000000001</v>
      </c>
      <c r="CK68" s="14">
        <f ca="1">SUM(CI$12:CI68)</f>
        <v>37285.06</v>
      </c>
      <c r="CL68" s="77">
        <f ca="1">SUM(CG$12:CG68)+SUMIF(CH$12:CH68, "&lt;0")</f>
        <v>17331.674999999999</v>
      </c>
    </row>
    <row r="69" spans="1:90" x14ac:dyDescent="0.2">
      <c r="A69" s="56">
        <v>44243</v>
      </c>
      <c r="B69" s="76">
        <f ca="1">IF($A69&gt;= $C$5,$C$6, INDEX('[1]Historical Data'!$D$2:$D$742, MATCH(A69, '[1]Historical Data'!$B$2:$B$742, 0)))</f>
        <v>1486.8689999999988</v>
      </c>
      <c r="C69" s="79">
        <f t="shared" ca="1" si="53"/>
        <v>1669.9749999999997</v>
      </c>
      <c r="D69" s="79">
        <f t="shared" ca="1" si="62"/>
        <v>758.10200000000077</v>
      </c>
      <c r="E69" s="79">
        <f t="shared" ca="1" si="18"/>
        <v>728.76699999999801</v>
      </c>
      <c r="F69" s="79">
        <f t="shared" ca="1" si="19"/>
        <v>728.76699999999801</v>
      </c>
      <c r="G69" s="79">
        <f t="shared" ca="1" si="44"/>
        <v>56103.603999999999</v>
      </c>
      <c r="H69" s="14">
        <f ca="1">SUM(F$12:F69)</f>
        <v>38013.826999999997</v>
      </c>
      <c r="I69" s="77">
        <f ca="1">SUM(D$12:D69)+SUMIF(E$12:E69, "&lt;0")</f>
        <v>18089.777000000002</v>
      </c>
      <c r="J69" s="14"/>
      <c r="K69" s="78">
        <v>44243</v>
      </c>
      <c r="L69" s="79">
        <f t="shared" ca="1" si="20"/>
        <v>1486.8689999999988</v>
      </c>
      <c r="M69" s="79">
        <f t="shared" ca="1" si="54"/>
        <v>1669.9749999999997</v>
      </c>
      <c r="N69" s="79">
        <f t="shared" ca="1" si="63"/>
        <v>758.10200000000077</v>
      </c>
      <c r="O69" s="79">
        <f t="shared" ca="1" si="21"/>
        <v>728.76699999999801</v>
      </c>
      <c r="P69" s="79">
        <f t="shared" ca="1" si="22"/>
        <v>728.76699999999801</v>
      </c>
      <c r="Q69" s="79">
        <f t="shared" ca="1" si="71"/>
        <v>56103.603999999999</v>
      </c>
      <c r="R69" s="14">
        <f ca="1">SUM(P$12:P69)</f>
        <v>38013.826999999997</v>
      </c>
      <c r="S69" s="77">
        <f ca="1">SUM(N$12:N69)+SUMIF(O$12:O69, "&lt;0")</f>
        <v>18089.777000000002</v>
      </c>
      <c r="U69" s="78">
        <v>44243</v>
      </c>
      <c r="V69" s="79">
        <f t="shared" ca="1" si="23"/>
        <v>1486.8689999999988</v>
      </c>
      <c r="W69" s="79">
        <f t="shared" ca="1" si="55"/>
        <v>1669.9749999999997</v>
      </c>
      <c r="X69" s="79">
        <f t="shared" ca="1" si="64"/>
        <v>758.10200000000077</v>
      </c>
      <c r="Y69" s="79">
        <f t="shared" ca="1" si="24"/>
        <v>728.76699999999801</v>
      </c>
      <c r="Z69" s="79">
        <f t="shared" ca="1" si="25"/>
        <v>728.76699999999801</v>
      </c>
      <c r="AA69" s="79">
        <f t="shared" ca="1" si="72"/>
        <v>56103.603999999999</v>
      </c>
      <c r="AB69" s="14">
        <f ca="1">SUM(Z$12:Z69)</f>
        <v>38013.826999999997</v>
      </c>
      <c r="AC69" s="77">
        <f ca="1">SUM(X$12:X69)+SUMIF(Y$12:Y69, "&lt;0")</f>
        <v>18089.777000000002</v>
      </c>
      <c r="AE69" s="78">
        <v>44243</v>
      </c>
      <c r="AF69" s="79">
        <f t="shared" ca="1" si="26"/>
        <v>1486.8689999999988</v>
      </c>
      <c r="AG69" s="79">
        <f t="shared" ca="1" si="56"/>
        <v>1669.9749999999997</v>
      </c>
      <c r="AH69" s="79">
        <f t="shared" ca="1" si="65"/>
        <v>758.10200000000077</v>
      </c>
      <c r="AI69" s="79">
        <f t="shared" ca="1" si="27"/>
        <v>728.76699999999801</v>
      </c>
      <c r="AJ69" s="79">
        <f t="shared" ca="1" si="28"/>
        <v>728.76699999999801</v>
      </c>
      <c r="AK69" s="79">
        <f t="shared" ca="1" si="47"/>
        <v>56103.603999999999</v>
      </c>
      <c r="AL69" s="14">
        <f ca="1">SUM(AJ$12:AJ69)</f>
        <v>38013.826999999997</v>
      </c>
      <c r="AM69" s="77">
        <f ca="1">SUM(AH$12:AH69)+SUMIF(AI$12:AI69, "&lt;0")</f>
        <v>18089.777000000002</v>
      </c>
      <c r="AO69" s="78">
        <v>44243</v>
      </c>
      <c r="AP69" s="79">
        <f t="shared" ca="1" si="29"/>
        <v>1486.8689999999988</v>
      </c>
      <c r="AQ69" s="79">
        <f t="shared" ca="1" si="57"/>
        <v>1670</v>
      </c>
      <c r="AR69" s="79">
        <f t="shared" ca="1" si="66"/>
        <v>758.10200000000077</v>
      </c>
      <c r="AS69" s="79">
        <f t="shared" ca="1" si="30"/>
        <v>728.76699999999801</v>
      </c>
      <c r="AT69" s="79">
        <f t="shared" ca="1" si="31"/>
        <v>728.76699999999801</v>
      </c>
      <c r="AU69" s="79">
        <f t="shared" ca="1" si="73"/>
        <v>56103.603999999999</v>
      </c>
      <c r="AV69" s="14">
        <f ca="1">SUM(AT$12:AT69)</f>
        <v>38013.826999999997</v>
      </c>
      <c r="AW69" s="77">
        <f ca="1">SUM(AR$12:AR69)+SUMIF(AS$12:AS69, "&lt;0")</f>
        <v>18089.777000000002</v>
      </c>
      <c r="AX69" s="14"/>
      <c r="AZ69" s="78">
        <v>44243</v>
      </c>
      <c r="BA69" s="79">
        <f t="shared" ca="1" si="32"/>
        <v>1486.8689999999988</v>
      </c>
      <c r="BB69" s="79">
        <f t="shared" ca="1" si="58"/>
        <v>1669.9749999999997</v>
      </c>
      <c r="BC69" s="79">
        <f t="shared" ca="1" si="67"/>
        <v>758.10200000000077</v>
      </c>
      <c r="BD69" s="79">
        <f t="shared" ca="1" si="33"/>
        <v>728.76699999999801</v>
      </c>
      <c r="BE69" s="79">
        <f t="shared" ca="1" si="34"/>
        <v>728.76699999999801</v>
      </c>
      <c r="BF69" s="79">
        <f t="shared" ca="1" si="74"/>
        <v>56103.603999999999</v>
      </c>
      <c r="BG69" s="14">
        <f ca="1">SUM(BE$12:BE69)</f>
        <v>38013.826999999997</v>
      </c>
      <c r="BH69" s="77">
        <f ca="1">SUM(BC$12:BC69)+SUMIF(BD$12:BD69, "&lt;0")</f>
        <v>18089.777000000002</v>
      </c>
      <c r="BJ69" s="78">
        <v>44243</v>
      </c>
      <c r="BK69" s="79">
        <f t="shared" ca="1" si="35"/>
        <v>1486.8689999999988</v>
      </c>
      <c r="BL69" s="79">
        <f t="shared" ca="1" si="59"/>
        <v>1669.9749999999997</v>
      </c>
      <c r="BM69" s="79">
        <f t="shared" ca="1" si="68"/>
        <v>758.10200000000077</v>
      </c>
      <c r="BN69" s="79">
        <f t="shared" ca="1" si="36"/>
        <v>728.76699999999801</v>
      </c>
      <c r="BO69" s="79">
        <f t="shared" ca="1" si="37"/>
        <v>728.76699999999801</v>
      </c>
      <c r="BP69" s="79">
        <f t="shared" ca="1" si="75"/>
        <v>56103.603999999999</v>
      </c>
      <c r="BQ69" s="14">
        <f ca="1">SUM(BO$12:BO69)</f>
        <v>38013.826999999997</v>
      </c>
      <c r="BR69" s="77">
        <f ca="1">SUM(BM$12:BM69)+SUMIF(BN$12:BN69, "&lt;0")</f>
        <v>18089.777000000002</v>
      </c>
      <c r="BT69" s="78">
        <v>44243</v>
      </c>
      <c r="BU69" s="79">
        <f t="shared" ca="1" si="38"/>
        <v>1486.8689999999988</v>
      </c>
      <c r="BV69" s="79">
        <f t="shared" ca="1" si="60"/>
        <v>1669.9749999999997</v>
      </c>
      <c r="BW69" s="79">
        <f t="shared" ca="1" si="69"/>
        <v>758.10200000000077</v>
      </c>
      <c r="BX69" s="79">
        <f t="shared" ca="1" si="39"/>
        <v>728.76699999999801</v>
      </c>
      <c r="BY69" s="79">
        <f t="shared" ca="1" si="40"/>
        <v>728.76699999999801</v>
      </c>
      <c r="BZ69" s="79">
        <f t="shared" ca="1" si="51"/>
        <v>56103.603999999999</v>
      </c>
      <c r="CA69" s="14">
        <f ca="1">SUM(BY$12:BY69)</f>
        <v>38013.826999999997</v>
      </c>
      <c r="CB69" s="77">
        <f ca="1">SUM(BW$12:BW69)+SUMIF(BX$12:BX69, "&lt;0")</f>
        <v>18089.777000000002</v>
      </c>
      <c r="CD69" s="78">
        <v>44243</v>
      </c>
      <c r="CE69" s="79">
        <f t="shared" ca="1" si="41"/>
        <v>1486.8689999999988</v>
      </c>
      <c r="CF69" s="79">
        <f t="shared" ca="1" si="61"/>
        <v>1669.9749999999997</v>
      </c>
      <c r="CG69" s="79">
        <f t="shared" ca="1" si="70"/>
        <v>758.10200000000077</v>
      </c>
      <c r="CH69" s="79">
        <f t="shared" ca="1" si="42"/>
        <v>728.76699999999801</v>
      </c>
      <c r="CI69" s="79">
        <f t="shared" ca="1" si="43"/>
        <v>728.76699999999801</v>
      </c>
      <c r="CJ69" s="79">
        <f t="shared" ca="1" si="76"/>
        <v>56103.603999999999</v>
      </c>
      <c r="CK69" s="14">
        <f ca="1">SUM(CI$12:CI69)</f>
        <v>38013.826999999997</v>
      </c>
      <c r="CL69" s="77">
        <f ca="1">SUM(CG$12:CG69)+SUMIF(CH$12:CH69, "&lt;0")</f>
        <v>18089.777000000002</v>
      </c>
    </row>
    <row r="70" spans="1:90" x14ac:dyDescent="0.2">
      <c r="A70" s="56">
        <v>44244</v>
      </c>
      <c r="B70" s="76">
        <f ca="1">IF($A70&gt;= $C$5,$C$6, INDEX('[1]Historical Data'!$D$2:$D$742, MATCH(A70, '[1]Historical Data'!$B$2:$B$742, 0)))</f>
        <v>1291.8729999999996</v>
      </c>
      <c r="C70" s="79">
        <f t="shared" ca="1" si="53"/>
        <v>1608.366428571429</v>
      </c>
      <c r="D70" s="79">
        <f t="shared" ca="1" si="62"/>
        <v>1173.0779999999968</v>
      </c>
      <c r="E70" s="79">
        <f t="shared" ca="1" si="18"/>
        <v>118.7950000000028</v>
      </c>
      <c r="F70" s="79">
        <f t="shared" ca="1" si="19"/>
        <v>118.7950000000028</v>
      </c>
      <c r="G70" s="79">
        <f t="shared" ca="1" si="44"/>
        <v>57395.476999999999</v>
      </c>
      <c r="H70" s="14">
        <f ca="1">SUM(F$12:F70)</f>
        <v>38132.622000000003</v>
      </c>
      <c r="I70" s="77">
        <f ca="1">SUM(D$12:D70)+SUMIF(E$12:E70, "&lt;0")</f>
        <v>19262.855</v>
      </c>
      <c r="J70" s="14"/>
      <c r="K70" s="78">
        <v>44244</v>
      </c>
      <c r="L70" s="79">
        <f t="shared" ca="1" si="20"/>
        <v>1291.8729999999996</v>
      </c>
      <c r="M70" s="79">
        <f t="shared" ca="1" si="54"/>
        <v>1608.366428571429</v>
      </c>
      <c r="N70" s="79">
        <f t="shared" ca="1" si="63"/>
        <v>1173.0779999999968</v>
      </c>
      <c r="O70" s="79">
        <f t="shared" ca="1" si="21"/>
        <v>118.7950000000028</v>
      </c>
      <c r="P70" s="79">
        <f t="shared" ca="1" si="22"/>
        <v>118.7950000000028</v>
      </c>
      <c r="Q70" s="79">
        <f t="shared" ca="1" si="71"/>
        <v>57395.476999999999</v>
      </c>
      <c r="R70" s="14">
        <f ca="1">SUM(P$12:P70)</f>
        <v>38132.622000000003</v>
      </c>
      <c r="S70" s="77">
        <f ca="1">SUM(N$12:N70)+SUMIF(O$12:O70, "&lt;0")</f>
        <v>19262.855</v>
      </c>
      <c r="U70" s="78">
        <v>44244</v>
      </c>
      <c r="V70" s="79">
        <f t="shared" ca="1" si="23"/>
        <v>1291.8729999999996</v>
      </c>
      <c r="W70" s="79">
        <f t="shared" ca="1" si="55"/>
        <v>1608.366428571429</v>
      </c>
      <c r="X70" s="79">
        <f t="shared" ca="1" si="64"/>
        <v>1173.0779999999968</v>
      </c>
      <c r="Y70" s="79">
        <f t="shared" ca="1" si="24"/>
        <v>118.7950000000028</v>
      </c>
      <c r="Z70" s="79">
        <f t="shared" ca="1" si="25"/>
        <v>118.7950000000028</v>
      </c>
      <c r="AA70" s="79">
        <f t="shared" ca="1" si="72"/>
        <v>57395.476999999999</v>
      </c>
      <c r="AB70" s="14">
        <f ca="1">SUM(Z$12:Z70)</f>
        <v>38132.622000000003</v>
      </c>
      <c r="AC70" s="77">
        <f ca="1">SUM(X$12:X70)+SUMIF(Y$12:Y70, "&lt;0")</f>
        <v>19262.855</v>
      </c>
      <c r="AE70" s="78">
        <v>44244</v>
      </c>
      <c r="AF70" s="79">
        <f t="shared" ca="1" si="26"/>
        <v>1291.8729999999996</v>
      </c>
      <c r="AG70" s="79">
        <f t="shared" ca="1" si="56"/>
        <v>1608.366428571429</v>
      </c>
      <c r="AH70" s="79">
        <f t="shared" ca="1" si="65"/>
        <v>1173.0779999999968</v>
      </c>
      <c r="AI70" s="79">
        <f t="shared" ca="1" si="27"/>
        <v>118.7950000000028</v>
      </c>
      <c r="AJ70" s="79">
        <f t="shared" ca="1" si="28"/>
        <v>118.7950000000028</v>
      </c>
      <c r="AK70" s="79">
        <f t="shared" ca="1" si="47"/>
        <v>57395.476999999999</v>
      </c>
      <c r="AL70" s="14">
        <f ca="1">SUM(AJ$12:AJ70)</f>
        <v>38132.622000000003</v>
      </c>
      <c r="AM70" s="77">
        <f ca="1">SUM(AH$12:AH70)+SUMIF(AI$12:AI70, "&lt;0")</f>
        <v>19262.855</v>
      </c>
      <c r="AO70" s="78">
        <v>44244</v>
      </c>
      <c r="AP70" s="79">
        <f t="shared" ca="1" si="29"/>
        <v>1291.8729999999996</v>
      </c>
      <c r="AQ70" s="79">
        <f t="shared" ca="1" si="57"/>
        <v>1608</v>
      </c>
      <c r="AR70" s="79">
        <f t="shared" ca="1" si="66"/>
        <v>1173.0779999999968</v>
      </c>
      <c r="AS70" s="79">
        <f t="shared" ca="1" si="30"/>
        <v>118.7950000000028</v>
      </c>
      <c r="AT70" s="79">
        <f t="shared" ca="1" si="31"/>
        <v>118.7950000000028</v>
      </c>
      <c r="AU70" s="79">
        <f t="shared" ca="1" si="73"/>
        <v>57395.476999999999</v>
      </c>
      <c r="AV70" s="14">
        <f ca="1">SUM(AT$12:AT70)</f>
        <v>38132.622000000003</v>
      </c>
      <c r="AW70" s="77">
        <f ca="1">SUM(AR$12:AR70)+SUMIF(AS$12:AS70, "&lt;0")</f>
        <v>19262.855</v>
      </c>
      <c r="AX70" s="14"/>
      <c r="AZ70" s="78">
        <v>44244</v>
      </c>
      <c r="BA70" s="79">
        <f t="shared" ca="1" si="32"/>
        <v>1291.8729999999996</v>
      </c>
      <c r="BB70" s="79">
        <f t="shared" ca="1" si="58"/>
        <v>1608.366428571429</v>
      </c>
      <c r="BC70" s="79">
        <f t="shared" ca="1" si="67"/>
        <v>1173.0779999999968</v>
      </c>
      <c r="BD70" s="79">
        <f t="shared" ca="1" si="33"/>
        <v>118.7950000000028</v>
      </c>
      <c r="BE70" s="79">
        <f t="shared" ca="1" si="34"/>
        <v>118.7950000000028</v>
      </c>
      <c r="BF70" s="79">
        <f t="shared" ca="1" si="74"/>
        <v>57395.476999999999</v>
      </c>
      <c r="BG70" s="14">
        <f ca="1">SUM(BE$12:BE70)</f>
        <v>38132.622000000003</v>
      </c>
      <c r="BH70" s="77">
        <f ca="1">SUM(BC$12:BC70)+SUMIF(BD$12:BD70, "&lt;0")</f>
        <v>19262.855</v>
      </c>
      <c r="BJ70" s="78">
        <v>44244</v>
      </c>
      <c r="BK70" s="79">
        <f t="shared" ca="1" si="35"/>
        <v>1291.8729999999996</v>
      </c>
      <c r="BL70" s="79">
        <f t="shared" ca="1" si="59"/>
        <v>1608.366428571429</v>
      </c>
      <c r="BM70" s="79">
        <f t="shared" ca="1" si="68"/>
        <v>1173.0779999999968</v>
      </c>
      <c r="BN70" s="79">
        <f t="shared" ca="1" si="36"/>
        <v>118.7950000000028</v>
      </c>
      <c r="BO70" s="79">
        <f t="shared" ca="1" si="37"/>
        <v>118.7950000000028</v>
      </c>
      <c r="BP70" s="79">
        <f t="shared" ca="1" si="75"/>
        <v>57395.476999999999</v>
      </c>
      <c r="BQ70" s="14">
        <f ca="1">SUM(BO$12:BO70)</f>
        <v>38132.622000000003</v>
      </c>
      <c r="BR70" s="77">
        <f ca="1">SUM(BM$12:BM70)+SUMIF(BN$12:BN70, "&lt;0")</f>
        <v>19262.855</v>
      </c>
      <c r="BT70" s="78">
        <v>44244</v>
      </c>
      <c r="BU70" s="79">
        <f t="shared" ca="1" si="38"/>
        <v>1291.8729999999996</v>
      </c>
      <c r="BV70" s="79">
        <f t="shared" ca="1" si="60"/>
        <v>1608.366428571429</v>
      </c>
      <c r="BW70" s="79">
        <f t="shared" ca="1" si="69"/>
        <v>1173.0779999999968</v>
      </c>
      <c r="BX70" s="79">
        <f t="shared" ca="1" si="39"/>
        <v>118.7950000000028</v>
      </c>
      <c r="BY70" s="79">
        <f t="shared" ca="1" si="40"/>
        <v>118.7950000000028</v>
      </c>
      <c r="BZ70" s="79">
        <f t="shared" ca="1" si="51"/>
        <v>57395.476999999999</v>
      </c>
      <c r="CA70" s="14">
        <f ca="1">SUM(BY$12:BY70)</f>
        <v>38132.622000000003</v>
      </c>
      <c r="CB70" s="77">
        <f ca="1">SUM(BW$12:BW70)+SUMIF(BX$12:BX70, "&lt;0")</f>
        <v>19262.855</v>
      </c>
      <c r="CD70" s="78">
        <v>44244</v>
      </c>
      <c r="CE70" s="79">
        <f t="shared" ca="1" si="41"/>
        <v>1291.8729999999996</v>
      </c>
      <c r="CF70" s="79">
        <f t="shared" ca="1" si="61"/>
        <v>1608.366428571429</v>
      </c>
      <c r="CG70" s="79">
        <f t="shared" ca="1" si="70"/>
        <v>1173.0779999999968</v>
      </c>
      <c r="CH70" s="79">
        <f t="shared" ca="1" si="42"/>
        <v>118.7950000000028</v>
      </c>
      <c r="CI70" s="79">
        <f t="shared" ca="1" si="43"/>
        <v>118.7950000000028</v>
      </c>
      <c r="CJ70" s="79">
        <f t="shared" ca="1" si="76"/>
        <v>57395.476999999999</v>
      </c>
      <c r="CK70" s="14">
        <f ca="1">SUM(CI$12:CI70)</f>
        <v>38132.622000000003</v>
      </c>
      <c r="CL70" s="77">
        <f ca="1">SUM(CG$12:CG70)+SUMIF(CH$12:CH70, "&lt;0")</f>
        <v>19262.855</v>
      </c>
    </row>
    <row r="71" spans="1:90" x14ac:dyDescent="0.2">
      <c r="A71" s="56">
        <v>44245</v>
      </c>
      <c r="B71" s="76">
        <f ca="1">IF($A71&gt;= $C$5,$C$6, INDEX('[1]Historical Data'!$D$2:$D$742, MATCH(A71, '[1]Historical Data'!$B$2:$B$742, 0)))</f>
        <v>1686.9020000000019</v>
      </c>
      <c r="C71" s="79">
        <f t="shared" ca="1" si="53"/>
        <v>1579.0054285714286</v>
      </c>
      <c r="D71" s="79">
        <f t="shared" ca="1" si="62"/>
        <v>709.54899999999998</v>
      </c>
      <c r="E71" s="79">
        <f t="shared" ca="1" si="18"/>
        <v>977.35300000000188</v>
      </c>
      <c r="F71" s="79">
        <f t="shared" ca="1" si="19"/>
        <v>977.35300000000188</v>
      </c>
      <c r="G71" s="79">
        <f t="shared" ca="1" si="44"/>
        <v>59082.379000000001</v>
      </c>
      <c r="H71" s="14">
        <f ca="1">SUM(F$12:F71)</f>
        <v>39109.975000000006</v>
      </c>
      <c r="I71" s="77">
        <f ca="1">SUM(D$12:D71)+SUMIF(E$12:E71, "&lt;0")</f>
        <v>19972.403999999999</v>
      </c>
      <c r="J71" s="14"/>
      <c r="K71" s="78">
        <v>44245</v>
      </c>
      <c r="L71" s="79">
        <f t="shared" ca="1" si="20"/>
        <v>1686.9020000000019</v>
      </c>
      <c r="M71" s="79">
        <f t="shared" ca="1" si="54"/>
        <v>1579.0054285714286</v>
      </c>
      <c r="N71" s="79">
        <f t="shared" ca="1" si="63"/>
        <v>709.54899999999998</v>
      </c>
      <c r="O71" s="79">
        <f t="shared" ca="1" si="21"/>
        <v>977.35300000000188</v>
      </c>
      <c r="P71" s="79">
        <f t="shared" ca="1" si="22"/>
        <v>977.35300000000188</v>
      </c>
      <c r="Q71" s="79">
        <f t="shared" ca="1" si="71"/>
        <v>59082.379000000001</v>
      </c>
      <c r="R71" s="14">
        <f ca="1">SUM(P$12:P71)</f>
        <v>39109.975000000006</v>
      </c>
      <c r="S71" s="77">
        <f ca="1">SUM(N$12:N71)+SUMIF(O$12:O71, "&lt;0")</f>
        <v>19972.403999999999</v>
      </c>
      <c r="U71" s="78">
        <v>44245</v>
      </c>
      <c r="V71" s="79">
        <f t="shared" ca="1" si="23"/>
        <v>1686.9020000000019</v>
      </c>
      <c r="W71" s="79">
        <f t="shared" ca="1" si="55"/>
        <v>1579.0054285714286</v>
      </c>
      <c r="X71" s="79">
        <f t="shared" ca="1" si="64"/>
        <v>709.54899999999998</v>
      </c>
      <c r="Y71" s="79">
        <f t="shared" ca="1" si="24"/>
        <v>977.35300000000188</v>
      </c>
      <c r="Z71" s="79">
        <f t="shared" ca="1" si="25"/>
        <v>977.35300000000188</v>
      </c>
      <c r="AA71" s="79">
        <f t="shared" ca="1" si="72"/>
        <v>59082.379000000001</v>
      </c>
      <c r="AB71" s="14">
        <f ca="1">SUM(Z$12:Z71)</f>
        <v>39109.975000000006</v>
      </c>
      <c r="AC71" s="77">
        <f ca="1">SUM(X$12:X71)+SUMIF(Y$12:Y71, "&lt;0")</f>
        <v>19972.403999999999</v>
      </c>
      <c r="AE71" s="78">
        <v>44245</v>
      </c>
      <c r="AF71" s="79">
        <f t="shared" ca="1" si="26"/>
        <v>1686.9020000000019</v>
      </c>
      <c r="AG71" s="79">
        <f t="shared" ca="1" si="56"/>
        <v>1579.0054285714286</v>
      </c>
      <c r="AH71" s="79">
        <f t="shared" ca="1" si="65"/>
        <v>709.54899999999998</v>
      </c>
      <c r="AI71" s="79">
        <f t="shared" ca="1" si="27"/>
        <v>977.35300000000188</v>
      </c>
      <c r="AJ71" s="79">
        <f t="shared" ca="1" si="28"/>
        <v>977.35300000000188</v>
      </c>
      <c r="AK71" s="79">
        <f t="shared" ca="1" si="47"/>
        <v>59082.379000000001</v>
      </c>
      <c r="AL71" s="14">
        <f ca="1">SUM(AJ$12:AJ71)</f>
        <v>39109.975000000006</v>
      </c>
      <c r="AM71" s="77">
        <f ca="1">SUM(AH$12:AH71)+SUMIF(AI$12:AI71, "&lt;0")</f>
        <v>19972.403999999999</v>
      </c>
      <c r="AO71" s="78">
        <v>44245</v>
      </c>
      <c r="AP71" s="79">
        <f t="shared" ca="1" si="29"/>
        <v>1686.9020000000019</v>
      </c>
      <c r="AQ71" s="79">
        <f t="shared" ca="1" si="57"/>
        <v>1579</v>
      </c>
      <c r="AR71" s="79">
        <f t="shared" ca="1" si="66"/>
        <v>709.54899999999998</v>
      </c>
      <c r="AS71" s="79">
        <f t="shared" ca="1" si="30"/>
        <v>977.35300000000188</v>
      </c>
      <c r="AT71" s="79">
        <f t="shared" ca="1" si="31"/>
        <v>977.35300000000188</v>
      </c>
      <c r="AU71" s="79">
        <f t="shared" ca="1" si="73"/>
        <v>59082.379000000001</v>
      </c>
      <c r="AV71" s="14">
        <f ca="1">SUM(AT$12:AT71)</f>
        <v>39109.975000000006</v>
      </c>
      <c r="AW71" s="77">
        <f ca="1">SUM(AR$12:AR71)+SUMIF(AS$12:AS71, "&lt;0")</f>
        <v>19972.403999999999</v>
      </c>
      <c r="AX71" s="14"/>
      <c r="AZ71" s="78">
        <v>44245</v>
      </c>
      <c r="BA71" s="79">
        <f t="shared" ca="1" si="32"/>
        <v>1686.9020000000019</v>
      </c>
      <c r="BB71" s="79">
        <f t="shared" ca="1" si="58"/>
        <v>1579.0054285714286</v>
      </c>
      <c r="BC71" s="79">
        <f t="shared" ca="1" si="67"/>
        <v>709.54899999999998</v>
      </c>
      <c r="BD71" s="79">
        <f t="shared" ca="1" si="33"/>
        <v>977.35300000000188</v>
      </c>
      <c r="BE71" s="79">
        <f t="shared" ca="1" si="34"/>
        <v>977.35300000000188</v>
      </c>
      <c r="BF71" s="79">
        <f t="shared" ca="1" si="74"/>
        <v>59082.379000000001</v>
      </c>
      <c r="BG71" s="14">
        <f ca="1">SUM(BE$12:BE71)</f>
        <v>39109.975000000006</v>
      </c>
      <c r="BH71" s="77">
        <f ca="1">SUM(BC$12:BC71)+SUMIF(BD$12:BD71, "&lt;0")</f>
        <v>19972.403999999999</v>
      </c>
      <c r="BJ71" s="78">
        <v>44245</v>
      </c>
      <c r="BK71" s="79">
        <f t="shared" ca="1" si="35"/>
        <v>1686.9020000000019</v>
      </c>
      <c r="BL71" s="79">
        <f t="shared" ca="1" si="59"/>
        <v>1579.0054285714286</v>
      </c>
      <c r="BM71" s="79">
        <f t="shared" ca="1" si="68"/>
        <v>709.54899999999998</v>
      </c>
      <c r="BN71" s="79">
        <f t="shared" ca="1" si="36"/>
        <v>977.35300000000188</v>
      </c>
      <c r="BO71" s="79">
        <f t="shared" ca="1" si="37"/>
        <v>977.35300000000188</v>
      </c>
      <c r="BP71" s="79">
        <f t="shared" ca="1" si="75"/>
        <v>59082.379000000001</v>
      </c>
      <c r="BQ71" s="14">
        <f ca="1">SUM(BO$12:BO71)</f>
        <v>39109.975000000006</v>
      </c>
      <c r="BR71" s="77">
        <f ca="1">SUM(BM$12:BM71)+SUMIF(BN$12:BN71, "&lt;0")</f>
        <v>19972.403999999999</v>
      </c>
      <c r="BT71" s="78">
        <v>44245</v>
      </c>
      <c r="BU71" s="79">
        <f t="shared" ca="1" si="38"/>
        <v>1686.9020000000019</v>
      </c>
      <c r="BV71" s="79">
        <f t="shared" ca="1" si="60"/>
        <v>1579.0054285714286</v>
      </c>
      <c r="BW71" s="79">
        <f t="shared" ca="1" si="69"/>
        <v>709.54899999999998</v>
      </c>
      <c r="BX71" s="79">
        <f t="shared" ca="1" si="39"/>
        <v>977.35300000000188</v>
      </c>
      <c r="BY71" s="79">
        <f t="shared" ca="1" si="40"/>
        <v>977.35300000000188</v>
      </c>
      <c r="BZ71" s="79">
        <f t="shared" ca="1" si="51"/>
        <v>59082.379000000001</v>
      </c>
      <c r="CA71" s="14">
        <f ca="1">SUM(BY$12:BY71)</f>
        <v>39109.975000000006</v>
      </c>
      <c r="CB71" s="77">
        <f ca="1">SUM(BW$12:BW71)+SUMIF(BX$12:BX71, "&lt;0")</f>
        <v>19972.403999999999</v>
      </c>
      <c r="CD71" s="78">
        <v>44245</v>
      </c>
      <c r="CE71" s="79">
        <f t="shared" ca="1" si="41"/>
        <v>1686.9020000000019</v>
      </c>
      <c r="CF71" s="79">
        <f t="shared" ca="1" si="61"/>
        <v>1579.0054285714286</v>
      </c>
      <c r="CG71" s="79">
        <f t="shared" ca="1" si="70"/>
        <v>709.54899999999998</v>
      </c>
      <c r="CH71" s="79">
        <f t="shared" ca="1" si="42"/>
        <v>977.35300000000188</v>
      </c>
      <c r="CI71" s="79">
        <f t="shared" ca="1" si="43"/>
        <v>977.35300000000188</v>
      </c>
      <c r="CJ71" s="79">
        <f t="shared" ca="1" si="76"/>
        <v>59082.379000000001</v>
      </c>
      <c r="CK71" s="14">
        <f ca="1">SUM(CI$12:CI71)</f>
        <v>39109.975000000006</v>
      </c>
      <c r="CL71" s="77">
        <f ca="1">SUM(CG$12:CG71)+SUMIF(CH$12:CH71, "&lt;0")</f>
        <v>19972.403999999999</v>
      </c>
    </row>
    <row r="72" spans="1:90" x14ac:dyDescent="0.2">
      <c r="A72" s="56">
        <v>44246</v>
      </c>
      <c r="B72" s="76">
        <f ca="1">IF($A72&gt;= $C$5,$C$6, INDEX('[1]Historical Data'!$D$2:$D$742, MATCH(A72, '[1]Historical Data'!$B$2:$B$742, 0)))</f>
        <v>1248.015999999996</v>
      </c>
      <c r="C72" s="79">
        <f t="shared" ca="1" si="53"/>
        <v>1464.5758571428564</v>
      </c>
      <c r="D72" s="79">
        <f t="shared" ca="1" si="62"/>
        <v>226.88100000000122</v>
      </c>
      <c r="E72" s="79">
        <f t="shared" ca="1" si="18"/>
        <v>1021.1349999999948</v>
      </c>
      <c r="F72" s="79">
        <f t="shared" ca="1" si="19"/>
        <v>1021.1349999999948</v>
      </c>
      <c r="G72" s="79">
        <f t="shared" ca="1" si="44"/>
        <v>60330.394999999997</v>
      </c>
      <c r="H72" s="14">
        <f ca="1">SUM(F$12:F72)</f>
        <v>40131.11</v>
      </c>
      <c r="I72" s="77">
        <f ca="1">SUM(D$12:D72)+SUMIF(E$12:E72, "&lt;0")</f>
        <v>20199.285</v>
      </c>
      <c r="J72" s="14"/>
      <c r="K72" s="78">
        <v>44246</v>
      </c>
      <c r="L72" s="79">
        <f t="shared" ca="1" si="20"/>
        <v>1248.015999999996</v>
      </c>
      <c r="M72" s="79">
        <f t="shared" ca="1" si="54"/>
        <v>1464.5758571428564</v>
      </c>
      <c r="N72" s="79">
        <f t="shared" ca="1" si="63"/>
        <v>226.88100000000122</v>
      </c>
      <c r="O72" s="79">
        <f t="shared" ca="1" si="21"/>
        <v>1021.1349999999948</v>
      </c>
      <c r="P72" s="79">
        <f t="shared" ca="1" si="22"/>
        <v>1021.1349999999948</v>
      </c>
      <c r="Q72" s="79">
        <f t="shared" ca="1" si="71"/>
        <v>60330.394999999997</v>
      </c>
      <c r="R72" s="14">
        <f ca="1">SUM(P$12:P72)</f>
        <v>40131.11</v>
      </c>
      <c r="S72" s="77">
        <f ca="1">SUM(N$12:N72)+SUMIF(O$12:O72, "&lt;0")</f>
        <v>20199.285</v>
      </c>
      <c r="U72" s="78">
        <v>44246</v>
      </c>
      <c r="V72" s="79">
        <f t="shared" ca="1" si="23"/>
        <v>1248.015999999996</v>
      </c>
      <c r="W72" s="79">
        <f t="shared" ca="1" si="55"/>
        <v>1464.5758571428564</v>
      </c>
      <c r="X72" s="79">
        <f t="shared" ca="1" si="64"/>
        <v>226.88100000000122</v>
      </c>
      <c r="Y72" s="79">
        <f t="shared" ca="1" si="24"/>
        <v>1021.1349999999948</v>
      </c>
      <c r="Z72" s="79">
        <f t="shared" ca="1" si="25"/>
        <v>1021.1349999999948</v>
      </c>
      <c r="AA72" s="79">
        <f t="shared" ca="1" si="72"/>
        <v>60330.394999999997</v>
      </c>
      <c r="AB72" s="14">
        <f ca="1">SUM(Z$12:Z72)</f>
        <v>40131.11</v>
      </c>
      <c r="AC72" s="77">
        <f ca="1">SUM(X$12:X72)+SUMIF(Y$12:Y72, "&lt;0")</f>
        <v>20199.285</v>
      </c>
      <c r="AE72" s="78">
        <v>44246</v>
      </c>
      <c r="AF72" s="79">
        <f t="shared" ca="1" si="26"/>
        <v>1248.015999999996</v>
      </c>
      <c r="AG72" s="79">
        <f t="shared" ca="1" si="56"/>
        <v>1464.5758571428564</v>
      </c>
      <c r="AH72" s="79">
        <f t="shared" ca="1" si="65"/>
        <v>226.88100000000122</v>
      </c>
      <c r="AI72" s="79">
        <f t="shared" ca="1" si="27"/>
        <v>1021.1349999999948</v>
      </c>
      <c r="AJ72" s="79">
        <f t="shared" ca="1" si="28"/>
        <v>1021.1349999999948</v>
      </c>
      <c r="AK72" s="79">
        <f t="shared" ca="1" si="47"/>
        <v>60330.394999999997</v>
      </c>
      <c r="AL72" s="14">
        <f ca="1">SUM(AJ$12:AJ72)</f>
        <v>40131.11</v>
      </c>
      <c r="AM72" s="77">
        <f ca="1">SUM(AH$12:AH72)+SUMIF(AI$12:AI72, "&lt;0")</f>
        <v>20199.285</v>
      </c>
      <c r="AO72" s="78">
        <v>44246</v>
      </c>
      <c r="AP72" s="79">
        <f t="shared" ca="1" si="29"/>
        <v>1248.015999999996</v>
      </c>
      <c r="AQ72" s="79">
        <f t="shared" ca="1" si="57"/>
        <v>1465</v>
      </c>
      <c r="AR72" s="79">
        <f t="shared" ca="1" si="66"/>
        <v>226.88100000000122</v>
      </c>
      <c r="AS72" s="79">
        <f t="shared" ca="1" si="30"/>
        <v>1021.1349999999948</v>
      </c>
      <c r="AT72" s="79">
        <f t="shared" ca="1" si="31"/>
        <v>1021.1349999999948</v>
      </c>
      <c r="AU72" s="79">
        <f t="shared" ca="1" si="73"/>
        <v>60330.394999999997</v>
      </c>
      <c r="AV72" s="14">
        <f ca="1">SUM(AT$12:AT72)</f>
        <v>40131.11</v>
      </c>
      <c r="AW72" s="77">
        <f ca="1">SUM(AR$12:AR72)+SUMIF(AS$12:AS72, "&lt;0")</f>
        <v>20199.285</v>
      </c>
      <c r="AX72" s="14"/>
      <c r="AZ72" s="78">
        <v>44246</v>
      </c>
      <c r="BA72" s="79">
        <f t="shared" ca="1" si="32"/>
        <v>1248.015999999996</v>
      </c>
      <c r="BB72" s="79">
        <f t="shared" ca="1" si="58"/>
        <v>1464.5758571428564</v>
      </c>
      <c r="BC72" s="79">
        <f t="shared" ca="1" si="67"/>
        <v>226.88100000000122</v>
      </c>
      <c r="BD72" s="79">
        <f t="shared" ca="1" si="33"/>
        <v>1021.1349999999948</v>
      </c>
      <c r="BE72" s="79">
        <f t="shared" ca="1" si="34"/>
        <v>1021.1349999999948</v>
      </c>
      <c r="BF72" s="79">
        <f t="shared" ca="1" si="74"/>
        <v>60330.394999999997</v>
      </c>
      <c r="BG72" s="14">
        <f ca="1">SUM(BE$12:BE72)</f>
        <v>40131.11</v>
      </c>
      <c r="BH72" s="77">
        <f ca="1">SUM(BC$12:BC72)+SUMIF(BD$12:BD72, "&lt;0")</f>
        <v>20199.285</v>
      </c>
      <c r="BJ72" s="78">
        <v>44246</v>
      </c>
      <c r="BK72" s="79">
        <f t="shared" ca="1" si="35"/>
        <v>1248.015999999996</v>
      </c>
      <c r="BL72" s="79">
        <f t="shared" ca="1" si="59"/>
        <v>1464.5758571428564</v>
      </c>
      <c r="BM72" s="79">
        <f t="shared" ca="1" si="68"/>
        <v>226.88100000000122</v>
      </c>
      <c r="BN72" s="79">
        <f t="shared" ca="1" si="36"/>
        <v>1021.1349999999948</v>
      </c>
      <c r="BO72" s="79">
        <f t="shared" ca="1" si="37"/>
        <v>1021.1349999999948</v>
      </c>
      <c r="BP72" s="79">
        <f t="shared" ca="1" si="75"/>
        <v>60330.394999999997</v>
      </c>
      <c r="BQ72" s="14">
        <f ca="1">SUM(BO$12:BO72)</f>
        <v>40131.11</v>
      </c>
      <c r="BR72" s="77">
        <f ca="1">SUM(BM$12:BM72)+SUMIF(BN$12:BN72, "&lt;0")</f>
        <v>20199.285</v>
      </c>
      <c r="BT72" s="78">
        <v>44246</v>
      </c>
      <c r="BU72" s="79">
        <f t="shared" ca="1" si="38"/>
        <v>1248.015999999996</v>
      </c>
      <c r="BV72" s="79">
        <f t="shared" ca="1" si="60"/>
        <v>1464.5758571428564</v>
      </c>
      <c r="BW72" s="79">
        <f t="shared" ca="1" si="69"/>
        <v>226.88100000000122</v>
      </c>
      <c r="BX72" s="79">
        <f t="shared" ca="1" si="39"/>
        <v>1021.1349999999948</v>
      </c>
      <c r="BY72" s="79">
        <f t="shared" ca="1" si="40"/>
        <v>1021.1349999999948</v>
      </c>
      <c r="BZ72" s="79">
        <f t="shared" ca="1" si="51"/>
        <v>60330.394999999997</v>
      </c>
      <c r="CA72" s="14">
        <f ca="1">SUM(BY$12:BY72)</f>
        <v>40131.11</v>
      </c>
      <c r="CB72" s="77">
        <f ca="1">SUM(BW$12:BW72)+SUMIF(BX$12:BX72, "&lt;0")</f>
        <v>20199.285</v>
      </c>
      <c r="CD72" s="78">
        <v>44246</v>
      </c>
      <c r="CE72" s="79">
        <f t="shared" ca="1" si="41"/>
        <v>1248.015999999996</v>
      </c>
      <c r="CF72" s="79">
        <f t="shared" ca="1" si="61"/>
        <v>1464.5758571428564</v>
      </c>
      <c r="CG72" s="79">
        <f t="shared" ca="1" si="70"/>
        <v>226.88100000000122</v>
      </c>
      <c r="CH72" s="79">
        <f t="shared" ca="1" si="42"/>
        <v>1021.1349999999948</v>
      </c>
      <c r="CI72" s="79">
        <f t="shared" ca="1" si="43"/>
        <v>1021.1349999999948</v>
      </c>
      <c r="CJ72" s="79">
        <f t="shared" ca="1" si="76"/>
        <v>60330.394999999997</v>
      </c>
      <c r="CK72" s="14">
        <f ca="1">SUM(CI$12:CI72)</f>
        <v>40131.11</v>
      </c>
      <c r="CL72" s="77">
        <f ca="1">SUM(CG$12:CG72)+SUMIF(CH$12:CH72, "&lt;0")</f>
        <v>20199.285</v>
      </c>
    </row>
    <row r="73" spans="1:90" x14ac:dyDescent="0.2">
      <c r="A73" s="56">
        <v>44247</v>
      </c>
      <c r="B73" s="76">
        <f ca="1">IF($A73&gt;= $C$5,$C$6, INDEX('[1]Historical Data'!$D$2:$D$742, MATCH(A73, '[1]Historical Data'!$B$2:$B$742, 0)))</f>
        <v>959.1050000000032</v>
      </c>
      <c r="C73" s="79">
        <f t="shared" ca="1" si="53"/>
        <v>1321.4974285714291</v>
      </c>
      <c r="D73" s="79">
        <f t="shared" ca="1" si="62"/>
        <v>1118.0419999999995</v>
      </c>
      <c r="E73" s="79">
        <f t="shared" ca="1" si="18"/>
        <v>-158.93699999999626</v>
      </c>
      <c r="F73" s="79">
        <f t="shared" ca="1" si="19"/>
        <v>0</v>
      </c>
      <c r="G73" s="79">
        <f t="shared" ca="1" si="44"/>
        <v>61289.5</v>
      </c>
      <c r="H73" s="14">
        <f ca="1">SUM(F$12:F73)</f>
        <v>40131.11</v>
      </c>
      <c r="I73" s="77">
        <f ca="1">SUM(D$12:D73)+SUMIF(E$12:E73, "&lt;0")</f>
        <v>21158.390000000003</v>
      </c>
      <c r="J73" s="14"/>
      <c r="K73" s="78">
        <v>44247</v>
      </c>
      <c r="L73" s="79">
        <f t="shared" ca="1" si="20"/>
        <v>959.1050000000032</v>
      </c>
      <c r="M73" s="79">
        <f t="shared" ca="1" si="54"/>
        <v>1321.4974285714291</v>
      </c>
      <c r="N73" s="79">
        <f t="shared" ca="1" si="63"/>
        <v>1118.0419999999995</v>
      </c>
      <c r="O73" s="79">
        <f t="shared" ca="1" si="21"/>
        <v>-158.93699999999626</v>
      </c>
      <c r="P73" s="79">
        <f t="shared" ca="1" si="22"/>
        <v>0</v>
      </c>
      <c r="Q73" s="79">
        <f t="shared" ca="1" si="71"/>
        <v>61289.5</v>
      </c>
      <c r="R73" s="14">
        <f ca="1">SUM(P$12:P73)</f>
        <v>40131.11</v>
      </c>
      <c r="S73" s="77">
        <f ca="1">SUM(N$12:N73)+SUMIF(O$12:O73, "&lt;0")</f>
        <v>21158.390000000003</v>
      </c>
      <c r="U73" s="78">
        <v>44247</v>
      </c>
      <c r="V73" s="79">
        <f t="shared" ca="1" si="23"/>
        <v>959.1050000000032</v>
      </c>
      <c r="W73" s="79">
        <f t="shared" ca="1" si="55"/>
        <v>1321.4974285714291</v>
      </c>
      <c r="X73" s="79">
        <f t="shared" ca="1" si="64"/>
        <v>1118.0419999999995</v>
      </c>
      <c r="Y73" s="79">
        <f t="shared" ca="1" si="24"/>
        <v>-158.93699999999626</v>
      </c>
      <c r="Z73" s="79">
        <f t="shared" ca="1" si="25"/>
        <v>0</v>
      </c>
      <c r="AA73" s="79">
        <f t="shared" ca="1" si="72"/>
        <v>61289.5</v>
      </c>
      <c r="AB73" s="14">
        <f ca="1">SUM(Z$12:Z73)</f>
        <v>40131.11</v>
      </c>
      <c r="AC73" s="77">
        <f ca="1">SUM(X$12:X73)+SUMIF(Y$12:Y73, "&lt;0")</f>
        <v>21158.390000000003</v>
      </c>
      <c r="AE73" s="78">
        <v>44247</v>
      </c>
      <c r="AF73" s="79">
        <f t="shared" ca="1" si="26"/>
        <v>959.1050000000032</v>
      </c>
      <c r="AG73" s="79">
        <f t="shared" ca="1" si="56"/>
        <v>1321.4974285714291</v>
      </c>
      <c r="AH73" s="79">
        <f t="shared" ca="1" si="65"/>
        <v>1118.0419999999995</v>
      </c>
      <c r="AI73" s="79">
        <f t="shared" ca="1" si="27"/>
        <v>-158.93699999999626</v>
      </c>
      <c r="AJ73" s="79">
        <f t="shared" ca="1" si="28"/>
        <v>0</v>
      </c>
      <c r="AK73" s="79">
        <f t="shared" ca="1" si="47"/>
        <v>61289.5</v>
      </c>
      <c r="AL73" s="14">
        <f ca="1">SUM(AJ$12:AJ73)</f>
        <v>40131.11</v>
      </c>
      <c r="AM73" s="77">
        <f ca="1">SUM(AH$12:AH73)+SUMIF(AI$12:AI73, "&lt;0")</f>
        <v>21158.390000000003</v>
      </c>
      <c r="AO73" s="78">
        <v>44247</v>
      </c>
      <c r="AP73" s="79">
        <f t="shared" ca="1" si="29"/>
        <v>959.1050000000032</v>
      </c>
      <c r="AQ73" s="79">
        <f t="shared" ca="1" si="57"/>
        <v>1321</v>
      </c>
      <c r="AR73" s="79">
        <f t="shared" ca="1" si="66"/>
        <v>1118.0419999999995</v>
      </c>
      <c r="AS73" s="79">
        <f t="shared" ca="1" si="30"/>
        <v>-158.93699999999626</v>
      </c>
      <c r="AT73" s="79">
        <f t="shared" ca="1" si="31"/>
        <v>0</v>
      </c>
      <c r="AU73" s="79">
        <f t="shared" ca="1" si="73"/>
        <v>61289.5</v>
      </c>
      <c r="AV73" s="14">
        <f ca="1">SUM(AT$12:AT73)</f>
        <v>40131.11</v>
      </c>
      <c r="AW73" s="77">
        <f ca="1">SUM(AR$12:AR73)+SUMIF(AS$12:AS73, "&lt;0")</f>
        <v>21158.390000000003</v>
      </c>
      <c r="AX73" s="14"/>
      <c r="AZ73" s="78">
        <v>44247</v>
      </c>
      <c r="BA73" s="79">
        <f t="shared" ca="1" si="32"/>
        <v>959.1050000000032</v>
      </c>
      <c r="BB73" s="79">
        <f t="shared" ca="1" si="58"/>
        <v>1321.4974285714291</v>
      </c>
      <c r="BC73" s="79">
        <f t="shared" ca="1" si="67"/>
        <v>1118.0419999999995</v>
      </c>
      <c r="BD73" s="79">
        <f t="shared" ca="1" si="33"/>
        <v>-158.93699999999626</v>
      </c>
      <c r="BE73" s="79">
        <f t="shared" ca="1" si="34"/>
        <v>0</v>
      </c>
      <c r="BF73" s="79">
        <f t="shared" ca="1" si="74"/>
        <v>61289.5</v>
      </c>
      <c r="BG73" s="14">
        <f ca="1">SUM(BE$12:BE73)</f>
        <v>40131.11</v>
      </c>
      <c r="BH73" s="77">
        <f ca="1">SUM(BC$12:BC73)+SUMIF(BD$12:BD73, "&lt;0")</f>
        <v>21158.390000000003</v>
      </c>
      <c r="BJ73" s="78">
        <v>44247</v>
      </c>
      <c r="BK73" s="79">
        <f t="shared" ca="1" si="35"/>
        <v>959.1050000000032</v>
      </c>
      <c r="BL73" s="79">
        <f t="shared" ca="1" si="59"/>
        <v>1321.4974285714291</v>
      </c>
      <c r="BM73" s="79">
        <f t="shared" ca="1" si="68"/>
        <v>1118.0419999999995</v>
      </c>
      <c r="BN73" s="79">
        <f t="shared" ca="1" si="36"/>
        <v>-158.93699999999626</v>
      </c>
      <c r="BO73" s="79">
        <f t="shared" ca="1" si="37"/>
        <v>0</v>
      </c>
      <c r="BP73" s="79">
        <f t="shared" ca="1" si="75"/>
        <v>61289.5</v>
      </c>
      <c r="BQ73" s="14">
        <f ca="1">SUM(BO$12:BO73)</f>
        <v>40131.11</v>
      </c>
      <c r="BR73" s="77">
        <f ca="1">SUM(BM$12:BM73)+SUMIF(BN$12:BN73, "&lt;0")</f>
        <v>21158.390000000003</v>
      </c>
      <c r="BT73" s="78">
        <v>44247</v>
      </c>
      <c r="BU73" s="79">
        <f t="shared" ca="1" si="38"/>
        <v>959.1050000000032</v>
      </c>
      <c r="BV73" s="79">
        <f t="shared" ca="1" si="60"/>
        <v>1321.4974285714291</v>
      </c>
      <c r="BW73" s="79">
        <f t="shared" ca="1" si="69"/>
        <v>1118.0419999999995</v>
      </c>
      <c r="BX73" s="79">
        <f t="shared" ca="1" si="39"/>
        <v>-158.93699999999626</v>
      </c>
      <c r="BY73" s="79">
        <f t="shared" ca="1" si="40"/>
        <v>0</v>
      </c>
      <c r="BZ73" s="79">
        <f t="shared" ca="1" si="51"/>
        <v>61289.5</v>
      </c>
      <c r="CA73" s="14">
        <f ca="1">SUM(BY$12:BY73)</f>
        <v>40131.11</v>
      </c>
      <c r="CB73" s="77">
        <f ca="1">SUM(BW$12:BW73)+SUMIF(BX$12:BX73, "&lt;0")</f>
        <v>21158.390000000003</v>
      </c>
      <c r="CD73" s="78">
        <v>44247</v>
      </c>
      <c r="CE73" s="79">
        <f t="shared" ca="1" si="41"/>
        <v>959.1050000000032</v>
      </c>
      <c r="CF73" s="79">
        <f t="shared" ca="1" si="61"/>
        <v>1321.4974285714291</v>
      </c>
      <c r="CG73" s="79">
        <f t="shared" ca="1" si="70"/>
        <v>1118.0419999999995</v>
      </c>
      <c r="CH73" s="79">
        <f t="shared" ca="1" si="42"/>
        <v>-158.93699999999626</v>
      </c>
      <c r="CI73" s="79">
        <f t="shared" ca="1" si="43"/>
        <v>0</v>
      </c>
      <c r="CJ73" s="79">
        <f t="shared" ca="1" si="76"/>
        <v>61289.5</v>
      </c>
      <c r="CK73" s="14">
        <f ca="1">SUM(CI$12:CI73)</f>
        <v>40131.11</v>
      </c>
      <c r="CL73" s="77">
        <f ca="1">SUM(CG$12:CG73)+SUMIF(CH$12:CH73, "&lt;0")</f>
        <v>21158.390000000003</v>
      </c>
    </row>
    <row r="74" spans="1:90" x14ac:dyDescent="0.2">
      <c r="A74" s="56">
        <v>44248</v>
      </c>
      <c r="B74" s="76">
        <f ca="1">IF($A74&gt;= $C$5,$C$6, INDEX('[1]Historical Data'!$D$2:$D$742, MATCH(A74, '[1]Historical Data'!$B$2:$B$742, 0)))</f>
        <v>1801.1339999999982</v>
      </c>
      <c r="C74" s="79">
        <f t="shared" ca="1" si="53"/>
        <v>1327.6365714285712</v>
      </c>
      <c r="D74" s="79">
        <f t="shared" ca="1" si="62"/>
        <v>1480.6029999999955</v>
      </c>
      <c r="E74" s="79">
        <f t="shared" ca="1" si="18"/>
        <v>320.53100000000268</v>
      </c>
      <c r="F74" s="79">
        <f t="shared" ca="1" si="19"/>
        <v>320.53100000000268</v>
      </c>
      <c r="G74" s="79">
        <f t="shared" ca="1" si="44"/>
        <v>63090.633999999998</v>
      </c>
      <c r="H74" s="14">
        <f ca="1">SUM(F$12:F74)</f>
        <v>40451.641000000003</v>
      </c>
      <c r="I74" s="77">
        <f ca="1">SUM(D$12:D74)+SUMIF(E$12:E74, "&lt;0")</f>
        <v>22638.992999999999</v>
      </c>
      <c r="J74" s="14"/>
      <c r="K74" s="78">
        <v>44248</v>
      </c>
      <c r="L74" s="79">
        <f t="shared" ca="1" si="20"/>
        <v>1801.1339999999982</v>
      </c>
      <c r="M74" s="79">
        <f t="shared" ca="1" si="54"/>
        <v>1327.6365714285712</v>
      </c>
      <c r="N74" s="79">
        <f t="shared" ca="1" si="63"/>
        <v>1480.6029999999955</v>
      </c>
      <c r="O74" s="79">
        <f t="shared" ca="1" si="21"/>
        <v>320.53100000000268</v>
      </c>
      <c r="P74" s="79">
        <f t="shared" ca="1" si="22"/>
        <v>320.53100000000268</v>
      </c>
      <c r="Q74" s="79">
        <f t="shared" ca="1" si="71"/>
        <v>63090.633999999998</v>
      </c>
      <c r="R74" s="14">
        <f ca="1">SUM(P$12:P74)</f>
        <v>40451.641000000003</v>
      </c>
      <c r="S74" s="77">
        <f ca="1">SUM(N$12:N74)+SUMIF(O$12:O74, "&lt;0")</f>
        <v>22638.992999999999</v>
      </c>
      <c r="U74" s="78">
        <v>44248</v>
      </c>
      <c r="V74" s="79">
        <f t="shared" ca="1" si="23"/>
        <v>1801.1339999999982</v>
      </c>
      <c r="W74" s="79">
        <f t="shared" ca="1" si="55"/>
        <v>1327.6365714285712</v>
      </c>
      <c r="X74" s="79">
        <f t="shared" ca="1" si="64"/>
        <v>1480.6029999999955</v>
      </c>
      <c r="Y74" s="79">
        <f t="shared" ca="1" si="24"/>
        <v>320.53100000000268</v>
      </c>
      <c r="Z74" s="79">
        <f t="shared" ca="1" si="25"/>
        <v>320.53100000000268</v>
      </c>
      <c r="AA74" s="79">
        <f t="shared" ca="1" si="72"/>
        <v>63090.633999999998</v>
      </c>
      <c r="AB74" s="14">
        <f ca="1">SUM(Z$12:Z74)</f>
        <v>40451.641000000003</v>
      </c>
      <c r="AC74" s="77">
        <f ca="1">SUM(X$12:X74)+SUMIF(Y$12:Y74, "&lt;0")</f>
        <v>22638.992999999999</v>
      </c>
      <c r="AE74" s="78">
        <v>44248</v>
      </c>
      <c r="AF74" s="79">
        <f t="shared" ca="1" si="26"/>
        <v>1801.1339999999982</v>
      </c>
      <c r="AG74" s="79">
        <f t="shared" ca="1" si="56"/>
        <v>1327.6365714285712</v>
      </c>
      <c r="AH74" s="79">
        <f t="shared" ca="1" si="65"/>
        <v>1480.6029999999955</v>
      </c>
      <c r="AI74" s="79">
        <f t="shared" ca="1" si="27"/>
        <v>320.53100000000268</v>
      </c>
      <c r="AJ74" s="79">
        <f t="shared" ca="1" si="28"/>
        <v>320.53100000000268</v>
      </c>
      <c r="AK74" s="79">
        <f t="shared" ca="1" si="47"/>
        <v>63090.633999999998</v>
      </c>
      <c r="AL74" s="14">
        <f ca="1">SUM(AJ$12:AJ74)</f>
        <v>40451.641000000003</v>
      </c>
      <c r="AM74" s="77">
        <f ca="1">SUM(AH$12:AH74)+SUMIF(AI$12:AI74, "&lt;0")</f>
        <v>22638.992999999999</v>
      </c>
      <c r="AO74" s="78">
        <v>44248</v>
      </c>
      <c r="AP74" s="79">
        <f t="shared" ca="1" si="29"/>
        <v>1801.1339999999982</v>
      </c>
      <c r="AQ74" s="79">
        <f t="shared" ca="1" si="57"/>
        <v>1328</v>
      </c>
      <c r="AR74" s="79">
        <f t="shared" ca="1" si="66"/>
        <v>1480.6029999999955</v>
      </c>
      <c r="AS74" s="79">
        <f t="shared" ca="1" si="30"/>
        <v>320.53100000000268</v>
      </c>
      <c r="AT74" s="79">
        <f t="shared" ca="1" si="31"/>
        <v>320.53100000000268</v>
      </c>
      <c r="AU74" s="79">
        <f t="shared" ca="1" si="73"/>
        <v>63090.633999999998</v>
      </c>
      <c r="AV74" s="14">
        <f ca="1">SUM(AT$12:AT74)</f>
        <v>40451.641000000003</v>
      </c>
      <c r="AW74" s="77">
        <f ca="1">SUM(AR$12:AR74)+SUMIF(AS$12:AS74, "&lt;0")</f>
        <v>22638.992999999999</v>
      </c>
      <c r="AX74" s="14"/>
      <c r="AZ74" s="78">
        <v>44248</v>
      </c>
      <c r="BA74" s="79">
        <f t="shared" ca="1" si="32"/>
        <v>1801.1339999999982</v>
      </c>
      <c r="BB74" s="79">
        <f t="shared" ca="1" si="58"/>
        <v>1327.6365714285712</v>
      </c>
      <c r="BC74" s="79">
        <f t="shared" ca="1" si="67"/>
        <v>1480.6029999999955</v>
      </c>
      <c r="BD74" s="79">
        <f t="shared" ca="1" si="33"/>
        <v>320.53100000000268</v>
      </c>
      <c r="BE74" s="79">
        <f t="shared" ca="1" si="34"/>
        <v>320.53100000000268</v>
      </c>
      <c r="BF74" s="79">
        <f t="shared" ca="1" si="74"/>
        <v>63090.633999999998</v>
      </c>
      <c r="BG74" s="14">
        <f ca="1">SUM(BE$12:BE74)</f>
        <v>40451.641000000003</v>
      </c>
      <c r="BH74" s="77">
        <f ca="1">SUM(BC$12:BC74)+SUMIF(BD$12:BD74, "&lt;0")</f>
        <v>22638.992999999999</v>
      </c>
      <c r="BJ74" s="78">
        <v>44248</v>
      </c>
      <c r="BK74" s="79">
        <f t="shared" ca="1" si="35"/>
        <v>1801.1339999999982</v>
      </c>
      <c r="BL74" s="79">
        <f t="shared" ca="1" si="59"/>
        <v>1327.6365714285712</v>
      </c>
      <c r="BM74" s="79">
        <f t="shared" ca="1" si="68"/>
        <v>1480.6029999999955</v>
      </c>
      <c r="BN74" s="79">
        <f t="shared" ca="1" si="36"/>
        <v>320.53100000000268</v>
      </c>
      <c r="BO74" s="79">
        <f t="shared" ca="1" si="37"/>
        <v>320.53100000000268</v>
      </c>
      <c r="BP74" s="79">
        <f t="shared" ca="1" si="75"/>
        <v>63090.633999999998</v>
      </c>
      <c r="BQ74" s="14">
        <f ca="1">SUM(BO$12:BO74)</f>
        <v>40451.641000000003</v>
      </c>
      <c r="BR74" s="77">
        <f ca="1">SUM(BM$12:BM74)+SUMIF(BN$12:BN74, "&lt;0")</f>
        <v>22638.992999999999</v>
      </c>
      <c r="BT74" s="78">
        <v>44248</v>
      </c>
      <c r="BU74" s="79">
        <f t="shared" ca="1" si="38"/>
        <v>1801.1339999999982</v>
      </c>
      <c r="BV74" s="79">
        <f t="shared" ca="1" si="60"/>
        <v>1327.6365714285712</v>
      </c>
      <c r="BW74" s="79">
        <f t="shared" ca="1" si="69"/>
        <v>1480.6029999999955</v>
      </c>
      <c r="BX74" s="79">
        <f t="shared" ca="1" si="39"/>
        <v>320.53100000000268</v>
      </c>
      <c r="BY74" s="79">
        <f t="shared" ca="1" si="40"/>
        <v>320.53100000000268</v>
      </c>
      <c r="BZ74" s="79">
        <f t="shared" ca="1" si="51"/>
        <v>63090.633999999998</v>
      </c>
      <c r="CA74" s="14">
        <f ca="1">SUM(BY$12:BY74)</f>
        <v>40451.641000000003</v>
      </c>
      <c r="CB74" s="77">
        <f ca="1">SUM(BW$12:BW74)+SUMIF(BX$12:BX74, "&lt;0")</f>
        <v>22638.992999999999</v>
      </c>
      <c r="CD74" s="78">
        <v>44248</v>
      </c>
      <c r="CE74" s="79">
        <f t="shared" ca="1" si="41"/>
        <v>1801.1339999999982</v>
      </c>
      <c r="CF74" s="79">
        <f t="shared" ca="1" si="61"/>
        <v>1327.6365714285712</v>
      </c>
      <c r="CG74" s="79">
        <f t="shared" ca="1" si="70"/>
        <v>1480.6029999999955</v>
      </c>
      <c r="CH74" s="79">
        <f t="shared" ca="1" si="42"/>
        <v>320.53100000000268</v>
      </c>
      <c r="CI74" s="79">
        <f t="shared" ca="1" si="43"/>
        <v>320.53100000000268</v>
      </c>
      <c r="CJ74" s="79">
        <f t="shared" ca="1" si="76"/>
        <v>63090.633999999998</v>
      </c>
      <c r="CK74" s="14">
        <f ca="1">SUM(CI$12:CI74)</f>
        <v>40451.641000000003</v>
      </c>
      <c r="CL74" s="77">
        <f ca="1">SUM(CG$12:CG74)+SUMIF(CH$12:CH74, "&lt;0")</f>
        <v>22638.992999999999</v>
      </c>
    </row>
    <row r="75" spans="1:90" x14ac:dyDescent="0.2">
      <c r="A75" s="56">
        <v>44249</v>
      </c>
      <c r="B75" s="76">
        <f ca="1">IF($A75&gt;= $C$5,$C$6, INDEX('[1]Historical Data'!$D$2:$D$742, MATCH(A75, '[1]Historical Data'!$B$2:$B$742, 0)))</f>
        <v>1086.8400000000038</v>
      </c>
      <c r="C75" s="79">
        <f t="shared" ca="1" si="53"/>
        <v>1365.8198571428572</v>
      </c>
      <c r="D75" s="79">
        <f t="shared" ca="1" si="62"/>
        <v>1266.7450000000017</v>
      </c>
      <c r="E75" s="79">
        <f t="shared" ca="1" si="18"/>
        <v>-179.90499999999793</v>
      </c>
      <c r="F75" s="79">
        <f t="shared" ca="1" si="19"/>
        <v>0</v>
      </c>
      <c r="G75" s="79">
        <f t="shared" ca="1" si="44"/>
        <v>64177.474000000002</v>
      </c>
      <c r="H75" s="14">
        <f ca="1">SUM(F$12:F75)</f>
        <v>40451.641000000003</v>
      </c>
      <c r="I75" s="77">
        <f ca="1">SUM(D$12:D75)+SUMIF(E$12:E75, "&lt;0")</f>
        <v>23725.833000000002</v>
      </c>
      <c r="J75" s="14"/>
      <c r="K75" s="78">
        <v>44249</v>
      </c>
      <c r="L75" s="79">
        <f ca="1">IF(K75&lt;M$5, $B75, MIN(M$7, M$9 + $C$8*(K75-M$5)))</f>
        <v>1086.8400000000038</v>
      </c>
      <c r="M75" s="79">
        <f t="shared" ca="1" si="54"/>
        <v>1365.8198571428572</v>
      </c>
      <c r="N75" s="79">
        <f t="shared" ca="1" si="63"/>
        <v>1266.7450000000017</v>
      </c>
      <c r="O75" s="79">
        <f t="shared" ca="1" si="21"/>
        <v>-179.90499999999793</v>
      </c>
      <c r="P75" s="79">
        <f t="shared" ca="1" si="22"/>
        <v>0</v>
      </c>
      <c r="Q75" s="79">
        <f t="shared" ca="1" si="71"/>
        <v>64177.474000000002</v>
      </c>
      <c r="R75" s="14">
        <f ca="1">SUM(P$12:P75)</f>
        <v>40451.641000000003</v>
      </c>
      <c r="S75" s="77">
        <f ca="1">SUM(N$12:N75)+SUMIF(O$12:O75, "&lt;0")</f>
        <v>23725.833000000002</v>
      </c>
      <c r="U75" s="78">
        <v>44249</v>
      </c>
      <c r="V75" s="79">
        <f ca="1">IF(U75&lt;W$5, $B75, MIN(W$7, W$9 + $C$8*(U75-W$5)))</f>
        <v>1086.8400000000038</v>
      </c>
      <c r="W75" s="79">
        <f t="shared" ca="1" si="55"/>
        <v>1365.8198571428572</v>
      </c>
      <c r="X75" s="79">
        <f t="shared" ca="1" si="64"/>
        <v>1266.7450000000017</v>
      </c>
      <c r="Y75" s="79">
        <f t="shared" ca="1" si="24"/>
        <v>-179.90499999999793</v>
      </c>
      <c r="Z75" s="79">
        <f t="shared" ca="1" si="25"/>
        <v>0</v>
      </c>
      <c r="AA75" s="79">
        <f t="shared" ca="1" si="72"/>
        <v>64177.474000000002</v>
      </c>
      <c r="AB75" s="14">
        <f ca="1">SUM(Z$12:Z75)</f>
        <v>40451.641000000003</v>
      </c>
      <c r="AC75" s="77">
        <f ca="1">SUM(X$12:X75)+SUMIF(Y$12:Y75, "&lt;0")</f>
        <v>23725.833000000002</v>
      </c>
      <c r="AE75" s="78">
        <v>44249</v>
      </c>
      <c r="AF75" s="79">
        <f t="shared" ca="1" si="26"/>
        <v>1086.8400000000038</v>
      </c>
      <c r="AG75" s="79">
        <f t="shared" ca="1" si="56"/>
        <v>1365.8198571428572</v>
      </c>
      <c r="AH75" s="79">
        <f t="shared" ca="1" si="65"/>
        <v>1266.7450000000017</v>
      </c>
      <c r="AI75" s="79">
        <f t="shared" ca="1" si="27"/>
        <v>-179.90499999999793</v>
      </c>
      <c r="AJ75" s="79">
        <f t="shared" ca="1" si="28"/>
        <v>0</v>
      </c>
      <c r="AK75" s="79">
        <f t="shared" ca="1" si="47"/>
        <v>64177.474000000002</v>
      </c>
      <c r="AL75" s="14">
        <f ca="1">SUM(AJ$12:AJ75)</f>
        <v>40451.641000000003</v>
      </c>
      <c r="AM75" s="77">
        <f ca="1">SUM(AH$12:AH75)+SUMIF(AI$12:AI75, "&lt;0")</f>
        <v>23725.833000000002</v>
      </c>
      <c r="AO75" s="78">
        <v>44249</v>
      </c>
      <c r="AP75" s="79">
        <f t="shared" ca="1" si="29"/>
        <v>1086.8400000000038</v>
      </c>
      <c r="AQ75" s="79">
        <f t="shared" ca="1" si="57"/>
        <v>1366</v>
      </c>
      <c r="AR75" s="79">
        <f t="shared" ca="1" si="66"/>
        <v>1266.7450000000017</v>
      </c>
      <c r="AS75" s="79">
        <f t="shared" ca="1" si="30"/>
        <v>-179.90499999999793</v>
      </c>
      <c r="AT75" s="79">
        <f t="shared" ca="1" si="31"/>
        <v>0</v>
      </c>
      <c r="AU75" s="79">
        <f t="shared" ca="1" si="73"/>
        <v>64177.474000000002</v>
      </c>
      <c r="AV75" s="14">
        <f ca="1">SUM(AT$12:AT75)</f>
        <v>40451.641000000003</v>
      </c>
      <c r="AW75" s="77">
        <f ca="1">SUM(AR$12:AR75)+SUMIF(AS$12:AS75, "&lt;0")</f>
        <v>23725.833000000002</v>
      </c>
      <c r="AX75" s="14"/>
      <c r="AZ75" s="78">
        <v>44249</v>
      </c>
      <c r="BA75" s="79">
        <f ca="1">IF(AZ75&lt;BB$5, $B75, MIN(BB$7, BB$9 + $C$8*(AZ75-BB$5)))</f>
        <v>1086.8400000000038</v>
      </c>
      <c r="BB75" s="79">
        <f t="shared" ca="1" si="58"/>
        <v>1365.8198571428572</v>
      </c>
      <c r="BC75" s="79">
        <f t="shared" ca="1" si="67"/>
        <v>1266.7450000000017</v>
      </c>
      <c r="BD75" s="79">
        <f t="shared" ca="1" si="33"/>
        <v>-179.90499999999793</v>
      </c>
      <c r="BE75" s="79">
        <f t="shared" ca="1" si="34"/>
        <v>0</v>
      </c>
      <c r="BF75" s="79">
        <f t="shared" ca="1" si="74"/>
        <v>64177.474000000002</v>
      </c>
      <c r="BG75" s="14">
        <f ca="1">SUM(BE$12:BE75)</f>
        <v>40451.641000000003</v>
      </c>
      <c r="BH75" s="77">
        <f ca="1">SUM(BC$12:BC75)+SUMIF(BD$12:BD75, "&lt;0")</f>
        <v>23725.833000000002</v>
      </c>
      <c r="BJ75" s="78">
        <v>44249</v>
      </c>
      <c r="BK75" s="79">
        <f ca="1">IF(BJ75&lt;BL$5, $B75, MIN(BL$7, BL$9 + $C$8*(BJ75-BL$5)))</f>
        <v>1086.8400000000038</v>
      </c>
      <c r="BL75" s="79">
        <f t="shared" ca="1" si="59"/>
        <v>1365.8198571428572</v>
      </c>
      <c r="BM75" s="79">
        <f t="shared" ca="1" si="68"/>
        <v>1266.7450000000017</v>
      </c>
      <c r="BN75" s="79">
        <f t="shared" ca="1" si="36"/>
        <v>-179.90499999999793</v>
      </c>
      <c r="BO75" s="79">
        <f t="shared" ca="1" si="37"/>
        <v>0</v>
      </c>
      <c r="BP75" s="79">
        <f t="shared" ca="1" si="75"/>
        <v>64177.474000000002</v>
      </c>
      <c r="BQ75" s="14">
        <f ca="1">SUM(BO$12:BO75)</f>
        <v>40451.641000000003</v>
      </c>
      <c r="BR75" s="77">
        <f ca="1">SUM(BM$12:BM75)+SUMIF(BN$12:BN75, "&lt;0")</f>
        <v>23725.833000000002</v>
      </c>
      <c r="BT75" s="78">
        <v>44249</v>
      </c>
      <c r="BU75" s="79">
        <f t="shared" ca="1" si="38"/>
        <v>1086.8400000000038</v>
      </c>
      <c r="BV75" s="79">
        <f t="shared" ca="1" si="60"/>
        <v>1365.8198571428572</v>
      </c>
      <c r="BW75" s="79">
        <f t="shared" ca="1" si="69"/>
        <v>1266.7450000000017</v>
      </c>
      <c r="BX75" s="79">
        <f t="shared" ca="1" si="39"/>
        <v>-179.90499999999793</v>
      </c>
      <c r="BY75" s="79">
        <f t="shared" ca="1" si="40"/>
        <v>0</v>
      </c>
      <c r="BZ75" s="79">
        <f t="shared" ca="1" si="51"/>
        <v>64177.474000000002</v>
      </c>
      <c r="CA75" s="14">
        <f ca="1">SUM(BY$12:BY75)</f>
        <v>40451.641000000003</v>
      </c>
      <c r="CB75" s="77">
        <f ca="1">SUM(BW$12:BW75)+SUMIF(BX$12:BX75, "&lt;0")</f>
        <v>23725.833000000002</v>
      </c>
      <c r="CD75" s="78">
        <v>44249</v>
      </c>
      <c r="CE75" s="79">
        <f ca="1">IF(CD75&lt;CF$5, $B75, MIN(CF$7, CF$9 + $C$8*(CD75-CF$5)))</f>
        <v>1086.8400000000038</v>
      </c>
      <c r="CF75" s="79">
        <f t="shared" ca="1" si="61"/>
        <v>1365.8198571428572</v>
      </c>
      <c r="CG75" s="79">
        <f t="shared" ca="1" si="70"/>
        <v>1266.7450000000017</v>
      </c>
      <c r="CH75" s="79">
        <f t="shared" ca="1" si="42"/>
        <v>-179.90499999999793</v>
      </c>
      <c r="CI75" s="79">
        <f t="shared" ca="1" si="43"/>
        <v>0</v>
      </c>
      <c r="CJ75" s="79">
        <f t="shared" ca="1" si="76"/>
        <v>64177.474000000002</v>
      </c>
      <c r="CK75" s="14">
        <f ca="1">SUM(CI$12:CI75)</f>
        <v>40451.641000000003</v>
      </c>
      <c r="CL75" s="77">
        <f ca="1">SUM(CG$12:CG75)+SUMIF(CH$12:CH75, "&lt;0")</f>
        <v>23725.833000000002</v>
      </c>
    </row>
    <row r="76" spans="1:90" x14ac:dyDescent="0.2">
      <c r="A76" s="56">
        <v>44250</v>
      </c>
      <c r="B76" s="76">
        <f ca="1">IF($A76&gt;= $C$5,$C$6, INDEX('[1]Historical Data'!$D$2:$D$742, MATCH(A76, '[1]Historical Data'!$B$2:$B$742, 0)))</f>
        <v>854.60899999999674</v>
      </c>
      <c r="C76" s="79">
        <f t="shared" ca="1" si="53"/>
        <v>1275.4969999999998</v>
      </c>
      <c r="D76" s="79">
        <f t="shared" ca="1" si="62"/>
        <v>1331.3219999999974</v>
      </c>
      <c r="E76" s="79">
        <f t="shared" ref="E76:E139" ca="1" si="77">B76-D76</f>
        <v>-476.71300000000065</v>
      </c>
      <c r="F76" s="79">
        <f t="shared" ref="F76:F139" ca="1" si="78">IF(E76 &gt; 0, E76, 0)</f>
        <v>0</v>
      </c>
      <c r="G76" s="79">
        <f t="shared" ca="1" si="44"/>
        <v>65032.082999999999</v>
      </c>
      <c r="H76" s="14">
        <f ca="1">SUM(F$12:F76)</f>
        <v>40451.641000000003</v>
      </c>
      <c r="I76" s="77">
        <f ca="1">SUM(D$12:D76)+SUMIF(E$12:E76, "&lt;0")</f>
        <v>24580.441999999999</v>
      </c>
      <c r="J76" s="14"/>
      <c r="K76" s="78">
        <v>44250</v>
      </c>
      <c r="L76" s="79">
        <f t="shared" ref="L76:L139" ca="1" si="79">IF(K76&lt;M$5, $B76, MIN(M$7, M$9 + $C$8*(K76-M$5)))</f>
        <v>854.60899999999674</v>
      </c>
      <c r="M76" s="79">
        <f t="shared" ca="1" si="54"/>
        <v>1275.4969999999998</v>
      </c>
      <c r="N76" s="79">
        <f t="shared" ca="1" si="63"/>
        <v>1331.3219999999974</v>
      </c>
      <c r="O76" s="79">
        <f t="shared" ref="O76:O139" ca="1" si="80">L76-N76</f>
        <v>-476.71300000000065</v>
      </c>
      <c r="P76" s="79">
        <f t="shared" ref="P76:P139" ca="1" si="81">IF(O76 &gt; 0, O76, 0)</f>
        <v>0</v>
      </c>
      <c r="Q76" s="79">
        <f t="shared" ca="1" si="71"/>
        <v>65032.082999999999</v>
      </c>
      <c r="R76" s="14">
        <f ca="1">SUM(P$12:P76)</f>
        <v>40451.641000000003</v>
      </c>
      <c r="S76" s="77">
        <f ca="1">SUM(N$12:N76)+SUMIF(O$12:O76, "&lt;0")</f>
        <v>24580.441999999999</v>
      </c>
      <c r="U76" s="78">
        <v>44250</v>
      </c>
      <c r="V76" s="79">
        <f t="shared" ref="V76:V139" ca="1" si="82">IF(U76&lt;W$5, $B76, MIN(W$7, W$9 + $C$8*(U76-W$5)))</f>
        <v>854.60899999999674</v>
      </c>
      <c r="W76" s="79">
        <f t="shared" ca="1" si="55"/>
        <v>1275.4969999999998</v>
      </c>
      <c r="X76" s="79">
        <f t="shared" ca="1" si="64"/>
        <v>1331.3219999999974</v>
      </c>
      <c r="Y76" s="79">
        <f t="shared" ref="Y76:Y139" ca="1" si="83">V76-X76</f>
        <v>-476.71300000000065</v>
      </c>
      <c r="Z76" s="79">
        <f t="shared" ref="Z76:Z139" ca="1" si="84">IF(Y76 &gt; 0, Y76, 0)</f>
        <v>0</v>
      </c>
      <c r="AA76" s="79">
        <f t="shared" ca="1" si="72"/>
        <v>65032.082999999999</v>
      </c>
      <c r="AB76" s="14">
        <f ca="1">SUM(Z$12:Z76)</f>
        <v>40451.641000000003</v>
      </c>
      <c r="AC76" s="77">
        <f ca="1">SUM(X$12:X76)+SUMIF(Y$12:Y76, "&lt;0")</f>
        <v>24580.441999999999</v>
      </c>
      <c r="AE76" s="78">
        <v>44250</v>
      </c>
      <c r="AF76" s="79">
        <f t="shared" ref="AF76:AF139" ca="1" si="85">IF(AE76&lt;AG$5, $B76, MIN(AG$7, AG$9 + $C$8*(AE76-AG$5)))</f>
        <v>854.60899999999674</v>
      </c>
      <c r="AG76" s="79">
        <f t="shared" ca="1" si="56"/>
        <v>1275.4969999999998</v>
      </c>
      <c r="AH76" s="79">
        <f t="shared" ca="1" si="65"/>
        <v>1331.3219999999974</v>
      </c>
      <c r="AI76" s="79">
        <f t="shared" ref="AI76:AI139" ca="1" si="86">AF76-AH76</f>
        <v>-476.71300000000065</v>
      </c>
      <c r="AJ76" s="79">
        <f t="shared" ref="AJ76:AJ139" ca="1" si="87">IF(AI76 &gt; 0, AI76, 0)</f>
        <v>0</v>
      </c>
      <c r="AK76" s="79">
        <f t="shared" ca="1" si="47"/>
        <v>65032.082999999999</v>
      </c>
      <c r="AL76" s="14">
        <f ca="1">SUM(AJ$12:AJ76)</f>
        <v>40451.641000000003</v>
      </c>
      <c r="AM76" s="77">
        <f ca="1">SUM(AH$12:AH76)+SUMIF(AI$12:AI76, "&lt;0")</f>
        <v>24580.441999999999</v>
      </c>
      <c r="AO76" s="78">
        <v>44250</v>
      </c>
      <c r="AP76" s="79">
        <f t="shared" ref="AP76:AP139" ca="1" si="88">IF(AO76&lt;AQ$5, $B76, MIN(AQ$7, AQ$9 + $C$8*(AO76-AQ$5)))</f>
        <v>854.60899999999674</v>
      </c>
      <c r="AQ76" s="79">
        <f t="shared" ca="1" si="57"/>
        <v>1275</v>
      </c>
      <c r="AR76" s="79">
        <f t="shared" ca="1" si="66"/>
        <v>1331.3219999999974</v>
      </c>
      <c r="AS76" s="79">
        <f t="shared" ref="AS76:AS139" ca="1" si="89">AP76-AR76</f>
        <v>-476.71300000000065</v>
      </c>
      <c r="AT76" s="79">
        <f t="shared" ref="AT76:AT139" ca="1" si="90">IF(AS76 &gt; 0, AS76, 0)</f>
        <v>0</v>
      </c>
      <c r="AU76" s="79">
        <f t="shared" ca="1" si="73"/>
        <v>65032.082999999999</v>
      </c>
      <c r="AV76" s="14">
        <f ca="1">SUM(AT$12:AT76)</f>
        <v>40451.641000000003</v>
      </c>
      <c r="AW76" s="77">
        <f ca="1">SUM(AR$12:AR76)+SUMIF(AS$12:AS76, "&lt;0")</f>
        <v>24580.441999999999</v>
      </c>
      <c r="AX76" s="14"/>
      <c r="AZ76" s="78">
        <v>44250</v>
      </c>
      <c r="BA76" s="79">
        <f t="shared" ref="BA76:BA139" ca="1" si="91">IF(AZ76&lt;BB$5, $B76, MIN(BB$7, BB$9 + $C$8*(AZ76-BB$5)))</f>
        <v>854.60899999999674</v>
      </c>
      <c r="BB76" s="79">
        <f t="shared" ca="1" si="58"/>
        <v>1275.4969999999998</v>
      </c>
      <c r="BC76" s="79">
        <f t="shared" ca="1" si="67"/>
        <v>1331.3219999999974</v>
      </c>
      <c r="BD76" s="79">
        <f t="shared" ref="BD76:BD139" ca="1" si="92">BA76-BC76</f>
        <v>-476.71300000000065</v>
      </c>
      <c r="BE76" s="79">
        <f t="shared" ref="BE76:BE139" ca="1" si="93">IF(BD76 &gt; 0, BD76, 0)</f>
        <v>0</v>
      </c>
      <c r="BF76" s="79">
        <f t="shared" ca="1" si="74"/>
        <v>65032.082999999999</v>
      </c>
      <c r="BG76" s="14">
        <f ca="1">SUM(BE$12:BE76)</f>
        <v>40451.641000000003</v>
      </c>
      <c r="BH76" s="77">
        <f ca="1">SUM(BC$12:BC76)+SUMIF(BD$12:BD76, "&lt;0")</f>
        <v>24580.441999999999</v>
      </c>
      <c r="BJ76" s="78">
        <v>44250</v>
      </c>
      <c r="BK76" s="79">
        <f t="shared" ref="BK76:BK139" ca="1" si="94">IF(BJ76&lt;BL$5, $B76, MIN(BL$7, BL$9 + $C$8*(BJ76-BL$5)))</f>
        <v>854.60899999999674</v>
      </c>
      <c r="BL76" s="79">
        <f t="shared" ca="1" si="59"/>
        <v>1275.4969999999998</v>
      </c>
      <c r="BM76" s="79">
        <f t="shared" ca="1" si="68"/>
        <v>1331.3219999999974</v>
      </c>
      <c r="BN76" s="79">
        <f t="shared" ref="BN76:BN139" ca="1" si="95">BK76-BM76</f>
        <v>-476.71300000000065</v>
      </c>
      <c r="BO76" s="79">
        <f t="shared" ref="BO76:BO139" ca="1" si="96">IF(BN76 &gt; 0, BN76, 0)</f>
        <v>0</v>
      </c>
      <c r="BP76" s="79">
        <f t="shared" ca="1" si="75"/>
        <v>65032.082999999999</v>
      </c>
      <c r="BQ76" s="14">
        <f ca="1">SUM(BO$12:BO76)</f>
        <v>40451.641000000003</v>
      </c>
      <c r="BR76" s="77">
        <f ca="1">SUM(BM$12:BM76)+SUMIF(BN$12:BN76, "&lt;0")</f>
        <v>24580.441999999999</v>
      </c>
      <c r="BT76" s="78">
        <v>44250</v>
      </c>
      <c r="BU76" s="79">
        <f t="shared" ref="BU76:BU139" ca="1" si="97">IF(BT76&lt;BV$5, $B76, MIN(BV$7, BV$9 + $C$8*(BT76-BV$5)))</f>
        <v>854.60899999999674</v>
      </c>
      <c r="BV76" s="79">
        <f t="shared" ca="1" si="60"/>
        <v>1275.4969999999998</v>
      </c>
      <c r="BW76" s="79">
        <f t="shared" ca="1" si="69"/>
        <v>1331.3219999999974</v>
      </c>
      <c r="BX76" s="79">
        <f t="shared" ref="BX76:BX139" ca="1" si="98">BU76-BW76</f>
        <v>-476.71300000000065</v>
      </c>
      <c r="BY76" s="79">
        <f t="shared" ref="BY76:BY139" ca="1" si="99">IF(BX76 &gt; 0, BX76, 0)</f>
        <v>0</v>
      </c>
      <c r="BZ76" s="79">
        <f t="shared" ca="1" si="51"/>
        <v>65032.082999999999</v>
      </c>
      <c r="CA76" s="14">
        <f ca="1">SUM(BY$12:BY76)</f>
        <v>40451.641000000003</v>
      </c>
      <c r="CB76" s="77">
        <f ca="1">SUM(BW$12:BW76)+SUMIF(BX$12:BX76, "&lt;0")</f>
        <v>24580.441999999999</v>
      </c>
      <c r="CD76" s="78">
        <v>44250</v>
      </c>
      <c r="CE76" s="79">
        <f t="shared" ref="CE76:CE139" ca="1" si="100">IF(CD76&lt;CF$5, $B76, MIN(CF$7, CF$9 + $C$8*(CD76-CF$5)))</f>
        <v>854.60899999999674</v>
      </c>
      <c r="CF76" s="79">
        <f t="shared" ca="1" si="61"/>
        <v>1275.4969999999998</v>
      </c>
      <c r="CG76" s="79">
        <f t="shared" ca="1" si="70"/>
        <v>1331.3219999999974</v>
      </c>
      <c r="CH76" s="79">
        <f t="shared" ref="CH76:CH139" ca="1" si="101">CE76-CG76</f>
        <v>-476.71300000000065</v>
      </c>
      <c r="CI76" s="79">
        <f t="shared" ref="CI76:CI139" ca="1" si="102">IF(CH76 &gt; 0, CH76, 0)</f>
        <v>0</v>
      </c>
      <c r="CJ76" s="79">
        <f t="shared" ca="1" si="76"/>
        <v>65032.082999999999</v>
      </c>
      <c r="CK76" s="14">
        <f ca="1">SUM(CI$12:CI76)</f>
        <v>40451.641000000003</v>
      </c>
      <c r="CL76" s="77">
        <f ca="1">SUM(CG$12:CG76)+SUMIF(CH$12:CH76, "&lt;0")</f>
        <v>24580.441999999999</v>
      </c>
    </row>
    <row r="77" spans="1:90" x14ac:dyDescent="0.2">
      <c r="A77" s="56">
        <v>44251</v>
      </c>
      <c r="B77" s="76">
        <f ca="1">IF($A77&gt;= $C$5,$C$6, INDEX('[1]Historical Data'!$D$2:$D$742, MATCH(A77, '[1]Historical Data'!$B$2:$B$742, 0)))</f>
        <v>1432.8640000000014</v>
      </c>
      <c r="C77" s="79">
        <f t="shared" ca="1" si="53"/>
        <v>1295.6385714285716</v>
      </c>
      <c r="D77" s="79">
        <f t="shared" ca="1" si="62"/>
        <v>994.92799999999988</v>
      </c>
      <c r="E77" s="79">
        <f t="shared" ca="1" si="77"/>
        <v>437.93600000000151</v>
      </c>
      <c r="F77" s="79">
        <f t="shared" ca="1" si="78"/>
        <v>437.93600000000151</v>
      </c>
      <c r="G77" s="79">
        <f t="shared" ref="G77:G140" ca="1" si="103">B77+G76</f>
        <v>66464.947</v>
      </c>
      <c r="H77" s="14">
        <f ca="1">SUM(F$12:F77)</f>
        <v>40889.577000000005</v>
      </c>
      <c r="I77" s="77">
        <f ca="1">SUM(D$12:D77)+SUMIF(E$12:E77, "&lt;0")</f>
        <v>25575.37</v>
      </c>
      <c r="J77" s="14"/>
      <c r="K77" s="78">
        <v>44251</v>
      </c>
      <c r="L77" s="79">
        <f t="shared" ca="1" si="79"/>
        <v>1432.8640000000014</v>
      </c>
      <c r="M77" s="79">
        <f t="shared" ca="1" si="54"/>
        <v>1295.6385714285716</v>
      </c>
      <c r="N77" s="79">
        <f t="shared" ca="1" si="63"/>
        <v>994.92799999999988</v>
      </c>
      <c r="O77" s="79">
        <f t="shared" ca="1" si="80"/>
        <v>437.93600000000151</v>
      </c>
      <c r="P77" s="79">
        <f t="shared" ca="1" si="81"/>
        <v>437.93600000000151</v>
      </c>
      <c r="Q77" s="79">
        <f t="shared" ca="1" si="71"/>
        <v>66464.947</v>
      </c>
      <c r="R77" s="14">
        <f ca="1">SUM(P$12:P77)</f>
        <v>40889.577000000005</v>
      </c>
      <c r="S77" s="77">
        <f ca="1">SUM(N$12:N77)+SUMIF(O$12:O77, "&lt;0")</f>
        <v>25575.37</v>
      </c>
      <c r="U77" s="78">
        <v>44251</v>
      </c>
      <c r="V77" s="79">
        <f t="shared" ca="1" si="82"/>
        <v>1432.8640000000014</v>
      </c>
      <c r="W77" s="79">
        <f t="shared" ca="1" si="55"/>
        <v>1295.6385714285716</v>
      </c>
      <c r="X77" s="79">
        <f t="shared" ca="1" si="64"/>
        <v>994.92799999999988</v>
      </c>
      <c r="Y77" s="79">
        <f t="shared" ca="1" si="83"/>
        <v>437.93600000000151</v>
      </c>
      <c r="Z77" s="79">
        <f t="shared" ca="1" si="84"/>
        <v>437.93600000000151</v>
      </c>
      <c r="AA77" s="79">
        <f t="shared" ca="1" si="72"/>
        <v>66464.947</v>
      </c>
      <c r="AB77" s="14">
        <f ca="1">SUM(Z$12:Z77)</f>
        <v>40889.577000000005</v>
      </c>
      <c r="AC77" s="77">
        <f ca="1">SUM(X$12:X77)+SUMIF(Y$12:Y77, "&lt;0")</f>
        <v>25575.37</v>
      </c>
      <c r="AE77" s="78">
        <v>44251</v>
      </c>
      <c r="AF77" s="79">
        <f t="shared" ca="1" si="85"/>
        <v>1432.8640000000014</v>
      </c>
      <c r="AG77" s="79">
        <f t="shared" ca="1" si="56"/>
        <v>1295.6385714285716</v>
      </c>
      <c r="AH77" s="79">
        <f t="shared" ca="1" si="65"/>
        <v>994.92799999999988</v>
      </c>
      <c r="AI77" s="79">
        <f t="shared" ca="1" si="86"/>
        <v>437.93600000000151</v>
      </c>
      <c r="AJ77" s="79">
        <f t="shared" ca="1" si="87"/>
        <v>437.93600000000151</v>
      </c>
      <c r="AK77" s="79">
        <f t="shared" ref="AK77:AK140" ca="1" si="104">AF77+AK76</f>
        <v>66464.947</v>
      </c>
      <c r="AL77" s="14">
        <f ca="1">SUM(AJ$12:AJ77)</f>
        <v>40889.577000000005</v>
      </c>
      <c r="AM77" s="77">
        <f ca="1">SUM(AH$12:AH77)+SUMIF(AI$12:AI77, "&lt;0")</f>
        <v>25575.37</v>
      </c>
      <c r="AO77" s="78">
        <v>44251</v>
      </c>
      <c r="AP77" s="79">
        <f t="shared" ca="1" si="88"/>
        <v>1432.8640000000014</v>
      </c>
      <c r="AQ77" s="79">
        <f t="shared" ca="1" si="57"/>
        <v>1296</v>
      </c>
      <c r="AR77" s="79">
        <f t="shared" ca="1" si="66"/>
        <v>994.92799999999988</v>
      </c>
      <c r="AS77" s="79">
        <f t="shared" ca="1" si="89"/>
        <v>437.93600000000151</v>
      </c>
      <c r="AT77" s="79">
        <f t="shared" ca="1" si="90"/>
        <v>437.93600000000151</v>
      </c>
      <c r="AU77" s="79">
        <f t="shared" ca="1" si="73"/>
        <v>66464.947</v>
      </c>
      <c r="AV77" s="14">
        <f ca="1">SUM(AT$12:AT77)</f>
        <v>40889.577000000005</v>
      </c>
      <c r="AW77" s="77">
        <f ca="1">SUM(AR$12:AR77)+SUMIF(AS$12:AS77, "&lt;0")</f>
        <v>25575.37</v>
      </c>
      <c r="AX77" s="14"/>
      <c r="AZ77" s="78">
        <v>44251</v>
      </c>
      <c r="BA77" s="79">
        <f t="shared" ca="1" si="91"/>
        <v>1432.8640000000014</v>
      </c>
      <c r="BB77" s="79">
        <f t="shared" ca="1" si="58"/>
        <v>1295.6385714285716</v>
      </c>
      <c r="BC77" s="79">
        <f t="shared" ca="1" si="67"/>
        <v>994.92799999999988</v>
      </c>
      <c r="BD77" s="79">
        <f t="shared" ca="1" si="92"/>
        <v>437.93600000000151</v>
      </c>
      <c r="BE77" s="79">
        <f t="shared" ca="1" si="93"/>
        <v>437.93600000000151</v>
      </c>
      <c r="BF77" s="79">
        <f t="shared" ca="1" si="74"/>
        <v>66464.947</v>
      </c>
      <c r="BG77" s="14">
        <f ca="1">SUM(BE$12:BE77)</f>
        <v>40889.577000000005</v>
      </c>
      <c r="BH77" s="77">
        <f ca="1">SUM(BC$12:BC77)+SUMIF(BD$12:BD77, "&lt;0")</f>
        <v>25575.37</v>
      </c>
      <c r="BJ77" s="78">
        <v>44251</v>
      </c>
      <c r="BK77" s="79">
        <f t="shared" ca="1" si="94"/>
        <v>1432.8640000000014</v>
      </c>
      <c r="BL77" s="79">
        <f t="shared" ca="1" si="59"/>
        <v>1295.6385714285716</v>
      </c>
      <c r="BM77" s="79">
        <f t="shared" ca="1" si="68"/>
        <v>994.92799999999988</v>
      </c>
      <c r="BN77" s="79">
        <f t="shared" ca="1" si="95"/>
        <v>437.93600000000151</v>
      </c>
      <c r="BO77" s="79">
        <f t="shared" ca="1" si="96"/>
        <v>437.93600000000151</v>
      </c>
      <c r="BP77" s="79">
        <f t="shared" ca="1" si="75"/>
        <v>66464.947</v>
      </c>
      <c r="BQ77" s="14">
        <f ca="1">SUM(BO$12:BO77)</f>
        <v>40889.577000000005</v>
      </c>
      <c r="BR77" s="77">
        <f ca="1">SUM(BM$12:BM77)+SUMIF(BN$12:BN77, "&lt;0")</f>
        <v>25575.37</v>
      </c>
      <c r="BT77" s="78">
        <v>44251</v>
      </c>
      <c r="BU77" s="79">
        <f t="shared" ca="1" si="97"/>
        <v>1432.8640000000014</v>
      </c>
      <c r="BV77" s="79">
        <f t="shared" ca="1" si="60"/>
        <v>1295.6385714285716</v>
      </c>
      <c r="BW77" s="79">
        <f t="shared" ca="1" si="69"/>
        <v>994.92799999999988</v>
      </c>
      <c r="BX77" s="79">
        <f t="shared" ca="1" si="98"/>
        <v>437.93600000000151</v>
      </c>
      <c r="BY77" s="79">
        <f t="shared" ca="1" si="99"/>
        <v>437.93600000000151</v>
      </c>
      <c r="BZ77" s="79">
        <f t="shared" ref="BZ77:BZ140" ca="1" si="105">BU77+BZ76</f>
        <v>66464.947</v>
      </c>
      <c r="CA77" s="14">
        <f ca="1">SUM(BY$12:BY77)</f>
        <v>40889.577000000005</v>
      </c>
      <c r="CB77" s="77">
        <f ca="1">SUM(BW$12:BW77)+SUMIF(BX$12:BX77, "&lt;0")</f>
        <v>25575.37</v>
      </c>
      <c r="CD77" s="78">
        <v>44251</v>
      </c>
      <c r="CE77" s="79">
        <f t="shared" ca="1" si="100"/>
        <v>1432.8640000000014</v>
      </c>
      <c r="CF77" s="79">
        <f t="shared" ca="1" si="61"/>
        <v>1295.6385714285716</v>
      </c>
      <c r="CG77" s="79">
        <f t="shared" ca="1" si="70"/>
        <v>994.92799999999988</v>
      </c>
      <c r="CH77" s="79">
        <f t="shared" ca="1" si="101"/>
        <v>437.93600000000151</v>
      </c>
      <c r="CI77" s="79">
        <f t="shared" ca="1" si="102"/>
        <v>437.93600000000151</v>
      </c>
      <c r="CJ77" s="79">
        <f t="shared" ca="1" si="76"/>
        <v>66464.947</v>
      </c>
      <c r="CK77" s="14">
        <f ca="1">SUM(CI$12:CI77)</f>
        <v>40889.577000000005</v>
      </c>
      <c r="CL77" s="77">
        <f ca="1">SUM(CG$12:CG77)+SUMIF(CH$12:CH77, "&lt;0")</f>
        <v>25575.37</v>
      </c>
    </row>
    <row r="78" spans="1:90" x14ac:dyDescent="0.2">
      <c r="A78" s="56">
        <v>44252</v>
      </c>
      <c r="B78" s="76">
        <f ca="1">IF($A78&gt;= $C$5,$C$6, INDEX('[1]Historical Data'!$D$2:$D$742, MATCH(A78, '[1]Historical Data'!$B$2:$B$742, 0)))</f>
        <v>1809.1699999999983</v>
      </c>
      <c r="C78" s="79">
        <f t="shared" ca="1" si="53"/>
        <v>1313.1054285714283</v>
      </c>
      <c r="D78" s="79">
        <f t="shared" ca="1" si="62"/>
        <v>221.39999999999782</v>
      </c>
      <c r="E78" s="79">
        <f t="shared" ca="1" si="77"/>
        <v>1587.7700000000004</v>
      </c>
      <c r="F78" s="79">
        <f t="shared" ca="1" si="78"/>
        <v>1587.7700000000004</v>
      </c>
      <c r="G78" s="79">
        <f t="shared" ca="1" si="103"/>
        <v>68274.116999999998</v>
      </c>
      <c r="H78" s="14">
        <f ca="1">SUM(F$12:F78)</f>
        <v>42477.347000000009</v>
      </c>
      <c r="I78" s="77">
        <f ca="1">SUM(D$12:D78)+SUMIF(E$12:E78, "&lt;0")</f>
        <v>25796.769999999997</v>
      </c>
      <c r="J78" s="14"/>
      <c r="K78" s="78">
        <v>44252</v>
      </c>
      <c r="L78" s="79">
        <f t="shared" ca="1" si="79"/>
        <v>1809.1699999999983</v>
      </c>
      <c r="M78" s="79">
        <f t="shared" ca="1" si="54"/>
        <v>1313.1054285714283</v>
      </c>
      <c r="N78" s="79">
        <f t="shared" ca="1" si="63"/>
        <v>221.39999999999782</v>
      </c>
      <c r="O78" s="79">
        <f t="shared" ca="1" si="80"/>
        <v>1587.7700000000004</v>
      </c>
      <c r="P78" s="79">
        <f t="shared" ca="1" si="81"/>
        <v>1587.7700000000004</v>
      </c>
      <c r="Q78" s="79">
        <f t="shared" ca="1" si="71"/>
        <v>68274.116999999998</v>
      </c>
      <c r="R78" s="14">
        <f ca="1">SUM(P$12:P78)</f>
        <v>42477.347000000009</v>
      </c>
      <c r="S78" s="77">
        <f ca="1">SUM(N$12:N78)+SUMIF(O$12:O78, "&lt;0")</f>
        <v>25796.769999999997</v>
      </c>
      <c r="U78" s="78">
        <v>44252</v>
      </c>
      <c r="V78" s="79">
        <f t="shared" ca="1" si="82"/>
        <v>1809.1699999999983</v>
      </c>
      <c r="W78" s="79">
        <f t="shared" ca="1" si="55"/>
        <v>1313.1054285714283</v>
      </c>
      <c r="X78" s="79">
        <f t="shared" ca="1" si="64"/>
        <v>221.39999999999782</v>
      </c>
      <c r="Y78" s="79">
        <f t="shared" ca="1" si="83"/>
        <v>1587.7700000000004</v>
      </c>
      <c r="Z78" s="79">
        <f t="shared" ca="1" si="84"/>
        <v>1587.7700000000004</v>
      </c>
      <c r="AA78" s="79">
        <f t="shared" ca="1" si="72"/>
        <v>68274.116999999998</v>
      </c>
      <c r="AB78" s="14">
        <f ca="1">SUM(Z$12:Z78)</f>
        <v>42477.347000000009</v>
      </c>
      <c r="AC78" s="77">
        <f ca="1">SUM(X$12:X78)+SUMIF(Y$12:Y78, "&lt;0")</f>
        <v>25796.769999999997</v>
      </c>
      <c r="AE78" s="78">
        <v>44252</v>
      </c>
      <c r="AF78" s="79">
        <f t="shared" ca="1" si="85"/>
        <v>1809.1699999999983</v>
      </c>
      <c r="AG78" s="79">
        <f t="shared" ca="1" si="56"/>
        <v>1313.1054285714283</v>
      </c>
      <c r="AH78" s="79">
        <f t="shared" ca="1" si="65"/>
        <v>221.39999999999782</v>
      </c>
      <c r="AI78" s="79">
        <f t="shared" ca="1" si="86"/>
        <v>1587.7700000000004</v>
      </c>
      <c r="AJ78" s="79">
        <f t="shared" ca="1" si="87"/>
        <v>1587.7700000000004</v>
      </c>
      <c r="AK78" s="79">
        <f t="shared" ca="1" si="104"/>
        <v>68274.116999999998</v>
      </c>
      <c r="AL78" s="14">
        <f ca="1">SUM(AJ$12:AJ78)</f>
        <v>42477.347000000009</v>
      </c>
      <c r="AM78" s="77">
        <f ca="1">SUM(AH$12:AH78)+SUMIF(AI$12:AI78, "&lt;0")</f>
        <v>25796.769999999997</v>
      </c>
      <c r="AO78" s="78">
        <v>44252</v>
      </c>
      <c r="AP78" s="79">
        <f t="shared" ca="1" si="88"/>
        <v>1809.1699999999983</v>
      </c>
      <c r="AQ78" s="79">
        <f t="shared" ca="1" si="57"/>
        <v>1313</v>
      </c>
      <c r="AR78" s="79">
        <f t="shared" ca="1" si="66"/>
        <v>221.39999999999782</v>
      </c>
      <c r="AS78" s="79">
        <f t="shared" ca="1" si="89"/>
        <v>1587.7700000000004</v>
      </c>
      <c r="AT78" s="79">
        <f t="shared" ca="1" si="90"/>
        <v>1587.7700000000004</v>
      </c>
      <c r="AU78" s="79">
        <f t="shared" ca="1" si="73"/>
        <v>68274.116999999998</v>
      </c>
      <c r="AV78" s="14">
        <f ca="1">SUM(AT$12:AT78)</f>
        <v>42477.347000000009</v>
      </c>
      <c r="AW78" s="77">
        <f ca="1">SUM(AR$12:AR78)+SUMIF(AS$12:AS78, "&lt;0")</f>
        <v>25796.769999999997</v>
      </c>
      <c r="AX78" s="14"/>
      <c r="AZ78" s="78">
        <v>44252</v>
      </c>
      <c r="BA78" s="79">
        <f t="shared" ca="1" si="91"/>
        <v>1809.1699999999983</v>
      </c>
      <c r="BB78" s="79">
        <f t="shared" ca="1" si="58"/>
        <v>1313.1054285714283</v>
      </c>
      <c r="BC78" s="79">
        <f t="shared" ca="1" si="67"/>
        <v>221.39999999999782</v>
      </c>
      <c r="BD78" s="79">
        <f t="shared" ca="1" si="92"/>
        <v>1587.7700000000004</v>
      </c>
      <c r="BE78" s="79">
        <f t="shared" ca="1" si="93"/>
        <v>1587.7700000000004</v>
      </c>
      <c r="BF78" s="79">
        <f t="shared" ca="1" si="74"/>
        <v>68274.116999999998</v>
      </c>
      <c r="BG78" s="14">
        <f ca="1">SUM(BE$12:BE78)</f>
        <v>42477.347000000009</v>
      </c>
      <c r="BH78" s="77">
        <f ca="1">SUM(BC$12:BC78)+SUMIF(BD$12:BD78, "&lt;0")</f>
        <v>25796.769999999997</v>
      </c>
      <c r="BJ78" s="78">
        <v>44252</v>
      </c>
      <c r="BK78" s="79">
        <f t="shared" ca="1" si="94"/>
        <v>1809.1699999999983</v>
      </c>
      <c r="BL78" s="79">
        <f t="shared" ca="1" si="59"/>
        <v>1313.1054285714283</v>
      </c>
      <c r="BM78" s="79">
        <f t="shared" ca="1" si="68"/>
        <v>221.39999999999782</v>
      </c>
      <c r="BN78" s="79">
        <f t="shared" ca="1" si="95"/>
        <v>1587.7700000000004</v>
      </c>
      <c r="BO78" s="79">
        <f t="shared" ca="1" si="96"/>
        <v>1587.7700000000004</v>
      </c>
      <c r="BP78" s="79">
        <f t="shared" ca="1" si="75"/>
        <v>68274.116999999998</v>
      </c>
      <c r="BQ78" s="14">
        <f ca="1">SUM(BO$12:BO78)</f>
        <v>42477.347000000009</v>
      </c>
      <c r="BR78" s="77">
        <f ca="1">SUM(BM$12:BM78)+SUMIF(BN$12:BN78, "&lt;0")</f>
        <v>25796.769999999997</v>
      </c>
      <c r="BT78" s="78">
        <v>44252</v>
      </c>
      <c r="BU78" s="79">
        <f t="shared" ca="1" si="97"/>
        <v>1809.1699999999983</v>
      </c>
      <c r="BV78" s="79">
        <f t="shared" ca="1" si="60"/>
        <v>1313.1054285714283</v>
      </c>
      <c r="BW78" s="79">
        <f t="shared" ca="1" si="69"/>
        <v>221.39999999999782</v>
      </c>
      <c r="BX78" s="79">
        <f t="shared" ca="1" si="98"/>
        <v>1587.7700000000004</v>
      </c>
      <c r="BY78" s="79">
        <f t="shared" ca="1" si="99"/>
        <v>1587.7700000000004</v>
      </c>
      <c r="BZ78" s="79">
        <f t="shared" ca="1" si="105"/>
        <v>68274.116999999998</v>
      </c>
      <c r="CA78" s="14">
        <f ca="1">SUM(BY$12:BY78)</f>
        <v>42477.347000000009</v>
      </c>
      <c r="CB78" s="77">
        <f ca="1">SUM(BW$12:BW78)+SUMIF(BX$12:BX78, "&lt;0")</f>
        <v>25796.769999999997</v>
      </c>
      <c r="CD78" s="78">
        <v>44252</v>
      </c>
      <c r="CE78" s="79">
        <f t="shared" ca="1" si="100"/>
        <v>1809.1699999999983</v>
      </c>
      <c r="CF78" s="79">
        <f t="shared" ca="1" si="61"/>
        <v>1313.1054285714283</v>
      </c>
      <c r="CG78" s="79">
        <f t="shared" ca="1" si="70"/>
        <v>221.39999999999782</v>
      </c>
      <c r="CH78" s="79">
        <f t="shared" ca="1" si="101"/>
        <v>1587.7700000000004</v>
      </c>
      <c r="CI78" s="79">
        <f t="shared" ca="1" si="102"/>
        <v>1587.7700000000004</v>
      </c>
      <c r="CJ78" s="79">
        <f t="shared" ca="1" si="76"/>
        <v>68274.116999999998</v>
      </c>
      <c r="CK78" s="14">
        <f ca="1">SUM(CI$12:CI78)</f>
        <v>42477.347000000009</v>
      </c>
      <c r="CL78" s="77">
        <f ca="1">SUM(CG$12:CG78)+SUMIF(CH$12:CH78, "&lt;0")</f>
        <v>25796.769999999997</v>
      </c>
    </row>
    <row r="79" spans="1:90" x14ac:dyDescent="0.2">
      <c r="A79" s="56">
        <v>44253</v>
      </c>
      <c r="B79" s="76">
        <f ca="1">IF($A79&gt;= $C$5,$C$6, INDEX('[1]Historical Data'!$D$2:$D$742, MATCH(A79, '[1]Historical Data'!$B$2:$B$742, 0)))</f>
        <v>2179.9470000000001</v>
      </c>
      <c r="C79" s="79">
        <f t="shared" ca="1" si="53"/>
        <v>1446.2384285714288</v>
      </c>
      <c r="D79" s="79">
        <f t="shared" ca="1" si="62"/>
        <v>195.18400000000383</v>
      </c>
      <c r="E79" s="79">
        <f t="shared" ca="1" si="77"/>
        <v>1984.7629999999963</v>
      </c>
      <c r="F79" s="79">
        <f t="shared" ca="1" si="78"/>
        <v>1984.7629999999963</v>
      </c>
      <c r="G79" s="79">
        <f t="shared" ca="1" si="103"/>
        <v>70454.063999999998</v>
      </c>
      <c r="H79" s="14">
        <f ca="1">SUM(F$12:F79)</f>
        <v>44462.110000000008</v>
      </c>
      <c r="I79" s="77">
        <f ca="1">SUM(D$12:D79)+SUMIF(E$12:E79, "&lt;0")</f>
        <v>25991.954000000002</v>
      </c>
      <c r="J79" s="14"/>
      <c r="K79" s="78">
        <v>44253</v>
      </c>
      <c r="L79" s="79">
        <f t="shared" ca="1" si="79"/>
        <v>2179.9470000000001</v>
      </c>
      <c r="M79" s="79">
        <f t="shared" ca="1" si="54"/>
        <v>1446.2384285714288</v>
      </c>
      <c r="N79" s="79">
        <f t="shared" ca="1" si="63"/>
        <v>195.18400000000383</v>
      </c>
      <c r="O79" s="79">
        <f t="shared" ca="1" si="80"/>
        <v>1984.7629999999963</v>
      </c>
      <c r="P79" s="79">
        <f t="shared" ca="1" si="81"/>
        <v>1984.7629999999963</v>
      </c>
      <c r="Q79" s="79">
        <f t="shared" ca="1" si="71"/>
        <v>70454.063999999998</v>
      </c>
      <c r="R79" s="14">
        <f ca="1">SUM(P$12:P79)</f>
        <v>44462.110000000008</v>
      </c>
      <c r="S79" s="77">
        <f ca="1">SUM(N$12:N79)+SUMIF(O$12:O79, "&lt;0")</f>
        <v>25991.954000000002</v>
      </c>
      <c r="U79" s="78">
        <v>44253</v>
      </c>
      <c r="V79" s="79">
        <f t="shared" ca="1" si="82"/>
        <v>2179.9470000000001</v>
      </c>
      <c r="W79" s="79">
        <f t="shared" ca="1" si="55"/>
        <v>1446.2384285714288</v>
      </c>
      <c r="X79" s="79">
        <f t="shared" ca="1" si="64"/>
        <v>195.18400000000383</v>
      </c>
      <c r="Y79" s="79">
        <f t="shared" ca="1" si="83"/>
        <v>1984.7629999999963</v>
      </c>
      <c r="Z79" s="79">
        <f t="shared" ca="1" si="84"/>
        <v>1984.7629999999963</v>
      </c>
      <c r="AA79" s="79">
        <f t="shared" ca="1" si="72"/>
        <v>70454.063999999998</v>
      </c>
      <c r="AB79" s="14">
        <f ca="1">SUM(Z$12:Z79)</f>
        <v>44462.110000000008</v>
      </c>
      <c r="AC79" s="77">
        <f ca="1">SUM(X$12:X79)+SUMIF(Y$12:Y79, "&lt;0")</f>
        <v>25991.954000000002</v>
      </c>
      <c r="AE79" s="78">
        <v>44253</v>
      </c>
      <c r="AF79" s="79">
        <f t="shared" ca="1" si="85"/>
        <v>2179.9470000000001</v>
      </c>
      <c r="AG79" s="79">
        <f t="shared" ca="1" si="56"/>
        <v>1446.2384285714288</v>
      </c>
      <c r="AH79" s="79">
        <f t="shared" ca="1" si="65"/>
        <v>195.18400000000383</v>
      </c>
      <c r="AI79" s="79">
        <f t="shared" ca="1" si="86"/>
        <v>1984.7629999999963</v>
      </c>
      <c r="AJ79" s="79">
        <f t="shared" ca="1" si="87"/>
        <v>1984.7629999999963</v>
      </c>
      <c r="AK79" s="79">
        <f t="shared" ca="1" si="104"/>
        <v>70454.063999999998</v>
      </c>
      <c r="AL79" s="14">
        <f ca="1">SUM(AJ$12:AJ79)</f>
        <v>44462.110000000008</v>
      </c>
      <c r="AM79" s="77">
        <f ca="1">SUM(AH$12:AH79)+SUMIF(AI$12:AI79, "&lt;0")</f>
        <v>25991.954000000002</v>
      </c>
      <c r="AO79" s="78">
        <v>44253</v>
      </c>
      <c r="AP79" s="79">
        <f t="shared" ca="1" si="88"/>
        <v>2179.9470000000001</v>
      </c>
      <c r="AQ79" s="79">
        <f t="shared" ca="1" si="57"/>
        <v>1446</v>
      </c>
      <c r="AR79" s="79">
        <f t="shared" ca="1" si="66"/>
        <v>195.18400000000383</v>
      </c>
      <c r="AS79" s="79">
        <f t="shared" ca="1" si="89"/>
        <v>1984.7629999999963</v>
      </c>
      <c r="AT79" s="79">
        <f t="shared" ca="1" si="90"/>
        <v>1984.7629999999963</v>
      </c>
      <c r="AU79" s="79">
        <f t="shared" ca="1" si="73"/>
        <v>70454.063999999998</v>
      </c>
      <c r="AV79" s="14">
        <f ca="1">SUM(AT$12:AT79)</f>
        <v>44462.110000000008</v>
      </c>
      <c r="AW79" s="77">
        <f ca="1">SUM(AR$12:AR79)+SUMIF(AS$12:AS79, "&lt;0")</f>
        <v>25991.954000000002</v>
      </c>
      <c r="AX79" s="14"/>
      <c r="AZ79" s="78">
        <v>44253</v>
      </c>
      <c r="BA79" s="79">
        <f t="shared" ca="1" si="91"/>
        <v>2179.9470000000001</v>
      </c>
      <c r="BB79" s="79">
        <f t="shared" ca="1" si="58"/>
        <v>1446.2384285714288</v>
      </c>
      <c r="BC79" s="79">
        <f t="shared" ca="1" si="67"/>
        <v>195.18400000000383</v>
      </c>
      <c r="BD79" s="79">
        <f t="shared" ca="1" si="92"/>
        <v>1984.7629999999963</v>
      </c>
      <c r="BE79" s="79">
        <f t="shared" ca="1" si="93"/>
        <v>1984.7629999999963</v>
      </c>
      <c r="BF79" s="79">
        <f t="shared" ca="1" si="74"/>
        <v>70454.063999999998</v>
      </c>
      <c r="BG79" s="14">
        <f ca="1">SUM(BE$12:BE79)</f>
        <v>44462.110000000008</v>
      </c>
      <c r="BH79" s="77">
        <f ca="1">SUM(BC$12:BC79)+SUMIF(BD$12:BD79, "&lt;0")</f>
        <v>25991.954000000002</v>
      </c>
      <c r="BJ79" s="78">
        <v>44253</v>
      </c>
      <c r="BK79" s="79">
        <f t="shared" ca="1" si="94"/>
        <v>2179.9470000000001</v>
      </c>
      <c r="BL79" s="79">
        <f t="shared" ca="1" si="59"/>
        <v>1446.2384285714288</v>
      </c>
      <c r="BM79" s="79">
        <f t="shared" ca="1" si="68"/>
        <v>195.18400000000383</v>
      </c>
      <c r="BN79" s="79">
        <f t="shared" ca="1" si="95"/>
        <v>1984.7629999999963</v>
      </c>
      <c r="BO79" s="79">
        <f t="shared" ca="1" si="96"/>
        <v>1984.7629999999963</v>
      </c>
      <c r="BP79" s="79">
        <f t="shared" ca="1" si="75"/>
        <v>70454.063999999998</v>
      </c>
      <c r="BQ79" s="14">
        <f ca="1">SUM(BO$12:BO79)</f>
        <v>44462.110000000008</v>
      </c>
      <c r="BR79" s="77">
        <f ca="1">SUM(BM$12:BM79)+SUMIF(BN$12:BN79, "&lt;0")</f>
        <v>25991.954000000002</v>
      </c>
      <c r="BT79" s="78">
        <v>44253</v>
      </c>
      <c r="BU79" s="79">
        <f t="shared" ca="1" si="97"/>
        <v>2179.9470000000001</v>
      </c>
      <c r="BV79" s="79">
        <f t="shared" ca="1" si="60"/>
        <v>1446.2384285714288</v>
      </c>
      <c r="BW79" s="79">
        <f t="shared" ca="1" si="69"/>
        <v>195.18400000000383</v>
      </c>
      <c r="BX79" s="79">
        <f t="shared" ca="1" si="98"/>
        <v>1984.7629999999963</v>
      </c>
      <c r="BY79" s="79">
        <f t="shared" ca="1" si="99"/>
        <v>1984.7629999999963</v>
      </c>
      <c r="BZ79" s="79">
        <f t="shared" ca="1" si="105"/>
        <v>70454.063999999998</v>
      </c>
      <c r="CA79" s="14">
        <f ca="1">SUM(BY$12:BY79)</f>
        <v>44462.110000000008</v>
      </c>
      <c r="CB79" s="77">
        <f ca="1">SUM(BW$12:BW79)+SUMIF(BX$12:BX79, "&lt;0")</f>
        <v>25991.954000000002</v>
      </c>
      <c r="CD79" s="78">
        <v>44253</v>
      </c>
      <c r="CE79" s="79">
        <f t="shared" ca="1" si="100"/>
        <v>2179.9470000000001</v>
      </c>
      <c r="CF79" s="79">
        <f t="shared" ca="1" si="61"/>
        <v>1446.2384285714288</v>
      </c>
      <c r="CG79" s="79">
        <f t="shared" ca="1" si="70"/>
        <v>195.18400000000383</v>
      </c>
      <c r="CH79" s="79">
        <f t="shared" ca="1" si="101"/>
        <v>1984.7629999999963</v>
      </c>
      <c r="CI79" s="79">
        <f t="shared" ca="1" si="102"/>
        <v>1984.7629999999963</v>
      </c>
      <c r="CJ79" s="79">
        <f t="shared" ca="1" si="76"/>
        <v>70454.063999999998</v>
      </c>
      <c r="CK79" s="14">
        <f ca="1">SUM(CI$12:CI79)</f>
        <v>44462.110000000008</v>
      </c>
      <c r="CL79" s="77">
        <f ca="1">SUM(CG$12:CG79)+SUMIF(CH$12:CH79, "&lt;0")</f>
        <v>25991.954000000002</v>
      </c>
    </row>
    <row r="80" spans="1:90" x14ac:dyDescent="0.2">
      <c r="A80" s="56">
        <v>44254</v>
      </c>
      <c r="B80" s="76">
        <f ca="1">IF($A80&gt;= $C$5,$C$6, INDEX('[1]Historical Data'!$D$2:$D$742, MATCH(A80, '[1]Historical Data'!$B$2:$B$742, 0)))</f>
        <v>2352.1159999999945</v>
      </c>
      <c r="C80" s="79">
        <f t="shared" ca="1" si="53"/>
        <v>1645.2399999999991</v>
      </c>
      <c r="D80" s="79">
        <f t="shared" ca="1" si="62"/>
        <v>987.46700000000055</v>
      </c>
      <c r="E80" s="79">
        <f t="shared" ca="1" si="77"/>
        <v>1364.648999999994</v>
      </c>
      <c r="F80" s="79">
        <f t="shared" ca="1" si="78"/>
        <v>1364.648999999994</v>
      </c>
      <c r="G80" s="79">
        <f t="shared" ca="1" si="103"/>
        <v>72806.179999999993</v>
      </c>
      <c r="H80" s="14">
        <f ca="1">SUM(F$12:F80)</f>
        <v>45826.759000000005</v>
      </c>
      <c r="I80" s="77">
        <f ca="1">SUM(D$12:D80)+SUMIF(E$12:E80, "&lt;0")</f>
        <v>26979.421000000002</v>
      </c>
      <c r="J80" s="14"/>
      <c r="K80" s="78">
        <v>44254</v>
      </c>
      <c r="L80" s="79">
        <f t="shared" ca="1" si="79"/>
        <v>2352.1159999999945</v>
      </c>
      <c r="M80" s="79">
        <f t="shared" ca="1" si="54"/>
        <v>1645.2399999999991</v>
      </c>
      <c r="N80" s="79">
        <f t="shared" ca="1" si="63"/>
        <v>987.46700000000055</v>
      </c>
      <c r="O80" s="79">
        <f t="shared" ca="1" si="80"/>
        <v>1364.648999999994</v>
      </c>
      <c r="P80" s="79">
        <f t="shared" ca="1" si="81"/>
        <v>1364.648999999994</v>
      </c>
      <c r="Q80" s="79">
        <f t="shared" ca="1" si="71"/>
        <v>72806.179999999993</v>
      </c>
      <c r="R80" s="14">
        <f ca="1">SUM(P$12:P80)</f>
        <v>45826.759000000005</v>
      </c>
      <c r="S80" s="77">
        <f ca="1">SUM(N$12:N80)+SUMIF(O$12:O80, "&lt;0")</f>
        <v>26979.421000000002</v>
      </c>
      <c r="U80" s="78">
        <v>44254</v>
      </c>
      <c r="V80" s="79">
        <f t="shared" ca="1" si="82"/>
        <v>2352.1159999999945</v>
      </c>
      <c r="W80" s="79">
        <f t="shared" ca="1" si="55"/>
        <v>1645.2399999999991</v>
      </c>
      <c r="X80" s="79">
        <f t="shared" ca="1" si="64"/>
        <v>987.46700000000055</v>
      </c>
      <c r="Y80" s="79">
        <f t="shared" ca="1" si="83"/>
        <v>1364.648999999994</v>
      </c>
      <c r="Z80" s="79">
        <f t="shared" ca="1" si="84"/>
        <v>1364.648999999994</v>
      </c>
      <c r="AA80" s="79">
        <f t="shared" ca="1" si="72"/>
        <v>72806.179999999993</v>
      </c>
      <c r="AB80" s="14">
        <f ca="1">SUM(Z$12:Z80)</f>
        <v>45826.759000000005</v>
      </c>
      <c r="AC80" s="77">
        <f ca="1">SUM(X$12:X80)+SUMIF(Y$12:Y80, "&lt;0")</f>
        <v>26979.421000000002</v>
      </c>
      <c r="AE80" s="78">
        <v>44254</v>
      </c>
      <c r="AF80" s="79">
        <f t="shared" ca="1" si="85"/>
        <v>2352.1159999999945</v>
      </c>
      <c r="AG80" s="79">
        <f t="shared" ca="1" si="56"/>
        <v>1645.2399999999991</v>
      </c>
      <c r="AH80" s="79">
        <f t="shared" ca="1" si="65"/>
        <v>987.46700000000055</v>
      </c>
      <c r="AI80" s="79">
        <f t="shared" ca="1" si="86"/>
        <v>1364.648999999994</v>
      </c>
      <c r="AJ80" s="79">
        <f t="shared" ca="1" si="87"/>
        <v>1364.648999999994</v>
      </c>
      <c r="AK80" s="79">
        <f t="shared" ca="1" si="104"/>
        <v>72806.179999999993</v>
      </c>
      <c r="AL80" s="14">
        <f ca="1">SUM(AJ$12:AJ80)</f>
        <v>45826.759000000005</v>
      </c>
      <c r="AM80" s="77">
        <f ca="1">SUM(AH$12:AH80)+SUMIF(AI$12:AI80, "&lt;0")</f>
        <v>26979.421000000002</v>
      </c>
      <c r="AO80" s="78">
        <v>44254</v>
      </c>
      <c r="AP80" s="79">
        <f t="shared" ca="1" si="88"/>
        <v>2352.1159999999945</v>
      </c>
      <c r="AQ80" s="79">
        <f t="shared" ca="1" si="57"/>
        <v>1645</v>
      </c>
      <c r="AR80" s="79">
        <f t="shared" ca="1" si="66"/>
        <v>987.46700000000055</v>
      </c>
      <c r="AS80" s="79">
        <f t="shared" ca="1" si="89"/>
        <v>1364.648999999994</v>
      </c>
      <c r="AT80" s="79">
        <f t="shared" ca="1" si="90"/>
        <v>1364.648999999994</v>
      </c>
      <c r="AU80" s="79">
        <f t="shared" ca="1" si="73"/>
        <v>72806.179999999993</v>
      </c>
      <c r="AV80" s="14">
        <f ca="1">SUM(AT$12:AT80)</f>
        <v>45826.759000000005</v>
      </c>
      <c r="AW80" s="77">
        <f ca="1">SUM(AR$12:AR80)+SUMIF(AS$12:AS80, "&lt;0")</f>
        <v>26979.421000000002</v>
      </c>
      <c r="AX80" s="14"/>
      <c r="AZ80" s="78">
        <v>44254</v>
      </c>
      <c r="BA80" s="79">
        <f t="shared" ca="1" si="91"/>
        <v>2352.1159999999945</v>
      </c>
      <c r="BB80" s="79">
        <f t="shared" ca="1" si="58"/>
        <v>1645.2399999999991</v>
      </c>
      <c r="BC80" s="79">
        <f t="shared" ca="1" si="67"/>
        <v>987.46700000000055</v>
      </c>
      <c r="BD80" s="79">
        <f t="shared" ca="1" si="92"/>
        <v>1364.648999999994</v>
      </c>
      <c r="BE80" s="79">
        <f t="shared" ca="1" si="93"/>
        <v>1364.648999999994</v>
      </c>
      <c r="BF80" s="79">
        <f t="shared" ca="1" si="74"/>
        <v>72806.179999999993</v>
      </c>
      <c r="BG80" s="14">
        <f ca="1">SUM(BE$12:BE80)</f>
        <v>45826.759000000005</v>
      </c>
      <c r="BH80" s="77">
        <f ca="1">SUM(BC$12:BC80)+SUMIF(BD$12:BD80, "&lt;0")</f>
        <v>26979.421000000002</v>
      </c>
      <c r="BJ80" s="78">
        <v>44254</v>
      </c>
      <c r="BK80" s="79">
        <f t="shared" ca="1" si="94"/>
        <v>2352.1159999999945</v>
      </c>
      <c r="BL80" s="79">
        <f t="shared" ca="1" si="59"/>
        <v>1645.2399999999991</v>
      </c>
      <c r="BM80" s="79">
        <f t="shared" ca="1" si="68"/>
        <v>987.46700000000055</v>
      </c>
      <c r="BN80" s="79">
        <f t="shared" ca="1" si="95"/>
        <v>1364.648999999994</v>
      </c>
      <c r="BO80" s="79">
        <f t="shared" ca="1" si="96"/>
        <v>1364.648999999994</v>
      </c>
      <c r="BP80" s="79">
        <f t="shared" ca="1" si="75"/>
        <v>72806.179999999993</v>
      </c>
      <c r="BQ80" s="14">
        <f ca="1">SUM(BO$12:BO80)</f>
        <v>45826.759000000005</v>
      </c>
      <c r="BR80" s="77">
        <f ca="1">SUM(BM$12:BM80)+SUMIF(BN$12:BN80, "&lt;0")</f>
        <v>26979.421000000002</v>
      </c>
      <c r="BT80" s="78">
        <v>44254</v>
      </c>
      <c r="BU80" s="79">
        <f t="shared" ca="1" si="97"/>
        <v>2352.1159999999945</v>
      </c>
      <c r="BV80" s="79">
        <f t="shared" ca="1" si="60"/>
        <v>1645.2399999999991</v>
      </c>
      <c r="BW80" s="79">
        <f t="shared" ca="1" si="69"/>
        <v>987.46700000000055</v>
      </c>
      <c r="BX80" s="79">
        <f t="shared" ca="1" si="98"/>
        <v>1364.648999999994</v>
      </c>
      <c r="BY80" s="79">
        <f t="shared" ca="1" si="99"/>
        <v>1364.648999999994</v>
      </c>
      <c r="BZ80" s="79">
        <f t="shared" ca="1" si="105"/>
        <v>72806.179999999993</v>
      </c>
      <c r="CA80" s="14">
        <f ca="1">SUM(BY$12:BY80)</f>
        <v>45826.759000000005</v>
      </c>
      <c r="CB80" s="77">
        <f ca="1">SUM(BW$12:BW80)+SUMIF(BX$12:BX80, "&lt;0")</f>
        <v>26979.421000000002</v>
      </c>
      <c r="CD80" s="78">
        <v>44254</v>
      </c>
      <c r="CE80" s="79">
        <f t="shared" ca="1" si="100"/>
        <v>2352.1159999999945</v>
      </c>
      <c r="CF80" s="79">
        <f t="shared" ca="1" si="61"/>
        <v>1645.2399999999991</v>
      </c>
      <c r="CG80" s="79">
        <f t="shared" ca="1" si="70"/>
        <v>987.46700000000055</v>
      </c>
      <c r="CH80" s="79">
        <f t="shared" ca="1" si="101"/>
        <v>1364.648999999994</v>
      </c>
      <c r="CI80" s="79">
        <f t="shared" ca="1" si="102"/>
        <v>1364.648999999994</v>
      </c>
      <c r="CJ80" s="79">
        <f t="shared" ca="1" si="76"/>
        <v>72806.179999999993</v>
      </c>
      <c r="CK80" s="14">
        <f ca="1">SUM(CI$12:CI80)</f>
        <v>45826.759000000005</v>
      </c>
      <c r="CL80" s="77">
        <f ca="1">SUM(CG$12:CG80)+SUMIF(CH$12:CH80, "&lt;0")</f>
        <v>26979.421000000002</v>
      </c>
    </row>
    <row r="81" spans="1:90" x14ac:dyDescent="0.2">
      <c r="A81" s="56">
        <v>44255</v>
      </c>
      <c r="B81" s="76">
        <f ca="1">IF($A81&gt;= $C$5,$C$6, INDEX('[1]Historical Data'!$D$2:$D$742, MATCH(A81, '[1]Historical Data'!$B$2:$B$742, 0)))</f>
        <v>2429.823000000004</v>
      </c>
      <c r="C81" s="79">
        <f t="shared" ca="1" si="53"/>
        <v>1735.052714285714</v>
      </c>
      <c r="D81" s="79">
        <f t="shared" ca="1" si="62"/>
        <v>431.9409999999998</v>
      </c>
      <c r="E81" s="79">
        <f t="shared" ca="1" si="77"/>
        <v>1997.8820000000042</v>
      </c>
      <c r="F81" s="79">
        <f t="shared" ca="1" si="78"/>
        <v>1997.8820000000042</v>
      </c>
      <c r="G81" s="79">
        <f t="shared" ca="1" si="103"/>
        <v>75236.002999999997</v>
      </c>
      <c r="H81" s="14">
        <f ca="1">SUM(F$12:F81)</f>
        <v>47824.641000000011</v>
      </c>
      <c r="I81" s="77">
        <f ca="1">SUM(D$12:D81)+SUMIF(E$12:E81, "&lt;0")</f>
        <v>27411.362000000001</v>
      </c>
      <c r="J81" s="14"/>
      <c r="K81" s="78">
        <v>44255</v>
      </c>
      <c r="L81" s="79">
        <f t="shared" ca="1" si="79"/>
        <v>2429.823000000004</v>
      </c>
      <c r="M81" s="79">
        <f t="shared" ca="1" si="54"/>
        <v>1735.052714285714</v>
      </c>
      <c r="N81" s="79">
        <f t="shared" ca="1" si="63"/>
        <v>431.9409999999998</v>
      </c>
      <c r="O81" s="79">
        <f t="shared" ca="1" si="80"/>
        <v>1997.8820000000042</v>
      </c>
      <c r="P81" s="79">
        <f t="shared" ca="1" si="81"/>
        <v>1997.8820000000042</v>
      </c>
      <c r="Q81" s="79">
        <f t="shared" ca="1" si="71"/>
        <v>75236.002999999997</v>
      </c>
      <c r="R81" s="14">
        <f ca="1">SUM(P$12:P81)</f>
        <v>47824.641000000011</v>
      </c>
      <c r="S81" s="77">
        <f ca="1">SUM(N$12:N81)+SUMIF(O$12:O81, "&lt;0")</f>
        <v>27411.362000000001</v>
      </c>
      <c r="U81" s="78">
        <v>44255</v>
      </c>
      <c r="V81" s="79">
        <f t="shared" ca="1" si="82"/>
        <v>2429.823000000004</v>
      </c>
      <c r="W81" s="79">
        <f t="shared" ca="1" si="55"/>
        <v>1735.052714285714</v>
      </c>
      <c r="X81" s="79">
        <f t="shared" ca="1" si="64"/>
        <v>431.9409999999998</v>
      </c>
      <c r="Y81" s="79">
        <f t="shared" ca="1" si="83"/>
        <v>1997.8820000000042</v>
      </c>
      <c r="Z81" s="79">
        <f t="shared" ca="1" si="84"/>
        <v>1997.8820000000042</v>
      </c>
      <c r="AA81" s="79">
        <f t="shared" ca="1" si="72"/>
        <v>75236.002999999997</v>
      </c>
      <c r="AB81" s="14">
        <f ca="1">SUM(Z$12:Z81)</f>
        <v>47824.641000000011</v>
      </c>
      <c r="AC81" s="77">
        <f ca="1">SUM(X$12:X81)+SUMIF(Y$12:Y81, "&lt;0")</f>
        <v>27411.362000000001</v>
      </c>
      <c r="AE81" s="78">
        <v>44255</v>
      </c>
      <c r="AF81" s="79">
        <f t="shared" ca="1" si="85"/>
        <v>2429.823000000004</v>
      </c>
      <c r="AG81" s="79">
        <f t="shared" ca="1" si="56"/>
        <v>1735.052714285714</v>
      </c>
      <c r="AH81" s="79">
        <f t="shared" ca="1" si="65"/>
        <v>431.9409999999998</v>
      </c>
      <c r="AI81" s="79">
        <f t="shared" ca="1" si="86"/>
        <v>1997.8820000000042</v>
      </c>
      <c r="AJ81" s="79">
        <f t="shared" ca="1" si="87"/>
        <v>1997.8820000000042</v>
      </c>
      <c r="AK81" s="79">
        <f t="shared" ca="1" si="104"/>
        <v>75236.002999999997</v>
      </c>
      <c r="AL81" s="14">
        <f ca="1">SUM(AJ$12:AJ81)</f>
        <v>47824.641000000011</v>
      </c>
      <c r="AM81" s="77">
        <f ca="1">SUM(AH$12:AH81)+SUMIF(AI$12:AI81, "&lt;0")</f>
        <v>27411.362000000001</v>
      </c>
      <c r="AO81" s="78">
        <v>44255</v>
      </c>
      <c r="AP81" s="79">
        <f t="shared" ca="1" si="88"/>
        <v>2429.823000000004</v>
      </c>
      <c r="AQ81" s="79">
        <f t="shared" ca="1" si="57"/>
        <v>1735</v>
      </c>
      <c r="AR81" s="79">
        <f t="shared" ca="1" si="66"/>
        <v>431.9409999999998</v>
      </c>
      <c r="AS81" s="79">
        <f t="shared" ca="1" si="89"/>
        <v>1997.8820000000042</v>
      </c>
      <c r="AT81" s="79">
        <f t="shared" ca="1" si="90"/>
        <v>1997.8820000000042</v>
      </c>
      <c r="AU81" s="79">
        <f t="shared" ca="1" si="73"/>
        <v>75236.002999999997</v>
      </c>
      <c r="AV81" s="14">
        <f ca="1">SUM(AT$12:AT81)</f>
        <v>47824.641000000011</v>
      </c>
      <c r="AW81" s="77">
        <f ca="1">SUM(AR$12:AR81)+SUMIF(AS$12:AS81, "&lt;0")</f>
        <v>27411.362000000001</v>
      </c>
      <c r="AX81" s="14"/>
      <c r="AZ81" s="78">
        <v>44255</v>
      </c>
      <c r="BA81" s="79">
        <f t="shared" ca="1" si="91"/>
        <v>2429.823000000004</v>
      </c>
      <c r="BB81" s="79">
        <f t="shared" ca="1" si="58"/>
        <v>1735.052714285714</v>
      </c>
      <c r="BC81" s="79">
        <f t="shared" ca="1" si="67"/>
        <v>431.9409999999998</v>
      </c>
      <c r="BD81" s="79">
        <f t="shared" ca="1" si="92"/>
        <v>1997.8820000000042</v>
      </c>
      <c r="BE81" s="79">
        <f t="shared" ca="1" si="93"/>
        <v>1997.8820000000042</v>
      </c>
      <c r="BF81" s="79">
        <f t="shared" ca="1" si="74"/>
        <v>75236.002999999997</v>
      </c>
      <c r="BG81" s="14">
        <f ca="1">SUM(BE$12:BE81)</f>
        <v>47824.641000000011</v>
      </c>
      <c r="BH81" s="77">
        <f ca="1">SUM(BC$12:BC81)+SUMIF(BD$12:BD81, "&lt;0")</f>
        <v>27411.362000000001</v>
      </c>
      <c r="BJ81" s="78">
        <v>44255</v>
      </c>
      <c r="BK81" s="79">
        <f t="shared" ca="1" si="94"/>
        <v>2429.823000000004</v>
      </c>
      <c r="BL81" s="79">
        <f t="shared" ca="1" si="59"/>
        <v>1735.052714285714</v>
      </c>
      <c r="BM81" s="79">
        <f t="shared" ca="1" si="68"/>
        <v>431.9409999999998</v>
      </c>
      <c r="BN81" s="79">
        <f t="shared" ca="1" si="95"/>
        <v>1997.8820000000042</v>
      </c>
      <c r="BO81" s="79">
        <f t="shared" ca="1" si="96"/>
        <v>1997.8820000000042</v>
      </c>
      <c r="BP81" s="79">
        <f t="shared" ca="1" si="75"/>
        <v>75236.002999999997</v>
      </c>
      <c r="BQ81" s="14">
        <f ca="1">SUM(BO$12:BO81)</f>
        <v>47824.641000000011</v>
      </c>
      <c r="BR81" s="77">
        <f ca="1">SUM(BM$12:BM81)+SUMIF(BN$12:BN81, "&lt;0")</f>
        <v>27411.362000000001</v>
      </c>
      <c r="BT81" s="78">
        <v>44255</v>
      </c>
      <c r="BU81" s="79">
        <f t="shared" ca="1" si="97"/>
        <v>2429.823000000004</v>
      </c>
      <c r="BV81" s="79">
        <f t="shared" ca="1" si="60"/>
        <v>1735.052714285714</v>
      </c>
      <c r="BW81" s="79">
        <f t="shared" ca="1" si="69"/>
        <v>431.9409999999998</v>
      </c>
      <c r="BX81" s="79">
        <f t="shared" ca="1" si="98"/>
        <v>1997.8820000000042</v>
      </c>
      <c r="BY81" s="79">
        <f t="shared" ca="1" si="99"/>
        <v>1997.8820000000042</v>
      </c>
      <c r="BZ81" s="79">
        <f t="shared" ca="1" si="105"/>
        <v>75236.002999999997</v>
      </c>
      <c r="CA81" s="14">
        <f ca="1">SUM(BY$12:BY81)</f>
        <v>47824.641000000011</v>
      </c>
      <c r="CB81" s="77">
        <f ca="1">SUM(BW$12:BW81)+SUMIF(BX$12:BX81, "&lt;0")</f>
        <v>27411.362000000001</v>
      </c>
      <c r="CD81" s="78">
        <v>44255</v>
      </c>
      <c r="CE81" s="79">
        <f t="shared" ca="1" si="100"/>
        <v>2429.823000000004</v>
      </c>
      <c r="CF81" s="79">
        <f t="shared" ca="1" si="61"/>
        <v>1735.052714285714</v>
      </c>
      <c r="CG81" s="79">
        <f t="shared" ca="1" si="70"/>
        <v>431.9409999999998</v>
      </c>
      <c r="CH81" s="79">
        <f t="shared" ca="1" si="101"/>
        <v>1997.8820000000042</v>
      </c>
      <c r="CI81" s="79">
        <f t="shared" ca="1" si="102"/>
        <v>1997.8820000000042</v>
      </c>
      <c r="CJ81" s="79">
        <f t="shared" ca="1" si="76"/>
        <v>75236.002999999997</v>
      </c>
      <c r="CK81" s="14">
        <f ca="1">SUM(CI$12:CI81)</f>
        <v>47824.641000000011</v>
      </c>
      <c r="CL81" s="77">
        <f ca="1">SUM(CG$12:CG81)+SUMIF(CH$12:CH81, "&lt;0")</f>
        <v>27411.362000000001</v>
      </c>
    </row>
    <row r="82" spans="1:90" x14ac:dyDescent="0.2">
      <c r="A82" s="56">
        <v>44256</v>
      </c>
      <c r="B82" s="76">
        <f ca="1">IF($A82&gt;= $C$5,$C$6, INDEX('[1]Historical Data'!$D$2:$D$742, MATCH(A82, '[1]Historical Data'!$B$2:$B$742, 0)))</f>
        <v>1663.9839999999967</v>
      </c>
      <c r="C82" s="79">
        <f t="shared" ref="C82:C145" ca="1" si="106">AVERAGE(B76:B82)</f>
        <v>1817.5018571428559</v>
      </c>
      <c r="D82" s="79">
        <f t="shared" ca="1" si="62"/>
        <v>1110.5599999999959</v>
      </c>
      <c r="E82" s="79">
        <f t="shared" ca="1" si="77"/>
        <v>553.42400000000089</v>
      </c>
      <c r="F82" s="79">
        <f t="shared" ca="1" si="78"/>
        <v>553.42400000000089</v>
      </c>
      <c r="G82" s="79">
        <f t="shared" ca="1" si="103"/>
        <v>76899.986999999994</v>
      </c>
      <c r="H82" s="14">
        <f ca="1">SUM(F$12:F82)</f>
        <v>48378.06500000001</v>
      </c>
      <c r="I82" s="77">
        <f ca="1">SUM(D$12:D82)+SUMIF(E$12:E82, "&lt;0")</f>
        <v>28521.921999999999</v>
      </c>
      <c r="J82" s="14"/>
      <c r="K82" s="78">
        <v>44256</v>
      </c>
      <c r="L82" s="79">
        <f t="shared" ca="1" si="79"/>
        <v>1663.9839999999967</v>
      </c>
      <c r="M82" s="79">
        <f t="shared" ref="M82:M145" ca="1" si="107">AVERAGE(L76:L82)</f>
        <v>1817.5018571428559</v>
      </c>
      <c r="N82" s="79">
        <f t="shared" ca="1" si="63"/>
        <v>1110.5599999999959</v>
      </c>
      <c r="O82" s="79">
        <f t="shared" ca="1" si="80"/>
        <v>553.42400000000089</v>
      </c>
      <c r="P82" s="79">
        <f t="shared" ca="1" si="81"/>
        <v>553.42400000000089</v>
      </c>
      <c r="Q82" s="79">
        <f t="shared" ca="1" si="71"/>
        <v>76899.986999999994</v>
      </c>
      <c r="R82" s="14">
        <f ca="1">SUM(P$12:P82)</f>
        <v>48378.06500000001</v>
      </c>
      <c r="S82" s="77">
        <f ca="1">SUM(N$12:N82)+SUMIF(O$12:O82, "&lt;0")</f>
        <v>28521.921999999999</v>
      </c>
      <c r="U82" s="78">
        <v>44256</v>
      </c>
      <c r="V82" s="79">
        <f t="shared" ca="1" si="82"/>
        <v>1663.9839999999967</v>
      </c>
      <c r="W82" s="79">
        <f t="shared" ref="W82:W145" ca="1" si="108">AVERAGE(V76:V82)</f>
        <v>1817.5018571428559</v>
      </c>
      <c r="X82" s="79">
        <f t="shared" ca="1" si="64"/>
        <v>1110.5599999999959</v>
      </c>
      <c r="Y82" s="79">
        <f t="shared" ca="1" si="83"/>
        <v>553.42400000000089</v>
      </c>
      <c r="Z82" s="79">
        <f t="shared" ca="1" si="84"/>
        <v>553.42400000000089</v>
      </c>
      <c r="AA82" s="79">
        <f t="shared" ca="1" si="72"/>
        <v>76899.986999999994</v>
      </c>
      <c r="AB82" s="14">
        <f ca="1">SUM(Z$12:Z82)</f>
        <v>48378.06500000001</v>
      </c>
      <c r="AC82" s="77">
        <f ca="1">SUM(X$12:X82)+SUMIF(Y$12:Y82, "&lt;0")</f>
        <v>28521.921999999999</v>
      </c>
      <c r="AE82" s="78">
        <v>44256</v>
      </c>
      <c r="AF82" s="79">
        <f t="shared" ca="1" si="85"/>
        <v>1663.9839999999967</v>
      </c>
      <c r="AG82" s="79">
        <f t="shared" ref="AG82:AG145" ca="1" si="109">AVERAGE(AF76:AF82)</f>
        <v>1817.5018571428559</v>
      </c>
      <c r="AH82" s="79">
        <f t="shared" ca="1" si="65"/>
        <v>1110.5599999999959</v>
      </c>
      <c r="AI82" s="79">
        <f t="shared" ca="1" si="86"/>
        <v>553.42400000000089</v>
      </c>
      <c r="AJ82" s="79">
        <f t="shared" ca="1" si="87"/>
        <v>553.42400000000089</v>
      </c>
      <c r="AK82" s="79">
        <f t="shared" ca="1" si="104"/>
        <v>76899.986999999994</v>
      </c>
      <c r="AL82" s="14">
        <f ca="1">SUM(AJ$12:AJ82)</f>
        <v>48378.06500000001</v>
      </c>
      <c r="AM82" s="77">
        <f ca="1">SUM(AH$12:AH82)+SUMIF(AI$12:AI82, "&lt;0")</f>
        <v>28521.921999999999</v>
      </c>
      <c r="AO82" s="78">
        <v>44256</v>
      </c>
      <c r="AP82" s="79">
        <f t="shared" ca="1" si="88"/>
        <v>1663.9839999999967</v>
      </c>
      <c r="AQ82" s="79">
        <f t="shared" ref="AQ82:AQ145" ca="1" si="110">ROUND(AVERAGE(AP76:AP82), 0)</f>
        <v>1818</v>
      </c>
      <c r="AR82" s="79">
        <f t="shared" ca="1" si="66"/>
        <v>1110.5599999999959</v>
      </c>
      <c r="AS82" s="79">
        <f t="shared" ca="1" si="89"/>
        <v>553.42400000000089</v>
      </c>
      <c r="AT82" s="79">
        <f t="shared" ca="1" si="90"/>
        <v>553.42400000000089</v>
      </c>
      <c r="AU82" s="79">
        <f t="shared" ca="1" si="73"/>
        <v>76899.986999999994</v>
      </c>
      <c r="AV82" s="14">
        <f ca="1">SUM(AT$12:AT82)</f>
        <v>48378.06500000001</v>
      </c>
      <c r="AW82" s="77">
        <f ca="1">SUM(AR$12:AR82)+SUMIF(AS$12:AS82, "&lt;0")</f>
        <v>28521.921999999999</v>
      </c>
      <c r="AX82" s="14"/>
      <c r="AZ82" s="78">
        <v>44256</v>
      </c>
      <c r="BA82" s="79">
        <f t="shared" ca="1" si="91"/>
        <v>1663.9839999999967</v>
      </c>
      <c r="BB82" s="79">
        <f t="shared" ref="BB82:BB145" ca="1" si="111">AVERAGE(BA76:BA82)</f>
        <v>1817.5018571428559</v>
      </c>
      <c r="BC82" s="79">
        <f t="shared" ca="1" si="67"/>
        <v>1110.5599999999959</v>
      </c>
      <c r="BD82" s="79">
        <f t="shared" ca="1" si="92"/>
        <v>553.42400000000089</v>
      </c>
      <c r="BE82" s="79">
        <f t="shared" ca="1" si="93"/>
        <v>553.42400000000089</v>
      </c>
      <c r="BF82" s="79">
        <f t="shared" ca="1" si="74"/>
        <v>76899.986999999994</v>
      </c>
      <c r="BG82" s="14">
        <f ca="1">SUM(BE$12:BE82)</f>
        <v>48378.06500000001</v>
      </c>
      <c r="BH82" s="77">
        <f ca="1">SUM(BC$12:BC82)+SUMIF(BD$12:BD82, "&lt;0")</f>
        <v>28521.921999999999</v>
      </c>
      <c r="BJ82" s="78">
        <v>44256</v>
      </c>
      <c r="BK82" s="79">
        <f t="shared" ca="1" si="94"/>
        <v>1663.9839999999967</v>
      </c>
      <c r="BL82" s="79">
        <f t="shared" ref="BL82:BL145" ca="1" si="112">AVERAGE(BK76:BK82)</f>
        <v>1817.5018571428559</v>
      </c>
      <c r="BM82" s="79">
        <f t="shared" ca="1" si="68"/>
        <v>1110.5599999999959</v>
      </c>
      <c r="BN82" s="79">
        <f t="shared" ca="1" si="95"/>
        <v>553.42400000000089</v>
      </c>
      <c r="BO82" s="79">
        <f t="shared" ca="1" si="96"/>
        <v>553.42400000000089</v>
      </c>
      <c r="BP82" s="79">
        <f t="shared" ca="1" si="75"/>
        <v>76899.986999999994</v>
      </c>
      <c r="BQ82" s="14">
        <f ca="1">SUM(BO$12:BO82)</f>
        <v>48378.06500000001</v>
      </c>
      <c r="BR82" s="77">
        <f ca="1">SUM(BM$12:BM82)+SUMIF(BN$12:BN82, "&lt;0")</f>
        <v>28521.921999999999</v>
      </c>
      <c r="BT82" s="78">
        <v>44256</v>
      </c>
      <c r="BU82" s="79">
        <f t="shared" ca="1" si="97"/>
        <v>1663.9839999999967</v>
      </c>
      <c r="BV82" s="79">
        <f t="shared" ref="BV82:BV145" ca="1" si="113">AVERAGE(BU76:BU82)</f>
        <v>1817.5018571428559</v>
      </c>
      <c r="BW82" s="79">
        <f t="shared" ca="1" si="69"/>
        <v>1110.5599999999959</v>
      </c>
      <c r="BX82" s="79">
        <f t="shared" ca="1" si="98"/>
        <v>553.42400000000089</v>
      </c>
      <c r="BY82" s="79">
        <f t="shared" ca="1" si="99"/>
        <v>553.42400000000089</v>
      </c>
      <c r="BZ82" s="79">
        <f t="shared" ca="1" si="105"/>
        <v>76899.986999999994</v>
      </c>
      <c r="CA82" s="14">
        <f ca="1">SUM(BY$12:BY82)</f>
        <v>48378.06500000001</v>
      </c>
      <c r="CB82" s="77">
        <f ca="1">SUM(BW$12:BW82)+SUMIF(BX$12:BX82, "&lt;0")</f>
        <v>28521.921999999999</v>
      </c>
      <c r="CD82" s="78">
        <v>44256</v>
      </c>
      <c r="CE82" s="79">
        <f t="shared" ca="1" si="100"/>
        <v>1663.9839999999967</v>
      </c>
      <c r="CF82" s="79">
        <f t="shared" ref="CF82:CF145" ca="1" si="114">AVERAGE(CE76:CE82)</f>
        <v>1817.5018571428559</v>
      </c>
      <c r="CG82" s="79">
        <f t="shared" ca="1" si="70"/>
        <v>1110.5599999999959</v>
      </c>
      <c r="CH82" s="79">
        <f t="shared" ca="1" si="101"/>
        <v>553.42400000000089</v>
      </c>
      <c r="CI82" s="79">
        <f t="shared" ca="1" si="102"/>
        <v>553.42400000000089</v>
      </c>
      <c r="CJ82" s="79">
        <f t="shared" ca="1" si="76"/>
        <v>76899.986999999994</v>
      </c>
      <c r="CK82" s="14">
        <f ca="1">SUM(CI$12:CI82)</f>
        <v>48378.06500000001</v>
      </c>
      <c r="CL82" s="77">
        <f ca="1">SUM(CG$12:CG82)+SUMIF(CH$12:CH82, "&lt;0")</f>
        <v>28521.921999999999</v>
      </c>
    </row>
    <row r="83" spans="1:90" x14ac:dyDescent="0.2">
      <c r="A83" s="56">
        <v>44257</v>
      </c>
      <c r="B83" s="76">
        <f ca="1">IF($A83&gt;= $C$5,$C$6, INDEX('[1]Historical Data'!$D$2:$D$742, MATCH(A83, '[1]Historical Data'!$B$2:$B$742, 0)))</f>
        <v>1731.6140000000014</v>
      </c>
      <c r="C83" s="79">
        <f t="shared" ca="1" si="106"/>
        <v>1942.7882857142852</v>
      </c>
      <c r="D83" s="79">
        <f t="shared" ca="1" si="62"/>
        <v>1213.7100000000046</v>
      </c>
      <c r="E83" s="79">
        <f t="shared" ca="1" si="77"/>
        <v>517.90399999999681</v>
      </c>
      <c r="F83" s="79">
        <f t="shared" ca="1" si="78"/>
        <v>517.90399999999681</v>
      </c>
      <c r="G83" s="79">
        <f t="shared" ca="1" si="103"/>
        <v>78631.600999999995</v>
      </c>
      <c r="H83" s="14">
        <f ca="1">SUM(F$12:F83)</f>
        <v>48895.969000000005</v>
      </c>
      <c r="I83" s="77">
        <f ca="1">SUM(D$12:D83)+SUMIF(E$12:E83, "&lt;0")</f>
        <v>29735.632000000005</v>
      </c>
      <c r="J83" s="14"/>
      <c r="K83" s="78">
        <v>44257</v>
      </c>
      <c r="L83" s="79">
        <f t="shared" ca="1" si="79"/>
        <v>1731.6140000000014</v>
      </c>
      <c r="M83" s="79">
        <f t="shared" ca="1" si="107"/>
        <v>1942.7882857142852</v>
      </c>
      <c r="N83" s="79">
        <f t="shared" ca="1" si="63"/>
        <v>1213.7100000000046</v>
      </c>
      <c r="O83" s="79">
        <f t="shared" ca="1" si="80"/>
        <v>517.90399999999681</v>
      </c>
      <c r="P83" s="79">
        <f t="shared" ca="1" si="81"/>
        <v>517.90399999999681</v>
      </c>
      <c r="Q83" s="79">
        <f t="shared" ca="1" si="71"/>
        <v>78631.600999999995</v>
      </c>
      <c r="R83" s="14">
        <f ca="1">SUM(P$12:P83)</f>
        <v>48895.969000000005</v>
      </c>
      <c r="S83" s="77">
        <f ca="1">SUM(N$12:N83)+SUMIF(O$12:O83, "&lt;0")</f>
        <v>29735.632000000005</v>
      </c>
      <c r="U83" s="78">
        <v>44257</v>
      </c>
      <c r="V83" s="79">
        <f t="shared" ca="1" si="82"/>
        <v>1731.6140000000014</v>
      </c>
      <c r="W83" s="79">
        <f t="shared" ca="1" si="108"/>
        <v>1942.7882857142852</v>
      </c>
      <c r="X83" s="79">
        <f t="shared" ca="1" si="64"/>
        <v>1213.7100000000046</v>
      </c>
      <c r="Y83" s="79">
        <f t="shared" ca="1" si="83"/>
        <v>517.90399999999681</v>
      </c>
      <c r="Z83" s="79">
        <f t="shared" ca="1" si="84"/>
        <v>517.90399999999681</v>
      </c>
      <c r="AA83" s="79">
        <f t="shared" ca="1" si="72"/>
        <v>78631.600999999995</v>
      </c>
      <c r="AB83" s="14">
        <f ca="1">SUM(Z$12:Z83)</f>
        <v>48895.969000000005</v>
      </c>
      <c r="AC83" s="77">
        <f ca="1">SUM(X$12:X83)+SUMIF(Y$12:Y83, "&lt;0")</f>
        <v>29735.632000000005</v>
      </c>
      <c r="AE83" s="78">
        <v>44257</v>
      </c>
      <c r="AF83" s="79">
        <f t="shared" ca="1" si="85"/>
        <v>1731.6140000000014</v>
      </c>
      <c r="AG83" s="79">
        <f t="shared" ca="1" si="109"/>
        <v>1942.7882857142852</v>
      </c>
      <c r="AH83" s="79">
        <f t="shared" ca="1" si="65"/>
        <v>1213.7100000000046</v>
      </c>
      <c r="AI83" s="79">
        <f t="shared" ca="1" si="86"/>
        <v>517.90399999999681</v>
      </c>
      <c r="AJ83" s="79">
        <f t="shared" ca="1" si="87"/>
        <v>517.90399999999681</v>
      </c>
      <c r="AK83" s="79">
        <f t="shared" ca="1" si="104"/>
        <v>78631.600999999995</v>
      </c>
      <c r="AL83" s="14">
        <f ca="1">SUM(AJ$12:AJ83)</f>
        <v>48895.969000000005</v>
      </c>
      <c r="AM83" s="77">
        <f ca="1">SUM(AH$12:AH83)+SUMIF(AI$12:AI83, "&lt;0")</f>
        <v>29735.632000000005</v>
      </c>
      <c r="AO83" s="78">
        <v>44257</v>
      </c>
      <c r="AP83" s="79">
        <f t="shared" ca="1" si="88"/>
        <v>1731.6140000000014</v>
      </c>
      <c r="AQ83" s="79">
        <f t="shared" ca="1" si="110"/>
        <v>1943</v>
      </c>
      <c r="AR83" s="79">
        <f t="shared" ca="1" si="66"/>
        <v>1213.7100000000046</v>
      </c>
      <c r="AS83" s="79">
        <f t="shared" ca="1" si="89"/>
        <v>517.90399999999681</v>
      </c>
      <c r="AT83" s="79">
        <f t="shared" ca="1" si="90"/>
        <v>517.90399999999681</v>
      </c>
      <c r="AU83" s="79">
        <f t="shared" ca="1" si="73"/>
        <v>78631.600999999995</v>
      </c>
      <c r="AV83" s="14">
        <f ca="1">SUM(AT$12:AT83)</f>
        <v>48895.969000000005</v>
      </c>
      <c r="AW83" s="77">
        <f ca="1">SUM(AR$12:AR83)+SUMIF(AS$12:AS83, "&lt;0")</f>
        <v>29735.632000000005</v>
      </c>
      <c r="AX83" s="14"/>
      <c r="AZ83" s="78">
        <v>44257</v>
      </c>
      <c r="BA83" s="79">
        <f t="shared" ca="1" si="91"/>
        <v>1731.6140000000014</v>
      </c>
      <c r="BB83" s="79">
        <f t="shared" ca="1" si="111"/>
        <v>1942.7882857142852</v>
      </c>
      <c r="BC83" s="79">
        <f t="shared" ca="1" si="67"/>
        <v>1213.7100000000046</v>
      </c>
      <c r="BD83" s="79">
        <f t="shared" ca="1" si="92"/>
        <v>517.90399999999681</v>
      </c>
      <c r="BE83" s="79">
        <f t="shared" ca="1" si="93"/>
        <v>517.90399999999681</v>
      </c>
      <c r="BF83" s="79">
        <f t="shared" ca="1" si="74"/>
        <v>78631.600999999995</v>
      </c>
      <c r="BG83" s="14">
        <f ca="1">SUM(BE$12:BE83)</f>
        <v>48895.969000000005</v>
      </c>
      <c r="BH83" s="77">
        <f ca="1">SUM(BC$12:BC83)+SUMIF(BD$12:BD83, "&lt;0")</f>
        <v>29735.632000000005</v>
      </c>
      <c r="BJ83" s="78">
        <v>44257</v>
      </c>
      <c r="BK83" s="79">
        <f t="shared" ca="1" si="94"/>
        <v>1731.6140000000014</v>
      </c>
      <c r="BL83" s="79">
        <f t="shared" ca="1" si="112"/>
        <v>1942.7882857142852</v>
      </c>
      <c r="BM83" s="79">
        <f t="shared" ca="1" si="68"/>
        <v>1213.7100000000046</v>
      </c>
      <c r="BN83" s="79">
        <f t="shared" ca="1" si="95"/>
        <v>517.90399999999681</v>
      </c>
      <c r="BO83" s="79">
        <f t="shared" ca="1" si="96"/>
        <v>517.90399999999681</v>
      </c>
      <c r="BP83" s="79">
        <f t="shared" ca="1" si="75"/>
        <v>78631.600999999995</v>
      </c>
      <c r="BQ83" s="14">
        <f ca="1">SUM(BO$12:BO83)</f>
        <v>48895.969000000005</v>
      </c>
      <c r="BR83" s="77">
        <f ca="1">SUM(BM$12:BM83)+SUMIF(BN$12:BN83, "&lt;0")</f>
        <v>29735.632000000005</v>
      </c>
      <c r="BT83" s="78">
        <v>44257</v>
      </c>
      <c r="BU83" s="79">
        <f t="shared" ca="1" si="97"/>
        <v>1731.6140000000014</v>
      </c>
      <c r="BV83" s="79">
        <f t="shared" ca="1" si="113"/>
        <v>1942.7882857142852</v>
      </c>
      <c r="BW83" s="79">
        <f t="shared" ca="1" si="69"/>
        <v>1213.7100000000046</v>
      </c>
      <c r="BX83" s="79">
        <f t="shared" ca="1" si="98"/>
        <v>517.90399999999681</v>
      </c>
      <c r="BY83" s="79">
        <f t="shared" ca="1" si="99"/>
        <v>517.90399999999681</v>
      </c>
      <c r="BZ83" s="79">
        <f t="shared" ca="1" si="105"/>
        <v>78631.600999999995</v>
      </c>
      <c r="CA83" s="14">
        <f ca="1">SUM(BY$12:BY83)</f>
        <v>48895.969000000005</v>
      </c>
      <c r="CB83" s="77">
        <f ca="1">SUM(BW$12:BW83)+SUMIF(BX$12:BX83, "&lt;0")</f>
        <v>29735.632000000005</v>
      </c>
      <c r="CD83" s="78">
        <v>44257</v>
      </c>
      <c r="CE83" s="79">
        <f t="shared" ca="1" si="100"/>
        <v>1731.6140000000014</v>
      </c>
      <c r="CF83" s="79">
        <f t="shared" ca="1" si="114"/>
        <v>1942.7882857142852</v>
      </c>
      <c r="CG83" s="79">
        <f t="shared" ca="1" si="70"/>
        <v>1213.7100000000046</v>
      </c>
      <c r="CH83" s="79">
        <f t="shared" ca="1" si="101"/>
        <v>517.90399999999681</v>
      </c>
      <c r="CI83" s="79">
        <f t="shared" ca="1" si="102"/>
        <v>517.90399999999681</v>
      </c>
      <c r="CJ83" s="79">
        <f t="shared" ca="1" si="76"/>
        <v>78631.600999999995</v>
      </c>
      <c r="CK83" s="14">
        <f ca="1">SUM(CI$12:CI83)</f>
        <v>48895.969000000005</v>
      </c>
      <c r="CL83" s="77">
        <f ca="1">SUM(CG$12:CG83)+SUMIF(CH$12:CH83, "&lt;0")</f>
        <v>29735.632000000005</v>
      </c>
    </row>
    <row r="84" spans="1:90" x14ac:dyDescent="0.2">
      <c r="A84" s="56">
        <v>44258</v>
      </c>
      <c r="B84" s="76">
        <f ca="1">IF($A84&gt;= $C$5,$C$6, INDEX('[1]Historical Data'!$D$2:$D$742, MATCH(A84, '[1]Historical Data'!$B$2:$B$742, 0)))</f>
        <v>1942.7882857142852</v>
      </c>
      <c r="C84" s="79">
        <f t="shared" ca="1" si="106"/>
        <v>2015.6346122448972</v>
      </c>
      <c r="D84" s="79">
        <f t="shared" ca="1" si="62"/>
        <v>772.40399999999931</v>
      </c>
      <c r="E84" s="79">
        <f t="shared" ca="1" si="77"/>
        <v>1170.3842857142859</v>
      </c>
      <c r="F84" s="79">
        <f t="shared" ca="1" si="78"/>
        <v>1170.3842857142859</v>
      </c>
      <c r="G84" s="79">
        <f t="shared" ca="1" si="103"/>
        <v>80574.389285714278</v>
      </c>
      <c r="H84" s="14">
        <f ca="1">SUM(F$12:F84)</f>
        <v>50066.353285714293</v>
      </c>
      <c r="I84" s="77">
        <f ca="1">SUM(D$12:D84)+SUMIF(E$12:E84, "&lt;0")</f>
        <v>30508.036000000004</v>
      </c>
      <c r="J84" s="14"/>
      <c r="K84" s="78">
        <v>44258</v>
      </c>
      <c r="L84" s="79">
        <f t="shared" ca="1" si="79"/>
        <v>1850.8969899038457</v>
      </c>
      <c r="M84" s="79">
        <f t="shared" ca="1" si="107"/>
        <v>2002.5072842719771</v>
      </c>
      <c r="N84" s="79">
        <f t="shared" ca="1" si="63"/>
        <v>772.40399999999931</v>
      </c>
      <c r="O84" s="79">
        <f t="shared" ca="1" si="80"/>
        <v>1078.4929899038464</v>
      </c>
      <c r="P84" s="79">
        <f t="shared" ca="1" si="81"/>
        <v>1078.4929899038464</v>
      </c>
      <c r="Q84" s="79">
        <f t="shared" ca="1" si="71"/>
        <v>80482.497989903844</v>
      </c>
      <c r="R84" s="14">
        <f ca="1">SUM(P$12:P84)</f>
        <v>49974.461989903852</v>
      </c>
      <c r="S84" s="77">
        <f ca="1">SUM(N$12:N84)+SUMIF(O$12:O84, "&lt;0")</f>
        <v>30508.036000000004</v>
      </c>
      <c r="U84" s="78">
        <v>44258</v>
      </c>
      <c r="V84" s="79">
        <f t="shared" ca="1" si="82"/>
        <v>1250</v>
      </c>
      <c r="W84" s="79">
        <f t="shared" ca="1" si="108"/>
        <v>1916.6648571428564</v>
      </c>
      <c r="X84" s="79">
        <f t="shared" ca="1" si="64"/>
        <v>772.40399999999931</v>
      </c>
      <c r="Y84" s="79">
        <f t="shared" ca="1" si="83"/>
        <v>477.59600000000069</v>
      </c>
      <c r="Z84" s="79">
        <f t="shared" ca="1" si="84"/>
        <v>477.59600000000069</v>
      </c>
      <c r="AA84" s="79">
        <f t="shared" ca="1" si="72"/>
        <v>79881.600999999995</v>
      </c>
      <c r="AB84" s="14">
        <f ca="1">SUM(Z$12:Z84)</f>
        <v>49373.565000000002</v>
      </c>
      <c r="AC84" s="77">
        <f ca="1">SUM(X$12:X84)+SUMIF(Y$12:Y84, "&lt;0")</f>
        <v>30508.036000000004</v>
      </c>
      <c r="AE84" s="78">
        <v>44258</v>
      </c>
      <c r="AF84" s="79">
        <f t="shared" ca="1" si="85"/>
        <v>1850.8969899038457</v>
      </c>
      <c r="AG84" s="79">
        <f t="shared" ca="1" si="109"/>
        <v>2002.5072842719771</v>
      </c>
      <c r="AH84" s="79">
        <f t="shared" ca="1" si="65"/>
        <v>772.40399999999931</v>
      </c>
      <c r="AI84" s="79">
        <f t="shared" ca="1" si="86"/>
        <v>1078.4929899038464</v>
      </c>
      <c r="AJ84" s="79">
        <f t="shared" ca="1" si="87"/>
        <v>1078.4929899038464</v>
      </c>
      <c r="AK84" s="79">
        <f t="shared" ca="1" si="104"/>
        <v>80482.497989903844</v>
      </c>
      <c r="AL84" s="14">
        <f ca="1">SUM(AJ$12:AJ84)</f>
        <v>49974.461989903852</v>
      </c>
      <c r="AM84" s="77">
        <f ca="1">SUM(AH$12:AH84)+SUMIF(AI$12:AI84, "&lt;0")</f>
        <v>30508.036000000004</v>
      </c>
      <c r="AO84" s="78">
        <v>44258</v>
      </c>
      <c r="AP84" s="79">
        <f t="shared" ca="1" si="88"/>
        <v>1850.8969899038457</v>
      </c>
      <c r="AQ84" s="79">
        <f t="shared" ca="1" si="110"/>
        <v>2003</v>
      </c>
      <c r="AR84" s="79">
        <f t="shared" ca="1" si="66"/>
        <v>772.40399999999931</v>
      </c>
      <c r="AS84" s="79">
        <f t="shared" ca="1" si="89"/>
        <v>1078.4929899038464</v>
      </c>
      <c r="AT84" s="79">
        <f t="shared" ca="1" si="90"/>
        <v>1078.4929899038464</v>
      </c>
      <c r="AU84" s="79">
        <f t="shared" ca="1" si="73"/>
        <v>80482.497989903844</v>
      </c>
      <c r="AV84" s="14">
        <f ca="1">SUM(AT$12:AT84)</f>
        <v>49974.461989903852</v>
      </c>
      <c r="AW84" s="77">
        <f ca="1">SUM(AR$12:AR84)+SUMIF(AS$12:AS84, "&lt;0")</f>
        <v>30508.036000000004</v>
      </c>
      <c r="AX84" s="14"/>
      <c r="AZ84" s="78">
        <v>44258</v>
      </c>
      <c r="BA84" s="79">
        <f t="shared" ca="1" si="91"/>
        <v>1500</v>
      </c>
      <c r="BB84" s="79">
        <f t="shared" ca="1" si="111"/>
        <v>1952.3791428571421</v>
      </c>
      <c r="BC84" s="79">
        <f t="shared" ca="1" si="67"/>
        <v>772.40399999999931</v>
      </c>
      <c r="BD84" s="79">
        <f t="shared" ca="1" si="92"/>
        <v>727.59600000000069</v>
      </c>
      <c r="BE84" s="79">
        <f t="shared" ca="1" si="93"/>
        <v>727.59600000000069</v>
      </c>
      <c r="BF84" s="79">
        <f t="shared" ca="1" si="74"/>
        <v>80131.600999999995</v>
      </c>
      <c r="BG84" s="14">
        <f ca="1">SUM(BE$12:BE84)</f>
        <v>49623.565000000002</v>
      </c>
      <c r="BH84" s="77">
        <f ca="1">SUM(BC$12:BC84)+SUMIF(BD$12:BD84, "&lt;0")</f>
        <v>30508.036000000004</v>
      </c>
      <c r="BJ84" s="78">
        <v>44258</v>
      </c>
      <c r="BK84" s="79">
        <f t="shared" ca="1" si="94"/>
        <v>1750</v>
      </c>
      <c r="BL84" s="79">
        <f t="shared" ca="1" si="112"/>
        <v>1988.0934285714279</v>
      </c>
      <c r="BM84" s="79">
        <f t="shared" ca="1" si="68"/>
        <v>772.40399999999931</v>
      </c>
      <c r="BN84" s="79">
        <f t="shared" ca="1" si="95"/>
        <v>977.59600000000069</v>
      </c>
      <c r="BO84" s="79">
        <f t="shared" ca="1" si="96"/>
        <v>977.59600000000069</v>
      </c>
      <c r="BP84" s="79">
        <f t="shared" ca="1" si="75"/>
        <v>80381.600999999995</v>
      </c>
      <c r="BQ84" s="14">
        <f ca="1">SUM(BO$12:BO84)</f>
        <v>49873.565000000002</v>
      </c>
      <c r="BR84" s="77">
        <f ca="1">SUM(BM$12:BM84)+SUMIF(BN$12:BN84, "&lt;0")</f>
        <v>30508.036000000004</v>
      </c>
      <c r="BT84" s="78">
        <v>44258</v>
      </c>
      <c r="BU84" s="79">
        <f t="shared" ca="1" si="97"/>
        <v>1850.8969899038457</v>
      </c>
      <c r="BV84" s="79">
        <f t="shared" ca="1" si="113"/>
        <v>2002.5072842719771</v>
      </c>
      <c r="BW84" s="79">
        <f t="shared" ca="1" si="69"/>
        <v>772.40399999999931</v>
      </c>
      <c r="BX84" s="79">
        <f t="shared" ca="1" si="98"/>
        <v>1078.4929899038464</v>
      </c>
      <c r="BY84" s="79">
        <f t="shared" ca="1" si="99"/>
        <v>1078.4929899038464</v>
      </c>
      <c r="BZ84" s="79">
        <f t="shared" ca="1" si="105"/>
        <v>80482.497989903844</v>
      </c>
      <c r="CA84" s="14">
        <f ca="1">SUM(BY$12:BY84)</f>
        <v>49974.461989903852</v>
      </c>
      <c r="CB84" s="77">
        <f ca="1">SUM(BW$12:BW84)+SUMIF(BX$12:BX84, "&lt;0")</f>
        <v>30508.036000000004</v>
      </c>
      <c r="CD84" s="78">
        <v>44258</v>
      </c>
      <c r="CE84" s="79">
        <f t="shared" ca="1" si="100"/>
        <v>1850.8969899038457</v>
      </c>
      <c r="CF84" s="79">
        <f t="shared" ca="1" si="114"/>
        <v>2002.5072842719771</v>
      </c>
      <c r="CG84" s="79">
        <f t="shared" ca="1" si="70"/>
        <v>772.40399999999931</v>
      </c>
      <c r="CH84" s="79">
        <f t="shared" ca="1" si="101"/>
        <v>1078.4929899038464</v>
      </c>
      <c r="CI84" s="79">
        <f t="shared" ca="1" si="102"/>
        <v>1078.4929899038464</v>
      </c>
      <c r="CJ84" s="79">
        <f t="shared" ca="1" si="76"/>
        <v>80482.497989903844</v>
      </c>
      <c r="CK84" s="14">
        <f ca="1">SUM(CI$12:CI84)</f>
        <v>49974.461989903852</v>
      </c>
      <c r="CL84" s="77">
        <f ca="1">SUM(CG$12:CG84)+SUMIF(CH$12:CH84, "&lt;0")</f>
        <v>30508.036000000004</v>
      </c>
    </row>
    <row r="85" spans="1:90" x14ac:dyDescent="0.2">
      <c r="A85" s="56">
        <v>44259</v>
      </c>
      <c r="B85" s="76">
        <f ca="1">IF($A85&gt;= $C$5,$C$6, INDEX('[1]Historical Data'!$D$2:$D$742, MATCH(A85, '[1]Historical Data'!$B$2:$B$742, 0)))</f>
        <v>1942.7882857142852</v>
      </c>
      <c r="C85" s="79">
        <f t="shared" ca="1" si="106"/>
        <v>2034.7229387755094</v>
      </c>
      <c r="D85" s="79">
        <f t="shared" ca="1" si="62"/>
        <v>242.0260000000012</v>
      </c>
      <c r="E85" s="79">
        <f t="shared" ca="1" si="77"/>
        <v>1700.762285714284</v>
      </c>
      <c r="F85" s="79">
        <f t="shared" ca="1" si="78"/>
        <v>1700.762285714284</v>
      </c>
      <c r="G85" s="79">
        <f t="shared" ca="1" si="103"/>
        <v>82517.177571428561</v>
      </c>
      <c r="H85" s="14">
        <f ca="1">SUM(F$12:F85)</f>
        <v>51767.115571428578</v>
      </c>
      <c r="I85" s="77">
        <f ca="1">SUM(D$12:D85)+SUMIF(E$12:E85, "&lt;0")</f>
        <v>30750.062000000005</v>
      </c>
      <c r="J85" s="14"/>
      <c r="K85" s="78">
        <v>44259</v>
      </c>
      <c r="L85" s="79">
        <f t="shared" ca="1" si="79"/>
        <v>1850.8969899038457</v>
      </c>
      <c r="M85" s="79">
        <f t="shared" ca="1" si="107"/>
        <v>2008.4682828296698</v>
      </c>
      <c r="N85" s="79">
        <f t="shared" ca="1" si="63"/>
        <v>242.0260000000012</v>
      </c>
      <c r="O85" s="79">
        <f t="shared" ca="1" si="80"/>
        <v>1608.8709899038445</v>
      </c>
      <c r="P85" s="79">
        <f t="shared" ca="1" si="81"/>
        <v>1608.8709899038445</v>
      </c>
      <c r="Q85" s="79">
        <f t="shared" ca="1" si="71"/>
        <v>82333.394979807694</v>
      </c>
      <c r="R85" s="14">
        <f ca="1">SUM(P$12:P85)</f>
        <v>51583.332979807696</v>
      </c>
      <c r="S85" s="77">
        <f ca="1">SUM(N$12:N85)+SUMIF(O$12:O85, "&lt;0")</f>
        <v>30750.062000000005</v>
      </c>
      <c r="U85" s="78">
        <v>44259</v>
      </c>
      <c r="V85" s="79">
        <f t="shared" ca="1" si="82"/>
        <v>1250</v>
      </c>
      <c r="W85" s="79">
        <f t="shared" ca="1" si="108"/>
        <v>1836.7834285714282</v>
      </c>
      <c r="X85" s="79">
        <f t="shared" ca="1" si="64"/>
        <v>242.0260000000012</v>
      </c>
      <c r="Y85" s="79">
        <f t="shared" ca="1" si="83"/>
        <v>1007.9739999999988</v>
      </c>
      <c r="Z85" s="79">
        <f t="shared" ca="1" si="84"/>
        <v>1007.9739999999988</v>
      </c>
      <c r="AA85" s="79">
        <f t="shared" ca="1" si="72"/>
        <v>81131.600999999995</v>
      </c>
      <c r="AB85" s="14">
        <f ca="1">SUM(Z$12:Z85)</f>
        <v>50381.539000000004</v>
      </c>
      <c r="AC85" s="77">
        <f ca="1">SUM(X$12:X85)+SUMIF(Y$12:Y85, "&lt;0")</f>
        <v>30750.062000000005</v>
      </c>
      <c r="AE85" s="78">
        <v>44259</v>
      </c>
      <c r="AF85" s="79">
        <f t="shared" ca="1" si="85"/>
        <v>1874.4022365509486</v>
      </c>
      <c r="AG85" s="79">
        <f t="shared" ca="1" si="109"/>
        <v>2011.8261752078272</v>
      </c>
      <c r="AH85" s="79">
        <f t="shared" ca="1" si="65"/>
        <v>242.0260000000012</v>
      </c>
      <c r="AI85" s="79">
        <f t="shared" ca="1" si="86"/>
        <v>1632.3762365509474</v>
      </c>
      <c r="AJ85" s="79">
        <f t="shared" ca="1" si="87"/>
        <v>1632.3762365509474</v>
      </c>
      <c r="AK85" s="79">
        <f t="shared" ca="1" si="104"/>
        <v>82356.900226454789</v>
      </c>
      <c r="AL85" s="14">
        <f ca="1">SUM(AJ$12:AJ85)</f>
        <v>51606.838226454798</v>
      </c>
      <c r="AM85" s="77">
        <f ca="1">SUM(AH$12:AH85)+SUMIF(AI$12:AI85, "&lt;0")</f>
        <v>30750.062000000005</v>
      </c>
      <c r="AO85" s="78">
        <v>44259</v>
      </c>
      <c r="AP85" s="79">
        <f t="shared" ca="1" si="88"/>
        <v>1874.4022365509486</v>
      </c>
      <c r="AQ85" s="79">
        <f t="shared" ca="1" si="110"/>
        <v>2012</v>
      </c>
      <c r="AR85" s="79">
        <f t="shared" ca="1" si="66"/>
        <v>242.0260000000012</v>
      </c>
      <c r="AS85" s="79">
        <f t="shared" ca="1" si="89"/>
        <v>1632.3762365509474</v>
      </c>
      <c r="AT85" s="79">
        <f t="shared" ca="1" si="90"/>
        <v>1632.3762365509474</v>
      </c>
      <c r="AU85" s="79">
        <f t="shared" ca="1" si="73"/>
        <v>82356.900226454789</v>
      </c>
      <c r="AV85" s="14">
        <f ca="1">SUM(AT$12:AT85)</f>
        <v>51606.838226454798</v>
      </c>
      <c r="AW85" s="77">
        <f ca="1">SUM(AR$12:AR85)+SUMIF(AS$12:AS85, "&lt;0")</f>
        <v>30750.062000000005</v>
      </c>
      <c r="AX85" s="14"/>
      <c r="AZ85" s="78">
        <v>44259</v>
      </c>
      <c r="BA85" s="79">
        <f t="shared" ca="1" si="91"/>
        <v>1500</v>
      </c>
      <c r="BB85" s="79">
        <f t="shared" ca="1" si="111"/>
        <v>1908.2119999999995</v>
      </c>
      <c r="BC85" s="79">
        <f t="shared" ca="1" si="67"/>
        <v>242.0260000000012</v>
      </c>
      <c r="BD85" s="79">
        <f t="shared" ca="1" si="92"/>
        <v>1257.9739999999988</v>
      </c>
      <c r="BE85" s="79">
        <f t="shared" ca="1" si="93"/>
        <v>1257.9739999999988</v>
      </c>
      <c r="BF85" s="79">
        <f t="shared" ca="1" si="74"/>
        <v>81631.600999999995</v>
      </c>
      <c r="BG85" s="14">
        <f ca="1">SUM(BE$12:BE85)</f>
        <v>50881.539000000004</v>
      </c>
      <c r="BH85" s="77">
        <f ca="1">SUM(BC$12:BC85)+SUMIF(BD$12:BD85, "&lt;0")</f>
        <v>30750.062000000005</v>
      </c>
      <c r="BJ85" s="78">
        <v>44259</v>
      </c>
      <c r="BK85" s="79">
        <f t="shared" ca="1" si="94"/>
        <v>1750</v>
      </c>
      <c r="BL85" s="79">
        <f t="shared" ca="1" si="112"/>
        <v>1979.6405714285709</v>
      </c>
      <c r="BM85" s="79">
        <f t="shared" ca="1" si="68"/>
        <v>242.0260000000012</v>
      </c>
      <c r="BN85" s="79">
        <f t="shared" ca="1" si="95"/>
        <v>1507.9739999999988</v>
      </c>
      <c r="BO85" s="79">
        <f t="shared" ca="1" si="96"/>
        <v>1507.9739999999988</v>
      </c>
      <c r="BP85" s="79">
        <f t="shared" ca="1" si="75"/>
        <v>82131.600999999995</v>
      </c>
      <c r="BQ85" s="14">
        <f ca="1">SUM(BO$12:BO85)</f>
        <v>51381.539000000004</v>
      </c>
      <c r="BR85" s="77">
        <f ca="1">SUM(BM$12:BM85)+SUMIF(BN$12:BN85, "&lt;0")</f>
        <v>30750.062000000005</v>
      </c>
      <c r="BT85" s="78">
        <v>44259</v>
      </c>
      <c r="BU85" s="79">
        <f t="shared" ca="1" si="97"/>
        <v>1874.4022365509486</v>
      </c>
      <c r="BV85" s="79">
        <f t="shared" ca="1" si="113"/>
        <v>2011.8261752078272</v>
      </c>
      <c r="BW85" s="79">
        <f t="shared" ca="1" si="69"/>
        <v>242.0260000000012</v>
      </c>
      <c r="BX85" s="79">
        <f t="shared" ca="1" si="98"/>
        <v>1632.3762365509474</v>
      </c>
      <c r="BY85" s="79">
        <f t="shared" ca="1" si="99"/>
        <v>1632.3762365509474</v>
      </c>
      <c r="BZ85" s="79">
        <f t="shared" ca="1" si="105"/>
        <v>82356.900226454789</v>
      </c>
      <c r="CA85" s="14">
        <f ca="1">SUM(BY$12:BY85)</f>
        <v>51606.838226454798</v>
      </c>
      <c r="CB85" s="77">
        <f ca="1">SUM(BW$12:BW85)+SUMIF(BX$12:BX85, "&lt;0")</f>
        <v>30750.062000000005</v>
      </c>
      <c r="CD85" s="78">
        <v>44259</v>
      </c>
      <c r="CE85" s="79">
        <f t="shared" ca="1" si="100"/>
        <v>1874.4022365509486</v>
      </c>
      <c r="CF85" s="79">
        <f t="shared" ca="1" si="114"/>
        <v>2011.8261752078272</v>
      </c>
      <c r="CG85" s="79">
        <f t="shared" ca="1" si="70"/>
        <v>242.0260000000012</v>
      </c>
      <c r="CH85" s="79">
        <f t="shared" ca="1" si="101"/>
        <v>1632.3762365509474</v>
      </c>
      <c r="CI85" s="79">
        <f t="shared" ca="1" si="102"/>
        <v>1632.3762365509474</v>
      </c>
      <c r="CJ85" s="79">
        <f t="shared" ca="1" si="76"/>
        <v>82356.900226454789</v>
      </c>
      <c r="CK85" s="14">
        <f ca="1">SUM(CI$12:CI85)</f>
        <v>51606.838226454798</v>
      </c>
      <c r="CL85" s="77">
        <f ca="1">SUM(CG$12:CG85)+SUMIF(CH$12:CH85, "&lt;0")</f>
        <v>30750.062000000005</v>
      </c>
    </row>
    <row r="86" spans="1:90" x14ac:dyDescent="0.2">
      <c r="A86" s="56">
        <v>44260</v>
      </c>
      <c r="B86" s="76">
        <f ca="1">IF($A86&gt;= $C$5,$C$6, INDEX('[1]Historical Data'!$D$2:$D$742, MATCH(A86, '[1]Historical Data'!$B$2:$B$742, 0)))</f>
        <v>1942.7882857142852</v>
      </c>
      <c r="C86" s="79">
        <f t="shared" ca="1" si="106"/>
        <v>2000.8431224489789</v>
      </c>
      <c r="D86" s="79">
        <f t="shared" ca="1" si="62"/>
        <v>1110.8080000000014</v>
      </c>
      <c r="E86" s="79">
        <f t="shared" ca="1" si="77"/>
        <v>831.98028571428381</v>
      </c>
      <c r="F86" s="79">
        <f t="shared" ca="1" si="78"/>
        <v>831.98028571428381</v>
      </c>
      <c r="G86" s="79">
        <f t="shared" ca="1" si="103"/>
        <v>84459.965857142844</v>
      </c>
      <c r="H86" s="14">
        <f ca="1">SUM(F$12:F86)</f>
        <v>52599.095857142864</v>
      </c>
      <c r="I86" s="77">
        <f ca="1">SUM(D$12:D86)+SUMIF(E$12:E86, "&lt;0")</f>
        <v>31860.87000000001</v>
      </c>
      <c r="J86" s="14"/>
      <c r="K86" s="78">
        <v>44260</v>
      </c>
      <c r="L86" s="79">
        <f t="shared" ca="1" si="79"/>
        <v>1850.8969899038457</v>
      </c>
      <c r="M86" s="79">
        <f t="shared" ca="1" si="107"/>
        <v>1961.4611385302192</v>
      </c>
      <c r="N86" s="79">
        <f t="shared" ca="1" si="63"/>
        <v>1110.8080000000014</v>
      </c>
      <c r="O86" s="79">
        <f t="shared" ca="1" si="80"/>
        <v>740.08898990384432</v>
      </c>
      <c r="P86" s="79">
        <f t="shared" ca="1" si="81"/>
        <v>740.08898990384432</v>
      </c>
      <c r="Q86" s="79">
        <f t="shared" ca="1" si="71"/>
        <v>84184.291969711543</v>
      </c>
      <c r="R86" s="14">
        <f ca="1">SUM(P$12:P86)</f>
        <v>52323.42196971154</v>
      </c>
      <c r="S86" s="77">
        <f ca="1">SUM(N$12:N86)+SUMIF(O$12:O86, "&lt;0")</f>
        <v>31860.87000000001</v>
      </c>
      <c r="U86" s="78">
        <v>44260</v>
      </c>
      <c r="V86" s="79">
        <f t="shared" ca="1" si="82"/>
        <v>1250</v>
      </c>
      <c r="W86" s="79">
        <f t="shared" ca="1" si="108"/>
        <v>1703.9338571428566</v>
      </c>
      <c r="X86" s="79">
        <f t="shared" ca="1" si="64"/>
        <v>1110.8080000000014</v>
      </c>
      <c r="Y86" s="79">
        <f t="shared" ca="1" si="83"/>
        <v>139.19199999999864</v>
      </c>
      <c r="Z86" s="79">
        <f t="shared" ca="1" si="84"/>
        <v>139.19199999999864</v>
      </c>
      <c r="AA86" s="79">
        <f t="shared" ca="1" si="72"/>
        <v>82381.600999999995</v>
      </c>
      <c r="AB86" s="14">
        <f ca="1">SUM(Z$12:Z86)</f>
        <v>50520.731</v>
      </c>
      <c r="AC86" s="77">
        <f ca="1">SUM(X$12:X86)+SUMIF(Y$12:Y86, "&lt;0")</f>
        <v>31860.87000000001</v>
      </c>
      <c r="AE86" s="78">
        <v>44260</v>
      </c>
      <c r="AF86" s="79">
        <f t="shared" ca="1" si="85"/>
        <v>1897.9074831980515</v>
      </c>
      <c r="AG86" s="79">
        <f t="shared" ca="1" si="109"/>
        <v>1971.5348156646917</v>
      </c>
      <c r="AH86" s="79">
        <f t="shared" ca="1" si="65"/>
        <v>1110.8080000000014</v>
      </c>
      <c r="AI86" s="79">
        <f t="shared" ca="1" si="86"/>
        <v>787.09948319805017</v>
      </c>
      <c r="AJ86" s="79">
        <f t="shared" ca="1" si="87"/>
        <v>787.09948319805017</v>
      </c>
      <c r="AK86" s="79">
        <f t="shared" ca="1" si="104"/>
        <v>84254.807709652843</v>
      </c>
      <c r="AL86" s="14">
        <f ca="1">SUM(AJ$12:AJ86)</f>
        <v>52393.937709652848</v>
      </c>
      <c r="AM86" s="77">
        <f ca="1">SUM(AH$12:AH86)+SUMIF(AI$12:AI86, "&lt;0")</f>
        <v>31860.87000000001</v>
      </c>
      <c r="AO86" s="78">
        <v>44260</v>
      </c>
      <c r="AP86" s="79">
        <f t="shared" ca="1" si="88"/>
        <v>1897.9074831980515</v>
      </c>
      <c r="AQ86" s="79">
        <f t="shared" ca="1" si="110"/>
        <v>1972</v>
      </c>
      <c r="AR86" s="79">
        <f t="shared" ca="1" si="66"/>
        <v>1110.8080000000014</v>
      </c>
      <c r="AS86" s="79">
        <f t="shared" ca="1" si="89"/>
        <v>787.09948319805017</v>
      </c>
      <c r="AT86" s="79">
        <f t="shared" ca="1" si="90"/>
        <v>787.09948319805017</v>
      </c>
      <c r="AU86" s="79">
        <f t="shared" ca="1" si="73"/>
        <v>84254.807709652843</v>
      </c>
      <c r="AV86" s="14">
        <f ca="1">SUM(AT$12:AT86)</f>
        <v>52393.937709652848</v>
      </c>
      <c r="AW86" s="77">
        <f ca="1">SUM(AR$12:AR86)+SUMIF(AS$12:AS86, "&lt;0")</f>
        <v>31860.87000000001</v>
      </c>
      <c r="AX86" s="14"/>
      <c r="AZ86" s="78">
        <v>44260</v>
      </c>
      <c r="BA86" s="79">
        <f t="shared" ca="1" si="91"/>
        <v>1500</v>
      </c>
      <c r="BB86" s="79">
        <f t="shared" ca="1" si="111"/>
        <v>1811.0767142857137</v>
      </c>
      <c r="BC86" s="79">
        <f t="shared" ca="1" si="67"/>
        <v>1110.8080000000014</v>
      </c>
      <c r="BD86" s="79">
        <f t="shared" ca="1" si="92"/>
        <v>389.19199999999864</v>
      </c>
      <c r="BE86" s="79">
        <f t="shared" ca="1" si="93"/>
        <v>389.19199999999864</v>
      </c>
      <c r="BF86" s="79">
        <f t="shared" ca="1" si="74"/>
        <v>83131.600999999995</v>
      </c>
      <c r="BG86" s="14">
        <f ca="1">SUM(BE$12:BE86)</f>
        <v>51270.731</v>
      </c>
      <c r="BH86" s="77">
        <f ca="1">SUM(BC$12:BC86)+SUMIF(BD$12:BD86, "&lt;0")</f>
        <v>31860.87000000001</v>
      </c>
      <c r="BJ86" s="78">
        <v>44260</v>
      </c>
      <c r="BK86" s="79">
        <f t="shared" ca="1" si="94"/>
        <v>1750</v>
      </c>
      <c r="BL86" s="79">
        <f t="shared" ca="1" si="112"/>
        <v>1918.219571428571</v>
      </c>
      <c r="BM86" s="79">
        <f t="shared" ca="1" si="68"/>
        <v>1110.8080000000014</v>
      </c>
      <c r="BN86" s="79">
        <f t="shared" ca="1" si="95"/>
        <v>639.19199999999864</v>
      </c>
      <c r="BO86" s="79">
        <f t="shared" ca="1" si="96"/>
        <v>639.19199999999864</v>
      </c>
      <c r="BP86" s="79">
        <f t="shared" ca="1" si="75"/>
        <v>83881.600999999995</v>
      </c>
      <c r="BQ86" s="14">
        <f ca="1">SUM(BO$12:BO86)</f>
        <v>52020.731</v>
      </c>
      <c r="BR86" s="77">
        <f ca="1">SUM(BM$12:BM86)+SUMIF(BN$12:BN86, "&lt;0")</f>
        <v>31860.87000000001</v>
      </c>
      <c r="BT86" s="78">
        <v>44260</v>
      </c>
      <c r="BU86" s="79">
        <f t="shared" ca="1" si="97"/>
        <v>1897.9074831980515</v>
      </c>
      <c r="BV86" s="79">
        <f t="shared" ca="1" si="113"/>
        <v>1971.5348156646917</v>
      </c>
      <c r="BW86" s="79">
        <f t="shared" ca="1" si="69"/>
        <v>1110.8080000000014</v>
      </c>
      <c r="BX86" s="79">
        <f t="shared" ca="1" si="98"/>
        <v>787.09948319805017</v>
      </c>
      <c r="BY86" s="79">
        <f t="shared" ca="1" si="99"/>
        <v>787.09948319805017</v>
      </c>
      <c r="BZ86" s="79">
        <f t="shared" ca="1" si="105"/>
        <v>84254.807709652843</v>
      </c>
      <c r="CA86" s="14">
        <f ca="1">SUM(BY$12:BY86)</f>
        <v>52393.937709652848</v>
      </c>
      <c r="CB86" s="77">
        <f ca="1">SUM(BW$12:BW86)+SUMIF(BX$12:BX86, "&lt;0")</f>
        <v>31860.87000000001</v>
      </c>
      <c r="CD86" s="78">
        <v>44260</v>
      </c>
      <c r="CE86" s="79">
        <f t="shared" ca="1" si="100"/>
        <v>1897.9074831980515</v>
      </c>
      <c r="CF86" s="79">
        <f t="shared" ca="1" si="114"/>
        <v>1971.5348156646917</v>
      </c>
      <c r="CG86" s="79">
        <f t="shared" ca="1" si="70"/>
        <v>1110.8080000000014</v>
      </c>
      <c r="CH86" s="79">
        <f t="shared" ca="1" si="101"/>
        <v>787.09948319805017</v>
      </c>
      <c r="CI86" s="79">
        <f t="shared" ca="1" si="102"/>
        <v>787.09948319805017</v>
      </c>
      <c r="CJ86" s="79">
        <f t="shared" ca="1" si="76"/>
        <v>84254.807709652843</v>
      </c>
      <c r="CK86" s="14">
        <f ca="1">SUM(CI$12:CI86)</f>
        <v>52393.937709652848</v>
      </c>
      <c r="CL86" s="77">
        <f ca="1">SUM(CG$12:CG86)+SUMIF(CH$12:CH86, "&lt;0")</f>
        <v>31860.87000000001</v>
      </c>
    </row>
    <row r="87" spans="1:90" x14ac:dyDescent="0.2">
      <c r="A87" s="56">
        <v>44261</v>
      </c>
      <c r="B87" s="76">
        <f ca="1">IF($A87&gt;= $C$5,$C$6, INDEX('[1]Historical Data'!$D$2:$D$742, MATCH(A87, '[1]Historical Data'!$B$2:$B$742, 0)))</f>
        <v>1942.7882857142852</v>
      </c>
      <c r="C87" s="79">
        <f t="shared" ca="1" si="106"/>
        <v>1942.3677346938773</v>
      </c>
      <c r="D87" s="79">
        <f t="shared" ca="1" si="62"/>
        <v>1198.6289999999931</v>
      </c>
      <c r="E87" s="79">
        <f t="shared" ca="1" si="77"/>
        <v>744.15928571429208</v>
      </c>
      <c r="F87" s="79">
        <f t="shared" ca="1" si="78"/>
        <v>744.15928571429208</v>
      </c>
      <c r="G87" s="79">
        <f t="shared" ca="1" si="103"/>
        <v>86402.754142857128</v>
      </c>
      <c r="H87" s="14">
        <f ca="1">SUM(F$12:F87)</f>
        <v>53343.255142857153</v>
      </c>
      <c r="I87" s="77">
        <f ca="1">SUM(D$12:D87)+SUMIF(E$12:E87, "&lt;0")</f>
        <v>33059.499000000003</v>
      </c>
      <c r="J87" s="14"/>
      <c r="K87" s="78">
        <v>44261</v>
      </c>
      <c r="L87" s="79">
        <f t="shared" ca="1" si="79"/>
        <v>1850.8969899038457</v>
      </c>
      <c r="M87" s="79">
        <f t="shared" ca="1" si="107"/>
        <v>1889.8584228021978</v>
      </c>
      <c r="N87" s="79">
        <f t="shared" ca="1" si="63"/>
        <v>1198.6289999999931</v>
      </c>
      <c r="O87" s="79">
        <f t="shared" ca="1" si="80"/>
        <v>652.26798990385259</v>
      </c>
      <c r="P87" s="79">
        <f t="shared" ca="1" si="81"/>
        <v>652.26798990385259</v>
      </c>
      <c r="Q87" s="79">
        <f t="shared" ca="1" si="71"/>
        <v>86035.188959615392</v>
      </c>
      <c r="R87" s="14">
        <f ca="1">SUM(P$12:P87)</f>
        <v>52975.689959615396</v>
      </c>
      <c r="S87" s="77">
        <f ca="1">SUM(N$12:N87)+SUMIF(O$12:O87, "&lt;0")</f>
        <v>33059.499000000003</v>
      </c>
      <c r="U87" s="78">
        <v>44261</v>
      </c>
      <c r="V87" s="79">
        <f t="shared" ca="1" si="82"/>
        <v>1250</v>
      </c>
      <c r="W87" s="79">
        <f t="shared" ca="1" si="108"/>
        <v>1546.4887142857147</v>
      </c>
      <c r="X87" s="79">
        <f t="shared" ca="1" si="64"/>
        <v>1198.6289999999931</v>
      </c>
      <c r="Y87" s="79">
        <f t="shared" ca="1" si="83"/>
        <v>51.371000000006916</v>
      </c>
      <c r="Z87" s="79">
        <f t="shared" ca="1" si="84"/>
        <v>51.371000000006916</v>
      </c>
      <c r="AA87" s="79">
        <f t="shared" ca="1" si="72"/>
        <v>83631.600999999995</v>
      </c>
      <c r="AB87" s="14">
        <f ca="1">SUM(Z$12:Z87)</f>
        <v>50572.102000000006</v>
      </c>
      <c r="AC87" s="77">
        <f ca="1">SUM(X$12:X87)+SUMIF(Y$12:Y87, "&lt;0")</f>
        <v>33059.499000000003</v>
      </c>
      <c r="AE87" s="78">
        <v>44261</v>
      </c>
      <c r="AF87" s="79">
        <f t="shared" ca="1" si="85"/>
        <v>1921.4127298451544</v>
      </c>
      <c r="AG87" s="79">
        <f t="shared" ca="1" si="109"/>
        <v>1910.005777071143</v>
      </c>
      <c r="AH87" s="79">
        <f t="shared" ca="1" si="65"/>
        <v>1198.6289999999931</v>
      </c>
      <c r="AI87" s="79">
        <f t="shared" ca="1" si="86"/>
        <v>722.78372984516136</v>
      </c>
      <c r="AJ87" s="79">
        <f t="shared" ca="1" si="87"/>
        <v>722.78372984516136</v>
      </c>
      <c r="AK87" s="79">
        <f t="shared" ca="1" si="104"/>
        <v>86176.220439497993</v>
      </c>
      <c r="AL87" s="14">
        <f ca="1">SUM(AJ$12:AJ87)</f>
        <v>53116.721439498011</v>
      </c>
      <c r="AM87" s="77">
        <f ca="1">SUM(AH$12:AH87)+SUMIF(AI$12:AI87, "&lt;0")</f>
        <v>33059.499000000003</v>
      </c>
      <c r="AO87" s="78">
        <v>44261</v>
      </c>
      <c r="AP87" s="79">
        <f t="shared" ca="1" si="88"/>
        <v>1921.4127298451544</v>
      </c>
      <c r="AQ87" s="79">
        <f t="shared" ca="1" si="110"/>
        <v>1910</v>
      </c>
      <c r="AR87" s="79">
        <f t="shared" ca="1" si="66"/>
        <v>1198.6289999999931</v>
      </c>
      <c r="AS87" s="79">
        <f t="shared" ca="1" si="89"/>
        <v>722.78372984516136</v>
      </c>
      <c r="AT87" s="79">
        <f t="shared" ca="1" si="90"/>
        <v>722.78372984516136</v>
      </c>
      <c r="AU87" s="79">
        <f t="shared" ca="1" si="73"/>
        <v>86176.220439497993</v>
      </c>
      <c r="AV87" s="14">
        <f ca="1">SUM(AT$12:AT87)</f>
        <v>53116.721439498011</v>
      </c>
      <c r="AW87" s="77">
        <f ca="1">SUM(AR$12:AR87)+SUMIF(AS$12:AS87, "&lt;0")</f>
        <v>33059.499000000003</v>
      </c>
      <c r="AX87" s="14"/>
      <c r="AZ87" s="78">
        <v>44261</v>
      </c>
      <c r="BA87" s="79">
        <f t="shared" ca="1" si="91"/>
        <v>1500</v>
      </c>
      <c r="BB87" s="79">
        <f t="shared" ca="1" si="111"/>
        <v>1689.3458571428575</v>
      </c>
      <c r="BC87" s="79">
        <f t="shared" ca="1" si="67"/>
        <v>1198.6289999999931</v>
      </c>
      <c r="BD87" s="79">
        <f t="shared" ca="1" si="92"/>
        <v>301.37100000000692</v>
      </c>
      <c r="BE87" s="79">
        <f t="shared" ca="1" si="93"/>
        <v>301.37100000000692</v>
      </c>
      <c r="BF87" s="79">
        <f t="shared" ca="1" si="74"/>
        <v>84631.600999999995</v>
      </c>
      <c r="BG87" s="14">
        <f ca="1">SUM(BE$12:BE87)</f>
        <v>51572.102000000006</v>
      </c>
      <c r="BH87" s="77">
        <f ca="1">SUM(BC$12:BC87)+SUMIF(BD$12:BD87, "&lt;0")</f>
        <v>33059.499000000003</v>
      </c>
      <c r="BJ87" s="78">
        <v>44261</v>
      </c>
      <c r="BK87" s="79">
        <f t="shared" ca="1" si="94"/>
        <v>1750</v>
      </c>
      <c r="BL87" s="79">
        <f t="shared" ca="1" si="112"/>
        <v>1832.2030000000002</v>
      </c>
      <c r="BM87" s="79">
        <f t="shared" ca="1" si="68"/>
        <v>1198.6289999999931</v>
      </c>
      <c r="BN87" s="79">
        <f t="shared" ca="1" si="95"/>
        <v>551.37100000000692</v>
      </c>
      <c r="BO87" s="79">
        <f t="shared" ca="1" si="96"/>
        <v>551.37100000000692</v>
      </c>
      <c r="BP87" s="79">
        <f t="shared" ca="1" si="75"/>
        <v>85631.600999999995</v>
      </c>
      <c r="BQ87" s="14">
        <f ca="1">SUM(BO$12:BO87)</f>
        <v>52572.102000000006</v>
      </c>
      <c r="BR87" s="77">
        <f ca="1">SUM(BM$12:BM87)+SUMIF(BN$12:BN87, "&lt;0")</f>
        <v>33059.499000000003</v>
      </c>
      <c r="BT87" s="78">
        <v>44261</v>
      </c>
      <c r="BU87" s="79">
        <f t="shared" ca="1" si="97"/>
        <v>1921.4127298451544</v>
      </c>
      <c r="BV87" s="79">
        <f t="shared" ca="1" si="113"/>
        <v>1910.005777071143</v>
      </c>
      <c r="BW87" s="79">
        <f t="shared" ca="1" si="69"/>
        <v>1198.6289999999931</v>
      </c>
      <c r="BX87" s="79">
        <f t="shared" ca="1" si="98"/>
        <v>722.78372984516136</v>
      </c>
      <c r="BY87" s="79">
        <f t="shared" ca="1" si="99"/>
        <v>722.78372984516136</v>
      </c>
      <c r="BZ87" s="79">
        <f t="shared" ca="1" si="105"/>
        <v>86176.220439497993</v>
      </c>
      <c r="CA87" s="14">
        <f ca="1">SUM(BY$12:BY87)</f>
        <v>53116.721439498011</v>
      </c>
      <c r="CB87" s="77">
        <f ca="1">SUM(BW$12:BW87)+SUMIF(BX$12:BX87, "&lt;0")</f>
        <v>33059.499000000003</v>
      </c>
      <c r="CD87" s="78">
        <v>44261</v>
      </c>
      <c r="CE87" s="79">
        <f t="shared" ca="1" si="100"/>
        <v>1921.4127298451544</v>
      </c>
      <c r="CF87" s="79">
        <f t="shared" ca="1" si="114"/>
        <v>1910.005777071143</v>
      </c>
      <c r="CG87" s="79">
        <f t="shared" ca="1" si="70"/>
        <v>1198.6289999999931</v>
      </c>
      <c r="CH87" s="79">
        <f t="shared" ca="1" si="101"/>
        <v>722.78372984516136</v>
      </c>
      <c r="CI87" s="79">
        <f t="shared" ca="1" si="102"/>
        <v>722.78372984516136</v>
      </c>
      <c r="CJ87" s="79">
        <f t="shared" ca="1" si="76"/>
        <v>86176.220439497993</v>
      </c>
      <c r="CK87" s="14">
        <f ca="1">SUM(CI$12:CI87)</f>
        <v>53116.721439498011</v>
      </c>
      <c r="CL87" s="77">
        <f ca="1">SUM(CG$12:CG87)+SUMIF(CH$12:CH87, "&lt;0")</f>
        <v>33059.499000000003</v>
      </c>
    </row>
    <row r="88" spans="1:90" x14ac:dyDescent="0.2">
      <c r="A88" s="56">
        <v>44262</v>
      </c>
      <c r="B88" s="76">
        <f ca="1">IF($A88&gt;= $C$5,$C$6, INDEX('[1]Historical Data'!$D$2:$D$742, MATCH(A88, '[1]Historical Data'!$B$2:$B$742, 0)))</f>
        <v>1942.7882857142852</v>
      </c>
      <c r="C88" s="79">
        <f t="shared" ca="1" si="106"/>
        <v>1872.7913469387747</v>
      </c>
      <c r="D88" s="79">
        <f t="shared" ca="1" si="62"/>
        <v>1491.6670000000049</v>
      </c>
      <c r="E88" s="79">
        <f t="shared" ca="1" si="77"/>
        <v>451.12128571428025</v>
      </c>
      <c r="F88" s="79">
        <f t="shared" ca="1" si="78"/>
        <v>451.12128571428025</v>
      </c>
      <c r="G88" s="79">
        <f t="shared" ca="1" si="103"/>
        <v>88345.542428571411</v>
      </c>
      <c r="H88" s="14">
        <f ca="1">SUM(F$12:F88)</f>
        <v>53794.376428571435</v>
      </c>
      <c r="I88" s="77">
        <f ca="1">SUM(D$12:D88)+SUMIF(E$12:E88, "&lt;0")</f>
        <v>34551.166000000012</v>
      </c>
      <c r="J88" s="14"/>
      <c r="K88" s="78">
        <v>44262</v>
      </c>
      <c r="L88" s="79">
        <f t="shared" ca="1" si="79"/>
        <v>1850.8969899038457</v>
      </c>
      <c r="M88" s="79">
        <f t="shared" ca="1" si="107"/>
        <v>1807.1547070741751</v>
      </c>
      <c r="N88" s="79">
        <f t="shared" ca="1" si="63"/>
        <v>1491.6670000000049</v>
      </c>
      <c r="O88" s="79">
        <f t="shared" ca="1" si="80"/>
        <v>359.22998990384076</v>
      </c>
      <c r="P88" s="79">
        <f t="shared" ca="1" si="81"/>
        <v>359.22998990384076</v>
      </c>
      <c r="Q88" s="79">
        <f t="shared" ca="1" si="71"/>
        <v>87886.085949519242</v>
      </c>
      <c r="R88" s="14">
        <f ca="1">SUM(P$12:P88)</f>
        <v>53334.919949519237</v>
      </c>
      <c r="S88" s="77">
        <f ca="1">SUM(N$12:N88)+SUMIF(O$12:O88, "&lt;0")</f>
        <v>34551.166000000012</v>
      </c>
      <c r="U88" s="78">
        <v>44262</v>
      </c>
      <c r="V88" s="79">
        <f t="shared" ca="1" si="82"/>
        <v>1250</v>
      </c>
      <c r="W88" s="79">
        <f t="shared" ca="1" si="108"/>
        <v>1377.9425714285712</v>
      </c>
      <c r="X88" s="79">
        <f t="shared" ca="1" si="64"/>
        <v>1491.6670000000049</v>
      </c>
      <c r="Y88" s="79">
        <f t="shared" ca="1" si="83"/>
        <v>-241.66700000000492</v>
      </c>
      <c r="Z88" s="79">
        <f t="shared" ca="1" si="84"/>
        <v>0</v>
      </c>
      <c r="AA88" s="79">
        <f t="shared" ca="1" si="72"/>
        <v>84881.600999999995</v>
      </c>
      <c r="AB88" s="14">
        <f ca="1">SUM(Z$12:Z88)</f>
        <v>50572.102000000006</v>
      </c>
      <c r="AC88" s="77">
        <f ca="1">SUM(X$12:X88)+SUMIF(Y$12:Y88, "&lt;0")</f>
        <v>34309.499000000003</v>
      </c>
      <c r="AE88" s="78">
        <v>44262</v>
      </c>
      <c r="AF88" s="79">
        <f t="shared" ca="1" si="85"/>
        <v>1944.9179764922571</v>
      </c>
      <c r="AG88" s="79">
        <f t="shared" ca="1" si="109"/>
        <v>1840.7336308557508</v>
      </c>
      <c r="AH88" s="79">
        <f t="shared" ca="1" si="65"/>
        <v>1491.6670000000049</v>
      </c>
      <c r="AI88" s="79">
        <f t="shared" ca="1" si="86"/>
        <v>453.25097649225222</v>
      </c>
      <c r="AJ88" s="79">
        <f t="shared" ca="1" si="87"/>
        <v>453.25097649225222</v>
      </c>
      <c r="AK88" s="79">
        <f t="shared" ca="1" si="104"/>
        <v>88121.138415990252</v>
      </c>
      <c r="AL88" s="14">
        <f ca="1">SUM(AJ$12:AJ88)</f>
        <v>53569.972415990262</v>
      </c>
      <c r="AM88" s="77">
        <f ca="1">SUM(AH$12:AH88)+SUMIF(AI$12:AI88, "&lt;0")</f>
        <v>34551.166000000012</v>
      </c>
      <c r="AO88" s="78">
        <v>44262</v>
      </c>
      <c r="AP88" s="79">
        <f t="shared" ca="1" si="88"/>
        <v>1944.9179764922571</v>
      </c>
      <c r="AQ88" s="79">
        <f t="shared" ca="1" si="110"/>
        <v>1841</v>
      </c>
      <c r="AR88" s="79">
        <f t="shared" ca="1" si="66"/>
        <v>1491.6670000000049</v>
      </c>
      <c r="AS88" s="79">
        <f t="shared" ca="1" si="89"/>
        <v>453.25097649225222</v>
      </c>
      <c r="AT88" s="79">
        <f t="shared" ca="1" si="90"/>
        <v>453.25097649225222</v>
      </c>
      <c r="AU88" s="79">
        <f t="shared" ca="1" si="73"/>
        <v>88121.138415990252</v>
      </c>
      <c r="AV88" s="14">
        <f ca="1">SUM(AT$12:AT88)</f>
        <v>53569.972415990262</v>
      </c>
      <c r="AW88" s="77">
        <f ca="1">SUM(AR$12:AR88)+SUMIF(AS$12:AS88, "&lt;0")</f>
        <v>34551.166000000012</v>
      </c>
      <c r="AX88" s="14"/>
      <c r="AZ88" s="78">
        <v>44262</v>
      </c>
      <c r="BA88" s="79">
        <f t="shared" ca="1" si="91"/>
        <v>1500</v>
      </c>
      <c r="BB88" s="79">
        <f t="shared" ca="1" si="111"/>
        <v>1556.5139999999997</v>
      </c>
      <c r="BC88" s="79">
        <f t="shared" ca="1" si="67"/>
        <v>1491.6670000000049</v>
      </c>
      <c r="BD88" s="79">
        <f t="shared" ca="1" si="92"/>
        <v>8.3329999999950815</v>
      </c>
      <c r="BE88" s="79">
        <f t="shared" ca="1" si="93"/>
        <v>8.3329999999950815</v>
      </c>
      <c r="BF88" s="79">
        <f t="shared" ca="1" si="74"/>
        <v>86131.600999999995</v>
      </c>
      <c r="BG88" s="14">
        <f ca="1">SUM(BE$12:BE88)</f>
        <v>51580.434999999998</v>
      </c>
      <c r="BH88" s="77">
        <f ca="1">SUM(BC$12:BC88)+SUMIF(BD$12:BD88, "&lt;0")</f>
        <v>34551.166000000012</v>
      </c>
      <c r="BJ88" s="78">
        <v>44262</v>
      </c>
      <c r="BK88" s="79">
        <f t="shared" ca="1" si="94"/>
        <v>1750</v>
      </c>
      <c r="BL88" s="79">
        <f t="shared" ca="1" si="112"/>
        <v>1735.0854285714283</v>
      </c>
      <c r="BM88" s="79">
        <f t="shared" ca="1" si="68"/>
        <v>1491.6670000000049</v>
      </c>
      <c r="BN88" s="79">
        <f t="shared" ca="1" si="95"/>
        <v>258.33299999999508</v>
      </c>
      <c r="BO88" s="79">
        <f t="shared" ca="1" si="96"/>
        <v>258.33299999999508</v>
      </c>
      <c r="BP88" s="79">
        <f t="shared" ca="1" si="75"/>
        <v>87381.600999999995</v>
      </c>
      <c r="BQ88" s="14">
        <f ca="1">SUM(BO$12:BO88)</f>
        <v>52830.434999999998</v>
      </c>
      <c r="BR88" s="77">
        <f ca="1">SUM(BM$12:BM88)+SUMIF(BN$12:BN88, "&lt;0")</f>
        <v>34551.166000000012</v>
      </c>
      <c r="BT88" s="78">
        <v>44262</v>
      </c>
      <c r="BU88" s="79">
        <f t="shared" ca="1" si="97"/>
        <v>1944.9179764922571</v>
      </c>
      <c r="BV88" s="79">
        <f t="shared" ca="1" si="113"/>
        <v>1840.7336308557508</v>
      </c>
      <c r="BW88" s="79">
        <f t="shared" ca="1" si="69"/>
        <v>1491.6670000000049</v>
      </c>
      <c r="BX88" s="79">
        <f t="shared" ca="1" si="98"/>
        <v>453.25097649225222</v>
      </c>
      <c r="BY88" s="79">
        <f t="shared" ca="1" si="99"/>
        <v>453.25097649225222</v>
      </c>
      <c r="BZ88" s="79">
        <f t="shared" ca="1" si="105"/>
        <v>88121.138415990252</v>
      </c>
      <c r="CA88" s="14">
        <f ca="1">SUM(BY$12:BY88)</f>
        <v>53569.972415990262</v>
      </c>
      <c r="CB88" s="77">
        <f ca="1">SUM(BW$12:BW88)+SUMIF(BX$12:BX88, "&lt;0")</f>
        <v>34551.166000000012</v>
      </c>
      <c r="CD88" s="78">
        <v>44262</v>
      </c>
      <c r="CE88" s="79">
        <f t="shared" ca="1" si="100"/>
        <v>1944.9179764922571</v>
      </c>
      <c r="CF88" s="79">
        <f t="shared" ca="1" si="114"/>
        <v>1840.7336308557508</v>
      </c>
      <c r="CG88" s="79">
        <f t="shared" ca="1" si="70"/>
        <v>1491.6670000000049</v>
      </c>
      <c r="CH88" s="79">
        <f t="shared" ca="1" si="101"/>
        <v>453.25097649225222</v>
      </c>
      <c r="CI88" s="79">
        <f t="shared" ca="1" si="102"/>
        <v>453.25097649225222</v>
      </c>
      <c r="CJ88" s="79">
        <f t="shared" ca="1" si="76"/>
        <v>88121.138415990252</v>
      </c>
      <c r="CK88" s="14">
        <f ca="1">SUM(CI$12:CI88)</f>
        <v>53569.972415990262</v>
      </c>
      <c r="CL88" s="77">
        <f ca="1">SUM(CG$12:CG88)+SUMIF(CH$12:CH88, "&lt;0")</f>
        <v>34551.166000000012</v>
      </c>
    </row>
    <row r="89" spans="1:90" x14ac:dyDescent="0.2">
      <c r="A89" s="56">
        <v>44263</v>
      </c>
      <c r="B89" s="76">
        <f ca="1">IF($A89&gt;= $C$5,$C$6, INDEX('[1]Historical Data'!$D$2:$D$742, MATCH(A89, '[1]Historical Data'!$B$2:$B$742, 0)))</f>
        <v>1942.7882857142852</v>
      </c>
      <c r="C89" s="79">
        <f t="shared" ca="1" si="106"/>
        <v>1912.6205306122445</v>
      </c>
      <c r="D89" s="79">
        <f t="shared" ca="1" si="62"/>
        <v>1353.3700000000008</v>
      </c>
      <c r="E89" s="79">
        <f t="shared" ca="1" si="77"/>
        <v>589.41828571428437</v>
      </c>
      <c r="F89" s="79">
        <f t="shared" ca="1" si="78"/>
        <v>589.41828571428437</v>
      </c>
      <c r="G89" s="79">
        <f t="shared" ca="1" si="103"/>
        <v>90288.330714285694</v>
      </c>
      <c r="H89" s="14">
        <f ca="1">SUM(F$12:F89)</f>
        <v>54383.794714285723</v>
      </c>
      <c r="I89" s="77">
        <f ca="1">SUM(D$12:D89)+SUMIF(E$12:E89, "&lt;0")</f>
        <v>35904.536000000015</v>
      </c>
      <c r="J89" s="14"/>
      <c r="K89" s="78">
        <v>44263</v>
      </c>
      <c r="L89" s="79">
        <f t="shared" ca="1" si="79"/>
        <v>1850.8969899038457</v>
      </c>
      <c r="M89" s="79">
        <f t="shared" ca="1" si="107"/>
        <v>1833.856562774725</v>
      </c>
      <c r="N89" s="79">
        <f t="shared" ca="1" si="63"/>
        <v>1353.3700000000008</v>
      </c>
      <c r="O89" s="79">
        <f t="shared" ca="1" si="80"/>
        <v>497.52698990384488</v>
      </c>
      <c r="P89" s="79">
        <f t="shared" ca="1" si="81"/>
        <v>497.52698990384488</v>
      </c>
      <c r="Q89" s="79">
        <f t="shared" ca="1" si="71"/>
        <v>89736.982939423091</v>
      </c>
      <c r="R89" s="14">
        <f ca="1">SUM(P$12:P89)</f>
        <v>53832.446939423084</v>
      </c>
      <c r="S89" s="77">
        <f ca="1">SUM(N$12:N89)+SUMIF(O$12:O89, "&lt;0")</f>
        <v>35904.536000000015</v>
      </c>
      <c r="U89" s="78">
        <v>44263</v>
      </c>
      <c r="V89" s="79">
        <f t="shared" ca="1" si="82"/>
        <v>1250</v>
      </c>
      <c r="W89" s="79">
        <f t="shared" ca="1" si="108"/>
        <v>1318.8020000000001</v>
      </c>
      <c r="X89" s="79">
        <f t="shared" ca="1" si="64"/>
        <v>1595.0370000000057</v>
      </c>
      <c r="Y89" s="79">
        <f t="shared" ca="1" si="83"/>
        <v>-345.03700000000572</v>
      </c>
      <c r="Z89" s="79">
        <f t="shared" ca="1" si="84"/>
        <v>0</v>
      </c>
      <c r="AA89" s="79">
        <f t="shared" ca="1" si="72"/>
        <v>86131.600999999995</v>
      </c>
      <c r="AB89" s="14">
        <f ca="1">SUM(Z$12:Z89)</f>
        <v>50572.102000000006</v>
      </c>
      <c r="AC89" s="77">
        <f ca="1">SUM(X$12:X89)+SUMIF(Y$12:Y89, "&lt;0")</f>
        <v>35559.499000000003</v>
      </c>
      <c r="AE89" s="78">
        <v>44263</v>
      </c>
      <c r="AF89" s="79">
        <f t="shared" ca="1" si="85"/>
        <v>1968.4232231393601</v>
      </c>
      <c r="AG89" s="79">
        <f t="shared" ca="1" si="109"/>
        <v>1884.2249484470883</v>
      </c>
      <c r="AH89" s="79">
        <f t="shared" ca="1" si="65"/>
        <v>1353.3700000000008</v>
      </c>
      <c r="AI89" s="79">
        <f t="shared" ca="1" si="86"/>
        <v>615.05322313935926</v>
      </c>
      <c r="AJ89" s="79">
        <f t="shared" ca="1" si="87"/>
        <v>615.05322313935926</v>
      </c>
      <c r="AK89" s="79">
        <f t="shared" ca="1" si="104"/>
        <v>90089.561639129606</v>
      </c>
      <c r="AL89" s="14">
        <f ca="1">SUM(AJ$12:AJ89)</f>
        <v>54185.025639129621</v>
      </c>
      <c r="AM89" s="77">
        <f ca="1">SUM(AH$12:AH89)+SUMIF(AI$12:AI89, "&lt;0")</f>
        <v>35904.536000000015</v>
      </c>
      <c r="AO89" s="78">
        <v>44263</v>
      </c>
      <c r="AP89" s="79">
        <f t="shared" ca="1" si="88"/>
        <v>1968.4232231393601</v>
      </c>
      <c r="AQ89" s="79">
        <f t="shared" ca="1" si="110"/>
        <v>1884</v>
      </c>
      <c r="AR89" s="79">
        <f t="shared" ca="1" si="66"/>
        <v>1353.3700000000008</v>
      </c>
      <c r="AS89" s="79">
        <f t="shared" ca="1" si="89"/>
        <v>615.05322313935926</v>
      </c>
      <c r="AT89" s="79">
        <f t="shared" ca="1" si="90"/>
        <v>615.05322313935926</v>
      </c>
      <c r="AU89" s="79">
        <f t="shared" ca="1" si="73"/>
        <v>90089.561639129606</v>
      </c>
      <c r="AV89" s="14">
        <f ca="1">SUM(AT$12:AT89)</f>
        <v>54185.025639129621</v>
      </c>
      <c r="AW89" s="77">
        <f ca="1">SUM(AR$12:AR89)+SUMIF(AS$12:AS89, "&lt;0")</f>
        <v>35904.536000000015</v>
      </c>
      <c r="AX89" s="14"/>
      <c r="AZ89" s="78">
        <v>44263</v>
      </c>
      <c r="BA89" s="79">
        <f t="shared" ca="1" si="91"/>
        <v>1500</v>
      </c>
      <c r="BB89" s="79">
        <f t="shared" ca="1" si="111"/>
        <v>1533.0877142857146</v>
      </c>
      <c r="BC89" s="79">
        <f t="shared" ca="1" si="67"/>
        <v>1353.3700000000008</v>
      </c>
      <c r="BD89" s="79">
        <f t="shared" ca="1" si="92"/>
        <v>146.6299999999992</v>
      </c>
      <c r="BE89" s="79">
        <f t="shared" ca="1" si="93"/>
        <v>146.6299999999992</v>
      </c>
      <c r="BF89" s="79">
        <f t="shared" ca="1" si="74"/>
        <v>87631.600999999995</v>
      </c>
      <c r="BG89" s="14">
        <f ca="1">SUM(BE$12:BE89)</f>
        <v>51727.064999999995</v>
      </c>
      <c r="BH89" s="77">
        <f ca="1">SUM(BC$12:BC89)+SUMIF(BD$12:BD89, "&lt;0")</f>
        <v>35904.536000000015</v>
      </c>
      <c r="BJ89" s="78">
        <v>44263</v>
      </c>
      <c r="BK89" s="79">
        <f t="shared" ca="1" si="94"/>
        <v>1750</v>
      </c>
      <c r="BL89" s="79">
        <f t="shared" ca="1" si="112"/>
        <v>1747.3734285714288</v>
      </c>
      <c r="BM89" s="79">
        <f t="shared" ca="1" si="68"/>
        <v>1353.3700000000008</v>
      </c>
      <c r="BN89" s="79">
        <f t="shared" ca="1" si="95"/>
        <v>396.6299999999992</v>
      </c>
      <c r="BO89" s="79">
        <f t="shared" ca="1" si="96"/>
        <v>396.6299999999992</v>
      </c>
      <c r="BP89" s="79">
        <f t="shared" ca="1" si="75"/>
        <v>89131.600999999995</v>
      </c>
      <c r="BQ89" s="14">
        <f ca="1">SUM(BO$12:BO89)</f>
        <v>53227.064999999995</v>
      </c>
      <c r="BR89" s="77">
        <f ca="1">SUM(BM$12:BM89)+SUMIF(BN$12:BN89, "&lt;0")</f>
        <v>35904.536000000015</v>
      </c>
      <c r="BT89" s="78">
        <v>44263</v>
      </c>
      <c r="BU89" s="79">
        <f t="shared" ca="1" si="97"/>
        <v>1968.4232231393601</v>
      </c>
      <c r="BV89" s="79">
        <f t="shared" ca="1" si="113"/>
        <v>1884.2249484470883</v>
      </c>
      <c r="BW89" s="79">
        <f t="shared" ca="1" si="69"/>
        <v>1353.3700000000008</v>
      </c>
      <c r="BX89" s="79">
        <f t="shared" ca="1" si="98"/>
        <v>615.05322313935926</v>
      </c>
      <c r="BY89" s="79">
        <f t="shared" ca="1" si="99"/>
        <v>615.05322313935926</v>
      </c>
      <c r="BZ89" s="79">
        <f t="shared" ca="1" si="105"/>
        <v>90089.561639129606</v>
      </c>
      <c r="CA89" s="14">
        <f ca="1">SUM(BY$12:BY89)</f>
        <v>54185.025639129621</v>
      </c>
      <c r="CB89" s="77">
        <f ca="1">SUM(BW$12:BW89)+SUMIF(BX$12:BX89, "&lt;0")</f>
        <v>35904.536000000015</v>
      </c>
      <c r="CD89" s="78">
        <v>44263</v>
      </c>
      <c r="CE89" s="79">
        <f t="shared" ca="1" si="100"/>
        <v>1968.4232231393601</v>
      </c>
      <c r="CF89" s="79">
        <f t="shared" ca="1" si="114"/>
        <v>1884.2249484470883</v>
      </c>
      <c r="CG89" s="79">
        <f t="shared" ca="1" si="70"/>
        <v>1353.3700000000008</v>
      </c>
      <c r="CH89" s="79">
        <f t="shared" ca="1" si="101"/>
        <v>615.05322313935926</v>
      </c>
      <c r="CI89" s="79">
        <f t="shared" ca="1" si="102"/>
        <v>615.05322313935926</v>
      </c>
      <c r="CJ89" s="79">
        <f t="shared" ca="1" si="76"/>
        <v>90089.561639129606</v>
      </c>
      <c r="CK89" s="14">
        <f ca="1">SUM(CI$12:CI89)</f>
        <v>54185.025639129621</v>
      </c>
      <c r="CL89" s="77">
        <f ca="1">SUM(CG$12:CG89)+SUMIF(CH$12:CH89, "&lt;0")</f>
        <v>35904.536000000015</v>
      </c>
    </row>
    <row r="90" spans="1:90" x14ac:dyDescent="0.2">
      <c r="A90" s="56">
        <v>44264</v>
      </c>
      <c r="B90" s="76">
        <f ca="1">IF($A90&gt;= $C$5,$C$6, INDEX('[1]Historical Data'!$D$2:$D$742, MATCH(A90, '[1]Historical Data'!$B$2:$B$742, 0)))</f>
        <v>1942.7882857142852</v>
      </c>
      <c r="C90" s="79">
        <f t="shared" ca="1" si="106"/>
        <v>1942.7882857142852</v>
      </c>
      <c r="D90" s="79">
        <f t="shared" ca="1" si="62"/>
        <v>609.47499999999627</v>
      </c>
      <c r="E90" s="79">
        <f t="shared" ca="1" si="77"/>
        <v>1333.3132857142889</v>
      </c>
      <c r="F90" s="79">
        <f t="shared" ca="1" si="78"/>
        <v>1333.3132857142889</v>
      </c>
      <c r="G90" s="79">
        <f t="shared" ca="1" si="103"/>
        <v>92231.118999999977</v>
      </c>
      <c r="H90" s="14">
        <f ca="1">SUM(F$12:F90)</f>
        <v>55717.108000000015</v>
      </c>
      <c r="I90" s="77">
        <f ca="1">SUM(D$12:D90)+SUMIF(E$12:E90, "&lt;0")</f>
        <v>36514.011000000013</v>
      </c>
      <c r="J90" s="14"/>
      <c r="K90" s="78">
        <v>44264</v>
      </c>
      <c r="L90" s="79">
        <f t="shared" ca="1" si="79"/>
        <v>1850.8969899038457</v>
      </c>
      <c r="M90" s="79">
        <f t="shared" ca="1" si="107"/>
        <v>1850.8969899038457</v>
      </c>
      <c r="N90" s="79">
        <f t="shared" ca="1" si="63"/>
        <v>609.47499999999627</v>
      </c>
      <c r="O90" s="79">
        <f t="shared" ca="1" si="80"/>
        <v>1241.4219899038494</v>
      </c>
      <c r="P90" s="79">
        <f t="shared" ca="1" si="81"/>
        <v>1241.4219899038494</v>
      </c>
      <c r="Q90" s="79">
        <f t="shared" ca="1" si="71"/>
        <v>91587.87992932694</v>
      </c>
      <c r="R90" s="14">
        <f ca="1">SUM(P$12:P90)</f>
        <v>55073.868929326934</v>
      </c>
      <c r="S90" s="77">
        <f ca="1">SUM(N$12:N90)+SUMIF(O$12:O90, "&lt;0")</f>
        <v>36514.011000000013</v>
      </c>
      <c r="U90" s="78">
        <v>44264</v>
      </c>
      <c r="V90" s="79">
        <f t="shared" ca="1" si="82"/>
        <v>1250</v>
      </c>
      <c r="W90" s="79">
        <f t="shared" ca="1" si="108"/>
        <v>1250</v>
      </c>
      <c r="X90" s="79">
        <f t="shared" ca="1" si="64"/>
        <v>954.51200000000199</v>
      </c>
      <c r="Y90" s="79">
        <f t="shared" ca="1" si="83"/>
        <v>295.48799999999801</v>
      </c>
      <c r="Z90" s="79">
        <f t="shared" ca="1" si="84"/>
        <v>295.48799999999801</v>
      </c>
      <c r="AA90" s="79">
        <f t="shared" ca="1" si="72"/>
        <v>87381.600999999995</v>
      </c>
      <c r="AB90" s="14">
        <f ca="1">SUM(Z$12:Z90)</f>
        <v>50867.590000000004</v>
      </c>
      <c r="AC90" s="77">
        <f ca="1">SUM(X$12:X90)+SUMIF(Y$12:Y90, "&lt;0")</f>
        <v>36514.011000000006</v>
      </c>
      <c r="AE90" s="78">
        <v>44264</v>
      </c>
      <c r="AF90" s="79">
        <f t="shared" ca="1" si="85"/>
        <v>1991.928469786463</v>
      </c>
      <c r="AG90" s="79">
        <f t="shared" ca="1" si="109"/>
        <v>1921.4127298451544</v>
      </c>
      <c r="AH90" s="79">
        <f t="shared" ca="1" si="65"/>
        <v>609.47499999999627</v>
      </c>
      <c r="AI90" s="79">
        <f t="shared" ca="1" si="86"/>
        <v>1382.4534697864667</v>
      </c>
      <c r="AJ90" s="79">
        <f t="shared" ca="1" si="87"/>
        <v>1382.4534697864667</v>
      </c>
      <c r="AK90" s="79">
        <f t="shared" ca="1" si="104"/>
        <v>92081.49010891607</v>
      </c>
      <c r="AL90" s="14">
        <f ca="1">SUM(AJ$12:AJ90)</f>
        <v>55567.479108916086</v>
      </c>
      <c r="AM90" s="77">
        <f ca="1">SUM(AH$12:AH90)+SUMIF(AI$12:AI90, "&lt;0")</f>
        <v>36514.011000000013</v>
      </c>
      <c r="AO90" s="78">
        <v>44264</v>
      </c>
      <c r="AP90" s="79">
        <f t="shared" ca="1" si="88"/>
        <v>1991.928469786463</v>
      </c>
      <c r="AQ90" s="79">
        <f t="shared" ca="1" si="110"/>
        <v>1921</v>
      </c>
      <c r="AR90" s="79">
        <f t="shared" ca="1" si="66"/>
        <v>609.47499999999627</v>
      </c>
      <c r="AS90" s="79">
        <f t="shared" ca="1" si="89"/>
        <v>1382.4534697864667</v>
      </c>
      <c r="AT90" s="79">
        <f t="shared" ca="1" si="90"/>
        <v>1382.4534697864667</v>
      </c>
      <c r="AU90" s="79">
        <f t="shared" ca="1" si="73"/>
        <v>92081.49010891607</v>
      </c>
      <c r="AV90" s="14">
        <f ca="1">SUM(AT$12:AT90)</f>
        <v>55567.479108916086</v>
      </c>
      <c r="AW90" s="77">
        <f ca="1">SUM(AR$12:AR90)+SUMIF(AS$12:AS90, "&lt;0")</f>
        <v>36514.011000000013</v>
      </c>
      <c r="AX90" s="14"/>
      <c r="AZ90" s="78">
        <v>44264</v>
      </c>
      <c r="BA90" s="79">
        <f t="shared" ca="1" si="91"/>
        <v>1500</v>
      </c>
      <c r="BB90" s="79">
        <f t="shared" ca="1" si="111"/>
        <v>1500</v>
      </c>
      <c r="BC90" s="79">
        <f t="shared" ca="1" si="67"/>
        <v>609.47499999999627</v>
      </c>
      <c r="BD90" s="79">
        <f t="shared" ca="1" si="92"/>
        <v>890.52500000000373</v>
      </c>
      <c r="BE90" s="79">
        <f t="shared" ca="1" si="93"/>
        <v>890.52500000000373</v>
      </c>
      <c r="BF90" s="79">
        <f t="shared" ca="1" si="74"/>
        <v>89131.600999999995</v>
      </c>
      <c r="BG90" s="14">
        <f ca="1">SUM(BE$12:BE90)</f>
        <v>52617.59</v>
      </c>
      <c r="BH90" s="77">
        <f ca="1">SUM(BC$12:BC90)+SUMIF(BD$12:BD90, "&lt;0")</f>
        <v>36514.011000000013</v>
      </c>
      <c r="BJ90" s="78">
        <v>44264</v>
      </c>
      <c r="BK90" s="79">
        <f t="shared" ca="1" si="94"/>
        <v>1750</v>
      </c>
      <c r="BL90" s="79">
        <f t="shared" ca="1" si="112"/>
        <v>1750</v>
      </c>
      <c r="BM90" s="79">
        <f t="shared" ca="1" si="68"/>
        <v>609.47499999999627</v>
      </c>
      <c r="BN90" s="79">
        <f t="shared" ca="1" si="95"/>
        <v>1140.5250000000037</v>
      </c>
      <c r="BO90" s="79">
        <f t="shared" ca="1" si="96"/>
        <v>1140.5250000000037</v>
      </c>
      <c r="BP90" s="79">
        <f t="shared" ca="1" si="75"/>
        <v>90881.600999999995</v>
      </c>
      <c r="BQ90" s="14">
        <f ca="1">SUM(BO$12:BO90)</f>
        <v>54367.59</v>
      </c>
      <c r="BR90" s="77">
        <f ca="1">SUM(BM$12:BM90)+SUMIF(BN$12:BN90, "&lt;0")</f>
        <v>36514.011000000013</v>
      </c>
      <c r="BT90" s="78">
        <v>44264</v>
      </c>
      <c r="BU90" s="79">
        <f t="shared" ca="1" si="97"/>
        <v>1991.928469786463</v>
      </c>
      <c r="BV90" s="79">
        <f t="shared" ca="1" si="113"/>
        <v>1921.4127298451544</v>
      </c>
      <c r="BW90" s="79">
        <f t="shared" ca="1" si="69"/>
        <v>609.47499999999627</v>
      </c>
      <c r="BX90" s="79">
        <f t="shared" ca="1" si="98"/>
        <v>1382.4534697864667</v>
      </c>
      <c r="BY90" s="79">
        <f t="shared" ca="1" si="99"/>
        <v>1382.4534697864667</v>
      </c>
      <c r="BZ90" s="79">
        <f t="shared" ca="1" si="105"/>
        <v>92081.49010891607</v>
      </c>
      <c r="CA90" s="14">
        <f ca="1">SUM(BY$12:BY90)</f>
        <v>55567.479108916086</v>
      </c>
      <c r="CB90" s="77">
        <f ca="1">SUM(BW$12:BW90)+SUMIF(BX$12:BX90, "&lt;0")</f>
        <v>36514.011000000013</v>
      </c>
      <c r="CD90" s="78">
        <v>44264</v>
      </c>
      <c r="CE90" s="79">
        <f t="shared" ca="1" si="100"/>
        <v>1991.928469786463</v>
      </c>
      <c r="CF90" s="79">
        <f t="shared" ca="1" si="114"/>
        <v>1921.4127298451544</v>
      </c>
      <c r="CG90" s="79">
        <f t="shared" ca="1" si="70"/>
        <v>609.47499999999627</v>
      </c>
      <c r="CH90" s="79">
        <f t="shared" ca="1" si="101"/>
        <v>1382.4534697864667</v>
      </c>
      <c r="CI90" s="79">
        <f t="shared" ca="1" si="102"/>
        <v>1382.4534697864667</v>
      </c>
      <c r="CJ90" s="79">
        <f t="shared" ca="1" si="76"/>
        <v>92081.49010891607</v>
      </c>
      <c r="CK90" s="14">
        <f ca="1">SUM(CI$12:CI90)</f>
        <v>55567.479108916086</v>
      </c>
      <c r="CL90" s="77">
        <f ca="1">SUM(CG$12:CG90)+SUMIF(CH$12:CH90, "&lt;0")</f>
        <v>36514.011000000013</v>
      </c>
    </row>
    <row r="91" spans="1:90" x14ac:dyDescent="0.2">
      <c r="A91" s="56">
        <v>44265</v>
      </c>
      <c r="B91" s="76">
        <f ca="1">IF($A91&gt;= $C$5,$C$6, INDEX('[1]Historical Data'!$D$2:$D$742, MATCH(A91, '[1]Historical Data'!$B$2:$B$742, 0)))</f>
        <v>1942.7882857142852</v>
      </c>
      <c r="C91" s="79">
        <f t="shared" ca="1" si="106"/>
        <v>1942.7882857142852</v>
      </c>
      <c r="D91" s="79">
        <f t="shared" ca="1" si="62"/>
        <v>771.04900000000134</v>
      </c>
      <c r="E91" s="79">
        <f t="shared" ca="1" si="77"/>
        <v>1171.7392857142838</v>
      </c>
      <c r="F91" s="79">
        <f t="shared" ca="1" si="78"/>
        <v>1171.7392857142838</v>
      </c>
      <c r="G91" s="79">
        <f t="shared" ca="1" si="103"/>
        <v>94173.90728571426</v>
      </c>
      <c r="H91" s="14">
        <f ca="1">SUM(F$12:F91)</f>
        <v>56888.847285714299</v>
      </c>
      <c r="I91" s="77">
        <f ca="1">SUM(D$12:D91)+SUMIF(E$12:E91, "&lt;0")</f>
        <v>37285.060000000012</v>
      </c>
      <c r="J91" s="14"/>
      <c r="K91" s="78">
        <v>44265</v>
      </c>
      <c r="L91" s="79">
        <f t="shared" ca="1" si="79"/>
        <v>1850.8969899038457</v>
      </c>
      <c r="M91" s="79">
        <f t="shared" ca="1" si="107"/>
        <v>1850.8969899038457</v>
      </c>
      <c r="N91" s="79">
        <f t="shared" ca="1" si="63"/>
        <v>771.04900000000134</v>
      </c>
      <c r="O91" s="79">
        <f t="shared" ca="1" si="80"/>
        <v>1079.8479899038443</v>
      </c>
      <c r="P91" s="79">
        <f t="shared" ca="1" si="81"/>
        <v>1079.8479899038443</v>
      </c>
      <c r="Q91" s="79">
        <f t="shared" ca="1" si="71"/>
        <v>93438.77691923079</v>
      </c>
      <c r="R91" s="14">
        <f ca="1">SUM(P$12:P91)</f>
        <v>56153.716919230777</v>
      </c>
      <c r="S91" s="77">
        <f ca="1">SUM(N$12:N91)+SUMIF(O$12:O91, "&lt;0")</f>
        <v>37285.060000000012</v>
      </c>
      <c r="U91" s="78">
        <v>44265</v>
      </c>
      <c r="V91" s="79">
        <f t="shared" ca="1" si="82"/>
        <v>1250</v>
      </c>
      <c r="W91" s="79">
        <f t="shared" ca="1" si="108"/>
        <v>1250</v>
      </c>
      <c r="X91" s="79">
        <f t="shared" ca="1" si="64"/>
        <v>771.04900000000134</v>
      </c>
      <c r="Y91" s="79">
        <f t="shared" ca="1" si="83"/>
        <v>478.95099999999866</v>
      </c>
      <c r="Z91" s="79">
        <f t="shared" ca="1" si="84"/>
        <v>478.95099999999866</v>
      </c>
      <c r="AA91" s="79">
        <f t="shared" ca="1" si="72"/>
        <v>88631.600999999995</v>
      </c>
      <c r="AB91" s="14">
        <f ca="1">SUM(Z$12:Z91)</f>
        <v>51346.541000000005</v>
      </c>
      <c r="AC91" s="77">
        <f ca="1">SUM(X$12:X91)+SUMIF(Y$12:Y91, "&lt;0")</f>
        <v>37285.060000000005</v>
      </c>
      <c r="AE91" s="78">
        <v>44265</v>
      </c>
      <c r="AF91" s="79">
        <f t="shared" ca="1" si="85"/>
        <v>2000</v>
      </c>
      <c r="AG91" s="79">
        <f t="shared" ca="1" si="109"/>
        <v>1942.7131598588908</v>
      </c>
      <c r="AH91" s="79">
        <f t="shared" ca="1" si="65"/>
        <v>771.04900000000134</v>
      </c>
      <c r="AI91" s="79">
        <f t="shared" ca="1" si="86"/>
        <v>1228.9509999999987</v>
      </c>
      <c r="AJ91" s="79">
        <f t="shared" ca="1" si="87"/>
        <v>1228.9509999999987</v>
      </c>
      <c r="AK91" s="79">
        <f t="shared" ca="1" si="104"/>
        <v>94081.49010891607</v>
      </c>
      <c r="AL91" s="14">
        <f ca="1">SUM(AJ$12:AJ91)</f>
        <v>56796.430108916087</v>
      </c>
      <c r="AM91" s="77">
        <f ca="1">SUM(AH$12:AH91)+SUMIF(AI$12:AI91, "&lt;0")</f>
        <v>37285.060000000012</v>
      </c>
      <c r="AO91" s="78">
        <v>44265</v>
      </c>
      <c r="AP91" s="79">
        <f t="shared" ca="1" si="88"/>
        <v>2015.4337164335659</v>
      </c>
      <c r="AQ91" s="79">
        <f t="shared" ca="1" si="110"/>
        <v>1945</v>
      </c>
      <c r="AR91" s="79">
        <f t="shared" ca="1" si="66"/>
        <v>771.04900000000134</v>
      </c>
      <c r="AS91" s="79">
        <f t="shared" ca="1" si="89"/>
        <v>1244.3847164335646</v>
      </c>
      <c r="AT91" s="79">
        <f t="shared" ca="1" si="90"/>
        <v>1244.3847164335646</v>
      </c>
      <c r="AU91" s="79">
        <f t="shared" ca="1" si="73"/>
        <v>94096.92382534963</v>
      </c>
      <c r="AV91" s="14">
        <f ca="1">SUM(AT$12:AT91)</f>
        <v>56811.863825349654</v>
      </c>
      <c r="AW91" s="77">
        <f ca="1">SUM(AR$12:AR91)+SUMIF(AS$12:AS91, "&lt;0")</f>
        <v>37285.060000000012</v>
      </c>
      <c r="AX91" s="14"/>
      <c r="AZ91" s="78">
        <v>44265</v>
      </c>
      <c r="BA91" s="79">
        <f t="shared" ca="1" si="91"/>
        <v>1500</v>
      </c>
      <c r="BB91" s="79">
        <f t="shared" ca="1" si="111"/>
        <v>1500</v>
      </c>
      <c r="BC91" s="79">
        <f t="shared" ca="1" si="67"/>
        <v>771.04900000000134</v>
      </c>
      <c r="BD91" s="79">
        <f t="shared" ca="1" si="92"/>
        <v>728.95099999999866</v>
      </c>
      <c r="BE91" s="79">
        <f t="shared" ca="1" si="93"/>
        <v>728.95099999999866</v>
      </c>
      <c r="BF91" s="79">
        <f t="shared" ca="1" si="74"/>
        <v>90631.600999999995</v>
      </c>
      <c r="BG91" s="14">
        <f ca="1">SUM(BE$12:BE91)</f>
        <v>53346.540999999997</v>
      </c>
      <c r="BH91" s="77">
        <f ca="1">SUM(BC$12:BC91)+SUMIF(BD$12:BD91, "&lt;0")</f>
        <v>37285.060000000012</v>
      </c>
      <c r="BJ91" s="78">
        <v>44265</v>
      </c>
      <c r="BK91" s="79">
        <f t="shared" ca="1" si="94"/>
        <v>1750</v>
      </c>
      <c r="BL91" s="79">
        <f t="shared" ca="1" si="112"/>
        <v>1750</v>
      </c>
      <c r="BM91" s="79">
        <f t="shared" ca="1" si="68"/>
        <v>771.04900000000134</v>
      </c>
      <c r="BN91" s="79">
        <f t="shared" ca="1" si="95"/>
        <v>978.95099999999866</v>
      </c>
      <c r="BO91" s="79">
        <f t="shared" ca="1" si="96"/>
        <v>978.95099999999866</v>
      </c>
      <c r="BP91" s="79">
        <f t="shared" ca="1" si="75"/>
        <v>92631.600999999995</v>
      </c>
      <c r="BQ91" s="14">
        <f ca="1">SUM(BO$12:BO91)</f>
        <v>55346.540999999997</v>
      </c>
      <c r="BR91" s="77">
        <f ca="1">SUM(BM$12:BM91)+SUMIF(BN$12:BN91, "&lt;0")</f>
        <v>37285.060000000012</v>
      </c>
      <c r="BT91" s="78">
        <v>44265</v>
      </c>
      <c r="BU91" s="79">
        <f t="shared" ca="1" si="97"/>
        <v>2000</v>
      </c>
      <c r="BV91" s="79">
        <f t="shared" ca="1" si="113"/>
        <v>1942.7131598588908</v>
      </c>
      <c r="BW91" s="79">
        <f t="shared" ca="1" si="69"/>
        <v>771.04900000000134</v>
      </c>
      <c r="BX91" s="79">
        <f t="shared" ca="1" si="98"/>
        <v>1228.9509999999987</v>
      </c>
      <c r="BY91" s="79">
        <f t="shared" ca="1" si="99"/>
        <v>1228.9509999999987</v>
      </c>
      <c r="BZ91" s="79">
        <f t="shared" ca="1" si="105"/>
        <v>94081.49010891607</v>
      </c>
      <c r="CA91" s="14">
        <f ca="1">SUM(BY$12:BY91)</f>
        <v>56796.430108916087</v>
      </c>
      <c r="CB91" s="77">
        <f ca="1">SUM(BW$12:BW91)+SUMIF(BX$12:BX91, "&lt;0")</f>
        <v>37285.060000000012</v>
      </c>
      <c r="CD91" s="78">
        <v>44265</v>
      </c>
      <c r="CE91" s="79">
        <f t="shared" ca="1" si="100"/>
        <v>2015.4337164335659</v>
      </c>
      <c r="CF91" s="79">
        <f t="shared" ca="1" si="114"/>
        <v>1944.9179764922574</v>
      </c>
      <c r="CG91" s="79">
        <f t="shared" ca="1" si="70"/>
        <v>771.04900000000134</v>
      </c>
      <c r="CH91" s="79">
        <f t="shared" ca="1" si="101"/>
        <v>1244.3847164335646</v>
      </c>
      <c r="CI91" s="79">
        <f t="shared" ca="1" si="102"/>
        <v>1244.3847164335646</v>
      </c>
      <c r="CJ91" s="79">
        <f t="shared" ca="1" si="76"/>
        <v>94096.92382534963</v>
      </c>
      <c r="CK91" s="14">
        <f ca="1">SUM(CI$12:CI91)</f>
        <v>56811.863825349654</v>
      </c>
      <c r="CL91" s="77">
        <f ca="1">SUM(CG$12:CG91)+SUMIF(CH$12:CH91, "&lt;0")</f>
        <v>37285.060000000012</v>
      </c>
    </row>
    <row r="92" spans="1:90" x14ac:dyDescent="0.2">
      <c r="A92" s="56">
        <v>44266</v>
      </c>
      <c r="B92" s="76">
        <f ca="1">IF($A92&gt;= $C$5,$C$6, INDEX('[1]Historical Data'!$D$2:$D$742, MATCH(A92, '[1]Historical Data'!$B$2:$B$742, 0)))</f>
        <v>1942.7882857142852</v>
      </c>
      <c r="C92" s="79">
        <f t="shared" ca="1" si="106"/>
        <v>1942.7882857142852</v>
      </c>
      <c r="D92" s="79">
        <f t="shared" ca="1" si="62"/>
        <v>0</v>
      </c>
      <c r="E92" s="79">
        <f t="shared" ca="1" si="77"/>
        <v>1942.7882857142852</v>
      </c>
      <c r="F92" s="79">
        <f t="shared" ca="1" si="78"/>
        <v>1942.7882857142852</v>
      </c>
      <c r="G92" s="79">
        <f t="shared" ca="1" si="103"/>
        <v>96116.695571428543</v>
      </c>
      <c r="H92" s="14">
        <f ca="1">SUM(F$12:F92)</f>
        <v>58831.635571428582</v>
      </c>
      <c r="I92" s="77">
        <f ca="1">SUM(D$12:D92)+SUMIF(E$12:E92, "&lt;0")</f>
        <v>37285.060000000012</v>
      </c>
      <c r="J92" s="14"/>
      <c r="K92" s="78">
        <v>44266</v>
      </c>
      <c r="L92" s="79">
        <f t="shared" ca="1" si="79"/>
        <v>1850.8969899038457</v>
      </c>
      <c r="M92" s="79">
        <f t="shared" ca="1" si="107"/>
        <v>1850.8969899038457</v>
      </c>
      <c r="N92" s="79">
        <f t="shared" ca="1" si="63"/>
        <v>0</v>
      </c>
      <c r="O92" s="79">
        <f t="shared" ca="1" si="80"/>
        <v>1850.8969899038457</v>
      </c>
      <c r="P92" s="79">
        <f t="shared" ca="1" si="81"/>
        <v>1850.8969899038457</v>
      </c>
      <c r="Q92" s="79">
        <f t="shared" ca="1" si="71"/>
        <v>95289.673909134639</v>
      </c>
      <c r="R92" s="14">
        <f ca="1">SUM(P$12:P92)</f>
        <v>58004.613909134627</v>
      </c>
      <c r="S92" s="77">
        <f ca="1">SUM(N$12:N92)+SUMIF(O$12:O92, "&lt;0")</f>
        <v>37285.060000000012</v>
      </c>
      <c r="U92" s="78">
        <v>44266</v>
      </c>
      <c r="V92" s="79">
        <f t="shared" ca="1" si="82"/>
        <v>1250</v>
      </c>
      <c r="W92" s="79">
        <f t="shared" ca="1" si="108"/>
        <v>1250</v>
      </c>
      <c r="X92" s="79">
        <f t="shared" ca="1" si="64"/>
        <v>0</v>
      </c>
      <c r="Y92" s="79">
        <f t="shared" ca="1" si="83"/>
        <v>1250</v>
      </c>
      <c r="Z92" s="79">
        <f t="shared" ca="1" si="84"/>
        <v>1250</v>
      </c>
      <c r="AA92" s="79">
        <f t="shared" ca="1" si="72"/>
        <v>89881.600999999995</v>
      </c>
      <c r="AB92" s="14">
        <f ca="1">SUM(Z$12:Z92)</f>
        <v>52596.541000000005</v>
      </c>
      <c r="AC92" s="77">
        <f ca="1">SUM(X$12:X92)+SUMIF(Y$12:Y92, "&lt;0")</f>
        <v>37285.060000000005</v>
      </c>
      <c r="AE92" s="78">
        <v>44266</v>
      </c>
      <c r="AF92" s="79">
        <f t="shared" ca="1" si="85"/>
        <v>2000</v>
      </c>
      <c r="AG92" s="79">
        <f t="shared" ca="1" si="109"/>
        <v>1960.6556974944692</v>
      </c>
      <c r="AH92" s="79">
        <f t="shared" ca="1" si="65"/>
        <v>0</v>
      </c>
      <c r="AI92" s="79">
        <f t="shared" ca="1" si="86"/>
        <v>2000</v>
      </c>
      <c r="AJ92" s="79">
        <f t="shared" ca="1" si="87"/>
        <v>2000</v>
      </c>
      <c r="AK92" s="79">
        <f t="shared" ca="1" si="104"/>
        <v>96081.49010891607</v>
      </c>
      <c r="AL92" s="14">
        <f ca="1">SUM(AJ$12:AJ92)</f>
        <v>58796.430108916087</v>
      </c>
      <c r="AM92" s="77">
        <f ca="1">SUM(AH$12:AH92)+SUMIF(AI$12:AI92, "&lt;0")</f>
        <v>37285.060000000012</v>
      </c>
      <c r="AO92" s="78">
        <v>44266</v>
      </c>
      <c r="AP92" s="79">
        <f t="shared" ca="1" si="88"/>
        <v>2038.9389630806688</v>
      </c>
      <c r="AQ92" s="79">
        <f t="shared" ca="1" si="110"/>
        <v>1968</v>
      </c>
      <c r="AR92" s="79">
        <f t="shared" ca="1" si="66"/>
        <v>0</v>
      </c>
      <c r="AS92" s="79">
        <f t="shared" ca="1" si="89"/>
        <v>2038.9389630806688</v>
      </c>
      <c r="AT92" s="79">
        <f t="shared" ca="1" si="90"/>
        <v>2038.9389630806688</v>
      </c>
      <c r="AU92" s="79">
        <f t="shared" ca="1" si="73"/>
        <v>96135.862788430299</v>
      </c>
      <c r="AV92" s="14">
        <f ca="1">SUM(AT$12:AT92)</f>
        <v>58850.802788430323</v>
      </c>
      <c r="AW92" s="77">
        <f ca="1">SUM(AR$12:AR92)+SUMIF(AS$12:AS92, "&lt;0")</f>
        <v>37285.060000000012</v>
      </c>
      <c r="AX92" s="14"/>
      <c r="AZ92" s="78">
        <v>44266</v>
      </c>
      <c r="BA92" s="79">
        <f t="shared" ca="1" si="91"/>
        <v>1500</v>
      </c>
      <c r="BB92" s="79">
        <f t="shared" ca="1" si="111"/>
        <v>1500</v>
      </c>
      <c r="BC92" s="79">
        <f t="shared" ca="1" si="67"/>
        <v>0</v>
      </c>
      <c r="BD92" s="79">
        <f t="shared" ca="1" si="92"/>
        <v>1500</v>
      </c>
      <c r="BE92" s="79">
        <f t="shared" ca="1" si="93"/>
        <v>1500</v>
      </c>
      <c r="BF92" s="79">
        <f t="shared" ca="1" si="74"/>
        <v>92131.600999999995</v>
      </c>
      <c r="BG92" s="14">
        <f ca="1">SUM(BE$12:BE92)</f>
        <v>54846.540999999997</v>
      </c>
      <c r="BH92" s="77">
        <f ca="1">SUM(BC$12:BC92)+SUMIF(BD$12:BD92, "&lt;0")</f>
        <v>37285.060000000012</v>
      </c>
      <c r="BJ92" s="78">
        <v>44266</v>
      </c>
      <c r="BK92" s="79">
        <f t="shared" ca="1" si="94"/>
        <v>1750</v>
      </c>
      <c r="BL92" s="79">
        <f t="shared" ca="1" si="112"/>
        <v>1750</v>
      </c>
      <c r="BM92" s="79">
        <f t="shared" ca="1" si="68"/>
        <v>0</v>
      </c>
      <c r="BN92" s="79">
        <f t="shared" ca="1" si="95"/>
        <v>1750</v>
      </c>
      <c r="BO92" s="79">
        <f t="shared" ca="1" si="96"/>
        <v>1750</v>
      </c>
      <c r="BP92" s="79">
        <f t="shared" ca="1" si="75"/>
        <v>94381.600999999995</v>
      </c>
      <c r="BQ92" s="14">
        <f ca="1">SUM(BO$12:BO92)</f>
        <v>57096.540999999997</v>
      </c>
      <c r="BR92" s="77">
        <f ca="1">SUM(BM$12:BM92)+SUMIF(BN$12:BN92, "&lt;0")</f>
        <v>37285.060000000012</v>
      </c>
      <c r="BT92" s="78">
        <v>44266</v>
      </c>
      <c r="BU92" s="79">
        <f t="shared" ca="1" si="97"/>
        <v>2000</v>
      </c>
      <c r="BV92" s="79">
        <f t="shared" ca="1" si="113"/>
        <v>1960.6556974944692</v>
      </c>
      <c r="BW92" s="79">
        <f t="shared" ca="1" si="69"/>
        <v>0</v>
      </c>
      <c r="BX92" s="79">
        <f t="shared" ca="1" si="98"/>
        <v>2000</v>
      </c>
      <c r="BY92" s="79">
        <f t="shared" ca="1" si="99"/>
        <v>2000</v>
      </c>
      <c r="BZ92" s="79">
        <f t="shared" ca="1" si="105"/>
        <v>96081.49010891607</v>
      </c>
      <c r="CA92" s="14">
        <f ca="1">SUM(BY$12:BY92)</f>
        <v>58796.430108916087</v>
      </c>
      <c r="CB92" s="77">
        <f ca="1">SUM(BW$12:BW92)+SUMIF(BX$12:BX92, "&lt;0")</f>
        <v>37285.060000000012</v>
      </c>
      <c r="CD92" s="78">
        <v>44266</v>
      </c>
      <c r="CE92" s="79">
        <f t="shared" ca="1" si="100"/>
        <v>2038.9389630806688</v>
      </c>
      <c r="CF92" s="79">
        <f t="shared" ca="1" si="114"/>
        <v>1968.4232231393601</v>
      </c>
      <c r="CG92" s="79">
        <f t="shared" ca="1" si="70"/>
        <v>0</v>
      </c>
      <c r="CH92" s="79">
        <f t="shared" ca="1" si="101"/>
        <v>2038.9389630806688</v>
      </c>
      <c r="CI92" s="79">
        <f t="shared" ca="1" si="102"/>
        <v>2038.9389630806688</v>
      </c>
      <c r="CJ92" s="79">
        <f t="shared" ca="1" si="76"/>
        <v>96135.862788430299</v>
      </c>
      <c r="CK92" s="14">
        <f ca="1">SUM(CI$12:CI92)</f>
        <v>58850.802788430323</v>
      </c>
      <c r="CL92" s="77">
        <f ca="1">SUM(CG$12:CG92)+SUMIF(CH$12:CH92, "&lt;0")</f>
        <v>37285.060000000012</v>
      </c>
    </row>
    <row r="93" spans="1:90" x14ac:dyDescent="0.2">
      <c r="A93" s="56">
        <v>44267</v>
      </c>
      <c r="B93" s="76">
        <f ca="1">IF($A93&gt;= $C$5,$C$6, INDEX('[1]Historical Data'!$D$2:$D$742, MATCH(A93, '[1]Historical Data'!$B$2:$B$742, 0)))</f>
        <v>1942.7882857142852</v>
      </c>
      <c r="C93" s="79">
        <f t="shared" ca="1" si="106"/>
        <v>1942.7882857142852</v>
      </c>
      <c r="D93" s="79">
        <f t="shared" ca="1" si="62"/>
        <v>728.76699999999801</v>
      </c>
      <c r="E93" s="79">
        <f t="shared" ca="1" si="77"/>
        <v>1214.0212857142872</v>
      </c>
      <c r="F93" s="79">
        <f t="shared" ca="1" si="78"/>
        <v>1214.0212857142872</v>
      </c>
      <c r="G93" s="79">
        <f t="shared" ca="1" si="103"/>
        <v>98059.483857142826</v>
      </c>
      <c r="H93" s="14">
        <f ca="1">SUM(F$12:F93)</f>
        <v>60045.656857142872</v>
      </c>
      <c r="I93" s="77">
        <f ca="1">SUM(D$12:D93)+SUMIF(E$12:E93, "&lt;0")</f>
        <v>38013.827000000012</v>
      </c>
      <c r="J93" s="14"/>
      <c r="K93" s="78">
        <v>44267</v>
      </c>
      <c r="L93" s="79">
        <f t="shared" ca="1" si="79"/>
        <v>1850.8969899038457</v>
      </c>
      <c r="M93" s="79">
        <f t="shared" ca="1" si="107"/>
        <v>1850.8969899038457</v>
      </c>
      <c r="N93" s="79">
        <f t="shared" ca="1" si="63"/>
        <v>728.76699999999801</v>
      </c>
      <c r="O93" s="79">
        <f t="shared" ca="1" si="80"/>
        <v>1122.1299899038477</v>
      </c>
      <c r="P93" s="79">
        <f t="shared" ca="1" si="81"/>
        <v>1122.1299899038477</v>
      </c>
      <c r="Q93" s="79">
        <f t="shared" ca="1" si="71"/>
        <v>97140.570899038488</v>
      </c>
      <c r="R93" s="14">
        <f ca="1">SUM(P$12:P93)</f>
        <v>59126.743899038476</v>
      </c>
      <c r="S93" s="77">
        <f ca="1">SUM(N$12:N93)+SUMIF(O$12:O93, "&lt;0")</f>
        <v>38013.827000000012</v>
      </c>
      <c r="U93" s="78">
        <v>44267</v>
      </c>
      <c r="V93" s="79">
        <f t="shared" ca="1" si="82"/>
        <v>1250</v>
      </c>
      <c r="W93" s="79">
        <f t="shared" ca="1" si="108"/>
        <v>1250</v>
      </c>
      <c r="X93" s="79">
        <f t="shared" ca="1" si="64"/>
        <v>728.76699999999801</v>
      </c>
      <c r="Y93" s="79">
        <f t="shared" ca="1" si="83"/>
        <v>521.23300000000199</v>
      </c>
      <c r="Z93" s="79">
        <f t="shared" ca="1" si="84"/>
        <v>521.23300000000199</v>
      </c>
      <c r="AA93" s="79">
        <f t="shared" ca="1" si="72"/>
        <v>91131.600999999995</v>
      </c>
      <c r="AB93" s="14">
        <f ca="1">SUM(Z$12:Z93)</f>
        <v>53117.774000000005</v>
      </c>
      <c r="AC93" s="77">
        <f ca="1">SUM(X$12:X93)+SUMIF(Y$12:Y93, "&lt;0")</f>
        <v>38013.827000000005</v>
      </c>
      <c r="AE93" s="78">
        <v>44267</v>
      </c>
      <c r="AF93" s="79">
        <f t="shared" ca="1" si="85"/>
        <v>2000</v>
      </c>
      <c r="AG93" s="79">
        <f t="shared" ca="1" si="109"/>
        <v>1975.2403427518907</v>
      </c>
      <c r="AH93" s="79">
        <f t="shared" ca="1" si="65"/>
        <v>728.76699999999801</v>
      </c>
      <c r="AI93" s="79">
        <f t="shared" ca="1" si="86"/>
        <v>1271.233000000002</v>
      </c>
      <c r="AJ93" s="79">
        <f t="shared" ca="1" si="87"/>
        <v>1271.233000000002</v>
      </c>
      <c r="AK93" s="79">
        <f t="shared" ca="1" si="104"/>
        <v>98081.49010891607</v>
      </c>
      <c r="AL93" s="14">
        <f ca="1">SUM(AJ$12:AJ93)</f>
        <v>60067.663108916087</v>
      </c>
      <c r="AM93" s="77">
        <f ca="1">SUM(AH$12:AH93)+SUMIF(AI$12:AI93, "&lt;0")</f>
        <v>38013.827000000012</v>
      </c>
      <c r="AO93" s="78">
        <v>44267</v>
      </c>
      <c r="AP93" s="79">
        <f t="shared" ca="1" si="88"/>
        <v>2062.4442097277715</v>
      </c>
      <c r="AQ93" s="79">
        <f t="shared" ca="1" si="110"/>
        <v>1992</v>
      </c>
      <c r="AR93" s="79">
        <f t="shared" ca="1" si="66"/>
        <v>728.76699999999801</v>
      </c>
      <c r="AS93" s="79">
        <f t="shared" ca="1" si="89"/>
        <v>1333.6772097277735</v>
      </c>
      <c r="AT93" s="79">
        <f t="shared" ca="1" si="90"/>
        <v>1333.6772097277735</v>
      </c>
      <c r="AU93" s="79">
        <f t="shared" ca="1" si="73"/>
        <v>98198.306998158077</v>
      </c>
      <c r="AV93" s="14">
        <f ca="1">SUM(AT$12:AT93)</f>
        <v>60184.479998158095</v>
      </c>
      <c r="AW93" s="77">
        <f ca="1">SUM(AR$12:AR93)+SUMIF(AS$12:AS93, "&lt;0")</f>
        <v>38013.827000000012</v>
      </c>
      <c r="AX93" s="14"/>
      <c r="AZ93" s="78">
        <v>44267</v>
      </c>
      <c r="BA93" s="79">
        <f t="shared" ca="1" si="91"/>
        <v>1500</v>
      </c>
      <c r="BB93" s="79">
        <f t="shared" ca="1" si="111"/>
        <v>1500</v>
      </c>
      <c r="BC93" s="79">
        <f t="shared" ca="1" si="67"/>
        <v>728.76699999999801</v>
      </c>
      <c r="BD93" s="79">
        <f t="shared" ca="1" si="92"/>
        <v>771.23300000000199</v>
      </c>
      <c r="BE93" s="79">
        <f t="shared" ca="1" si="93"/>
        <v>771.23300000000199</v>
      </c>
      <c r="BF93" s="79">
        <f t="shared" ca="1" si="74"/>
        <v>93631.600999999995</v>
      </c>
      <c r="BG93" s="14">
        <f ca="1">SUM(BE$12:BE93)</f>
        <v>55617.773999999998</v>
      </c>
      <c r="BH93" s="77">
        <f ca="1">SUM(BC$12:BC93)+SUMIF(BD$12:BD93, "&lt;0")</f>
        <v>38013.827000000012</v>
      </c>
      <c r="BJ93" s="78">
        <v>44267</v>
      </c>
      <c r="BK93" s="79">
        <f t="shared" ca="1" si="94"/>
        <v>1750</v>
      </c>
      <c r="BL93" s="79">
        <f t="shared" ca="1" si="112"/>
        <v>1750</v>
      </c>
      <c r="BM93" s="79">
        <f t="shared" ca="1" si="68"/>
        <v>728.76699999999801</v>
      </c>
      <c r="BN93" s="79">
        <f t="shared" ca="1" si="95"/>
        <v>1021.233000000002</v>
      </c>
      <c r="BO93" s="79">
        <f t="shared" ca="1" si="96"/>
        <v>1021.233000000002</v>
      </c>
      <c r="BP93" s="79">
        <f t="shared" ca="1" si="75"/>
        <v>96131.600999999995</v>
      </c>
      <c r="BQ93" s="14">
        <f ca="1">SUM(BO$12:BO93)</f>
        <v>58117.773999999998</v>
      </c>
      <c r="BR93" s="77">
        <f ca="1">SUM(BM$12:BM93)+SUMIF(BN$12:BN93, "&lt;0")</f>
        <v>38013.827000000012</v>
      </c>
      <c r="BT93" s="78">
        <v>44267</v>
      </c>
      <c r="BU93" s="79">
        <f t="shared" ca="1" si="97"/>
        <v>2000</v>
      </c>
      <c r="BV93" s="79">
        <f t="shared" ca="1" si="113"/>
        <v>1975.2403427518907</v>
      </c>
      <c r="BW93" s="79">
        <f t="shared" ca="1" si="69"/>
        <v>728.76699999999801</v>
      </c>
      <c r="BX93" s="79">
        <f t="shared" ca="1" si="98"/>
        <v>1271.233000000002</v>
      </c>
      <c r="BY93" s="79">
        <f t="shared" ca="1" si="99"/>
        <v>1271.233000000002</v>
      </c>
      <c r="BZ93" s="79">
        <f t="shared" ca="1" si="105"/>
        <v>98081.49010891607</v>
      </c>
      <c r="CA93" s="14">
        <f ca="1">SUM(BY$12:BY93)</f>
        <v>60067.663108916087</v>
      </c>
      <c r="CB93" s="77">
        <f ca="1">SUM(BW$12:BW93)+SUMIF(BX$12:BX93, "&lt;0")</f>
        <v>38013.827000000012</v>
      </c>
      <c r="CD93" s="78">
        <v>44267</v>
      </c>
      <c r="CE93" s="79">
        <f t="shared" ca="1" si="100"/>
        <v>2062.4442097277715</v>
      </c>
      <c r="CF93" s="79">
        <f t="shared" ca="1" si="114"/>
        <v>1991.928469786463</v>
      </c>
      <c r="CG93" s="79">
        <f t="shared" ca="1" si="70"/>
        <v>728.76699999999801</v>
      </c>
      <c r="CH93" s="79">
        <f t="shared" ca="1" si="101"/>
        <v>1333.6772097277735</v>
      </c>
      <c r="CI93" s="79">
        <f t="shared" ca="1" si="102"/>
        <v>1333.6772097277735</v>
      </c>
      <c r="CJ93" s="79">
        <f t="shared" ca="1" si="76"/>
        <v>98198.306998158077</v>
      </c>
      <c r="CK93" s="14">
        <f ca="1">SUM(CI$12:CI93)</f>
        <v>60184.479998158095</v>
      </c>
      <c r="CL93" s="77">
        <f ca="1">SUM(CG$12:CG93)+SUMIF(CH$12:CH93, "&lt;0")</f>
        <v>38013.827000000012</v>
      </c>
    </row>
    <row r="94" spans="1:90" x14ac:dyDescent="0.2">
      <c r="A94" s="56">
        <v>44268</v>
      </c>
      <c r="B94" s="76">
        <f ca="1">IF($A94&gt;= $C$5,$C$6, INDEX('[1]Historical Data'!$D$2:$D$742, MATCH(A94, '[1]Historical Data'!$B$2:$B$742, 0)))</f>
        <v>1942.7882857142852</v>
      </c>
      <c r="C94" s="79">
        <f t="shared" ca="1" si="106"/>
        <v>1942.7882857142852</v>
      </c>
      <c r="D94" s="79">
        <f t="shared" ca="1" si="62"/>
        <v>118.7950000000028</v>
      </c>
      <c r="E94" s="79">
        <f t="shared" ca="1" si="77"/>
        <v>1823.9932857142824</v>
      </c>
      <c r="F94" s="79">
        <f t="shared" ca="1" si="78"/>
        <v>1823.9932857142824</v>
      </c>
      <c r="G94" s="79">
        <f t="shared" ca="1" si="103"/>
        <v>100002.27214285711</v>
      </c>
      <c r="H94" s="14">
        <f ca="1">SUM(F$12:F94)</f>
        <v>61869.650142857157</v>
      </c>
      <c r="I94" s="77">
        <f ca="1">SUM(D$12:D94)+SUMIF(E$12:E94, "&lt;0")</f>
        <v>38132.622000000018</v>
      </c>
      <c r="J94" s="14"/>
      <c r="K94" s="78">
        <v>44268</v>
      </c>
      <c r="L94" s="79">
        <f t="shared" ca="1" si="79"/>
        <v>1850.8969899038457</v>
      </c>
      <c r="M94" s="79">
        <f t="shared" ca="1" si="107"/>
        <v>1850.8969899038457</v>
      </c>
      <c r="N94" s="79">
        <f t="shared" ca="1" si="63"/>
        <v>118.7950000000028</v>
      </c>
      <c r="O94" s="79">
        <f t="shared" ca="1" si="80"/>
        <v>1732.1019899038429</v>
      </c>
      <c r="P94" s="79">
        <f t="shared" ca="1" si="81"/>
        <v>1732.1019899038429</v>
      </c>
      <c r="Q94" s="79">
        <f t="shared" ca="1" si="71"/>
        <v>98991.467888942338</v>
      </c>
      <c r="R94" s="14">
        <f ca="1">SUM(P$12:P94)</f>
        <v>60858.84588894232</v>
      </c>
      <c r="S94" s="77">
        <f ca="1">SUM(N$12:N94)+SUMIF(O$12:O94, "&lt;0")</f>
        <v>38132.622000000018</v>
      </c>
      <c r="U94" s="78">
        <v>44268</v>
      </c>
      <c r="V94" s="79">
        <f t="shared" ca="1" si="82"/>
        <v>1250</v>
      </c>
      <c r="W94" s="79">
        <f t="shared" ca="1" si="108"/>
        <v>1250</v>
      </c>
      <c r="X94" s="79">
        <f t="shared" ca="1" si="64"/>
        <v>118.7950000000028</v>
      </c>
      <c r="Y94" s="79">
        <f t="shared" ca="1" si="83"/>
        <v>1131.2049999999972</v>
      </c>
      <c r="Z94" s="79">
        <f t="shared" ca="1" si="84"/>
        <v>1131.2049999999972</v>
      </c>
      <c r="AA94" s="79">
        <f t="shared" ca="1" si="72"/>
        <v>92381.600999999995</v>
      </c>
      <c r="AB94" s="14">
        <f ca="1">SUM(Z$12:Z94)</f>
        <v>54248.978999999999</v>
      </c>
      <c r="AC94" s="77">
        <f ca="1">SUM(X$12:X94)+SUMIF(Y$12:Y94, "&lt;0")</f>
        <v>38132.62200000001</v>
      </c>
      <c r="AE94" s="78">
        <v>44268</v>
      </c>
      <c r="AF94" s="79">
        <f t="shared" ca="1" si="85"/>
        <v>2000</v>
      </c>
      <c r="AG94" s="79">
        <f t="shared" ca="1" si="109"/>
        <v>1986.4670956311545</v>
      </c>
      <c r="AH94" s="79">
        <f t="shared" ca="1" si="65"/>
        <v>118.7950000000028</v>
      </c>
      <c r="AI94" s="79">
        <f t="shared" ca="1" si="86"/>
        <v>1881.2049999999972</v>
      </c>
      <c r="AJ94" s="79">
        <f t="shared" ca="1" si="87"/>
        <v>1881.2049999999972</v>
      </c>
      <c r="AK94" s="79">
        <f t="shared" ca="1" si="104"/>
        <v>100081.49010891607</v>
      </c>
      <c r="AL94" s="14">
        <f ca="1">SUM(AJ$12:AJ94)</f>
        <v>61948.868108916082</v>
      </c>
      <c r="AM94" s="77">
        <f ca="1">SUM(AH$12:AH94)+SUMIF(AI$12:AI94, "&lt;0")</f>
        <v>38132.622000000018</v>
      </c>
      <c r="AO94" s="78">
        <v>44268</v>
      </c>
      <c r="AP94" s="79">
        <f t="shared" ca="1" si="88"/>
        <v>2085.9494563748744</v>
      </c>
      <c r="AQ94" s="79">
        <f t="shared" ca="1" si="110"/>
        <v>2015</v>
      </c>
      <c r="AR94" s="79">
        <f t="shared" ca="1" si="66"/>
        <v>118.7950000000028</v>
      </c>
      <c r="AS94" s="79">
        <f t="shared" ca="1" si="89"/>
        <v>1967.1544563748716</v>
      </c>
      <c r="AT94" s="79">
        <f t="shared" ca="1" si="90"/>
        <v>1967.1544563748716</v>
      </c>
      <c r="AU94" s="79">
        <f t="shared" ca="1" si="73"/>
        <v>100284.25645453295</v>
      </c>
      <c r="AV94" s="14">
        <f ca="1">SUM(AT$12:AT94)</f>
        <v>62151.634454532963</v>
      </c>
      <c r="AW94" s="77">
        <f ca="1">SUM(AR$12:AR94)+SUMIF(AS$12:AS94, "&lt;0")</f>
        <v>38132.622000000018</v>
      </c>
      <c r="AX94" s="14"/>
      <c r="AZ94" s="78">
        <v>44268</v>
      </c>
      <c r="BA94" s="79">
        <f t="shared" ca="1" si="91"/>
        <v>1500</v>
      </c>
      <c r="BB94" s="79">
        <f t="shared" ca="1" si="111"/>
        <v>1500</v>
      </c>
      <c r="BC94" s="79">
        <f t="shared" ca="1" si="67"/>
        <v>118.7950000000028</v>
      </c>
      <c r="BD94" s="79">
        <f t="shared" ca="1" si="92"/>
        <v>1381.2049999999972</v>
      </c>
      <c r="BE94" s="79">
        <f t="shared" ca="1" si="93"/>
        <v>1381.2049999999972</v>
      </c>
      <c r="BF94" s="79">
        <f t="shared" ca="1" si="74"/>
        <v>95131.600999999995</v>
      </c>
      <c r="BG94" s="14">
        <f ca="1">SUM(BE$12:BE94)</f>
        <v>56998.978999999992</v>
      </c>
      <c r="BH94" s="77">
        <f ca="1">SUM(BC$12:BC94)+SUMIF(BD$12:BD94, "&lt;0")</f>
        <v>38132.622000000018</v>
      </c>
      <c r="BJ94" s="78">
        <v>44268</v>
      </c>
      <c r="BK94" s="79">
        <f t="shared" ca="1" si="94"/>
        <v>1750</v>
      </c>
      <c r="BL94" s="79">
        <f t="shared" ca="1" si="112"/>
        <v>1750</v>
      </c>
      <c r="BM94" s="79">
        <f t="shared" ca="1" si="68"/>
        <v>118.7950000000028</v>
      </c>
      <c r="BN94" s="79">
        <f t="shared" ca="1" si="95"/>
        <v>1631.2049999999972</v>
      </c>
      <c r="BO94" s="79">
        <f t="shared" ca="1" si="96"/>
        <v>1631.2049999999972</v>
      </c>
      <c r="BP94" s="79">
        <f t="shared" ca="1" si="75"/>
        <v>97881.600999999995</v>
      </c>
      <c r="BQ94" s="14">
        <f ca="1">SUM(BO$12:BO94)</f>
        <v>59748.978999999992</v>
      </c>
      <c r="BR94" s="77">
        <f ca="1">SUM(BM$12:BM94)+SUMIF(BN$12:BN94, "&lt;0")</f>
        <v>38132.622000000018</v>
      </c>
      <c r="BT94" s="78">
        <v>44268</v>
      </c>
      <c r="BU94" s="79">
        <f t="shared" ca="1" si="97"/>
        <v>2000</v>
      </c>
      <c r="BV94" s="79">
        <f t="shared" ca="1" si="113"/>
        <v>1986.4670956311545</v>
      </c>
      <c r="BW94" s="79">
        <f t="shared" ca="1" si="69"/>
        <v>118.7950000000028</v>
      </c>
      <c r="BX94" s="79">
        <f t="shared" ca="1" si="98"/>
        <v>1881.2049999999972</v>
      </c>
      <c r="BY94" s="79">
        <f t="shared" ca="1" si="99"/>
        <v>1881.2049999999972</v>
      </c>
      <c r="BZ94" s="79">
        <f t="shared" ca="1" si="105"/>
        <v>100081.49010891607</v>
      </c>
      <c r="CA94" s="14">
        <f ca="1">SUM(BY$12:BY94)</f>
        <v>61948.868108916082</v>
      </c>
      <c r="CB94" s="77">
        <f ca="1">SUM(BW$12:BW94)+SUMIF(BX$12:BX94, "&lt;0")</f>
        <v>38132.622000000018</v>
      </c>
      <c r="CD94" s="78">
        <v>44268</v>
      </c>
      <c r="CE94" s="79">
        <f t="shared" ca="1" si="100"/>
        <v>2085.9494563748744</v>
      </c>
      <c r="CF94" s="79">
        <f t="shared" ca="1" si="114"/>
        <v>2015.4337164335659</v>
      </c>
      <c r="CG94" s="79">
        <f t="shared" ca="1" si="70"/>
        <v>118.7950000000028</v>
      </c>
      <c r="CH94" s="79">
        <f t="shared" ca="1" si="101"/>
        <v>1967.1544563748716</v>
      </c>
      <c r="CI94" s="79">
        <f t="shared" ca="1" si="102"/>
        <v>1967.1544563748716</v>
      </c>
      <c r="CJ94" s="79">
        <f t="shared" ca="1" si="76"/>
        <v>100284.25645453295</v>
      </c>
      <c r="CK94" s="14">
        <f ca="1">SUM(CI$12:CI94)</f>
        <v>62151.634454532963</v>
      </c>
      <c r="CL94" s="77">
        <f ca="1">SUM(CG$12:CG94)+SUMIF(CH$12:CH94, "&lt;0")</f>
        <v>38132.622000000018</v>
      </c>
    </row>
    <row r="95" spans="1:90" x14ac:dyDescent="0.2">
      <c r="A95" s="56">
        <v>44269</v>
      </c>
      <c r="B95" s="76">
        <f ca="1">IF($A95&gt;= $C$5,$C$6, INDEX('[1]Historical Data'!$D$2:$D$742, MATCH(A95, '[1]Historical Data'!$B$2:$B$742, 0)))</f>
        <v>1942.7882857142852</v>
      </c>
      <c r="C95" s="79">
        <f t="shared" ca="1" si="106"/>
        <v>1942.7882857142852</v>
      </c>
      <c r="D95" s="79">
        <f t="shared" ca="1" si="62"/>
        <v>977.35300000000188</v>
      </c>
      <c r="E95" s="79">
        <f t="shared" ca="1" si="77"/>
        <v>965.43528571428328</v>
      </c>
      <c r="F95" s="79">
        <f t="shared" ca="1" si="78"/>
        <v>965.43528571428328</v>
      </c>
      <c r="G95" s="79">
        <f t="shared" ca="1" si="103"/>
        <v>101945.06042857139</v>
      </c>
      <c r="H95" s="14">
        <f ca="1">SUM(F$12:F95)</f>
        <v>62835.085428571438</v>
      </c>
      <c r="I95" s="77">
        <f ca="1">SUM(D$12:D95)+SUMIF(E$12:E95, "&lt;0")</f>
        <v>39109.97500000002</v>
      </c>
      <c r="J95" s="14"/>
      <c r="K95" s="78">
        <v>44269</v>
      </c>
      <c r="L95" s="79">
        <f t="shared" ca="1" si="79"/>
        <v>1850.8969899038457</v>
      </c>
      <c r="M95" s="79">
        <f t="shared" ca="1" si="107"/>
        <v>1850.8969899038457</v>
      </c>
      <c r="N95" s="79">
        <f t="shared" ca="1" si="63"/>
        <v>977.35300000000188</v>
      </c>
      <c r="O95" s="79">
        <f t="shared" ca="1" si="80"/>
        <v>873.54398990384379</v>
      </c>
      <c r="P95" s="79">
        <f t="shared" ca="1" si="81"/>
        <v>873.54398990384379</v>
      </c>
      <c r="Q95" s="79">
        <f t="shared" ca="1" si="71"/>
        <v>100842.36487884619</v>
      </c>
      <c r="R95" s="14">
        <f ca="1">SUM(P$12:P95)</f>
        <v>61732.389878846167</v>
      </c>
      <c r="S95" s="77">
        <f ca="1">SUM(N$12:N95)+SUMIF(O$12:O95, "&lt;0")</f>
        <v>39109.97500000002</v>
      </c>
      <c r="U95" s="78">
        <v>44269</v>
      </c>
      <c r="V95" s="79">
        <f t="shared" ca="1" si="82"/>
        <v>1250</v>
      </c>
      <c r="W95" s="79">
        <f t="shared" ca="1" si="108"/>
        <v>1250</v>
      </c>
      <c r="X95" s="79">
        <f t="shared" ca="1" si="64"/>
        <v>977.35300000000188</v>
      </c>
      <c r="Y95" s="79">
        <f t="shared" ca="1" si="83"/>
        <v>272.64699999999812</v>
      </c>
      <c r="Z95" s="79">
        <f t="shared" ca="1" si="84"/>
        <v>272.64699999999812</v>
      </c>
      <c r="AA95" s="79">
        <f t="shared" ca="1" si="72"/>
        <v>93631.600999999995</v>
      </c>
      <c r="AB95" s="14">
        <f ca="1">SUM(Z$12:Z95)</f>
        <v>54521.625999999997</v>
      </c>
      <c r="AC95" s="77">
        <f ca="1">SUM(X$12:X95)+SUMIF(Y$12:Y95, "&lt;0")</f>
        <v>39109.975000000013</v>
      </c>
      <c r="AE95" s="78">
        <v>44269</v>
      </c>
      <c r="AF95" s="79">
        <f t="shared" ca="1" si="85"/>
        <v>2000</v>
      </c>
      <c r="AG95" s="79">
        <f t="shared" ca="1" si="109"/>
        <v>1994.3359561322602</v>
      </c>
      <c r="AH95" s="79">
        <f t="shared" ca="1" si="65"/>
        <v>977.35300000000188</v>
      </c>
      <c r="AI95" s="79">
        <f t="shared" ca="1" si="86"/>
        <v>1022.6469999999981</v>
      </c>
      <c r="AJ95" s="79">
        <f t="shared" ca="1" si="87"/>
        <v>1022.6469999999981</v>
      </c>
      <c r="AK95" s="79">
        <f t="shared" ca="1" si="104"/>
        <v>102081.49010891607</v>
      </c>
      <c r="AL95" s="14">
        <f ca="1">SUM(AJ$12:AJ95)</f>
        <v>62971.515108916079</v>
      </c>
      <c r="AM95" s="77">
        <f ca="1">SUM(AH$12:AH95)+SUMIF(AI$12:AI95, "&lt;0")</f>
        <v>39109.97500000002</v>
      </c>
      <c r="AO95" s="78">
        <v>44269</v>
      </c>
      <c r="AP95" s="79">
        <f t="shared" ca="1" si="88"/>
        <v>2109.4547030219774</v>
      </c>
      <c r="AQ95" s="79">
        <f t="shared" ca="1" si="110"/>
        <v>2039</v>
      </c>
      <c r="AR95" s="79">
        <f t="shared" ca="1" si="66"/>
        <v>977.35300000000188</v>
      </c>
      <c r="AS95" s="79">
        <f t="shared" ca="1" si="89"/>
        <v>1132.1017030219755</v>
      </c>
      <c r="AT95" s="79">
        <f t="shared" ca="1" si="90"/>
        <v>1132.1017030219755</v>
      </c>
      <c r="AU95" s="79">
        <f t="shared" ca="1" si="73"/>
        <v>102393.71115755494</v>
      </c>
      <c r="AV95" s="14">
        <f ca="1">SUM(AT$12:AT95)</f>
        <v>63283.736157554937</v>
      </c>
      <c r="AW95" s="77">
        <f ca="1">SUM(AR$12:AR95)+SUMIF(AS$12:AS95, "&lt;0")</f>
        <v>39109.97500000002</v>
      </c>
      <c r="AX95" s="14"/>
      <c r="AZ95" s="78">
        <v>44269</v>
      </c>
      <c r="BA95" s="79">
        <f t="shared" ca="1" si="91"/>
        <v>1500</v>
      </c>
      <c r="BB95" s="79">
        <f t="shared" ca="1" si="111"/>
        <v>1500</v>
      </c>
      <c r="BC95" s="79">
        <f t="shared" ca="1" si="67"/>
        <v>977.35300000000188</v>
      </c>
      <c r="BD95" s="79">
        <f t="shared" ca="1" si="92"/>
        <v>522.64699999999812</v>
      </c>
      <c r="BE95" s="79">
        <f t="shared" ca="1" si="93"/>
        <v>522.64699999999812</v>
      </c>
      <c r="BF95" s="79">
        <f t="shared" ca="1" si="74"/>
        <v>96631.600999999995</v>
      </c>
      <c r="BG95" s="14">
        <f ca="1">SUM(BE$12:BE95)</f>
        <v>57521.625999999989</v>
      </c>
      <c r="BH95" s="77">
        <f ca="1">SUM(BC$12:BC95)+SUMIF(BD$12:BD95, "&lt;0")</f>
        <v>39109.97500000002</v>
      </c>
      <c r="BJ95" s="78">
        <v>44269</v>
      </c>
      <c r="BK95" s="79">
        <f t="shared" ca="1" si="94"/>
        <v>1750</v>
      </c>
      <c r="BL95" s="79">
        <f t="shared" ca="1" si="112"/>
        <v>1750</v>
      </c>
      <c r="BM95" s="79">
        <f t="shared" ca="1" si="68"/>
        <v>977.35300000000188</v>
      </c>
      <c r="BN95" s="79">
        <f t="shared" ca="1" si="95"/>
        <v>772.64699999999812</v>
      </c>
      <c r="BO95" s="79">
        <f t="shared" ca="1" si="96"/>
        <v>772.64699999999812</v>
      </c>
      <c r="BP95" s="79">
        <f t="shared" ca="1" si="75"/>
        <v>99631.600999999995</v>
      </c>
      <c r="BQ95" s="14">
        <f ca="1">SUM(BO$12:BO95)</f>
        <v>60521.625999999989</v>
      </c>
      <c r="BR95" s="77">
        <f ca="1">SUM(BM$12:BM95)+SUMIF(BN$12:BN95, "&lt;0")</f>
        <v>39109.97500000002</v>
      </c>
      <c r="BT95" s="78">
        <v>44269</v>
      </c>
      <c r="BU95" s="79">
        <f t="shared" ca="1" si="97"/>
        <v>2000</v>
      </c>
      <c r="BV95" s="79">
        <f t="shared" ca="1" si="113"/>
        <v>1994.3359561322602</v>
      </c>
      <c r="BW95" s="79">
        <f t="shared" ca="1" si="69"/>
        <v>977.35300000000188</v>
      </c>
      <c r="BX95" s="79">
        <f t="shared" ca="1" si="98"/>
        <v>1022.6469999999981</v>
      </c>
      <c r="BY95" s="79">
        <f t="shared" ca="1" si="99"/>
        <v>1022.6469999999981</v>
      </c>
      <c r="BZ95" s="79">
        <f t="shared" ca="1" si="105"/>
        <v>102081.49010891607</v>
      </c>
      <c r="CA95" s="14">
        <f ca="1">SUM(BY$12:BY95)</f>
        <v>62971.515108916079</v>
      </c>
      <c r="CB95" s="77">
        <f ca="1">SUM(BW$12:BW95)+SUMIF(BX$12:BX95, "&lt;0")</f>
        <v>39109.97500000002</v>
      </c>
      <c r="CD95" s="78">
        <v>44269</v>
      </c>
      <c r="CE95" s="79">
        <f t="shared" ca="1" si="100"/>
        <v>2109.4547030219774</v>
      </c>
      <c r="CF95" s="79">
        <f t="shared" ca="1" si="114"/>
        <v>2038.9389630806686</v>
      </c>
      <c r="CG95" s="79">
        <f t="shared" ca="1" si="70"/>
        <v>977.35300000000188</v>
      </c>
      <c r="CH95" s="79">
        <f t="shared" ca="1" si="101"/>
        <v>1132.1017030219755</v>
      </c>
      <c r="CI95" s="79">
        <f t="shared" ca="1" si="102"/>
        <v>1132.1017030219755</v>
      </c>
      <c r="CJ95" s="79">
        <f t="shared" ca="1" si="76"/>
        <v>102393.71115755494</v>
      </c>
      <c r="CK95" s="14">
        <f ca="1">SUM(CI$12:CI95)</f>
        <v>63283.736157554937</v>
      </c>
      <c r="CL95" s="77">
        <f ca="1">SUM(CG$12:CG95)+SUMIF(CH$12:CH95, "&lt;0")</f>
        <v>39109.97500000002</v>
      </c>
    </row>
    <row r="96" spans="1:90" x14ac:dyDescent="0.2">
      <c r="A96" s="56">
        <v>44270</v>
      </c>
      <c r="B96" s="76">
        <f ca="1">IF($A96&gt;= $C$5,$C$6, INDEX('[1]Historical Data'!$D$2:$D$742, MATCH(A96, '[1]Historical Data'!$B$2:$B$742, 0)))</f>
        <v>1942.7882857142852</v>
      </c>
      <c r="C96" s="79">
        <f t="shared" ca="1" si="106"/>
        <v>1942.7882857142852</v>
      </c>
      <c r="D96" s="79">
        <f t="shared" ca="1" si="62"/>
        <v>1021.1349999999948</v>
      </c>
      <c r="E96" s="79">
        <f t="shared" ca="1" si="77"/>
        <v>921.6532857142904</v>
      </c>
      <c r="F96" s="79">
        <f t="shared" ca="1" si="78"/>
        <v>921.6532857142904</v>
      </c>
      <c r="G96" s="79">
        <f t="shared" ca="1" si="103"/>
        <v>103887.84871428568</v>
      </c>
      <c r="H96" s="14">
        <f ca="1">SUM(F$12:F96)</f>
        <v>63756.738714285726</v>
      </c>
      <c r="I96" s="77">
        <f ca="1">SUM(D$12:D96)+SUMIF(E$12:E96, "&lt;0")</f>
        <v>40131.110000000015</v>
      </c>
      <c r="J96" s="14"/>
      <c r="K96" s="78">
        <v>44270</v>
      </c>
      <c r="L96" s="79">
        <f t="shared" ca="1" si="79"/>
        <v>1850.8969899038457</v>
      </c>
      <c r="M96" s="79">
        <f t="shared" ca="1" si="107"/>
        <v>1850.8969899038457</v>
      </c>
      <c r="N96" s="79">
        <f t="shared" ca="1" si="63"/>
        <v>1021.1349999999948</v>
      </c>
      <c r="O96" s="79">
        <f t="shared" ca="1" si="80"/>
        <v>829.76198990385092</v>
      </c>
      <c r="P96" s="79">
        <f t="shared" ca="1" si="81"/>
        <v>829.76198990385092</v>
      </c>
      <c r="Q96" s="79">
        <f t="shared" ca="1" si="71"/>
        <v>102693.26186875004</v>
      </c>
      <c r="R96" s="14">
        <f ca="1">SUM(P$12:P96)</f>
        <v>62562.151868750021</v>
      </c>
      <c r="S96" s="77">
        <f ca="1">SUM(N$12:N96)+SUMIF(O$12:O96, "&lt;0")</f>
        <v>40131.110000000015</v>
      </c>
      <c r="U96" s="78">
        <v>44270</v>
      </c>
      <c r="V96" s="79">
        <f t="shared" ca="1" si="82"/>
        <v>1250</v>
      </c>
      <c r="W96" s="79">
        <f t="shared" ca="1" si="108"/>
        <v>1250</v>
      </c>
      <c r="X96" s="79">
        <f t="shared" ca="1" si="64"/>
        <v>1021.1349999999948</v>
      </c>
      <c r="Y96" s="79">
        <f t="shared" ca="1" si="83"/>
        <v>228.86500000000524</v>
      </c>
      <c r="Z96" s="79">
        <f t="shared" ca="1" si="84"/>
        <v>228.86500000000524</v>
      </c>
      <c r="AA96" s="79">
        <f t="shared" ca="1" si="72"/>
        <v>94881.600999999995</v>
      </c>
      <c r="AB96" s="14">
        <f ca="1">SUM(Z$12:Z96)</f>
        <v>54750.491000000002</v>
      </c>
      <c r="AC96" s="77">
        <f ca="1">SUM(X$12:X96)+SUMIF(Y$12:Y96, "&lt;0")</f>
        <v>40131.110000000008</v>
      </c>
      <c r="AE96" s="78">
        <v>44270</v>
      </c>
      <c r="AF96" s="79">
        <f t="shared" ca="1" si="85"/>
        <v>2000</v>
      </c>
      <c r="AG96" s="79">
        <f t="shared" ca="1" si="109"/>
        <v>1998.8469242552092</v>
      </c>
      <c r="AH96" s="79">
        <f t="shared" ca="1" si="65"/>
        <v>1021.1349999999948</v>
      </c>
      <c r="AI96" s="79">
        <f t="shared" ca="1" si="86"/>
        <v>978.86500000000524</v>
      </c>
      <c r="AJ96" s="79">
        <f t="shared" ca="1" si="87"/>
        <v>978.86500000000524</v>
      </c>
      <c r="AK96" s="79">
        <f t="shared" ca="1" si="104"/>
        <v>104081.49010891607</v>
      </c>
      <c r="AL96" s="14">
        <f ca="1">SUM(AJ$12:AJ96)</f>
        <v>63950.380108916084</v>
      </c>
      <c r="AM96" s="77">
        <f ca="1">SUM(AH$12:AH96)+SUMIF(AI$12:AI96, "&lt;0")</f>
        <v>40131.110000000015</v>
      </c>
      <c r="AO96" s="78">
        <v>44270</v>
      </c>
      <c r="AP96" s="79">
        <f t="shared" ca="1" si="88"/>
        <v>2132.9599496690803</v>
      </c>
      <c r="AQ96" s="79">
        <f t="shared" ca="1" si="110"/>
        <v>2062</v>
      </c>
      <c r="AR96" s="79">
        <f t="shared" ca="1" si="66"/>
        <v>1021.1349999999948</v>
      </c>
      <c r="AS96" s="79">
        <f t="shared" ca="1" si="89"/>
        <v>1111.8249496690855</v>
      </c>
      <c r="AT96" s="79">
        <f t="shared" ca="1" si="90"/>
        <v>1111.8249496690855</v>
      </c>
      <c r="AU96" s="79">
        <f t="shared" ca="1" si="73"/>
        <v>104526.67110722401</v>
      </c>
      <c r="AV96" s="14">
        <f ca="1">SUM(AT$12:AT96)</f>
        <v>64395.561107224021</v>
      </c>
      <c r="AW96" s="77">
        <f ca="1">SUM(AR$12:AR96)+SUMIF(AS$12:AS96, "&lt;0")</f>
        <v>40131.110000000015</v>
      </c>
      <c r="AX96" s="14"/>
      <c r="AZ96" s="78">
        <v>44270</v>
      </c>
      <c r="BA96" s="79">
        <f t="shared" ca="1" si="91"/>
        <v>1500</v>
      </c>
      <c r="BB96" s="79">
        <f t="shared" ca="1" si="111"/>
        <v>1500</v>
      </c>
      <c r="BC96" s="79">
        <f t="shared" ca="1" si="67"/>
        <v>1021.1349999999948</v>
      </c>
      <c r="BD96" s="79">
        <f t="shared" ca="1" si="92"/>
        <v>478.86500000000524</v>
      </c>
      <c r="BE96" s="79">
        <f t="shared" ca="1" si="93"/>
        <v>478.86500000000524</v>
      </c>
      <c r="BF96" s="79">
        <f t="shared" ca="1" si="74"/>
        <v>98131.600999999995</v>
      </c>
      <c r="BG96" s="14">
        <f ca="1">SUM(BE$12:BE96)</f>
        <v>58000.490999999995</v>
      </c>
      <c r="BH96" s="77">
        <f ca="1">SUM(BC$12:BC96)+SUMIF(BD$12:BD96, "&lt;0")</f>
        <v>40131.110000000015</v>
      </c>
      <c r="BJ96" s="78">
        <v>44270</v>
      </c>
      <c r="BK96" s="79">
        <f t="shared" ca="1" si="94"/>
        <v>1750</v>
      </c>
      <c r="BL96" s="79">
        <f t="shared" ca="1" si="112"/>
        <v>1750</v>
      </c>
      <c r="BM96" s="79">
        <f t="shared" ca="1" si="68"/>
        <v>1021.1349999999948</v>
      </c>
      <c r="BN96" s="79">
        <f t="shared" ca="1" si="95"/>
        <v>728.86500000000524</v>
      </c>
      <c r="BO96" s="79">
        <f t="shared" ca="1" si="96"/>
        <v>728.86500000000524</v>
      </c>
      <c r="BP96" s="79">
        <f t="shared" ca="1" si="75"/>
        <v>101381.601</v>
      </c>
      <c r="BQ96" s="14">
        <f ca="1">SUM(BO$12:BO96)</f>
        <v>61250.490999999995</v>
      </c>
      <c r="BR96" s="77">
        <f ca="1">SUM(BM$12:BM96)+SUMIF(BN$12:BN96, "&lt;0")</f>
        <v>40131.110000000015</v>
      </c>
      <c r="BT96" s="78">
        <v>44270</v>
      </c>
      <c r="BU96" s="79">
        <f t="shared" ca="1" si="97"/>
        <v>2000</v>
      </c>
      <c r="BV96" s="79">
        <f t="shared" ca="1" si="113"/>
        <v>1998.8469242552092</v>
      </c>
      <c r="BW96" s="79">
        <f t="shared" ca="1" si="69"/>
        <v>1021.1349999999948</v>
      </c>
      <c r="BX96" s="79">
        <f t="shared" ca="1" si="98"/>
        <v>978.86500000000524</v>
      </c>
      <c r="BY96" s="79">
        <f t="shared" ca="1" si="99"/>
        <v>978.86500000000524</v>
      </c>
      <c r="BZ96" s="79">
        <f t="shared" ca="1" si="105"/>
        <v>104081.49010891607</v>
      </c>
      <c r="CA96" s="14">
        <f ca="1">SUM(BY$12:BY96)</f>
        <v>63950.380108916084</v>
      </c>
      <c r="CB96" s="77">
        <f ca="1">SUM(BW$12:BW96)+SUMIF(BX$12:BX96, "&lt;0")</f>
        <v>40131.110000000015</v>
      </c>
      <c r="CD96" s="78">
        <v>44270</v>
      </c>
      <c r="CE96" s="79">
        <f t="shared" ca="1" si="100"/>
        <v>2132.9599496690803</v>
      </c>
      <c r="CF96" s="79">
        <f t="shared" ca="1" si="114"/>
        <v>2062.444209727772</v>
      </c>
      <c r="CG96" s="79">
        <f t="shared" ca="1" si="70"/>
        <v>1021.1349999999948</v>
      </c>
      <c r="CH96" s="79">
        <f t="shared" ca="1" si="101"/>
        <v>1111.8249496690855</v>
      </c>
      <c r="CI96" s="79">
        <f t="shared" ca="1" si="102"/>
        <v>1111.8249496690855</v>
      </c>
      <c r="CJ96" s="79">
        <f t="shared" ca="1" si="76"/>
        <v>104526.67110722401</v>
      </c>
      <c r="CK96" s="14">
        <f ca="1">SUM(CI$12:CI96)</f>
        <v>64395.561107224021</v>
      </c>
      <c r="CL96" s="77">
        <f ca="1">SUM(CG$12:CG96)+SUMIF(CH$12:CH96, "&lt;0")</f>
        <v>40131.110000000015</v>
      </c>
    </row>
    <row r="97" spans="1:90" x14ac:dyDescent="0.2">
      <c r="A97" s="56">
        <v>44271</v>
      </c>
      <c r="B97" s="76">
        <f ca="1">IF($A97&gt;= $C$5,$C$6, INDEX('[1]Historical Data'!$D$2:$D$742, MATCH(A97, '[1]Historical Data'!$B$2:$B$742, 0)))</f>
        <v>1942.7882857142852</v>
      </c>
      <c r="C97" s="79">
        <f t="shared" ca="1" si="106"/>
        <v>1942.7882857142852</v>
      </c>
      <c r="D97" s="79">
        <f t="shared" ca="1" si="62"/>
        <v>0</v>
      </c>
      <c r="E97" s="79">
        <f t="shared" ca="1" si="77"/>
        <v>1942.7882857142852</v>
      </c>
      <c r="F97" s="79">
        <f t="shared" ca="1" si="78"/>
        <v>1942.7882857142852</v>
      </c>
      <c r="G97" s="79">
        <f t="shared" ca="1" si="103"/>
        <v>105830.63699999996</v>
      </c>
      <c r="H97" s="14">
        <f ca="1">SUM(F$12:F97)</f>
        <v>65699.527000000016</v>
      </c>
      <c r="I97" s="77">
        <f ca="1">SUM(D$12:D97)+SUMIF(E$12:E97, "&lt;0")</f>
        <v>40131.110000000015</v>
      </c>
      <c r="J97" s="14"/>
      <c r="K97" s="78">
        <v>44271</v>
      </c>
      <c r="L97" s="79">
        <f t="shared" ca="1" si="79"/>
        <v>1850.8969899038457</v>
      </c>
      <c r="M97" s="79">
        <f t="shared" ca="1" si="107"/>
        <v>1850.8969899038457</v>
      </c>
      <c r="N97" s="79">
        <f t="shared" ca="1" si="63"/>
        <v>0</v>
      </c>
      <c r="O97" s="79">
        <f t="shared" ca="1" si="80"/>
        <v>1850.8969899038457</v>
      </c>
      <c r="P97" s="79">
        <f t="shared" ca="1" si="81"/>
        <v>1850.8969899038457</v>
      </c>
      <c r="Q97" s="79">
        <f t="shared" ca="1" si="71"/>
        <v>104544.15885865389</v>
      </c>
      <c r="R97" s="14">
        <f ca="1">SUM(P$12:P97)</f>
        <v>64413.04885865387</v>
      </c>
      <c r="S97" s="77">
        <f ca="1">SUM(N$12:N97)+SUMIF(O$12:O97, "&lt;0")</f>
        <v>40131.110000000015</v>
      </c>
      <c r="U97" s="78">
        <v>44271</v>
      </c>
      <c r="V97" s="79">
        <f t="shared" ca="1" si="82"/>
        <v>1250</v>
      </c>
      <c r="W97" s="79">
        <f t="shared" ca="1" si="108"/>
        <v>1250</v>
      </c>
      <c r="X97" s="79">
        <f t="shared" ca="1" si="64"/>
        <v>0</v>
      </c>
      <c r="Y97" s="79">
        <f t="shared" ca="1" si="83"/>
        <v>1250</v>
      </c>
      <c r="Z97" s="79">
        <f t="shared" ca="1" si="84"/>
        <v>1250</v>
      </c>
      <c r="AA97" s="79">
        <f t="shared" ca="1" si="72"/>
        <v>96131.600999999995</v>
      </c>
      <c r="AB97" s="14">
        <f ca="1">SUM(Z$12:Z97)</f>
        <v>56000.491000000002</v>
      </c>
      <c r="AC97" s="77">
        <f ca="1">SUM(X$12:X97)+SUMIF(Y$12:Y97, "&lt;0")</f>
        <v>40131.110000000008</v>
      </c>
      <c r="AE97" s="78">
        <v>44271</v>
      </c>
      <c r="AF97" s="79">
        <f t="shared" ca="1" si="85"/>
        <v>2000</v>
      </c>
      <c r="AG97" s="79">
        <f t="shared" ca="1" si="109"/>
        <v>2000</v>
      </c>
      <c r="AH97" s="79">
        <f t="shared" ca="1" si="65"/>
        <v>0</v>
      </c>
      <c r="AI97" s="79">
        <f t="shared" ca="1" si="86"/>
        <v>2000</v>
      </c>
      <c r="AJ97" s="79">
        <f t="shared" ca="1" si="87"/>
        <v>2000</v>
      </c>
      <c r="AK97" s="79">
        <f t="shared" ca="1" si="104"/>
        <v>106081.49010891607</v>
      </c>
      <c r="AL97" s="14">
        <f ca="1">SUM(AJ$12:AJ97)</f>
        <v>65950.380108916084</v>
      </c>
      <c r="AM97" s="77">
        <f ca="1">SUM(AH$12:AH97)+SUMIF(AI$12:AI97, "&lt;0")</f>
        <v>40131.110000000015</v>
      </c>
      <c r="AO97" s="78">
        <v>44271</v>
      </c>
      <c r="AP97" s="79">
        <f t="shared" ca="1" si="88"/>
        <v>2156.4651963161832</v>
      </c>
      <c r="AQ97" s="79">
        <f t="shared" ca="1" si="110"/>
        <v>2086</v>
      </c>
      <c r="AR97" s="79">
        <f t="shared" ca="1" si="66"/>
        <v>0</v>
      </c>
      <c r="AS97" s="79">
        <f t="shared" ca="1" si="89"/>
        <v>2156.4651963161832</v>
      </c>
      <c r="AT97" s="79">
        <f t="shared" ca="1" si="90"/>
        <v>2156.4651963161832</v>
      </c>
      <c r="AU97" s="79">
        <f t="shared" ca="1" si="73"/>
        <v>106683.1363035402</v>
      </c>
      <c r="AV97" s="14">
        <f ca="1">SUM(AT$12:AT97)</f>
        <v>66552.026303540202</v>
      </c>
      <c r="AW97" s="77">
        <f ca="1">SUM(AR$12:AR97)+SUMIF(AS$12:AS97, "&lt;0")</f>
        <v>40131.110000000015</v>
      </c>
      <c r="AX97" s="14"/>
      <c r="AZ97" s="78">
        <v>44271</v>
      </c>
      <c r="BA97" s="79">
        <f t="shared" ca="1" si="91"/>
        <v>1500</v>
      </c>
      <c r="BB97" s="79">
        <f t="shared" ca="1" si="111"/>
        <v>1500</v>
      </c>
      <c r="BC97" s="79">
        <f t="shared" ca="1" si="67"/>
        <v>0</v>
      </c>
      <c r="BD97" s="79">
        <f t="shared" ca="1" si="92"/>
        <v>1500</v>
      </c>
      <c r="BE97" s="79">
        <f t="shared" ca="1" si="93"/>
        <v>1500</v>
      </c>
      <c r="BF97" s="79">
        <f t="shared" ca="1" si="74"/>
        <v>99631.600999999995</v>
      </c>
      <c r="BG97" s="14">
        <f ca="1">SUM(BE$12:BE97)</f>
        <v>59500.490999999995</v>
      </c>
      <c r="BH97" s="77">
        <f ca="1">SUM(BC$12:BC97)+SUMIF(BD$12:BD97, "&lt;0")</f>
        <v>40131.110000000015</v>
      </c>
      <c r="BJ97" s="78">
        <v>44271</v>
      </c>
      <c r="BK97" s="79">
        <f t="shared" ca="1" si="94"/>
        <v>1750</v>
      </c>
      <c r="BL97" s="79">
        <f t="shared" ca="1" si="112"/>
        <v>1750</v>
      </c>
      <c r="BM97" s="79">
        <f t="shared" ca="1" si="68"/>
        <v>0</v>
      </c>
      <c r="BN97" s="79">
        <f t="shared" ca="1" si="95"/>
        <v>1750</v>
      </c>
      <c r="BO97" s="79">
        <f t="shared" ca="1" si="96"/>
        <v>1750</v>
      </c>
      <c r="BP97" s="79">
        <f t="shared" ca="1" si="75"/>
        <v>103131.601</v>
      </c>
      <c r="BQ97" s="14">
        <f ca="1">SUM(BO$12:BO97)</f>
        <v>63000.490999999995</v>
      </c>
      <c r="BR97" s="77">
        <f ca="1">SUM(BM$12:BM97)+SUMIF(BN$12:BN97, "&lt;0")</f>
        <v>40131.110000000015</v>
      </c>
      <c r="BT97" s="78">
        <v>44271</v>
      </c>
      <c r="BU97" s="79">
        <f t="shared" ca="1" si="97"/>
        <v>2000</v>
      </c>
      <c r="BV97" s="79">
        <f t="shared" ca="1" si="113"/>
        <v>2000</v>
      </c>
      <c r="BW97" s="79">
        <f t="shared" ca="1" si="69"/>
        <v>0</v>
      </c>
      <c r="BX97" s="79">
        <f t="shared" ca="1" si="98"/>
        <v>2000</v>
      </c>
      <c r="BY97" s="79">
        <f t="shared" ca="1" si="99"/>
        <v>2000</v>
      </c>
      <c r="BZ97" s="79">
        <f t="shared" ca="1" si="105"/>
        <v>106081.49010891607</v>
      </c>
      <c r="CA97" s="14">
        <f ca="1">SUM(BY$12:BY97)</f>
        <v>65950.380108916084</v>
      </c>
      <c r="CB97" s="77">
        <f ca="1">SUM(BW$12:BW97)+SUMIF(BX$12:BX97, "&lt;0")</f>
        <v>40131.110000000015</v>
      </c>
      <c r="CD97" s="78">
        <v>44271</v>
      </c>
      <c r="CE97" s="79">
        <f t="shared" ca="1" si="100"/>
        <v>2156.4651963161832</v>
      </c>
      <c r="CF97" s="79">
        <f t="shared" ca="1" si="114"/>
        <v>2085.9494563748744</v>
      </c>
      <c r="CG97" s="79">
        <f t="shared" ca="1" si="70"/>
        <v>0</v>
      </c>
      <c r="CH97" s="79">
        <f t="shared" ca="1" si="101"/>
        <v>2156.4651963161832</v>
      </c>
      <c r="CI97" s="79">
        <f t="shared" ca="1" si="102"/>
        <v>2156.4651963161832</v>
      </c>
      <c r="CJ97" s="79">
        <f t="shared" ca="1" si="76"/>
        <v>106683.1363035402</v>
      </c>
      <c r="CK97" s="14">
        <f ca="1">SUM(CI$12:CI97)</f>
        <v>66552.026303540202</v>
      </c>
      <c r="CL97" s="77">
        <f ca="1">SUM(CG$12:CG97)+SUMIF(CH$12:CH97, "&lt;0")</f>
        <v>40131.110000000015</v>
      </c>
    </row>
    <row r="98" spans="1:90" x14ac:dyDescent="0.2">
      <c r="A98" s="56">
        <v>44272</v>
      </c>
      <c r="B98" s="76">
        <f ca="1">IF($A98&gt;= $C$5,$C$6, INDEX('[1]Historical Data'!$D$2:$D$742, MATCH(A98, '[1]Historical Data'!$B$2:$B$742, 0)))</f>
        <v>1942.7882857142852</v>
      </c>
      <c r="C98" s="79">
        <f t="shared" ca="1" si="106"/>
        <v>1942.7882857142852</v>
      </c>
      <c r="D98" s="79">
        <f t="shared" ca="1" si="62"/>
        <v>320.53100000000268</v>
      </c>
      <c r="E98" s="79">
        <f t="shared" ca="1" si="77"/>
        <v>1622.2572857142825</v>
      </c>
      <c r="F98" s="79">
        <f t="shared" ca="1" si="78"/>
        <v>1622.2572857142825</v>
      </c>
      <c r="G98" s="79">
        <f t="shared" ca="1" si="103"/>
        <v>107773.42528571424</v>
      </c>
      <c r="H98" s="14">
        <f ca="1">SUM(F$12:F98)</f>
        <v>67321.784285714297</v>
      </c>
      <c r="I98" s="77">
        <f ca="1">SUM(D$12:D98)+SUMIF(E$12:E98, "&lt;0")</f>
        <v>40451.641000000018</v>
      </c>
      <c r="J98" s="14"/>
      <c r="K98" s="78">
        <v>44272</v>
      </c>
      <c r="L98" s="79">
        <f t="shared" ca="1" si="79"/>
        <v>1850.8969899038457</v>
      </c>
      <c r="M98" s="79">
        <f t="shared" ca="1" si="107"/>
        <v>1850.8969899038457</v>
      </c>
      <c r="N98" s="79">
        <f t="shared" ca="1" si="63"/>
        <v>320.53100000000268</v>
      </c>
      <c r="O98" s="79">
        <f t="shared" ca="1" si="80"/>
        <v>1530.365989903843</v>
      </c>
      <c r="P98" s="79">
        <f t="shared" ca="1" si="81"/>
        <v>1530.365989903843</v>
      </c>
      <c r="Q98" s="79">
        <f t="shared" ca="1" si="71"/>
        <v>106395.05584855773</v>
      </c>
      <c r="R98" s="14">
        <f ca="1">SUM(P$12:P98)</f>
        <v>65943.414848557717</v>
      </c>
      <c r="S98" s="77">
        <f ca="1">SUM(N$12:N98)+SUMIF(O$12:O98, "&lt;0")</f>
        <v>40451.641000000018</v>
      </c>
      <c r="U98" s="78">
        <v>44272</v>
      </c>
      <c r="V98" s="79">
        <f t="shared" ca="1" si="82"/>
        <v>1250</v>
      </c>
      <c r="W98" s="79">
        <f t="shared" ca="1" si="108"/>
        <v>1250</v>
      </c>
      <c r="X98" s="79">
        <f t="shared" ca="1" si="64"/>
        <v>320.53100000000268</v>
      </c>
      <c r="Y98" s="79">
        <f t="shared" ca="1" si="83"/>
        <v>929.46899999999732</v>
      </c>
      <c r="Z98" s="79">
        <f t="shared" ca="1" si="84"/>
        <v>929.46899999999732</v>
      </c>
      <c r="AA98" s="79">
        <f t="shared" ca="1" si="72"/>
        <v>97381.600999999995</v>
      </c>
      <c r="AB98" s="14">
        <f ca="1">SUM(Z$12:Z98)</f>
        <v>56929.96</v>
      </c>
      <c r="AC98" s="77">
        <f ca="1">SUM(X$12:X98)+SUMIF(Y$12:Y98, "&lt;0")</f>
        <v>40451.641000000011</v>
      </c>
      <c r="AE98" s="78">
        <v>44272</v>
      </c>
      <c r="AF98" s="79">
        <f t="shared" ca="1" si="85"/>
        <v>2000</v>
      </c>
      <c r="AG98" s="79">
        <f t="shared" ca="1" si="109"/>
        <v>2000</v>
      </c>
      <c r="AH98" s="79">
        <f t="shared" ca="1" si="65"/>
        <v>320.53100000000268</v>
      </c>
      <c r="AI98" s="79">
        <f t="shared" ca="1" si="86"/>
        <v>1679.4689999999973</v>
      </c>
      <c r="AJ98" s="79">
        <f t="shared" ca="1" si="87"/>
        <v>1679.4689999999973</v>
      </c>
      <c r="AK98" s="79">
        <f t="shared" ca="1" si="104"/>
        <v>108081.49010891607</v>
      </c>
      <c r="AL98" s="14">
        <f ca="1">SUM(AJ$12:AJ98)</f>
        <v>67629.849108916082</v>
      </c>
      <c r="AM98" s="77">
        <f ca="1">SUM(AH$12:AH98)+SUMIF(AI$12:AI98, "&lt;0")</f>
        <v>40451.641000000018</v>
      </c>
      <c r="AO98" s="78">
        <v>44272</v>
      </c>
      <c r="AP98" s="79">
        <f t="shared" ca="1" si="88"/>
        <v>2179.9704429632861</v>
      </c>
      <c r="AQ98" s="79">
        <f t="shared" ca="1" si="110"/>
        <v>2109</v>
      </c>
      <c r="AR98" s="79">
        <f t="shared" ca="1" si="66"/>
        <v>320.53100000000268</v>
      </c>
      <c r="AS98" s="79">
        <f t="shared" ca="1" si="89"/>
        <v>1859.4394429632835</v>
      </c>
      <c r="AT98" s="79">
        <f t="shared" ca="1" si="90"/>
        <v>1859.4394429632835</v>
      </c>
      <c r="AU98" s="79">
        <f t="shared" ca="1" si="73"/>
        <v>108863.10674650349</v>
      </c>
      <c r="AV98" s="14">
        <f ca="1">SUM(AT$12:AT98)</f>
        <v>68411.465746503483</v>
      </c>
      <c r="AW98" s="77">
        <f ca="1">SUM(AR$12:AR98)+SUMIF(AS$12:AS98, "&lt;0")</f>
        <v>40451.641000000018</v>
      </c>
      <c r="AX98" s="14"/>
      <c r="AZ98" s="78">
        <v>44272</v>
      </c>
      <c r="BA98" s="79">
        <f t="shared" ca="1" si="91"/>
        <v>1500</v>
      </c>
      <c r="BB98" s="79">
        <f t="shared" ca="1" si="111"/>
        <v>1500</v>
      </c>
      <c r="BC98" s="79">
        <f t="shared" ca="1" si="67"/>
        <v>320.53100000000268</v>
      </c>
      <c r="BD98" s="79">
        <f t="shared" ca="1" si="92"/>
        <v>1179.4689999999973</v>
      </c>
      <c r="BE98" s="79">
        <f t="shared" ca="1" si="93"/>
        <v>1179.4689999999973</v>
      </c>
      <c r="BF98" s="79">
        <f t="shared" ca="1" si="74"/>
        <v>101131.601</v>
      </c>
      <c r="BG98" s="14">
        <f ca="1">SUM(BE$12:BE98)</f>
        <v>60679.959999999992</v>
      </c>
      <c r="BH98" s="77">
        <f ca="1">SUM(BC$12:BC98)+SUMIF(BD$12:BD98, "&lt;0")</f>
        <v>40451.641000000018</v>
      </c>
      <c r="BJ98" s="78">
        <v>44272</v>
      </c>
      <c r="BK98" s="79">
        <f t="shared" ca="1" si="94"/>
        <v>1750</v>
      </c>
      <c r="BL98" s="79">
        <f t="shared" ca="1" si="112"/>
        <v>1750</v>
      </c>
      <c r="BM98" s="79">
        <f t="shared" ca="1" si="68"/>
        <v>320.53100000000268</v>
      </c>
      <c r="BN98" s="79">
        <f t="shared" ca="1" si="95"/>
        <v>1429.4689999999973</v>
      </c>
      <c r="BO98" s="79">
        <f t="shared" ca="1" si="96"/>
        <v>1429.4689999999973</v>
      </c>
      <c r="BP98" s="79">
        <f t="shared" ca="1" si="75"/>
        <v>104881.601</v>
      </c>
      <c r="BQ98" s="14">
        <f ca="1">SUM(BO$12:BO98)</f>
        <v>64429.959999999992</v>
      </c>
      <c r="BR98" s="77">
        <f ca="1">SUM(BM$12:BM98)+SUMIF(BN$12:BN98, "&lt;0")</f>
        <v>40451.641000000018</v>
      </c>
      <c r="BT98" s="78">
        <v>44272</v>
      </c>
      <c r="BU98" s="79">
        <f t="shared" ca="1" si="97"/>
        <v>2000</v>
      </c>
      <c r="BV98" s="79">
        <f t="shared" ca="1" si="113"/>
        <v>2000</v>
      </c>
      <c r="BW98" s="79">
        <f t="shared" ca="1" si="69"/>
        <v>320.53100000000268</v>
      </c>
      <c r="BX98" s="79">
        <f t="shared" ca="1" si="98"/>
        <v>1679.4689999999973</v>
      </c>
      <c r="BY98" s="79">
        <f t="shared" ca="1" si="99"/>
        <v>1679.4689999999973</v>
      </c>
      <c r="BZ98" s="79">
        <f t="shared" ca="1" si="105"/>
        <v>108081.49010891607</v>
      </c>
      <c r="CA98" s="14">
        <f ca="1">SUM(BY$12:BY98)</f>
        <v>67629.849108916082</v>
      </c>
      <c r="CB98" s="77">
        <f ca="1">SUM(BW$12:BW98)+SUMIF(BX$12:BX98, "&lt;0")</f>
        <v>40451.641000000018</v>
      </c>
      <c r="CD98" s="78">
        <v>44272</v>
      </c>
      <c r="CE98" s="79">
        <f t="shared" ca="1" si="100"/>
        <v>2179.9704429632861</v>
      </c>
      <c r="CF98" s="79">
        <f t="shared" ca="1" si="114"/>
        <v>2109.4547030219774</v>
      </c>
      <c r="CG98" s="79">
        <f t="shared" ca="1" si="70"/>
        <v>320.53100000000268</v>
      </c>
      <c r="CH98" s="79">
        <f t="shared" ca="1" si="101"/>
        <v>1859.4394429632835</v>
      </c>
      <c r="CI98" s="79">
        <f t="shared" ca="1" si="102"/>
        <v>1859.4394429632835</v>
      </c>
      <c r="CJ98" s="79">
        <f t="shared" ca="1" si="76"/>
        <v>108863.10674650349</v>
      </c>
      <c r="CK98" s="14">
        <f ca="1">SUM(CI$12:CI98)</f>
        <v>68411.465746503483</v>
      </c>
      <c r="CL98" s="77">
        <f ca="1">SUM(CG$12:CG98)+SUMIF(CH$12:CH98, "&lt;0")</f>
        <v>40451.641000000018</v>
      </c>
    </row>
    <row r="99" spans="1:90" x14ac:dyDescent="0.2">
      <c r="A99" s="56">
        <v>44273</v>
      </c>
      <c r="B99" s="76">
        <f ca="1">IF($A99&gt;= $C$5,$C$6, INDEX('[1]Historical Data'!$D$2:$D$742, MATCH(A99, '[1]Historical Data'!$B$2:$B$742, 0)))</f>
        <v>1942.7882857142852</v>
      </c>
      <c r="C99" s="79">
        <f t="shared" ca="1" si="106"/>
        <v>1942.7882857142852</v>
      </c>
      <c r="D99" s="79">
        <f t="shared" ca="1" si="62"/>
        <v>0</v>
      </c>
      <c r="E99" s="79">
        <f t="shared" ca="1" si="77"/>
        <v>1942.7882857142852</v>
      </c>
      <c r="F99" s="79">
        <f t="shared" ca="1" si="78"/>
        <v>1942.7882857142852</v>
      </c>
      <c r="G99" s="79">
        <f t="shared" ca="1" si="103"/>
        <v>109716.21357142853</v>
      </c>
      <c r="H99" s="14">
        <f ca="1">SUM(F$12:F99)</f>
        <v>69264.57257142858</v>
      </c>
      <c r="I99" s="77">
        <f ca="1">SUM(D$12:D99)+SUMIF(E$12:E99, "&lt;0")</f>
        <v>40451.641000000018</v>
      </c>
      <c r="J99" s="14"/>
      <c r="K99" s="78">
        <v>44273</v>
      </c>
      <c r="L99" s="79">
        <f t="shared" ca="1" si="79"/>
        <v>1850.8969899038457</v>
      </c>
      <c r="M99" s="79">
        <f t="shared" ca="1" si="107"/>
        <v>1850.8969899038457</v>
      </c>
      <c r="N99" s="79">
        <f t="shared" ca="1" si="63"/>
        <v>0</v>
      </c>
      <c r="O99" s="79">
        <f t="shared" ca="1" si="80"/>
        <v>1850.8969899038457</v>
      </c>
      <c r="P99" s="79">
        <f t="shared" ca="1" si="81"/>
        <v>1850.8969899038457</v>
      </c>
      <c r="Q99" s="79">
        <f t="shared" ca="1" si="71"/>
        <v>108245.95283846158</v>
      </c>
      <c r="R99" s="14">
        <f ca="1">SUM(P$12:P99)</f>
        <v>67794.311838461566</v>
      </c>
      <c r="S99" s="77">
        <f ca="1">SUM(N$12:N99)+SUMIF(O$12:O99, "&lt;0")</f>
        <v>40451.641000000018</v>
      </c>
      <c r="U99" s="78">
        <v>44273</v>
      </c>
      <c r="V99" s="79">
        <f t="shared" ca="1" si="82"/>
        <v>1250</v>
      </c>
      <c r="W99" s="79">
        <f t="shared" ca="1" si="108"/>
        <v>1250</v>
      </c>
      <c r="X99" s="79">
        <f t="shared" ca="1" si="64"/>
        <v>0</v>
      </c>
      <c r="Y99" s="79">
        <f t="shared" ca="1" si="83"/>
        <v>1250</v>
      </c>
      <c r="Z99" s="79">
        <f t="shared" ca="1" si="84"/>
        <v>1250</v>
      </c>
      <c r="AA99" s="79">
        <f t="shared" ca="1" si="72"/>
        <v>98631.600999999995</v>
      </c>
      <c r="AB99" s="14">
        <f ca="1">SUM(Z$12:Z99)</f>
        <v>58179.96</v>
      </c>
      <c r="AC99" s="77">
        <f ca="1">SUM(X$12:X99)+SUMIF(Y$12:Y99, "&lt;0")</f>
        <v>40451.641000000011</v>
      </c>
      <c r="AE99" s="78">
        <v>44273</v>
      </c>
      <c r="AF99" s="79">
        <f t="shared" ca="1" si="85"/>
        <v>2000</v>
      </c>
      <c r="AG99" s="79">
        <f t="shared" ca="1" si="109"/>
        <v>2000</v>
      </c>
      <c r="AH99" s="79">
        <f t="shared" ca="1" si="65"/>
        <v>0</v>
      </c>
      <c r="AI99" s="79">
        <f t="shared" ca="1" si="86"/>
        <v>2000</v>
      </c>
      <c r="AJ99" s="79">
        <f t="shared" ca="1" si="87"/>
        <v>2000</v>
      </c>
      <c r="AK99" s="79">
        <f t="shared" ca="1" si="104"/>
        <v>110081.49010891607</v>
      </c>
      <c r="AL99" s="14">
        <f ca="1">SUM(AJ$12:AJ99)</f>
        <v>69629.849108916082</v>
      </c>
      <c r="AM99" s="77">
        <f ca="1">SUM(AH$12:AH99)+SUMIF(AI$12:AI99, "&lt;0")</f>
        <v>40451.641000000018</v>
      </c>
      <c r="AO99" s="78">
        <v>44273</v>
      </c>
      <c r="AP99" s="79">
        <f t="shared" ca="1" si="88"/>
        <v>2203.4756896103891</v>
      </c>
      <c r="AQ99" s="79">
        <f t="shared" ca="1" si="110"/>
        <v>2133</v>
      </c>
      <c r="AR99" s="79">
        <f t="shared" ca="1" si="66"/>
        <v>0</v>
      </c>
      <c r="AS99" s="79">
        <f t="shared" ca="1" si="89"/>
        <v>2203.4756896103891</v>
      </c>
      <c r="AT99" s="79">
        <f t="shared" ca="1" si="90"/>
        <v>2203.4756896103891</v>
      </c>
      <c r="AU99" s="79">
        <f t="shared" ca="1" si="73"/>
        <v>111066.58243611388</v>
      </c>
      <c r="AV99" s="14">
        <f ca="1">SUM(AT$12:AT99)</f>
        <v>70614.941436113877</v>
      </c>
      <c r="AW99" s="77">
        <f ca="1">SUM(AR$12:AR99)+SUMIF(AS$12:AS99, "&lt;0")</f>
        <v>40451.641000000018</v>
      </c>
      <c r="AX99" s="14"/>
      <c r="AZ99" s="78">
        <v>44273</v>
      </c>
      <c r="BA99" s="79">
        <f t="shared" ca="1" si="91"/>
        <v>1500</v>
      </c>
      <c r="BB99" s="79">
        <f t="shared" ca="1" si="111"/>
        <v>1500</v>
      </c>
      <c r="BC99" s="79">
        <f t="shared" ca="1" si="67"/>
        <v>0</v>
      </c>
      <c r="BD99" s="79">
        <f t="shared" ca="1" si="92"/>
        <v>1500</v>
      </c>
      <c r="BE99" s="79">
        <f t="shared" ca="1" si="93"/>
        <v>1500</v>
      </c>
      <c r="BF99" s="79">
        <f t="shared" ca="1" si="74"/>
        <v>102631.601</v>
      </c>
      <c r="BG99" s="14">
        <f ca="1">SUM(BE$12:BE99)</f>
        <v>62179.959999999992</v>
      </c>
      <c r="BH99" s="77">
        <f ca="1">SUM(BC$12:BC99)+SUMIF(BD$12:BD99, "&lt;0")</f>
        <v>40451.641000000018</v>
      </c>
      <c r="BJ99" s="78">
        <v>44273</v>
      </c>
      <c r="BK99" s="79">
        <f t="shared" ca="1" si="94"/>
        <v>1750</v>
      </c>
      <c r="BL99" s="79">
        <f t="shared" ca="1" si="112"/>
        <v>1750</v>
      </c>
      <c r="BM99" s="79">
        <f t="shared" ca="1" si="68"/>
        <v>0</v>
      </c>
      <c r="BN99" s="79">
        <f t="shared" ca="1" si="95"/>
        <v>1750</v>
      </c>
      <c r="BO99" s="79">
        <f t="shared" ca="1" si="96"/>
        <v>1750</v>
      </c>
      <c r="BP99" s="79">
        <f t="shared" ca="1" si="75"/>
        <v>106631.601</v>
      </c>
      <c r="BQ99" s="14">
        <f ca="1">SUM(BO$12:BO99)</f>
        <v>66179.959999999992</v>
      </c>
      <c r="BR99" s="77">
        <f ca="1">SUM(BM$12:BM99)+SUMIF(BN$12:BN99, "&lt;0")</f>
        <v>40451.641000000018</v>
      </c>
      <c r="BT99" s="78">
        <v>44273</v>
      </c>
      <c r="BU99" s="79">
        <f t="shared" ca="1" si="97"/>
        <v>2000</v>
      </c>
      <c r="BV99" s="79">
        <f t="shared" ca="1" si="113"/>
        <v>2000</v>
      </c>
      <c r="BW99" s="79">
        <f t="shared" ca="1" si="69"/>
        <v>0</v>
      </c>
      <c r="BX99" s="79">
        <f t="shared" ca="1" si="98"/>
        <v>2000</v>
      </c>
      <c r="BY99" s="79">
        <f t="shared" ca="1" si="99"/>
        <v>2000</v>
      </c>
      <c r="BZ99" s="79">
        <f t="shared" ca="1" si="105"/>
        <v>110081.49010891607</v>
      </c>
      <c r="CA99" s="14">
        <f ca="1">SUM(BY$12:BY99)</f>
        <v>69629.849108916082</v>
      </c>
      <c r="CB99" s="77">
        <f ca="1">SUM(BW$12:BW99)+SUMIF(BX$12:BX99, "&lt;0")</f>
        <v>40451.641000000018</v>
      </c>
      <c r="CD99" s="78">
        <v>44273</v>
      </c>
      <c r="CE99" s="79">
        <f t="shared" ca="1" si="100"/>
        <v>2203.4756896103891</v>
      </c>
      <c r="CF99" s="79">
        <f t="shared" ca="1" si="114"/>
        <v>2132.9599496690798</v>
      </c>
      <c r="CG99" s="79">
        <f t="shared" ca="1" si="70"/>
        <v>0</v>
      </c>
      <c r="CH99" s="79">
        <f t="shared" ca="1" si="101"/>
        <v>2203.4756896103891</v>
      </c>
      <c r="CI99" s="79">
        <f t="shared" ca="1" si="102"/>
        <v>2203.4756896103891</v>
      </c>
      <c r="CJ99" s="79">
        <f t="shared" ca="1" si="76"/>
        <v>111066.58243611388</v>
      </c>
      <c r="CK99" s="14">
        <f ca="1">SUM(CI$12:CI99)</f>
        <v>70614.941436113877</v>
      </c>
      <c r="CL99" s="77">
        <f ca="1">SUM(CG$12:CG99)+SUMIF(CH$12:CH99, "&lt;0")</f>
        <v>40451.641000000018</v>
      </c>
    </row>
    <row r="100" spans="1:90" x14ac:dyDescent="0.2">
      <c r="A100" s="56">
        <v>44274</v>
      </c>
      <c r="B100" s="76">
        <f ca="1">IF($A100&gt;= $C$5,$C$6, INDEX('[1]Historical Data'!$D$2:$D$742, MATCH(A100, '[1]Historical Data'!$B$2:$B$742, 0)))</f>
        <v>1942.7882857142852</v>
      </c>
      <c r="C100" s="79">
        <f t="shared" ca="1" si="106"/>
        <v>1942.7882857142852</v>
      </c>
      <c r="D100" s="79">
        <f t="shared" ref="D100:D163" ca="1" si="115" xml:space="preserve"> F76 + IF(E99 &lt; 0, -E99, 0)</f>
        <v>0</v>
      </c>
      <c r="E100" s="79">
        <f t="shared" ca="1" si="77"/>
        <v>1942.7882857142852</v>
      </c>
      <c r="F100" s="79">
        <f t="shared" ca="1" si="78"/>
        <v>1942.7882857142852</v>
      </c>
      <c r="G100" s="79">
        <f t="shared" ca="1" si="103"/>
        <v>111659.00185714281</v>
      </c>
      <c r="H100" s="14">
        <f ca="1">SUM(F$12:F100)</f>
        <v>71207.360857142863</v>
      </c>
      <c r="I100" s="77">
        <f ca="1">SUM(D$12:D100)+SUMIF(E$12:E100, "&lt;0")</f>
        <v>40451.641000000018</v>
      </c>
      <c r="J100" s="14"/>
      <c r="K100" s="78">
        <v>44274</v>
      </c>
      <c r="L100" s="79">
        <f t="shared" ca="1" si="79"/>
        <v>1850.8969899038457</v>
      </c>
      <c r="M100" s="79">
        <f t="shared" ca="1" si="107"/>
        <v>1850.8969899038457</v>
      </c>
      <c r="N100" s="79">
        <f t="shared" ref="N100:N163" ca="1" si="116" xml:space="preserve"> P76 + IF(O99 &lt; 0, -O99, 0)</f>
        <v>0</v>
      </c>
      <c r="O100" s="79">
        <f t="shared" ca="1" si="80"/>
        <v>1850.8969899038457</v>
      </c>
      <c r="P100" s="79">
        <f t="shared" ca="1" si="81"/>
        <v>1850.8969899038457</v>
      </c>
      <c r="Q100" s="79">
        <f t="shared" ca="1" si="71"/>
        <v>110096.84982836543</v>
      </c>
      <c r="R100" s="14">
        <f ca="1">SUM(P$12:P100)</f>
        <v>69645.208828365416</v>
      </c>
      <c r="S100" s="77">
        <f ca="1">SUM(N$12:N100)+SUMIF(O$12:O100, "&lt;0")</f>
        <v>40451.641000000018</v>
      </c>
      <c r="U100" s="78">
        <v>44274</v>
      </c>
      <c r="V100" s="79">
        <f t="shared" ca="1" si="82"/>
        <v>1250</v>
      </c>
      <c r="W100" s="79">
        <f t="shared" ca="1" si="108"/>
        <v>1250</v>
      </c>
      <c r="X100" s="79">
        <f t="shared" ref="X100:X163" ca="1" si="117" xml:space="preserve"> Z76 + IF(Y99 &lt; 0, -Y99, 0)</f>
        <v>0</v>
      </c>
      <c r="Y100" s="79">
        <f t="shared" ca="1" si="83"/>
        <v>1250</v>
      </c>
      <c r="Z100" s="79">
        <f t="shared" ca="1" si="84"/>
        <v>1250</v>
      </c>
      <c r="AA100" s="79">
        <f t="shared" ca="1" si="72"/>
        <v>99881.600999999995</v>
      </c>
      <c r="AB100" s="14">
        <f ca="1">SUM(Z$12:Z100)</f>
        <v>59429.96</v>
      </c>
      <c r="AC100" s="77">
        <f ca="1">SUM(X$12:X100)+SUMIF(Y$12:Y100, "&lt;0")</f>
        <v>40451.641000000011</v>
      </c>
      <c r="AE100" s="78">
        <v>44274</v>
      </c>
      <c r="AF100" s="79">
        <f t="shared" ca="1" si="85"/>
        <v>2000</v>
      </c>
      <c r="AG100" s="79">
        <f t="shared" ca="1" si="109"/>
        <v>2000</v>
      </c>
      <c r="AH100" s="79">
        <f t="shared" ref="AH100:AH163" ca="1" si="118" xml:space="preserve"> AJ76 + IF(AI99 &lt; 0, -AI99, 0)</f>
        <v>0</v>
      </c>
      <c r="AI100" s="79">
        <f t="shared" ca="1" si="86"/>
        <v>2000</v>
      </c>
      <c r="AJ100" s="79">
        <f t="shared" ca="1" si="87"/>
        <v>2000</v>
      </c>
      <c r="AK100" s="79">
        <f t="shared" ca="1" si="104"/>
        <v>112081.49010891607</v>
      </c>
      <c r="AL100" s="14">
        <f ca="1">SUM(AJ$12:AJ100)</f>
        <v>71629.849108916082</v>
      </c>
      <c r="AM100" s="77">
        <f ca="1">SUM(AH$12:AH100)+SUMIF(AI$12:AI100, "&lt;0")</f>
        <v>40451.641000000018</v>
      </c>
      <c r="AO100" s="78">
        <v>44274</v>
      </c>
      <c r="AP100" s="79">
        <f t="shared" ca="1" si="88"/>
        <v>2226.980936257492</v>
      </c>
      <c r="AQ100" s="79">
        <f t="shared" ca="1" si="110"/>
        <v>2156</v>
      </c>
      <c r="AR100" s="79">
        <f t="shared" ref="AR100:AR163" ca="1" si="119" xml:space="preserve"> AT76 + IF(AS99 &lt; 0, -AS99, 0)</f>
        <v>0</v>
      </c>
      <c r="AS100" s="79">
        <f t="shared" ca="1" si="89"/>
        <v>2226.980936257492</v>
      </c>
      <c r="AT100" s="79">
        <f t="shared" ca="1" si="90"/>
        <v>2226.980936257492</v>
      </c>
      <c r="AU100" s="79">
        <f t="shared" ca="1" si="73"/>
        <v>113293.56337237137</v>
      </c>
      <c r="AV100" s="14">
        <f ca="1">SUM(AT$12:AT100)</f>
        <v>72841.922372371366</v>
      </c>
      <c r="AW100" s="77">
        <f ca="1">SUM(AR$12:AR100)+SUMIF(AS$12:AS100, "&lt;0")</f>
        <v>40451.641000000018</v>
      </c>
      <c r="AX100" s="14"/>
      <c r="AZ100" s="78">
        <v>44274</v>
      </c>
      <c r="BA100" s="79">
        <f t="shared" ca="1" si="91"/>
        <v>1500</v>
      </c>
      <c r="BB100" s="79">
        <f t="shared" ca="1" si="111"/>
        <v>1500</v>
      </c>
      <c r="BC100" s="79">
        <f t="shared" ref="BC100:BC163" ca="1" si="120" xml:space="preserve"> BE76 + IF(BD99 &lt; 0, -BD99, 0)</f>
        <v>0</v>
      </c>
      <c r="BD100" s="79">
        <f t="shared" ca="1" si="92"/>
        <v>1500</v>
      </c>
      <c r="BE100" s="79">
        <f t="shared" ca="1" si="93"/>
        <v>1500</v>
      </c>
      <c r="BF100" s="79">
        <f t="shared" ca="1" si="74"/>
        <v>104131.601</v>
      </c>
      <c r="BG100" s="14">
        <f ca="1">SUM(BE$12:BE100)</f>
        <v>63679.959999999992</v>
      </c>
      <c r="BH100" s="77">
        <f ca="1">SUM(BC$12:BC100)+SUMIF(BD$12:BD100, "&lt;0")</f>
        <v>40451.641000000018</v>
      </c>
      <c r="BJ100" s="78">
        <v>44274</v>
      </c>
      <c r="BK100" s="79">
        <f t="shared" ca="1" si="94"/>
        <v>1750</v>
      </c>
      <c r="BL100" s="79">
        <f t="shared" ca="1" si="112"/>
        <v>1750</v>
      </c>
      <c r="BM100" s="79">
        <f t="shared" ref="BM100:BM163" ca="1" si="121" xml:space="preserve"> BO76 + IF(BN99 &lt; 0, -BN99, 0)</f>
        <v>0</v>
      </c>
      <c r="BN100" s="79">
        <f t="shared" ca="1" si="95"/>
        <v>1750</v>
      </c>
      <c r="BO100" s="79">
        <f t="shared" ca="1" si="96"/>
        <v>1750</v>
      </c>
      <c r="BP100" s="79">
        <f t="shared" ca="1" si="75"/>
        <v>108381.601</v>
      </c>
      <c r="BQ100" s="14">
        <f ca="1">SUM(BO$12:BO100)</f>
        <v>67929.959999999992</v>
      </c>
      <c r="BR100" s="77">
        <f ca="1">SUM(BM$12:BM100)+SUMIF(BN$12:BN100, "&lt;0")</f>
        <v>40451.641000000018</v>
      </c>
      <c r="BT100" s="78">
        <v>44274</v>
      </c>
      <c r="BU100" s="79">
        <f t="shared" ca="1" si="97"/>
        <v>2000</v>
      </c>
      <c r="BV100" s="79">
        <f t="shared" ca="1" si="113"/>
        <v>2000</v>
      </c>
      <c r="BW100" s="79">
        <f t="shared" ref="BW100:BW163" ca="1" si="122" xml:space="preserve"> BY76 + IF(BX99 &lt; 0, -BX99, 0)</f>
        <v>0</v>
      </c>
      <c r="BX100" s="79">
        <f t="shared" ca="1" si="98"/>
        <v>2000</v>
      </c>
      <c r="BY100" s="79">
        <f t="shared" ca="1" si="99"/>
        <v>2000</v>
      </c>
      <c r="BZ100" s="79">
        <f t="shared" ca="1" si="105"/>
        <v>112081.49010891607</v>
      </c>
      <c r="CA100" s="14">
        <f ca="1">SUM(BY$12:BY100)</f>
        <v>71629.849108916082</v>
      </c>
      <c r="CB100" s="77">
        <f ca="1">SUM(BW$12:BW100)+SUMIF(BX$12:BX100, "&lt;0")</f>
        <v>40451.641000000018</v>
      </c>
      <c r="CD100" s="78">
        <v>44274</v>
      </c>
      <c r="CE100" s="79">
        <f t="shared" ca="1" si="100"/>
        <v>2226.980936257492</v>
      </c>
      <c r="CF100" s="79">
        <f t="shared" ca="1" si="114"/>
        <v>2156.4651963161837</v>
      </c>
      <c r="CG100" s="79">
        <f t="shared" ref="CG100:CG163" ca="1" si="123" xml:space="preserve"> CI76 + IF(CH99 &lt; 0, -CH99, 0)</f>
        <v>0</v>
      </c>
      <c r="CH100" s="79">
        <f t="shared" ca="1" si="101"/>
        <v>2226.980936257492</v>
      </c>
      <c r="CI100" s="79">
        <f t="shared" ca="1" si="102"/>
        <v>2226.980936257492</v>
      </c>
      <c r="CJ100" s="79">
        <f t="shared" ca="1" si="76"/>
        <v>113293.56337237137</v>
      </c>
      <c r="CK100" s="14">
        <f ca="1">SUM(CI$12:CI100)</f>
        <v>72841.922372371366</v>
      </c>
      <c r="CL100" s="77">
        <f ca="1">SUM(CG$12:CG100)+SUMIF(CH$12:CH100, "&lt;0")</f>
        <v>40451.641000000018</v>
      </c>
    </row>
    <row r="101" spans="1:90" x14ac:dyDescent="0.2">
      <c r="A101" s="56">
        <v>44275</v>
      </c>
      <c r="B101" s="76">
        <f ca="1">IF($A101&gt;= $C$5,$C$6, INDEX('[1]Historical Data'!$D$2:$D$742, MATCH(A101, '[1]Historical Data'!$B$2:$B$742, 0)))</f>
        <v>1942.7882857142852</v>
      </c>
      <c r="C101" s="79">
        <f t="shared" ca="1" si="106"/>
        <v>1942.7882857142852</v>
      </c>
      <c r="D101" s="79">
        <f t="shared" ca="1" si="115"/>
        <v>437.93600000000151</v>
      </c>
      <c r="E101" s="79">
        <f t="shared" ca="1" si="77"/>
        <v>1504.8522857142837</v>
      </c>
      <c r="F101" s="79">
        <f t="shared" ca="1" si="78"/>
        <v>1504.8522857142837</v>
      </c>
      <c r="G101" s="79">
        <f t="shared" ca="1" si="103"/>
        <v>113601.79014285709</v>
      </c>
      <c r="H101" s="14">
        <f ca="1">SUM(F$12:F101)</f>
        <v>72712.213142857145</v>
      </c>
      <c r="I101" s="77">
        <f ca="1">SUM(D$12:D101)+SUMIF(E$12:E101, "&lt;0")</f>
        <v>40889.577000000019</v>
      </c>
      <c r="J101" s="14"/>
      <c r="K101" s="78">
        <v>44275</v>
      </c>
      <c r="L101" s="79">
        <f t="shared" ca="1" si="79"/>
        <v>1850.8969899038457</v>
      </c>
      <c r="M101" s="79">
        <f t="shared" ca="1" si="107"/>
        <v>1850.8969899038457</v>
      </c>
      <c r="N101" s="79">
        <f t="shared" ca="1" si="116"/>
        <v>437.93600000000151</v>
      </c>
      <c r="O101" s="79">
        <f t="shared" ca="1" si="80"/>
        <v>1412.9609899038442</v>
      </c>
      <c r="P101" s="79">
        <f t="shared" ca="1" si="81"/>
        <v>1412.9609899038442</v>
      </c>
      <c r="Q101" s="79">
        <f t="shared" ca="1" si="71"/>
        <v>111947.74681826928</v>
      </c>
      <c r="R101" s="14">
        <f ca="1">SUM(P$12:P101)</f>
        <v>71058.169818269263</v>
      </c>
      <c r="S101" s="77">
        <f ca="1">SUM(N$12:N101)+SUMIF(O$12:O101, "&lt;0")</f>
        <v>40889.577000000019</v>
      </c>
      <c r="U101" s="78">
        <v>44275</v>
      </c>
      <c r="V101" s="79">
        <f t="shared" ca="1" si="82"/>
        <v>1250</v>
      </c>
      <c r="W101" s="79">
        <f t="shared" ca="1" si="108"/>
        <v>1250</v>
      </c>
      <c r="X101" s="79">
        <f t="shared" ca="1" si="117"/>
        <v>437.93600000000151</v>
      </c>
      <c r="Y101" s="79">
        <f t="shared" ca="1" si="83"/>
        <v>812.06399999999849</v>
      </c>
      <c r="Z101" s="79">
        <f t="shared" ca="1" si="84"/>
        <v>812.06399999999849</v>
      </c>
      <c r="AA101" s="79">
        <f t="shared" ca="1" si="72"/>
        <v>101131.601</v>
      </c>
      <c r="AB101" s="14">
        <f ca="1">SUM(Z$12:Z101)</f>
        <v>60242.023999999998</v>
      </c>
      <c r="AC101" s="77">
        <f ca="1">SUM(X$12:X101)+SUMIF(Y$12:Y101, "&lt;0")</f>
        <v>40889.577000000012</v>
      </c>
      <c r="AE101" s="78">
        <v>44275</v>
      </c>
      <c r="AF101" s="79">
        <f t="shared" ca="1" si="85"/>
        <v>2000</v>
      </c>
      <c r="AG101" s="79">
        <f t="shared" ca="1" si="109"/>
        <v>2000</v>
      </c>
      <c r="AH101" s="79">
        <f t="shared" ca="1" si="118"/>
        <v>437.93600000000151</v>
      </c>
      <c r="AI101" s="79">
        <f t="shared" ca="1" si="86"/>
        <v>1562.0639999999985</v>
      </c>
      <c r="AJ101" s="79">
        <f t="shared" ca="1" si="87"/>
        <v>1562.0639999999985</v>
      </c>
      <c r="AK101" s="79">
        <f t="shared" ca="1" si="104"/>
        <v>114081.49010891607</v>
      </c>
      <c r="AL101" s="14">
        <f ca="1">SUM(AJ$12:AJ101)</f>
        <v>73191.91310891608</v>
      </c>
      <c r="AM101" s="77">
        <f ca="1">SUM(AH$12:AH101)+SUMIF(AI$12:AI101, "&lt;0")</f>
        <v>40889.577000000019</v>
      </c>
      <c r="AO101" s="78">
        <v>44275</v>
      </c>
      <c r="AP101" s="79">
        <f t="shared" ca="1" si="88"/>
        <v>2250.4861829045949</v>
      </c>
      <c r="AQ101" s="79">
        <f t="shared" ca="1" si="110"/>
        <v>2180</v>
      </c>
      <c r="AR101" s="79">
        <f t="shared" ca="1" si="119"/>
        <v>437.93600000000151</v>
      </c>
      <c r="AS101" s="79">
        <f t="shared" ca="1" si="89"/>
        <v>1812.5501829045934</v>
      </c>
      <c r="AT101" s="79">
        <f t="shared" ca="1" si="90"/>
        <v>1812.5501829045934</v>
      </c>
      <c r="AU101" s="79">
        <f t="shared" ca="1" si="73"/>
        <v>115544.04955527597</v>
      </c>
      <c r="AV101" s="14">
        <f ca="1">SUM(AT$12:AT101)</f>
        <v>74654.472555275963</v>
      </c>
      <c r="AW101" s="77">
        <f ca="1">SUM(AR$12:AR101)+SUMIF(AS$12:AS101, "&lt;0")</f>
        <v>40889.577000000019</v>
      </c>
      <c r="AX101" s="14"/>
      <c r="AZ101" s="78">
        <v>44275</v>
      </c>
      <c r="BA101" s="79">
        <f t="shared" ca="1" si="91"/>
        <v>1500</v>
      </c>
      <c r="BB101" s="79">
        <f t="shared" ca="1" si="111"/>
        <v>1500</v>
      </c>
      <c r="BC101" s="79">
        <f t="shared" ca="1" si="120"/>
        <v>437.93600000000151</v>
      </c>
      <c r="BD101" s="79">
        <f t="shared" ca="1" si="92"/>
        <v>1062.0639999999985</v>
      </c>
      <c r="BE101" s="79">
        <f t="shared" ca="1" si="93"/>
        <v>1062.0639999999985</v>
      </c>
      <c r="BF101" s="79">
        <f t="shared" ca="1" si="74"/>
        <v>105631.601</v>
      </c>
      <c r="BG101" s="14">
        <f ca="1">SUM(BE$12:BE101)</f>
        <v>64742.02399999999</v>
      </c>
      <c r="BH101" s="77">
        <f ca="1">SUM(BC$12:BC101)+SUMIF(BD$12:BD101, "&lt;0")</f>
        <v>40889.577000000019</v>
      </c>
      <c r="BJ101" s="78">
        <v>44275</v>
      </c>
      <c r="BK101" s="79">
        <f t="shared" ca="1" si="94"/>
        <v>1750</v>
      </c>
      <c r="BL101" s="79">
        <f t="shared" ca="1" si="112"/>
        <v>1750</v>
      </c>
      <c r="BM101" s="79">
        <f t="shared" ca="1" si="121"/>
        <v>437.93600000000151</v>
      </c>
      <c r="BN101" s="79">
        <f t="shared" ca="1" si="95"/>
        <v>1312.0639999999985</v>
      </c>
      <c r="BO101" s="79">
        <f t="shared" ca="1" si="96"/>
        <v>1312.0639999999985</v>
      </c>
      <c r="BP101" s="79">
        <f t="shared" ca="1" si="75"/>
        <v>110131.601</v>
      </c>
      <c r="BQ101" s="14">
        <f ca="1">SUM(BO$12:BO101)</f>
        <v>69242.02399999999</v>
      </c>
      <c r="BR101" s="77">
        <f ca="1">SUM(BM$12:BM101)+SUMIF(BN$12:BN101, "&lt;0")</f>
        <v>40889.577000000019</v>
      </c>
      <c r="BT101" s="78">
        <v>44275</v>
      </c>
      <c r="BU101" s="79">
        <f t="shared" ca="1" si="97"/>
        <v>2000</v>
      </c>
      <c r="BV101" s="79">
        <f t="shared" ca="1" si="113"/>
        <v>2000</v>
      </c>
      <c r="BW101" s="79">
        <f t="shared" ca="1" si="122"/>
        <v>437.93600000000151</v>
      </c>
      <c r="BX101" s="79">
        <f t="shared" ca="1" si="98"/>
        <v>1562.0639999999985</v>
      </c>
      <c r="BY101" s="79">
        <f t="shared" ca="1" si="99"/>
        <v>1562.0639999999985</v>
      </c>
      <c r="BZ101" s="79">
        <f t="shared" ca="1" si="105"/>
        <v>114081.49010891607</v>
      </c>
      <c r="CA101" s="14">
        <f ca="1">SUM(BY$12:BY101)</f>
        <v>73191.91310891608</v>
      </c>
      <c r="CB101" s="77">
        <f ca="1">SUM(BW$12:BW101)+SUMIF(BX$12:BX101, "&lt;0")</f>
        <v>40889.577000000019</v>
      </c>
      <c r="CD101" s="78">
        <v>44275</v>
      </c>
      <c r="CE101" s="79">
        <f t="shared" ca="1" si="100"/>
        <v>2250.4861829045949</v>
      </c>
      <c r="CF101" s="79">
        <f t="shared" ca="1" si="114"/>
        <v>2179.9704429632861</v>
      </c>
      <c r="CG101" s="79">
        <f t="shared" ca="1" si="123"/>
        <v>437.93600000000151</v>
      </c>
      <c r="CH101" s="79">
        <f t="shared" ca="1" si="101"/>
        <v>1812.5501829045934</v>
      </c>
      <c r="CI101" s="79">
        <f t="shared" ca="1" si="102"/>
        <v>1812.5501829045934</v>
      </c>
      <c r="CJ101" s="79">
        <f t="shared" ca="1" si="76"/>
        <v>115544.04955527597</v>
      </c>
      <c r="CK101" s="14">
        <f ca="1">SUM(CI$12:CI101)</f>
        <v>74654.472555275963</v>
      </c>
      <c r="CL101" s="77">
        <f ca="1">SUM(CG$12:CG101)+SUMIF(CH$12:CH101, "&lt;0")</f>
        <v>40889.577000000019</v>
      </c>
    </row>
    <row r="102" spans="1:90" x14ac:dyDescent="0.2">
      <c r="A102" s="56">
        <v>44276</v>
      </c>
      <c r="B102" s="76">
        <f ca="1">IF($A102&gt;= $C$5,$C$6, INDEX('[1]Historical Data'!$D$2:$D$742, MATCH(A102, '[1]Historical Data'!$B$2:$B$742, 0)))</f>
        <v>1942.7882857142852</v>
      </c>
      <c r="C102" s="79">
        <f t="shared" ca="1" si="106"/>
        <v>1942.7882857142852</v>
      </c>
      <c r="D102" s="79">
        <f t="shared" ca="1" si="115"/>
        <v>1587.7700000000004</v>
      </c>
      <c r="E102" s="79">
        <f t="shared" ca="1" si="77"/>
        <v>355.01828571428473</v>
      </c>
      <c r="F102" s="79">
        <f t="shared" ca="1" si="78"/>
        <v>355.01828571428473</v>
      </c>
      <c r="G102" s="79">
        <f t="shared" ca="1" si="103"/>
        <v>115544.57842857137</v>
      </c>
      <c r="H102" s="14">
        <f ca="1">SUM(F$12:F102)</f>
        <v>73067.231428571424</v>
      </c>
      <c r="I102" s="77">
        <f ca="1">SUM(D$12:D102)+SUMIF(E$12:E102, "&lt;0")</f>
        <v>42477.347000000023</v>
      </c>
      <c r="J102" s="14"/>
      <c r="K102" s="78">
        <v>44276</v>
      </c>
      <c r="L102" s="79">
        <f t="shared" ca="1" si="79"/>
        <v>1850.8969899038457</v>
      </c>
      <c r="M102" s="79">
        <f t="shared" ca="1" si="107"/>
        <v>1850.8969899038457</v>
      </c>
      <c r="N102" s="79">
        <f t="shared" ca="1" si="116"/>
        <v>1587.7700000000004</v>
      </c>
      <c r="O102" s="79">
        <f t="shared" ca="1" si="80"/>
        <v>263.12698990384524</v>
      </c>
      <c r="P102" s="79">
        <f t="shared" ca="1" si="81"/>
        <v>263.12698990384524</v>
      </c>
      <c r="Q102" s="79">
        <f t="shared" ca="1" si="71"/>
        <v>113798.64380817313</v>
      </c>
      <c r="R102" s="14">
        <f ca="1">SUM(P$12:P102)</f>
        <v>71321.296808173109</v>
      </c>
      <c r="S102" s="77">
        <f ca="1">SUM(N$12:N102)+SUMIF(O$12:O102, "&lt;0")</f>
        <v>42477.347000000023</v>
      </c>
      <c r="U102" s="78">
        <v>44276</v>
      </c>
      <c r="V102" s="79">
        <f t="shared" ca="1" si="82"/>
        <v>1250</v>
      </c>
      <c r="W102" s="79">
        <f t="shared" ca="1" si="108"/>
        <v>1250</v>
      </c>
      <c r="X102" s="79">
        <f t="shared" ca="1" si="117"/>
        <v>1587.7700000000004</v>
      </c>
      <c r="Y102" s="79">
        <f t="shared" ca="1" si="83"/>
        <v>-337.77000000000044</v>
      </c>
      <c r="Z102" s="79">
        <f t="shared" ca="1" si="84"/>
        <v>0</v>
      </c>
      <c r="AA102" s="79">
        <f t="shared" ca="1" si="72"/>
        <v>102381.601</v>
      </c>
      <c r="AB102" s="14">
        <f ca="1">SUM(Z$12:Z102)</f>
        <v>60242.023999999998</v>
      </c>
      <c r="AC102" s="77">
        <f ca="1">SUM(X$12:X102)+SUMIF(Y$12:Y102, "&lt;0")</f>
        <v>42139.577000000012</v>
      </c>
      <c r="AE102" s="78">
        <v>44276</v>
      </c>
      <c r="AF102" s="79">
        <f t="shared" ca="1" si="85"/>
        <v>2000</v>
      </c>
      <c r="AG102" s="79">
        <f t="shared" ca="1" si="109"/>
        <v>2000</v>
      </c>
      <c r="AH102" s="79">
        <f t="shared" ca="1" si="118"/>
        <v>1587.7700000000004</v>
      </c>
      <c r="AI102" s="79">
        <f t="shared" ca="1" si="86"/>
        <v>412.22999999999956</v>
      </c>
      <c r="AJ102" s="79">
        <f t="shared" ca="1" si="87"/>
        <v>412.22999999999956</v>
      </c>
      <c r="AK102" s="79">
        <f t="shared" ca="1" si="104"/>
        <v>116081.49010891607</v>
      </c>
      <c r="AL102" s="14">
        <f ca="1">SUM(AJ$12:AJ102)</f>
        <v>73604.143108916076</v>
      </c>
      <c r="AM102" s="77">
        <f ca="1">SUM(AH$12:AH102)+SUMIF(AI$12:AI102, "&lt;0")</f>
        <v>42477.347000000023</v>
      </c>
      <c r="AO102" s="78">
        <v>44276</v>
      </c>
      <c r="AP102" s="79">
        <f t="shared" ca="1" si="88"/>
        <v>2273.9914295516974</v>
      </c>
      <c r="AQ102" s="79">
        <f t="shared" ca="1" si="110"/>
        <v>2203</v>
      </c>
      <c r="AR102" s="79">
        <f t="shared" ca="1" si="119"/>
        <v>1587.7700000000004</v>
      </c>
      <c r="AS102" s="79">
        <f t="shared" ca="1" si="89"/>
        <v>686.22142955169693</v>
      </c>
      <c r="AT102" s="79">
        <f t="shared" ca="1" si="90"/>
        <v>686.22142955169693</v>
      </c>
      <c r="AU102" s="79">
        <f t="shared" ca="1" si="73"/>
        <v>117818.04098482766</v>
      </c>
      <c r="AV102" s="14">
        <f ca="1">SUM(AT$12:AT102)</f>
        <v>75340.693984827667</v>
      </c>
      <c r="AW102" s="77">
        <f ca="1">SUM(AR$12:AR102)+SUMIF(AS$12:AS102, "&lt;0")</f>
        <v>42477.347000000023</v>
      </c>
      <c r="AX102" s="14"/>
      <c r="AZ102" s="78">
        <v>44276</v>
      </c>
      <c r="BA102" s="79">
        <f t="shared" ca="1" si="91"/>
        <v>1500</v>
      </c>
      <c r="BB102" s="79">
        <f t="shared" ca="1" si="111"/>
        <v>1500</v>
      </c>
      <c r="BC102" s="79">
        <f t="shared" ca="1" si="120"/>
        <v>1587.7700000000004</v>
      </c>
      <c r="BD102" s="79">
        <f t="shared" ca="1" si="92"/>
        <v>-87.770000000000437</v>
      </c>
      <c r="BE102" s="79">
        <f t="shared" ca="1" si="93"/>
        <v>0</v>
      </c>
      <c r="BF102" s="79">
        <f t="shared" ca="1" si="74"/>
        <v>107131.601</v>
      </c>
      <c r="BG102" s="14">
        <f ca="1">SUM(BE$12:BE102)</f>
        <v>64742.02399999999</v>
      </c>
      <c r="BH102" s="77">
        <f ca="1">SUM(BC$12:BC102)+SUMIF(BD$12:BD102, "&lt;0")</f>
        <v>42389.577000000019</v>
      </c>
      <c r="BJ102" s="78">
        <v>44276</v>
      </c>
      <c r="BK102" s="79">
        <f t="shared" ca="1" si="94"/>
        <v>1750</v>
      </c>
      <c r="BL102" s="79">
        <f t="shared" ca="1" si="112"/>
        <v>1750</v>
      </c>
      <c r="BM102" s="79">
        <f t="shared" ca="1" si="121"/>
        <v>1587.7700000000004</v>
      </c>
      <c r="BN102" s="79">
        <f t="shared" ca="1" si="95"/>
        <v>162.22999999999956</v>
      </c>
      <c r="BO102" s="79">
        <f t="shared" ca="1" si="96"/>
        <v>162.22999999999956</v>
      </c>
      <c r="BP102" s="79">
        <f t="shared" ca="1" si="75"/>
        <v>111881.601</v>
      </c>
      <c r="BQ102" s="14">
        <f ca="1">SUM(BO$12:BO102)</f>
        <v>69404.253999999986</v>
      </c>
      <c r="BR102" s="77">
        <f ca="1">SUM(BM$12:BM102)+SUMIF(BN$12:BN102, "&lt;0")</f>
        <v>42477.347000000023</v>
      </c>
      <c r="BT102" s="78">
        <v>44276</v>
      </c>
      <c r="BU102" s="79">
        <f t="shared" ca="1" si="97"/>
        <v>2000</v>
      </c>
      <c r="BV102" s="79">
        <f t="shared" ca="1" si="113"/>
        <v>2000</v>
      </c>
      <c r="BW102" s="79">
        <f t="shared" ca="1" si="122"/>
        <v>1587.7700000000004</v>
      </c>
      <c r="BX102" s="79">
        <f t="shared" ca="1" si="98"/>
        <v>412.22999999999956</v>
      </c>
      <c r="BY102" s="79">
        <f t="shared" ca="1" si="99"/>
        <v>412.22999999999956</v>
      </c>
      <c r="BZ102" s="79">
        <f t="shared" ca="1" si="105"/>
        <v>116081.49010891607</v>
      </c>
      <c r="CA102" s="14">
        <f ca="1">SUM(BY$12:BY102)</f>
        <v>73604.143108916076</v>
      </c>
      <c r="CB102" s="77">
        <f ca="1">SUM(BW$12:BW102)+SUMIF(BX$12:BX102, "&lt;0")</f>
        <v>42477.347000000023</v>
      </c>
      <c r="CD102" s="78">
        <v>44276</v>
      </c>
      <c r="CE102" s="79">
        <f t="shared" ca="1" si="100"/>
        <v>2273.9914295516974</v>
      </c>
      <c r="CF102" s="79">
        <f t="shared" ca="1" si="114"/>
        <v>2203.4756896103891</v>
      </c>
      <c r="CG102" s="79">
        <f t="shared" ca="1" si="123"/>
        <v>1587.7700000000004</v>
      </c>
      <c r="CH102" s="79">
        <f t="shared" ca="1" si="101"/>
        <v>686.22142955169693</v>
      </c>
      <c r="CI102" s="79">
        <f t="shared" ca="1" si="102"/>
        <v>686.22142955169693</v>
      </c>
      <c r="CJ102" s="79">
        <f t="shared" ca="1" si="76"/>
        <v>117818.04098482766</v>
      </c>
      <c r="CK102" s="14">
        <f ca="1">SUM(CI$12:CI102)</f>
        <v>75340.693984827667</v>
      </c>
      <c r="CL102" s="77">
        <f ca="1">SUM(CG$12:CG102)+SUMIF(CH$12:CH102, "&lt;0")</f>
        <v>42477.347000000023</v>
      </c>
    </row>
    <row r="103" spans="1:90" x14ac:dyDescent="0.2">
      <c r="A103" s="56">
        <v>44277</v>
      </c>
      <c r="B103" s="76">
        <f ca="1">IF($A103&gt;= $C$5,$C$6, INDEX('[1]Historical Data'!$D$2:$D$742, MATCH(A103, '[1]Historical Data'!$B$2:$B$742, 0)))</f>
        <v>1942.7882857142852</v>
      </c>
      <c r="C103" s="79">
        <f t="shared" ca="1" si="106"/>
        <v>1942.7882857142852</v>
      </c>
      <c r="D103" s="79">
        <f t="shared" ca="1" si="115"/>
        <v>1984.7629999999963</v>
      </c>
      <c r="E103" s="79">
        <f t="shared" ca="1" si="77"/>
        <v>-41.974714285711116</v>
      </c>
      <c r="F103" s="79">
        <f t="shared" ca="1" si="78"/>
        <v>0</v>
      </c>
      <c r="G103" s="79">
        <f t="shared" ca="1" si="103"/>
        <v>117487.36671428566</v>
      </c>
      <c r="H103" s="14">
        <f ca="1">SUM(F$12:F103)</f>
        <v>73067.231428571424</v>
      </c>
      <c r="I103" s="77">
        <f ca="1">SUM(D$12:D103)+SUMIF(E$12:E103, "&lt;0")</f>
        <v>44420.135285714314</v>
      </c>
      <c r="J103" s="14"/>
      <c r="K103" s="78">
        <v>44277</v>
      </c>
      <c r="L103" s="79">
        <f t="shared" ca="1" si="79"/>
        <v>1850.8969899038457</v>
      </c>
      <c r="M103" s="79">
        <f t="shared" ca="1" si="107"/>
        <v>1850.8969899038457</v>
      </c>
      <c r="N103" s="79">
        <f t="shared" ca="1" si="116"/>
        <v>1984.7629999999963</v>
      </c>
      <c r="O103" s="79">
        <f t="shared" ca="1" si="80"/>
        <v>-133.8660100961506</v>
      </c>
      <c r="P103" s="79">
        <f t="shared" ca="1" si="81"/>
        <v>0</v>
      </c>
      <c r="Q103" s="79">
        <f t="shared" ca="1" si="71"/>
        <v>115649.54079807698</v>
      </c>
      <c r="R103" s="14">
        <f ca="1">SUM(P$12:P103)</f>
        <v>71321.296808173109</v>
      </c>
      <c r="S103" s="77">
        <f ca="1">SUM(N$12:N103)+SUMIF(O$12:O103, "&lt;0")</f>
        <v>44328.243989903873</v>
      </c>
      <c r="U103" s="78">
        <v>44277</v>
      </c>
      <c r="V103" s="79">
        <f t="shared" ca="1" si="82"/>
        <v>1250</v>
      </c>
      <c r="W103" s="79">
        <f t="shared" ca="1" si="108"/>
        <v>1250</v>
      </c>
      <c r="X103" s="79">
        <f t="shared" ca="1" si="117"/>
        <v>2322.5329999999967</v>
      </c>
      <c r="Y103" s="79">
        <f t="shared" ca="1" si="83"/>
        <v>-1072.5329999999967</v>
      </c>
      <c r="Z103" s="79">
        <f t="shared" ca="1" si="84"/>
        <v>0</v>
      </c>
      <c r="AA103" s="79">
        <f t="shared" ca="1" si="72"/>
        <v>103631.601</v>
      </c>
      <c r="AB103" s="14">
        <f ca="1">SUM(Z$12:Z103)</f>
        <v>60242.023999999998</v>
      </c>
      <c r="AC103" s="77">
        <f ca="1">SUM(X$12:X103)+SUMIF(Y$12:Y103, "&lt;0")</f>
        <v>43389.577000000005</v>
      </c>
      <c r="AE103" s="78">
        <v>44277</v>
      </c>
      <c r="AF103" s="79">
        <f t="shared" ca="1" si="85"/>
        <v>2000</v>
      </c>
      <c r="AG103" s="79">
        <f t="shared" ca="1" si="109"/>
        <v>2000</v>
      </c>
      <c r="AH103" s="79">
        <f t="shared" ca="1" si="118"/>
        <v>1984.7629999999963</v>
      </c>
      <c r="AI103" s="79">
        <f t="shared" ca="1" si="86"/>
        <v>15.237000000003718</v>
      </c>
      <c r="AJ103" s="79">
        <f t="shared" ca="1" si="87"/>
        <v>15.237000000003718</v>
      </c>
      <c r="AK103" s="79">
        <f t="shared" ca="1" si="104"/>
        <v>118081.49010891607</v>
      </c>
      <c r="AL103" s="14">
        <f ca="1">SUM(AJ$12:AJ103)</f>
        <v>73619.380108916084</v>
      </c>
      <c r="AM103" s="77">
        <f ca="1">SUM(AH$12:AH103)+SUMIF(AI$12:AI103, "&lt;0")</f>
        <v>44462.110000000022</v>
      </c>
      <c r="AO103" s="78">
        <v>44277</v>
      </c>
      <c r="AP103" s="79">
        <f t="shared" ca="1" si="88"/>
        <v>2297.4966761988003</v>
      </c>
      <c r="AQ103" s="79">
        <f t="shared" ca="1" si="110"/>
        <v>2227</v>
      </c>
      <c r="AR103" s="79">
        <f t="shared" ca="1" si="119"/>
        <v>1984.7629999999963</v>
      </c>
      <c r="AS103" s="79">
        <f t="shared" ca="1" si="89"/>
        <v>312.73367619880401</v>
      </c>
      <c r="AT103" s="79">
        <f t="shared" ca="1" si="90"/>
        <v>312.73367619880401</v>
      </c>
      <c r="AU103" s="79">
        <f t="shared" ca="1" si="73"/>
        <v>120115.53766102646</v>
      </c>
      <c r="AV103" s="14">
        <f ca="1">SUM(AT$12:AT103)</f>
        <v>75653.427661026464</v>
      </c>
      <c r="AW103" s="77">
        <f ca="1">SUM(AR$12:AR103)+SUMIF(AS$12:AS103, "&lt;0")</f>
        <v>44462.110000000022</v>
      </c>
      <c r="AX103" s="14"/>
      <c r="AZ103" s="78">
        <v>44277</v>
      </c>
      <c r="BA103" s="79">
        <f t="shared" ca="1" si="91"/>
        <v>1500</v>
      </c>
      <c r="BB103" s="79">
        <f t="shared" ca="1" si="111"/>
        <v>1500</v>
      </c>
      <c r="BC103" s="79">
        <f t="shared" ca="1" si="120"/>
        <v>2072.5329999999967</v>
      </c>
      <c r="BD103" s="79">
        <f t="shared" ca="1" si="92"/>
        <v>-572.53299999999672</v>
      </c>
      <c r="BE103" s="79">
        <f t="shared" ca="1" si="93"/>
        <v>0</v>
      </c>
      <c r="BF103" s="79">
        <f t="shared" ca="1" si="74"/>
        <v>108631.601</v>
      </c>
      <c r="BG103" s="14">
        <f ca="1">SUM(BE$12:BE103)</f>
        <v>64742.02399999999</v>
      </c>
      <c r="BH103" s="77">
        <f ca="1">SUM(BC$12:BC103)+SUMIF(BD$12:BD103, "&lt;0")</f>
        <v>43889.577000000019</v>
      </c>
      <c r="BJ103" s="78">
        <v>44277</v>
      </c>
      <c r="BK103" s="79">
        <f t="shared" ca="1" si="94"/>
        <v>1750</v>
      </c>
      <c r="BL103" s="79">
        <f t="shared" ca="1" si="112"/>
        <v>1750</v>
      </c>
      <c r="BM103" s="79">
        <f t="shared" ca="1" si="121"/>
        <v>1984.7629999999963</v>
      </c>
      <c r="BN103" s="79">
        <f t="shared" ca="1" si="95"/>
        <v>-234.76299999999628</v>
      </c>
      <c r="BO103" s="79">
        <f t="shared" ca="1" si="96"/>
        <v>0</v>
      </c>
      <c r="BP103" s="79">
        <f t="shared" ca="1" si="75"/>
        <v>113631.601</v>
      </c>
      <c r="BQ103" s="14">
        <f ca="1">SUM(BO$12:BO103)</f>
        <v>69404.253999999986</v>
      </c>
      <c r="BR103" s="77">
        <f ca="1">SUM(BM$12:BM103)+SUMIF(BN$12:BN103, "&lt;0")</f>
        <v>44227.347000000023</v>
      </c>
      <c r="BT103" s="78">
        <v>44277</v>
      </c>
      <c r="BU103" s="79">
        <f t="shared" ca="1" si="97"/>
        <v>2000</v>
      </c>
      <c r="BV103" s="79">
        <f t="shared" ca="1" si="113"/>
        <v>2000</v>
      </c>
      <c r="BW103" s="79">
        <f t="shared" ca="1" si="122"/>
        <v>1984.7629999999963</v>
      </c>
      <c r="BX103" s="79">
        <f t="shared" ca="1" si="98"/>
        <v>15.237000000003718</v>
      </c>
      <c r="BY103" s="79">
        <f t="shared" ca="1" si="99"/>
        <v>15.237000000003718</v>
      </c>
      <c r="BZ103" s="79">
        <f t="shared" ca="1" si="105"/>
        <v>118081.49010891607</v>
      </c>
      <c r="CA103" s="14">
        <f ca="1">SUM(BY$12:BY103)</f>
        <v>73619.380108916084</v>
      </c>
      <c r="CB103" s="77">
        <f ca="1">SUM(BW$12:BW103)+SUMIF(BX$12:BX103, "&lt;0")</f>
        <v>44462.110000000022</v>
      </c>
      <c r="CD103" s="78">
        <v>44277</v>
      </c>
      <c r="CE103" s="79">
        <f t="shared" ca="1" si="100"/>
        <v>2297.4966761988003</v>
      </c>
      <c r="CF103" s="79">
        <f t="shared" ca="1" si="114"/>
        <v>2226.9809362574915</v>
      </c>
      <c r="CG103" s="79">
        <f t="shared" ca="1" si="123"/>
        <v>1984.7629999999963</v>
      </c>
      <c r="CH103" s="79">
        <f t="shared" ca="1" si="101"/>
        <v>312.73367619880401</v>
      </c>
      <c r="CI103" s="79">
        <f t="shared" ca="1" si="102"/>
        <v>312.73367619880401</v>
      </c>
      <c r="CJ103" s="79">
        <f t="shared" ca="1" si="76"/>
        <v>120115.53766102646</v>
      </c>
      <c r="CK103" s="14">
        <f ca="1">SUM(CI$12:CI103)</f>
        <v>75653.427661026464</v>
      </c>
      <c r="CL103" s="77">
        <f ca="1">SUM(CG$12:CG103)+SUMIF(CH$12:CH103, "&lt;0")</f>
        <v>44462.110000000022</v>
      </c>
    </row>
    <row r="104" spans="1:90" x14ac:dyDescent="0.2">
      <c r="A104" s="56">
        <v>44278</v>
      </c>
      <c r="B104" s="76">
        <f ca="1">IF($A104&gt;= $C$5,$C$6, INDEX('[1]Historical Data'!$D$2:$D$742, MATCH(A104, '[1]Historical Data'!$B$2:$B$742, 0)))</f>
        <v>1942.7882857142852</v>
      </c>
      <c r="C104" s="79">
        <f t="shared" ca="1" si="106"/>
        <v>1942.7882857142852</v>
      </c>
      <c r="D104" s="79">
        <f t="shared" ca="1" si="115"/>
        <v>1406.6237142857051</v>
      </c>
      <c r="E104" s="79">
        <f t="shared" ca="1" si="77"/>
        <v>536.16457142858008</v>
      </c>
      <c r="F104" s="79">
        <f t="shared" ca="1" si="78"/>
        <v>536.16457142858008</v>
      </c>
      <c r="G104" s="79">
        <f t="shared" ca="1" si="103"/>
        <v>119430.15499999994</v>
      </c>
      <c r="H104" s="14">
        <f ca="1">SUM(F$12:F104)</f>
        <v>73603.396000000008</v>
      </c>
      <c r="I104" s="77">
        <f ca="1">SUM(D$12:D104)+SUMIF(E$12:E104, "&lt;0")</f>
        <v>45826.75900000002</v>
      </c>
      <c r="J104" s="14"/>
      <c r="K104" s="78">
        <v>44278</v>
      </c>
      <c r="L104" s="79">
        <f t="shared" ca="1" si="79"/>
        <v>1850.8969899038457</v>
      </c>
      <c r="M104" s="79">
        <f t="shared" ca="1" si="107"/>
        <v>1850.8969899038457</v>
      </c>
      <c r="N104" s="79">
        <f t="shared" ca="1" si="116"/>
        <v>1498.5150100961446</v>
      </c>
      <c r="O104" s="79">
        <f t="shared" ca="1" si="80"/>
        <v>352.3819798077011</v>
      </c>
      <c r="P104" s="79">
        <f t="shared" ca="1" si="81"/>
        <v>352.3819798077011</v>
      </c>
      <c r="Q104" s="79">
        <f t="shared" ca="1" si="71"/>
        <v>117500.43778798083</v>
      </c>
      <c r="R104" s="14">
        <f ca="1">SUM(P$12:P104)</f>
        <v>71673.678787980811</v>
      </c>
      <c r="S104" s="77">
        <f ca="1">SUM(N$12:N104)+SUMIF(O$12:O104, "&lt;0")</f>
        <v>45826.75900000002</v>
      </c>
      <c r="U104" s="78">
        <v>44278</v>
      </c>
      <c r="V104" s="79">
        <f t="shared" ca="1" si="82"/>
        <v>1250</v>
      </c>
      <c r="W104" s="79">
        <f t="shared" ca="1" si="108"/>
        <v>1250</v>
      </c>
      <c r="X104" s="79">
        <f t="shared" ca="1" si="117"/>
        <v>2437.1819999999907</v>
      </c>
      <c r="Y104" s="79">
        <f t="shared" ca="1" si="83"/>
        <v>-1187.1819999999907</v>
      </c>
      <c r="Z104" s="79">
        <f t="shared" ca="1" si="84"/>
        <v>0</v>
      </c>
      <c r="AA104" s="79">
        <f t="shared" ca="1" si="72"/>
        <v>104881.601</v>
      </c>
      <c r="AB104" s="14">
        <f ca="1">SUM(Z$12:Z104)</f>
        <v>60242.023999999998</v>
      </c>
      <c r="AC104" s="77">
        <f ca="1">SUM(X$12:X104)+SUMIF(Y$12:Y104, "&lt;0")</f>
        <v>44639.577000000012</v>
      </c>
      <c r="AE104" s="78">
        <v>44278</v>
      </c>
      <c r="AF104" s="79">
        <f t="shared" ca="1" si="85"/>
        <v>2000</v>
      </c>
      <c r="AG104" s="79">
        <f t="shared" ca="1" si="109"/>
        <v>2000</v>
      </c>
      <c r="AH104" s="79">
        <f t="shared" ca="1" si="118"/>
        <v>1364.648999999994</v>
      </c>
      <c r="AI104" s="79">
        <f t="shared" ca="1" si="86"/>
        <v>635.35100000000602</v>
      </c>
      <c r="AJ104" s="79">
        <f t="shared" ca="1" si="87"/>
        <v>635.35100000000602</v>
      </c>
      <c r="AK104" s="79">
        <f t="shared" ca="1" si="104"/>
        <v>120081.49010891607</v>
      </c>
      <c r="AL104" s="14">
        <f ca="1">SUM(AJ$12:AJ104)</f>
        <v>74254.731108916094</v>
      </c>
      <c r="AM104" s="77">
        <f ca="1">SUM(AH$12:AH104)+SUMIF(AI$12:AI104, "&lt;0")</f>
        <v>45826.75900000002</v>
      </c>
      <c r="AO104" s="78">
        <v>44278</v>
      </c>
      <c r="AP104" s="79">
        <f t="shared" ca="1" si="88"/>
        <v>2321.0019228459032</v>
      </c>
      <c r="AQ104" s="79">
        <f t="shared" ca="1" si="110"/>
        <v>2250</v>
      </c>
      <c r="AR104" s="79">
        <f t="shared" ca="1" si="119"/>
        <v>1364.648999999994</v>
      </c>
      <c r="AS104" s="79">
        <f t="shared" ca="1" si="89"/>
        <v>956.35292284590923</v>
      </c>
      <c r="AT104" s="79">
        <f t="shared" ca="1" si="90"/>
        <v>956.35292284590923</v>
      </c>
      <c r="AU104" s="79">
        <f t="shared" ca="1" si="73"/>
        <v>122436.53958387236</v>
      </c>
      <c r="AV104" s="14">
        <f ca="1">SUM(AT$12:AT104)</f>
        <v>76609.780583872373</v>
      </c>
      <c r="AW104" s="77">
        <f ca="1">SUM(AR$12:AR104)+SUMIF(AS$12:AS104, "&lt;0")</f>
        <v>45826.75900000002</v>
      </c>
      <c r="AX104" s="14"/>
      <c r="AZ104" s="78">
        <v>44278</v>
      </c>
      <c r="BA104" s="79">
        <f t="shared" ca="1" si="91"/>
        <v>1500</v>
      </c>
      <c r="BB104" s="79">
        <f t="shared" ca="1" si="111"/>
        <v>1500</v>
      </c>
      <c r="BC104" s="79">
        <f t="shared" ca="1" si="120"/>
        <v>1937.1819999999907</v>
      </c>
      <c r="BD104" s="79">
        <f t="shared" ca="1" si="92"/>
        <v>-437.18199999999069</v>
      </c>
      <c r="BE104" s="79">
        <f t="shared" ca="1" si="93"/>
        <v>0</v>
      </c>
      <c r="BF104" s="79">
        <f t="shared" ca="1" si="74"/>
        <v>110131.601</v>
      </c>
      <c r="BG104" s="14">
        <f ca="1">SUM(BE$12:BE104)</f>
        <v>64742.02399999999</v>
      </c>
      <c r="BH104" s="77">
        <f ca="1">SUM(BC$12:BC104)+SUMIF(BD$12:BD104, "&lt;0")</f>
        <v>45389.577000000027</v>
      </c>
      <c r="BJ104" s="78">
        <v>44278</v>
      </c>
      <c r="BK104" s="79">
        <f t="shared" ca="1" si="94"/>
        <v>1750</v>
      </c>
      <c r="BL104" s="79">
        <f t="shared" ca="1" si="112"/>
        <v>1750</v>
      </c>
      <c r="BM104" s="79">
        <f t="shared" ca="1" si="121"/>
        <v>1599.4119999999903</v>
      </c>
      <c r="BN104" s="79">
        <f t="shared" ca="1" si="95"/>
        <v>150.58800000000974</v>
      </c>
      <c r="BO104" s="79">
        <f t="shared" ca="1" si="96"/>
        <v>150.58800000000974</v>
      </c>
      <c r="BP104" s="79">
        <f t="shared" ca="1" si="75"/>
        <v>115381.601</v>
      </c>
      <c r="BQ104" s="14">
        <f ca="1">SUM(BO$12:BO104)</f>
        <v>69554.84199999999</v>
      </c>
      <c r="BR104" s="77">
        <f ca="1">SUM(BM$12:BM104)+SUMIF(BN$12:BN104, "&lt;0")</f>
        <v>45826.759000000013</v>
      </c>
      <c r="BT104" s="78">
        <v>44278</v>
      </c>
      <c r="BU104" s="79">
        <f t="shared" ca="1" si="97"/>
        <v>2000</v>
      </c>
      <c r="BV104" s="79">
        <f t="shared" ca="1" si="113"/>
        <v>2000</v>
      </c>
      <c r="BW104" s="79">
        <f t="shared" ca="1" si="122"/>
        <v>1364.648999999994</v>
      </c>
      <c r="BX104" s="79">
        <f t="shared" ca="1" si="98"/>
        <v>635.35100000000602</v>
      </c>
      <c r="BY104" s="79">
        <f t="shared" ca="1" si="99"/>
        <v>635.35100000000602</v>
      </c>
      <c r="BZ104" s="79">
        <f t="shared" ca="1" si="105"/>
        <v>120081.49010891607</v>
      </c>
      <c r="CA104" s="14">
        <f ca="1">SUM(BY$12:BY104)</f>
        <v>74254.731108916094</v>
      </c>
      <c r="CB104" s="77">
        <f ca="1">SUM(BW$12:BW104)+SUMIF(BX$12:BX104, "&lt;0")</f>
        <v>45826.75900000002</v>
      </c>
      <c r="CD104" s="78">
        <v>44278</v>
      </c>
      <c r="CE104" s="79">
        <f t="shared" ca="1" si="100"/>
        <v>2321.0019228459032</v>
      </c>
      <c r="CF104" s="79">
        <f t="shared" ca="1" si="114"/>
        <v>2250.4861829045949</v>
      </c>
      <c r="CG104" s="79">
        <f t="shared" ca="1" si="123"/>
        <v>1364.648999999994</v>
      </c>
      <c r="CH104" s="79">
        <f t="shared" ca="1" si="101"/>
        <v>956.35292284590923</v>
      </c>
      <c r="CI104" s="79">
        <f t="shared" ca="1" si="102"/>
        <v>956.35292284590923</v>
      </c>
      <c r="CJ104" s="79">
        <f t="shared" ca="1" si="76"/>
        <v>122436.53958387236</v>
      </c>
      <c r="CK104" s="14">
        <f ca="1">SUM(CI$12:CI104)</f>
        <v>76609.780583872373</v>
      </c>
      <c r="CL104" s="77">
        <f ca="1">SUM(CG$12:CG104)+SUMIF(CH$12:CH104, "&lt;0")</f>
        <v>45826.75900000002</v>
      </c>
    </row>
    <row r="105" spans="1:90" x14ac:dyDescent="0.2">
      <c r="A105" s="56">
        <v>44279</v>
      </c>
      <c r="B105" s="76">
        <f ca="1">IF($A105&gt;= $C$5,$C$6, INDEX('[1]Historical Data'!$D$2:$D$742, MATCH(A105, '[1]Historical Data'!$B$2:$B$742, 0)))</f>
        <v>1942.7882857142852</v>
      </c>
      <c r="C105" s="79">
        <f t="shared" ca="1" si="106"/>
        <v>1942.7882857142852</v>
      </c>
      <c r="D105" s="79">
        <f t="shared" ca="1" si="115"/>
        <v>1997.8820000000042</v>
      </c>
      <c r="E105" s="79">
        <f t="shared" ca="1" si="77"/>
        <v>-55.093714285718988</v>
      </c>
      <c r="F105" s="79">
        <f t="shared" ca="1" si="78"/>
        <v>0</v>
      </c>
      <c r="G105" s="79">
        <f t="shared" ca="1" si="103"/>
        <v>121372.94328571422</v>
      </c>
      <c r="H105" s="14">
        <f ca="1">SUM(F$12:F105)</f>
        <v>73603.396000000008</v>
      </c>
      <c r="I105" s="77">
        <f ca="1">SUM(D$12:D105)+SUMIF(E$12:E105, "&lt;0")</f>
        <v>47769.547285714303</v>
      </c>
      <c r="J105" s="14"/>
      <c r="K105" s="78">
        <v>44279</v>
      </c>
      <c r="L105" s="79">
        <f t="shared" ca="1" si="79"/>
        <v>1850.8969899038457</v>
      </c>
      <c r="M105" s="79">
        <f t="shared" ca="1" si="107"/>
        <v>1850.8969899038457</v>
      </c>
      <c r="N105" s="79">
        <f t="shared" ca="1" si="116"/>
        <v>1997.8820000000042</v>
      </c>
      <c r="O105" s="79">
        <f t="shared" ca="1" si="80"/>
        <v>-146.98501009615848</v>
      </c>
      <c r="P105" s="79">
        <f t="shared" ca="1" si="81"/>
        <v>0</v>
      </c>
      <c r="Q105" s="79">
        <f t="shared" ca="1" si="71"/>
        <v>119351.33477788468</v>
      </c>
      <c r="R105" s="14">
        <f ca="1">SUM(P$12:P105)</f>
        <v>71673.678787980811</v>
      </c>
      <c r="S105" s="77">
        <f ca="1">SUM(N$12:N105)+SUMIF(O$12:O105, "&lt;0")</f>
        <v>47677.655989903862</v>
      </c>
      <c r="U105" s="78">
        <v>44279</v>
      </c>
      <c r="V105" s="79">
        <f t="shared" ca="1" si="82"/>
        <v>1250</v>
      </c>
      <c r="W105" s="79">
        <f t="shared" ca="1" si="108"/>
        <v>1250</v>
      </c>
      <c r="X105" s="79">
        <f t="shared" ca="1" si="117"/>
        <v>3185.0639999999948</v>
      </c>
      <c r="Y105" s="79">
        <f t="shared" ca="1" si="83"/>
        <v>-1935.0639999999948</v>
      </c>
      <c r="Z105" s="79">
        <f t="shared" ca="1" si="84"/>
        <v>0</v>
      </c>
      <c r="AA105" s="79">
        <f t="shared" ca="1" si="72"/>
        <v>106131.601</v>
      </c>
      <c r="AB105" s="14">
        <f ca="1">SUM(Z$12:Z105)</f>
        <v>60242.023999999998</v>
      </c>
      <c r="AC105" s="77">
        <f ca="1">SUM(X$12:X105)+SUMIF(Y$12:Y105, "&lt;0")</f>
        <v>45889.577000000005</v>
      </c>
      <c r="AE105" s="78">
        <v>44279</v>
      </c>
      <c r="AF105" s="79">
        <f t="shared" ca="1" si="85"/>
        <v>2000</v>
      </c>
      <c r="AG105" s="79">
        <f t="shared" ca="1" si="109"/>
        <v>2000</v>
      </c>
      <c r="AH105" s="79">
        <f t="shared" ca="1" si="118"/>
        <v>1997.8820000000042</v>
      </c>
      <c r="AI105" s="79">
        <f t="shared" ca="1" si="86"/>
        <v>2.1179999999958454</v>
      </c>
      <c r="AJ105" s="79">
        <f t="shared" ca="1" si="87"/>
        <v>2.1179999999958454</v>
      </c>
      <c r="AK105" s="79">
        <f t="shared" ca="1" si="104"/>
        <v>122081.49010891607</v>
      </c>
      <c r="AL105" s="14">
        <f ca="1">SUM(AJ$12:AJ105)</f>
        <v>74256.849108916096</v>
      </c>
      <c r="AM105" s="77">
        <f ca="1">SUM(AH$12:AH105)+SUMIF(AI$12:AI105, "&lt;0")</f>
        <v>47824.641000000025</v>
      </c>
      <c r="AO105" s="78">
        <v>44279</v>
      </c>
      <c r="AP105" s="79">
        <f t="shared" ca="1" si="88"/>
        <v>2344.5071694930061</v>
      </c>
      <c r="AQ105" s="79">
        <f t="shared" ca="1" si="110"/>
        <v>2274</v>
      </c>
      <c r="AR105" s="79">
        <f t="shared" ca="1" si="119"/>
        <v>1997.8820000000042</v>
      </c>
      <c r="AS105" s="79">
        <f t="shared" ca="1" si="89"/>
        <v>346.62516949300198</v>
      </c>
      <c r="AT105" s="79">
        <f t="shared" ca="1" si="90"/>
        <v>346.62516949300198</v>
      </c>
      <c r="AU105" s="79">
        <f t="shared" ca="1" si="73"/>
        <v>124781.04675336537</v>
      </c>
      <c r="AV105" s="14">
        <f ca="1">SUM(AT$12:AT105)</f>
        <v>76956.405753365369</v>
      </c>
      <c r="AW105" s="77">
        <f ca="1">SUM(AR$12:AR105)+SUMIF(AS$12:AS105, "&lt;0")</f>
        <v>47824.641000000025</v>
      </c>
      <c r="AX105" s="14"/>
      <c r="AZ105" s="78">
        <v>44279</v>
      </c>
      <c r="BA105" s="79">
        <f t="shared" ca="1" si="91"/>
        <v>1500</v>
      </c>
      <c r="BB105" s="79">
        <f t="shared" ca="1" si="111"/>
        <v>1500</v>
      </c>
      <c r="BC105" s="79">
        <f t="shared" ca="1" si="120"/>
        <v>2435.0639999999948</v>
      </c>
      <c r="BD105" s="79">
        <f t="shared" ca="1" si="92"/>
        <v>-935.06399999999485</v>
      </c>
      <c r="BE105" s="79">
        <f t="shared" ca="1" si="93"/>
        <v>0</v>
      </c>
      <c r="BF105" s="79">
        <f t="shared" ca="1" si="74"/>
        <v>111631.601</v>
      </c>
      <c r="BG105" s="14">
        <f ca="1">SUM(BE$12:BE105)</f>
        <v>64742.02399999999</v>
      </c>
      <c r="BH105" s="77">
        <f ca="1">SUM(BC$12:BC105)+SUMIF(BD$12:BD105, "&lt;0")</f>
        <v>46889.577000000019</v>
      </c>
      <c r="BJ105" s="78">
        <v>44279</v>
      </c>
      <c r="BK105" s="79">
        <f t="shared" ca="1" si="94"/>
        <v>1750</v>
      </c>
      <c r="BL105" s="79">
        <f t="shared" ca="1" si="112"/>
        <v>1750</v>
      </c>
      <c r="BM105" s="79">
        <f t="shared" ca="1" si="121"/>
        <v>1997.8820000000042</v>
      </c>
      <c r="BN105" s="79">
        <f t="shared" ca="1" si="95"/>
        <v>-247.88200000000415</v>
      </c>
      <c r="BO105" s="79">
        <f t="shared" ca="1" si="96"/>
        <v>0</v>
      </c>
      <c r="BP105" s="79">
        <f t="shared" ca="1" si="75"/>
        <v>117131.601</v>
      </c>
      <c r="BQ105" s="14">
        <f ca="1">SUM(BO$12:BO105)</f>
        <v>69554.84199999999</v>
      </c>
      <c r="BR105" s="77">
        <f ca="1">SUM(BM$12:BM105)+SUMIF(BN$12:BN105, "&lt;0")</f>
        <v>47576.759000000013</v>
      </c>
      <c r="BT105" s="78">
        <v>44279</v>
      </c>
      <c r="BU105" s="79">
        <f t="shared" ca="1" si="97"/>
        <v>2000</v>
      </c>
      <c r="BV105" s="79">
        <f t="shared" ca="1" si="113"/>
        <v>2000</v>
      </c>
      <c r="BW105" s="79">
        <f t="shared" ca="1" si="122"/>
        <v>1997.8820000000042</v>
      </c>
      <c r="BX105" s="79">
        <f t="shared" ca="1" si="98"/>
        <v>2.1179999999958454</v>
      </c>
      <c r="BY105" s="79">
        <f t="shared" ca="1" si="99"/>
        <v>2.1179999999958454</v>
      </c>
      <c r="BZ105" s="79">
        <f t="shared" ca="1" si="105"/>
        <v>122081.49010891607</v>
      </c>
      <c r="CA105" s="14">
        <f ca="1">SUM(BY$12:BY105)</f>
        <v>74256.849108916096</v>
      </c>
      <c r="CB105" s="77">
        <f ca="1">SUM(BW$12:BW105)+SUMIF(BX$12:BX105, "&lt;0")</f>
        <v>47824.641000000025</v>
      </c>
      <c r="CD105" s="78">
        <v>44279</v>
      </c>
      <c r="CE105" s="79">
        <f t="shared" ca="1" si="100"/>
        <v>2344.5071694930061</v>
      </c>
      <c r="CF105" s="79">
        <f t="shared" ca="1" si="114"/>
        <v>2273.9914295516978</v>
      </c>
      <c r="CG105" s="79">
        <f t="shared" ca="1" si="123"/>
        <v>1997.8820000000042</v>
      </c>
      <c r="CH105" s="79">
        <f t="shared" ca="1" si="101"/>
        <v>346.62516949300198</v>
      </c>
      <c r="CI105" s="79">
        <f t="shared" ca="1" si="102"/>
        <v>346.62516949300198</v>
      </c>
      <c r="CJ105" s="79">
        <f t="shared" ca="1" si="76"/>
        <v>124781.04675336537</v>
      </c>
      <c r="CK105" s="14">
        <f ca="1">SUM(CI$12:CI105)</f>
        <v>76956.405753365369</v>
      </c>
      <c r="CL105" s="77">
        <f ca="1">SUM(CG$12:CG105)+SUMIF(CH$12:CH105, "&lt;0")</f>
        <v>47824.641000000025</v>
      </c>
    </row>
    <row r="106" spans="1:90" x14ac:dyDescent="0.2">
      <c r="A106" s="56">
        <v>44280</v>
      </c>
      <c r="B106" s="76">
        <f ca="1">IF($A106&gt;= $C$5,$C$6, INDEX('[1]Historical Data'!$D$2:$D$742, MATCH(A106, '[1]Historical Data'!$B$2:$B$742, 0)))</f>
        <v>1942.7882857142852</v>
      </c>
      <c r="C106" s="79">
        <f t="shared" ca="1" si="106"/>
        <v>1942.7882857142852</v>
      </c>
      <c r="D106" s="79">
        <f t="shared" ca="1" si="115"/>
        <v>608.51771428571988</v>
      </c>
      <c r="E106" s="79">
        <f t="shared" ca="1" si="77"/>
        <v>1334.2705714285653</v>
      </c>
      <c r="F106" s="79">
        <f t="shared" ca="1" si="78"/>
        <v>1334.2705714285653</v>
      </c>
      <c r="G106" s="79">
        <f t="shared" ca="1" si="103"/>
        <v>123315.73157142851</v>
      </c>
      <c r="H106" s="14">
        <f ca="1">SUM(F$12:F106)</f>
        <v>74937.666571428577</v>
      </c>
      <c r="I106" s="77">
        <f ca="1">SUM(D$12:D106)+SUMIF(E$12:E106, "&lt;0")</f>
        <v>48378.065000000024</v>
      </c>
      <c r="J106" s="14"/>
      <c r="K106" s="78">
        <v>44280</v>
      </c>
      <c r="L106" s="79">
        <f t="shared" ca="1" si="79"/>
        <v>1850.8969899038457</v>
      </c>
      <c r="M106" s="79">
        <f t="shared" ca="1" si="107"/>
        <v>1850.8969899038457</v>
      </c>
      <c r="N106" s="79">
        <f t="shared" ca="1" si="116"/>
        <v>700.40901009615936</v>
      </c>
      <c r="O106" s="79">
        <f t="shared" ca="1" si="80"/>
        <v>1150.4879798076863</v>
      </c>
      <c r="P106" s="79">
        <f t="shared" ca="1" si="81"/>
        <v>1150.4879798076863</v>
      </c>
      <c r="Q106" s="79">
        <f t="shared" ca="1" si="71"/>
        <v>121202.23176778853</v>
      </c>
      <c r="R106" s="14">
        <f ca="1">SUM(P$12:P106)</f>
        <v>72824.166767788498</v>
      </c>
      <c r="S106" s="77">
        <f ca="1">SUM(N$12:N106)+SUMIF(O$12:O106, "&lt;0")</f>
        <v>48378.065000000024</v>
      </c>
      <c r="U106" s="78">
        <v>44280</v>
      </c>
      <c r="V106" s="79">
        <f t="shared" ca="1" si="82"/>
        <v>1250</v>
      </c>
      <c r="W106" s="79">
        <f t="shared" ca="1" si="108"/>
        <v>1250</v>
      </c>
      <c r="X106" s="79">
        <f t="shared" ca="1" si="117"/>
        <v>2488.4879999999957</v>
      </c>
      <c r="Y106" s="79">
        <f t="shared" ca="1" si="83"/>
        <v>-1238.4879999999957</v>
      </c>
      <c r="Z106" s="79">
        <f t="shared" ca="1" si="84"/>
        <v>0</v>
      </c>
      <c r="AA106" s="79">
        <f t="shared" ca="1" si="72"/>
        <v>107381.601</v>
      </c>
      <c r="AB106" s="14">
        <f ca="1">SUM(Z$12:Z106)</f>
        <v>60242.023999999998</v>
      </c>
      <c r="AC106" s="77">
        <f ca="1">SUM(X$12:X106)+SUMIF(Y$12:Y106, "&lt;0")</f>
        <v>47139.577000000012</v>
      </c>
      <c r="AE106" s="78">
        <v>44280</v>
      </c>
      <c r="AF106" s="79">
        <f t="shared" ca="1" si="85"/>
        <v>2000</v>
      </c>
      <c r="AG106" s="79">
        <f t="shared" ca="1" si="109"/>
        <v>2000</v>
      </c>
      <c r="AH106" s="79">
        <f t="shared" ca="1" si="118"/>
        <v>553.42400000000089</v>
      </c>
      <c r="AI106" s="79">
        <f t="shared" ca="1" si="86"/>
        <v>1446.5759999999991</v>
      </c>
      <c r="AJ106" s="79">
        <f t="shared" ca="1" si="87"/>
        <v>1446.5759999999991</v>
      </c>
      <c r="AK106" s="79">
        <f t="shared" ca="1" si="104"/>
        <v>124081.49010891607</v>
      </c>
      <c r="AL106" s="14">
        <f ca="1">SUM(AJ$12:AJ106)</f>
        <v>75703.425108916097</v>
      </c>
      <c r="AM106" s="77">
        <f ca="1">SUM(AH$12:AH106)+SUMIF(AI$12:AI106, "&lt;0")</f>
        <v>48378.065000000024</v>
      </c>
      <c r="AO106" s="78">
        <v>44280</v>
      </c>
      <c r="AP106" s="79">
        <f t="shared" ca="1" si="88"/>
        <v>2368.0124161401091</v>
      </c>
      <c r="AQ106" s="79">
        <f t="shared" ca="1" si="110"/>
        <v>2297</v>
      </c>
      <c r="AR106" s="79">
        <f t="shared" ca="1" si="119"/>
        <v>553.42400000000089</v>
      </c>
      <c r="AS106" s="79">
        <f t="shared" ca="1" si="89"/>
        <v>1814.5884161401082</v>
      </c>
      <c r="AT106" s="79">
        <f t="shared" ca="1" si="90"/>
        <v>1814.5884161401082</v>
      </c>
      <c r="AU106" s="79">
        <f t="shared" ca="1" si="73"/>
        <v>127149.05916950548</v>
      </c>
      <c r="AV106" s="14">
        <f ca="1">SUM(AT$12:AT106)</f>
        <v>78770.994169505473</v>
      </c>
      <c r="AW106" s="77">
        <f ca="1">SUM(AR$12:AR106)+SUMIF(AS$12:AS106, "&lt;0")</f>
        <v>48378.065000000024</v>
      </c>
      <c r="AX106" s="14"/>
      <c r="AZ106" s="78">
        <v>44280</v>
      </c>
      <c r="BA106" s="79">
        <f t="shared" ca="1" si="91"/>
        <v>1500</v>
      </c>
      <c r="BB106" s="79">
        <f t="shared" ca="1" si="111"/>
        <v>1500</v>
      </c>
      <c r="BC106" s="79">
        <f t="shared" ca="1" si="120"/>
        <v>1488.4879999999957</v>
      </c>
      <c r="BD106" s="79">
        <f t="shared" ca="1" si="92"/>
        <v>11.512000000004264</v>
      </c>
      <c r="BE106" s="79">
        <f t="shared" ca="1" si="93"/>
        <v>11.512000000004264</v>
      </c>
      <c r="BF106" s="79">
        <f t="shared" ca="1" si="74"/>
        <v>113131.601</v>
      </c>
      <c r="BG106" s="14">
        <f ca="1">SUM(BE$12:BE106)</f>
        <v>64753.535999999993</v>
      </c>
      <c r="BH106" s="77">
        <f ca="1">SUM(BC$12:BC106)+SUMIF(BD$12:BD106, "&lt;0")</f>
        <v>48378.065000000017</v>
      </c>
      <c r="BJ106" s="78">
        <v>44280</v>
      </c>
      <c r="BK106" s="79">
        <f t="shared" ca="1" si="94"/>
        <v>1750</v>
      </c>
      <c r="BL106" s="79">
        <f t="shared" ca="1" si="112"/>
        <v>1750</v>
      </c>
      <c r="BM106" s="79">
        <f t="shared" ca="1" si="121"/>
        <v>801.30600000000504</v>
      </c>
      <c r="BN106" s="79">
        <f t="shared" ca="1" si="95"/>
        <v>948.69399999999496</v>
      </c>
      <c r="BO106" s="79">
        <f t="shared" ca="1" si="96"/>
        <v>948.69399999999496</v>
      </c>
      <c r="BP106" s="79">
        <f t="shared" ca="1" si="75"/>
        <v>118881.601</v>
      </c>
      <c r="BQ106" s="14">
        <f ca="1">SUM(BO$12:BO106)</f>
        <v>70503.535999999978</v>
      </c>
      <c r="BR106" s="77">
        <f ca="1">SUM(BM$12:BM106)+SUMIF(BN$12:BN106, "&lt;0")</f>
        <v>48378.065000000017</v>
      </c>
      <c r="BT106" s="78">
        <v>44280</v>
      </c>
      <c r="BU106" s="79">
        <f t="shared" ca="1" si="97"/>
        <v>2000</v>
      </c>
      <c r="BV106" s="79">
        <f t="shared" ca="1" si="113"/>
        <v>2000</v>
      </c>
      <c r="BW106" s="79">
        <f t="shared" ca="1" si="122"/>
        <v>553.42400000000089</v>
      </c>
      <c r="BX106" s="79">
        <f t="shared" ca="1" si="98"/>
        <v>1446.5759999999991</v>
      </c>
      <c r="BY106" s="79">
        <f t="shared" ca="1" si="99"/>
        <v>1446.5759999999991</v>
      </c>
      <c r="BZ106" s="79">
        <f t="shared" ca="1" si="105"/>
        <v>124081.49010891607</v>
      </c>
      <c r="CA106" s="14">
        <f ca="1">SUM(BY$12:BY106)</f>
        <v>75703.425108916097</v>
      </c>
      <c r="CB106" s="77">
        <f ca="1">SUM(BW$12:BW106)+SUMIF(BX$12:BX106, "&lt;0")</f>
        <v>48378.065000000024</v>
      </c>
      <c r="CD106" s="78">
        <v>44280</v>
      </c>
      <c r="CE106" s="79">
        <f t="shared" ca="1" si="100"/>
        <v>2368.0124161401091</v>
      </c>
      <c r="CF106" s="79">
        <f t="shared" ca="1" si="114"/>
        <v>2297.4966761988003</v>
      </c>
      <c r="CG106" s="79">
        <f t="shared" ca="1" si="123"/>
        <v>553.42400000000089</v>
      </c>
      <c r="CH106" s="79">
        <f t="shared" ca="1" si="101"/>
        <v>1814.5884161401082</v>
      </c>
      <c r="CI106" s="79">
        <f t="shared" ca="1" si="102"/>
        <v>1814.5884161401082</v>
      </c>
      <c r="CJ106" s="79">
        <f t="shared" ca="1" si="76"/>
        <v>127149.05916950548</v>
      </c>
      <c r="CK106" s="14">
        <f ca="1">SUM(CI$12:CI106)</f>
        <v>78770.994169505473</v>
      </c>
      <c r="CL106" s="77">
        <f ca="1">SUM(CG$12:CG106)+SUMIF(CH$12:CH106, "&lt;0")</f>
        <v>48378.065000000024</v>
      </c>
    </row>
    <row r="107" spans="1:90" x14ac:dyDescent="0.2">
      <c r="A107" s="56">
        <v>44281</v>
      </c>
      <c r="B107" s="76">
        <f ca="1">IF($A107&gt;= $C$5,$C$6, INDEX('[1]Historical Data'!$D$2:$D$742, MATCH(A107, '[1]Historical Data'!$B$2:$B$742, 0)))</f>
        <v>1942.7882857142852</v>
      </c>
      <c r="C107" s="79">
        <f t="shared" ca="1" si="106"/>
        <v>1942.7882857142852</v>
      </c>
      <c r="D107" s="79">
        <f t="shared" ca="1" si="115"/>
        <v>517.90399999999681</v>
      </c>
      <c r="E107" s="79">
        <f t="shared" ca="1" si="77"/>
        <v>1424.8842857142884</v>
      </c>
      <c r="F107" s="79">
        <f t="shared" ca="1" si="78"/>
        <v>1424.8842857142884</v>
      </c>
      <c r="G107" s="79">
        <f t="shared" ca="1" si="103"/>
        <v>125258.51985714279</v>
      </c>
      <c r="H107" s="14">
        <f ca="1">SUM(F$12:F107)</f>
        <v>76362.550857142865</v>
      </c>
      <c r="I107" s="77">
        <f ca="1">SUM(D$12:D107)+SUMIF(E$12:E107, "&lt;0")</f>
        <v>48895.969000000019</v>
      </c>
      <c r="J107" s="14"/>
      <c r="K107" s="78">
        <v>44281</v>
      </c>
      <c r="L107" s="79">
        <f t="shared" ca="1" si="79"/>
        <v>1850.8969899038457</v>
      </c>
      <c r="M107" s="79">
        <f t="shared" ca="1" si="107"/>
        <v>1850.8969899038457</v>
      </c>
      <c r="N107" s="79">
        <f t="shared" ca="1" si="116"/>
        <v>517.90399999999681</v>
      </c>
      <c r="O107" s="79">
        <f t="shared" ca="1" si="80"/>
        <v>1332.9929899038489</v>
      </c>
      <c r="P107" s="79">
        <f t="shared" ca="1" si="81"/>
        <v>1332.9929899038489</v>
      </c>
      <c r="Q107" s="79">
        <f t="shared" ca="1" si="71"/>
        <v>123053.12875769238</v>
      </c>
      <c r="R107" s="14">
        <f ca="1">SUM(P$12:P107)</f>
        <v>74157.159757692352</v>
      </c>
      <c r="S107" s="77">
        <f ca="1">SUM(N$12:N107)+SUMIF(O$12:O107, "&lt;0")</f>
        <v>48895.969000000019</v>
      </c>
      <c r="U107" s="78">
        <v>44281</v>
      </c>
      <c r="V107" s="79">
        <f t="shared" ca="1" si="82"/>
        <v>1250</v>
      </c>
      <c r="W107" s="79">
        <f t="shared" ca="1" si="108"/>
        <v>1250</v>
      </c>
      <c r="X107" s="79">
        <f t="shared" ca="1" si="117"/>
        <v>1756.3919999999925</v>
      </c>
      <c r="Y107" s="79">
        <f t="shared" ca="1" si="83"/>
        <v>-506.39199999999255</v>
      </c>
      <c r="Z107" s="79">
        <f t="shared" ca="1" si="84"/>
        <v>0</v>
      </c>
      <c r="AA107" s="79">
        <f t="shared" ca="1" si="72"/>
        <v>108631.601</v>
      </c>
      <c r="AB107" s="14">
        <f ca="1">SUM(Z$12:Z107)</f>
        <v>60242.023999999998</v>
      </c>
      <c r="AC107" s="77">
        <f ca="1">SUM(X$12:X107)+SUMIF(Y$12:Y107, "&lt;0")</f>
        <v>48389.577000000012</v>
      </c>
      <c r="AE107" s="78">
        <v>44281</v>
      </c>
      <c r="AF107" s="79">
        <f t="shared" ca="1" si="85"/>
        <v>2000</v>
      </c>
      <c r="AG107" s="79">
        <f t="shared" ca="1" si="109"/>
        <v>2000</v>
      </c>
      <c r="AH107" s="79">
        <f t="shared" ca="1" si="118"/>
        <v>517.90399999999681</v>
      </c>
      <c r="AI107" s="79">
        <f t="shared" ca="1" si="86"/>
        <v>1482.0960000000032</v>
      </c>
      <c r="AJ107" s="79">
        <f t="shared" ca="1" si="87"/>
        <v>1482.0960000000032</v>
      </c>
      <c r="AK107" s="79">
        <f t="shared" ca="1" si="104"/>
        <v>126081.49010891607</v>
      </c>
      <c r="AL107" s="14">
        <f ca="1">SUM(AJ$12:AJ107)</f>
        <v>77185.521108916102</v>
      </c>
      <c r="AM107" s="77">
        <f ca="1">SUM(AH$12:AH107)+SUMIF(AI$12:AI107, "&lt;0")</f>
        <v>48895.969000000019</v>
      </c>
      <c r="AO107" s="78">
        <v>44281</v>
      </c>
      <c r="AP107" s="79">
        <f t="shared" ca="1" si="88"/>
        <v>2391.517662787212</v>
      </c>
      <c r="AQ107" s="79">
        <f t="shared" ca="1" si="110"/>
        <v>2321</v>
      </c>
      <c r="AR107" s="79">
        <f t="shared" ca="1" si="119"/>
        <v>517.90399999999681</v>
      </c>
      <c r="AS107" s="79">
        <f t="shared" ca="1" si="89"/>
        <v>1873.6136627872152</v>
      </c>
      <c r="AT107" s="79">
        <f t="shared" ca="1" si="90"/>
        <v>1873.6136627872152</v>
      </c>
      <c r="AU107" s="79">
        <f t="shared" ca="1" si="73"/>
        <v>129540.57683229269</v>
      </c>
      <c r="AV107" s="14">
        <f ca="1">SUM(AT$12:AT107)</f>
        <v>80644.607832292691</v>
      </c>
      <c r="AW107" s="77">
        <f ca="1">SUM(AR$12:AR107)+SUMIF(AS$12:AS107, "&lt;0")</f>
        <v>48895.969000000019</v>
      </c>
      <c r="AX107" s="14"/>
      <c r="AZ107" s="78">
        <v>44281</v>
      </c>
      <c r="BA107" s="79">
        <f t="shared" ca="1" si="91"/>
        <v>1500</v>
      </c>
      <c r="BB107" s="79">
        <f t="shared" ca="1" si="111"/>
        <v>1500</v>
      </c>
      <c r="BC107" s="79">
        <f t="shared" ca="1" si="120"/>
        <v>517.90399999999681</v>
      </c>
      <c r="BD107" s="79">
        <f t="shared" ca="1" si="92"/>
        <v>982.09600000000319</v>
      </c>
      <c r="BE107" s="79">
        <f t="shared" ca="1" si="93"/>
        <v>982.09600000000319</v>
      </c>
      <c r="BF107" s="79">
        <f t="shared" ca="1" si="74"/>
        <v>114631.601</v>
      </c>
      <c r="BG107" s="14">
        <f ca="1">SUM(BE$12:BE107)</f>
        <v>65735.631999999998</v>
      </c>
      <c r="BH107" s="77">
        <f ca="1">SUM(BC$12:BC107)+SUMIF(BD$12:BD107, "&lt;0")</f>
        <v>48895.969000000012</v>
      </c>
      <c r="BJ107" s="78">
        <v>44281</v>
      </c>
      <c r="BK107" s="79">
        <f t="shared" ca="1" si="94"/>
        <v>1750</v>
      </c>
      <c r="BL107" s="79">
        <f t="shared" ca="1" si="112"/>
        <v>1750</v>
      </c>
      <c r="BM107" s="79">
        <f t="shared" ca="1" si="121"/>
        <v>517.90399999999681</v>
      </c>
      <c r="BN107" s="79">
        <f t="shared" ca="1" si="95"/>
        <v>1232.0960000000032</v>
      </c>
      <c r="BO107" s="79">
        <f t="shared" ca="1" si="96"/>
        <v>1232.0960000000032</v>
      </c>
      <c r="BP107" s="79">
        <f t="shared" ca="1" si="75"/>
        <v>120631.601</v>
      </c>
      <c r="BQ107" s="14">
        <f ca="1">SUM(BO$12:BO107)</f>
        <v>71735.631999999983</v>
      </c>
      <c r="BR107" s="77">
        <f ca="1">SUM(BM$12:BM107)+SUMIF(BN$12:BN107, "&lt;0")</f>
        <v>48895.969000000012</v>
      </c>
      <c r="BT107" s="78">
        <v>44281</v>
      </c>
      <c r="BU107" s="79">
        <f t="shared" ca="1" si="97"/>
        <v>2000</v>
      </c>
      <c r="BV107" s="79">
        <f t="shared" ca="1" si="113"/>
        <v>2000</v>
      </c>
      <c r="BW107" s="79">
        <f t="shared" ca="1" si="122"/>
        <v>517.90399999999681</v>
      </c>
      <c r="BX107" s="79">
        <f t="shared" ca="1" si="98"/>
        <v>1482.0960000000032</v>
      </c>
      <c r="BY107" s="79">
        <f t="shared" ca="1" si="99"/>
        <v>1482.0960000000032</v>
      </c>
      <c r="BZ107" s="79">
        <f t="shared" ca="1" si="105"/>
        <v>126081.49010891607</v>
      </c>
      <c r="CA107" s="14">
        <f ca="1">SUM(BY$12:BY107)</f>
        <v>77185.521108916102</v>
      </c>
      <c r="CB107" s="77">
        <f ca="1">SUM(BW$12:BW107)+SUMIF(BX$12:BX107, "&lt;0")</f>
        <v>48895.969000000019</v>
      </c>
      <c r="CD107" s="78">
        <v>44281</v>
      </c>
      <c r="CE107" s="79">
        <f t="shared" ca="1" si="100"/>
        <v>2391.517662787212</v>
      </c>
      <c r="CF107" s="79">
        <f t="shared" ca="1" si="114"/>
        <v>2321.0019228459032</v>
      </c>
      <c r="CG107" s="79">
        <f t="shared" ca="1" si="123"/>
        <v>517.90399999999681</v>
      </c>
      <c r="CH107" s="79">
        <f t="shared" ca="1" si="101"/>
        <v>1873.6136627872152</v>
      </c>
      <c r="CI107" s="79">
        <f t="shared" ca="1" si="102"/>
        <v>1873.6136627872152</v>
      </c>
      <c r="CJ107" s="79">
        <f t="shared" ca="1" si="76"/>
        <v>129540.57683229269</v>
      </c>
      <c r="CK107" s="14">
        <f ca="1">SUM(CI$12:CI107)</f>
        <v>80644.607832292691</v>
      </c>
      <c r="CL107" s="77">
        <f ca="1">SUM(CG$12:CG107)+SUMIF(CH$12:CH107, "&lt;0")</f>
        <v>48895.969000000019</v>
      </c>
    </row>
    <row r="108" spans="1:90" x14ac:dyDescent="0.2">
      <c r="A108" s="56">
        <v>44282</v>
      </c>
      <c r="B108" s="76">
        <f ca="1">IF($A108&gt;= $C$5,$C$6, INDEX('[1]Historical Data'!$D$2:$D$742, MATCH(A108, '[1]Historical Data'!$B$2:$B$742, 0)))</f>
        <v>1942.7882857142852</v>
      </c>
      <c r="C108" s="79">
        <f t="shared" ca="1" si="106"/>
        <v>1942.7882857142852</v>
      </c>
      <c r="D108" s="79">
        <f t="shared" ca="1" si="115"/>
        <v>1170.3842857142859</v>
      </c>
      <c r="E108" s="79">
        <f t="shared" ca="1" si="77"/>
        <v>772.40399999999931</v>
      </c>
      <c r="F108" s="79">
        <f t="shared" ca="1" si="78"/>
        <v>772.40399999999931</v>
      </c>
      <c r="G108" s="79">
        <f t="shared" ca="1" si="103"/>
        <v>127201.30814285707</v>
      </c>
      <c r="H108" s="14">
        <f ca="1">SUM(F$12:F108)</f>
        <v>77134.95485714286</v>
      </c>
      <c r="I108" s="77">
        <f ca="1">SUM(D$12:D108)+SUMIF(E$12:E108, "&lt;0")</f>
        <v>50066.353285714307</v>
      </c>
      <c r="J108" s="14"/>
      <c r="K108" s="78">
        <v>44282</v>
      </c>
      <c r="L108" s="79">
        <f t="shared" ca="1" si="79"/>
        <v>1850.8969899038457</v>
      </c>
      <c r="M108" s="79">
        <f t="shared" ca="1" si="107"/>
        <v>1850.8969899038457</v>
      </c>
      <c r="N108" s="79">
        <f t="shared" ca="1" si="116"/>
        <v>1078.4929899038464</v>
      </c>
      <c r="O108" s="79">
        <f t="shared" ca="1" si="80"/>
        <v>772.40399999999931</v>
      </c>
      <c r="P108" s="79">
        <f t="shared" ca="1" si="81"/>
        <v>772.40399999999931</v>
      </c>
      <c r="Q108" s="79">
        <f t="shared" ca="1" si="71"/>
        <v>124904.02574759623</v>
      </c>
      <c r="R108" s="14">
        <f ca="1">SUM(P$12:P108)</f>
        <v>74929.563757692347</v>
      </c>
      <c r="S108" s="77">
        <f ca="1">SUM(N$12:N108)+SUMIF(O$12:O108, "&lt;0")</f>
        <v>49974.461989903866</v>
      </c>
      <c r="U108" s="78">
        <v>44282</v>
      </c>
      <c r="V108" s="79">
        <f t="shared" ca="1" si="82"/>
        <v>1250</v>
      </c>
      <c r="W108" s="79">
        <f t="shared" ca="1" si="108"/>
        <v>1250</v>
      </c>
      <c r="X108" s="79">
        <f t="shared" ca="1" si="117"/>
        <v>983.98799999999324</v>
      </c>
      <c r="Y108" s="79">
        <f t="shared" ca="1" si="83"/>
        <v>266.01200000000676</v>
      </c>
      <c r="Z108" s="79">
        <f t="shared" ca="1" si="84"/>
        <v>266.01200000000676</v>
      </c>
      <c r="AA108" s="79">
        <f t="shared" ca="1" si="72"/>
        <v>109881.601</v>
      </c>
      <c r="AB108" s="14">
        <f ca="1">SUM(Z$12:Z108)</f>
        <v>60508.036000000007</v>
      </c>
      <c r="AC108" s="77">
        <f ca="1">SUM(X$12:X108)+SUMIF(Y$12:Y108, "&lt;0")</f>
        <v>49373.565000000002</v>
      </c>
      <c r="AE108" s="78">
        <v>44282</v>
      </c>
      <c r="AF108" s="79">
        <f t="shared" ca="1" si="85"/>
        <v>2000</v>
      </c>
      <c r="AG108" s="79">
        <f t="shared" ca="1" si="109"/>
        <v>2000</v>
      </c>
      <c r="AH108" s="79">
        <f t="shared" ca="1" si="118"/>
        <v>1078.4929899038464</v>
      </c>
      <c r="AI108" s="79">
        <f t="shared" ca="1" si="86"/>
        <v>921.50701009615364</v>
      </c>
      <c r="AJ108" s="79">
        <f t="shared" ca="1" si="87"/>
        <v>921.50701009615364</v>
      </c>
      <c r="AK108" s="79">
        <f t="shared" ca="1" si="104"/>
        <v>128081.49010891607</v>
      </c>
      <c r="AL108" s="14">
        <f ca="1">SUM(AJ$12:AJ108)</f>
        <v>78107.028119012262</v>
      </c>
      <c r="AM108" s="77">
        <f ca="1">SUM(AH$12:AH108)+SUMIF(AI$12:AI108, "&lt;0")</f>
        <v>49974.461989903866</v>
      </c>
      <c r="AO108" s="78">
        <v>44282</v>
      </c>
      <c r="AP108" s="79">
        <f t="shared" ca="1" si="88"/>
        <v>2415.0229094343149</v>
      </c>
      <c r="AQ108" s="79">
        <f t="shared" ca="1" si="110"/>
        <v>2345</v>
      </c>
      <c r="AR108" s="79">
        <f t="shared" ca="1" si="119"/>
        <v>1078.4929899038464</v>
      </c>
      <c r="AS108" s="79">
        <f t="shared" ca="1" si="89"/>
        <v>1336.5299195304685</v>
      </c>
      <c r="AT108" s="79">
        <f t="shared" ca="1" si="90"/>
        <v>1336.5299195304685</v>
      </c>
      <c r="AU108" s="79">
        <f t="shared" ca="1" si="73"/>
        <v>131955.599741727</v>
      </c>
      <c r="AV108" s="14">
        <f ca="1">SUM(AT$12:AT108)</f>
        <v>81981.13775182316</v>
      </c>
      <c r="AW108" s="77">
        <f ca="1">SUM(AR$12:AR108)+SUMIF(AS$12:AS108, "&lt;0")</f>
        <v>49974.461989903866</v>
      </c>
      <c r="AX108" s="14"/>
      <c r="AZ108" s="78">
        <v>44282</v>
      </c>
      <c r="BA108" s="79">
        <f t="shared" ca="1" si="91"/>
        <v>1500</v>
      </c>
      <c r="BB108" s="79">
        <f t="shared" ca="1" si="111"/>
        <v>1500</v>
      </c>
      <c r="BC108" s="79">
        <f t="shared" ca="1" si="120"/>
        <v>727.59600000000069</v>
      </c>
      <c r="BD108" s="79">
        <f t="shared" ca="1" si="92"/>
        <v>772.40399999999931</v>
      </c>
      <c r="BE108" s="79">
        <f t="shared" ca="1" si="93"/>
        <v>772.40399999999931</v>
      </c>
      <c r="BF108" s="79">
        <f t="shared" ca="1" si="74"/>
        <v>116131.601</v>
      </c>
      <c r="BG108" s="14">
        <f ca="1">SUM(BE$12:BE108)</f>
        <v>66508.035999999993</v>
      </c>
      <c r="BH108" s="77">
        <f ca="1">SUM(BC$12:BC108)+SUMIF(BD$12:BD108, "&lt;0")</f>
        <v>49623.56500000001</v>
      </c>
      <c r="BJ108" s="78">
        <v>44282</v>
      </c>
      <c r="BK108" s="79">
        <f t="shared" ca="1" si="94"/>
        <v>1750</v>
      </c>
      <c r="BL108" s="79">
        <f t="shared" ca="1" si="112"/>
        <v>1750</v>
      </c>
      <c r="BM108" s="79">
        <f t="shared" ca="1" si="121"/>
        <v>977.59600000000069</v>
      </c>
      <c r="BN108" s="79">
        <f t="shared" ca="1" si="95"/>
        <v>772.40399999999931</v>
      </c>
      <c r="BO108" s="79">
        <f t="shared" ca="1" si="96"/>
        <v>772.40399999999931</v>
      </c>
      <c r="BP108" s="79">
        <f t="shared" ca="1" si="75"/>
        <v>122381.601</v>
      </c>
      <c r="BQ108" s="14">
        <f ca="1">SUM(BO$12:BO108)</f>
        <v>72508.035999999978</v>
      </c>
      <c r="BR108" s="77">
        <f ca="1">SUM(BM$12:BM108)+SUMIF(BN$12:BN108, "&lt;0")</f>
        <v>49873.56500000001</v>
      </c>
      <c r="BT108" s="78">
        <v>44282</v>
      </c>
      <c r="BU108" s="79">
        <f t="shared" ca="1" si="97"/>
        <v>2000</v>
      </c>
      <c r="BV108" s="79">
        <f t="shared" ca="1" si="113"/>
        <v>2000</v>
      </c>
      <c r="BW108" s="79">
        <f t="shared" ca="1" si="122"/>
        <v>1078.4929899038464</v>
      </c>
      <c r="BX108" s="79">
        <f t="shared" ca="1" si="98"/>
        <v>921.50701009615364</v>
      </c>
      <c r="BY108" s="79">
        <f t="shared" ca="1" si="99"/>
        <v>921.50701009615364</v>
      </c>
      <c r="BZ108" s="79">
        <f t="shared" ca="1" si="105"/>
        <v>128081.49010891607</v>
      </c>
      <c r="CA108" s="14">
        <f ca="1">SUM(BY$12:BY108)</f>
        <v>78107.028119012262</v>
      </c>
      <c r="CB108" s="77">
        <f ca="1">SUM(BW$12:BW108)+SUMIF(BX$12:BX108, "&lt;0")</f>
        <v>49974.461989903866</v>
      </c>
      <c r="CD108" s="78">
        <v>44282</v>
      </c>
      <c r="CE108" s="79">
        <f t="shared" ca="1" si="100"/>
        <v>2415.0229094343149</v>
      </c>
      <c r="CF108" s="79">
        <f t="shared" ca="1" si="114"/>
        <v>2344.5071694930057</v>
      </c>
      <c r="CG108" s="79">
        <f t="shared" ca="1" si="123"/>
        <v>1078.4929899038464</v>
      </c>
      <c r="CH108" s="79">
        <f t="shared" ca="1" si="101"/>
        <v>1336.5299195304685</v>
      </c>
      <c r="CI108" s="79">
        <f t="shared" ca="1" si="102"/>
        <v>1336.5299195304685</v>
      </c>
      <c r="CJ108" s="79">
        <f t="shared" ca="1" si="76"/>
        <v>131955.599741727</v>
      </c>
      <c r="CK108" s="14">
        <f ca="1">SUM(CI$12:CI108)</f>
        <v>81981.13775182316</v>
      </c>
      <c r="CL108" s="77">
        <f ca="1">SUM(CG$12:CG108)+SUMIF(CH$12:CH108, "&lt;0")</f>
        <v>49974.461989903866</v>
      </c>
    </row>
    <row r="109" spans="1:90" x14ac:dyDescent="0.2">
      <c r="A109" s="56">
        <v>44283</v>
      </c>
      <c r="B109" s="76">
        <f ca="1">IF($A109&gt;= $C$5,$C$6, INDEX('[1]Historical Data'!$D$2:$D$742, MATCH(A109, '[1]Historical Data'!$B$2:$B$742, 0)))</f>
        <v>1942.7882857142852</v>
      </c>
      <c r="C109" s="79">
        <f t="shared" ca="1" si="106"/>
        <v>1942.7882857142852</v>
      </c>
      <c r="D109" s="79">
        <f t="shared" ca="1" si="115"/>
        <v>1700.762285714284</v>
      </c>
      <c r="E109" s="79">
        <f t="shared" ca="1" si="77"/>
        <v>242.0260000000012</v>
      </c>
      <c r="F109" s="79">
        <f t="shared" ca="1" si="78"/>
        <v>242.0260000000012</v>
      </c>
      <c r="G109" s="79">
        <f t="shared" ca="1" si="103"/>
        <v>129144.09642857136</v>
      </c>
      <c r="H109" s="14">
        <f ca="1">SUM(F$12:F109)</f>
        <v>77376.980857142858</v>
      </c>
      <c r="I109" s="77">
        <f ca="1">SUM(D$12:D109)+SUMIF(E$12:E109, "&lt;0")</f>
        <v>51767.115571428592</v>
      </c>
      <c r="J109" s="14"/>
      <c r="K109" s="78">
        <v>44283</v>
      </c>
      <c r="L109" s="79">
        <f t="shared" ca="1" si="79"/>
        <v>1850.8969899038457</v>
      </c>
      <c r="M109" s="79">
        <f t="shared" ca="1" si="107"/>
        <v>1850.8969899038457</v>
      </c>
      <c r="N109" s="79">
        <f t="shared" ca="1" si="116"/>
        <v>1608.8709899038445</v>
      </c>
      <c r="O109" s="79">
        <f t="shared" ca="1" si="80"/>
        <v>242.0260000000012</v>
      </c>
      <c r="P109" s="79">
        <f t="shared" ca="1" si="81"/>
        <v>242.0260000000012</v>
      </c>
      <c r="Q109" s="79">
        <f t="shared" ref="Q109:Q172" ca="1" si="124">L109+Q108</f>
        <v>126754.92273750008</v>
      </c>
      <c r="R109" s="14">
        <f ca="1">SUM(P$12:P109)</f>
        <v>75171.589757692345</v>
      </c>
      <c r="S109" s="77">
        <f ca="1">SUM(N$12:N109)+SUMIF(O$12:O109, "&lt;0")</f>
        <v>51583.33297980771</v>
      </c>
      <c r="U109" s="78">
        <v>44283</v>
      </c>
      <c r="V109" s="79">
        <f t="shared" ca="1" si="82"/>
        <v>1250</v>
      </c>
      <c r="W109" s="79">
        <f t="shared" ca="1" si="108"/>
        <v>1250</v>
      </c>
      <c r="X109" s="79">
        <f t="shared" ca="1" si="117"/>
        <v>1007.9739999999988</v>
      </c>
      <c r="Y109" s="79">
        <f t="shared" ca="1" si="83"/>
        <v>242.0260000000012</v>
      </c>
      <c r="Z109" s="79">
        <f t="shared" ca="1" si="84"/>
        <v>242.0260000000012</v>
      </c>
      <c r="AA109" s="79">
        <f t="shared" ref="AA109:AA172" ca="1" si="125">V109+AA108</f>
        <v>111131.601</v>
      </c>
      <c r="AB109" s="14">
        <f ca="1">SUM(Z$12:Z109)</f>
        <v>60750.062000000005</v>
      </c>
      <c r="AC109" s="77">
        <f ca="1">SUM(X$12:X109)+SUMIF(Y$12:Y109, "&lt;0")</f>
        <v>50381.539000000004</v>
      </c>
      <c r="AE109" s="78">
        <v>44283</v>
      </c>
      <c r="AF109" s="79">
        <f t="shared" ca="1" si="85"/>
        <v>2000</v>
      </c>
      <c r="AG109" s="79">
        <f t="shared" ca="1" si="109"/>
        <v>2000</v>
      </c>
      <c r="AH109" s="79">
        <f t="shared" ca="1" si="118"/>
        <v>1632.3762365509474</v>
      </c>
      <c r="AI109" s="79">
        <f t="shared" ca="1" si="86"/>
        <v>367.6237634490526</v>
      </c>
      <c r="AJ109" s="79">
        <f t="shared" ca="1" si="87"/>
        <v>367.6237634490526</v>
      </c>
      <c r="AK109" s="79">
        <f t="shared" ca="1" si="104"/>
        <v>130081.49010891607</v>
      </c>
      <c r="AL109" s="14">
        <f ca="1">SUM(AJ$12:AJ109)</f>
        <v>78474.651882461316</v>
      </c>
      <c r="AM109" s="77">
        <f ca="1">SUM(AH$12:AH109)+SUMIF(AI$12:AI109, "&lt;0")</f>
        <v>51606.838226454813</v>
      </c>
      <c r="AO109" s="78">
        <v>44283</v>
      </c>
      <c r="AP109" s="79">
        <f t="shared" ca="1" si="88"/>
        <v>2438.5281560814178</v>
      </c>
      <c r="AQ109" s="79">
        <f t="shared" ca="1" si="110"/>
        <v>2368</v>
      </c>
      <c r="AR109" s="79">
        <f t="shared" ca="1" si="119"/>
        <v>1632.3762365509474</v>
      </c>
      <c r="AS109" s="79">
        <f t="shared" ca="1" si="89"/>
        <v>806.15191953047042</v>
      </c>
      <c r="AT109" s="79">
        <f t="shared" ca="1" si="90"/>
        <v>806.15191953047042</v>
      </c>
      <c r="AU109" s="79">
        <f t="shared" ref="AU109:AU172" ca="1" si="126">AP109+AU108</f>
        <v>134394.12789780842</v>
      </c>
      <c r="AV109" s="14">
        <f ca="1">SUM(AT$12:AT109)</f>
        <v>82787.289671353632</v>
      </c>
      <c r="AW109" s="77">
        <f ca="1">SUM(AR$12:AR109)+SUMIF(AS$12:AS109, "&lt;0")</f>
        <v>51606.838226454813</v>
      </c>
      <c r="AX109" s="14"/>
      <c r="AZ109" s="78">
        <v>44283</v>
      </c>
      <c r="BA109" s="79">
        <f t="shared" ca="1" si="91"/>
        <v>1500</v>
      </c>
      <c r="BB109" s="79">
        <f t="shared" ca="1" si="111"/>
        <v>1500</v>
      </c>
      <c r="BC109" s="79">
        <f t="shared" ca="1" si="120"/>
        <v>1257.9739999999988</v>
      </c>
      <c r="BD109" s="79">
        <f t="shared" ca="1" si="92"/>
        <v>242.0260000000012</v>
      </c>
      <c r="BE109" s="79">
        <f t="shared" ca="1" si="93"/>
        <v>242.0260000000012</v>
      </c>
      <c r="BF109" s="79">
        <f t="shared" ref="BF109:BF172" ca="1" si="127">BA109+BF108</f>
        <v>117631.601</v>
      </c>
      <c r="BG109" s="14">
        <f ca="1">SUM(BE$12:BE109)</f>
        <v>66750.061999999991</v>
      </c>
      <c r="BH109" s="77">
        <f ca="1">SUM(BC$12:BC109)+SUMIF(BD$12:BD109, "&lt;0")</f>
        <v>50881.539000000012</v>
      </c>
      <c r="BJ109" s="78">
        <v>44283</v>
      </c>
      <c r="BK109" s="79">
        <f t="shared" ca="1" si="94"/>
        <v>1750</v>
      </c>
      <c r="BL109" s="79">
        <f t="shared" ca="1" si="112"/>
        <v>1750</v>
      </c>
      <c r="BM109" s="79">
        <f t="shared" ca="1" si="121"/>
        <v>1507.9739999999988</v>
      </c>
      <c r="BN109" s="79">
        <f t="shared" ca="1" si="95"/>
        <v>242.0260000000012</v>
      </c>
      <c r="BO109" s="79">
        <f t="shared" ca="1" si="96"/>
        <v>242.0260000000012</v>
      </c>
      <c r="BP109" s="79">
        <f t="shared" ref="BP109:BP172" ca="1" si="128">BK109+BP108</f>
        <v>124131.601</v>
      </c>
      <c r="BQ109" s="14">
        <f ca="1">SUM(BO$12:BO109)</f>
        <v>72750.061999999976</v>
      </c>
      <c r="BR109" s="77">
        <f ca="1">SUM(BM$12:BM109)+SUMIF(BN$12:BN109, "&lt;0")</f>
        <v>51381.539000000012</v>
      </c>
      <c r="BT109" s="78">
        <v>44283</v>
      </c>
      <c r="BU109" s="79">
        <f t="shared" ca="1" si="97"/>
        <v>2000</v>
      </c>
      <c r="BV109" s="79">
        <f t="shared" ca="1" si="113"/>
        <v>2000</v>
      </c>
      <c r="BW109" s="79">
        <f t="shared" ca="1" si="122"/>
        <v>1632.3762365509474</v>
      </c>
      <c r="BX109" s="79">
        <f t="shared" ca="1" si="98"/>
        <v>367.6237634490526</v>
      </c>
      <c r="BY109" s="79">
        <f t="shared" ca="1" si="99"/>
        <v>367.6237634490526</v>
      </c>
      <c r="BZ109" s="79">
        <f t="shared" ca="1" si="105"/>
        <v>130081.49010891607</v>
      </c>
      <c r="CA109" s="14">
        <f ca="1">SUM(BY$12:BY109)</f>
        <v>78474.651882461316</v>
      </c>
      <c r="CB109" s="77">
        <f ca="1">SUM(BW$12:BW109)+SUMIF(BX$12:BX109, "&lt;0")</f>
        <v>51606.838226454813</v>
      </c>
      <c r="CD109" s="78">
        <v>44283</v>
      </c>
      <c r="CE109" s="79">
        <f t="shared" ca="1" si="100"/>
        <v>2438.5281560814178</v>
      </c>
      <c r="CF109" s="79">
        <f t="shared" ca="1" si="114"/>
        <v>2368.0124161401095</v>
      </c>
      <c r="CG109" s="79">
        <f t="shared" ca="1" si="123"/>
        <v>1632.3762365509474</v>
      </c>
      <c r="CH109" s="79">
        <f t="shared" ca="1" si="101"/>
        <v>806.15191953047042</v>
      </c>
      <c r="CI109" s="79">
        <f t="shared" ca="1" si="102"/>
        <v>806.15191953047042</v>
      </c>
      <c r="CJ109" s="79">
        <f t="shared" ref="CJ109:CJ172" ca="1" si="129">CE109+CJ108</f>
        <v>134394.12789780842</v>
      </c>
      <c r="CK109" s="14">
        <f ca="1">SUM(CI$12:CI109)</f>
        <v>82787.289671353632</v>
      </c>
      <c r="CL109" s="77">
        <f ca="1">SUM(CG$12:CG109)+SUMIF(CH$12:CH109, "&lt;0")</f>
        <v>51606.838226454813</v>
      </c>
    </row>
    <row r="110" spans="1:90" x14ac:dyDescent="0.2">
      <c r="A110" s="56">
        <v>44284</v>
      </c>
      <c r="B110" s="76">
        <f ca="1">IF($A110&gt;= $C$5,$C$6, INDEX('[1]Historical Data'!$D$2:$D$742, MATCH(A110, '[1]Historical Data'!$B$2:$B$742, 0)))</f>
        <v>1942.7882857142852</v>
      </c>
      <c r="C110" s="79">
        <f t="shared" ca="1" si="106"/>
        <v>1942.7882857142852</v>
      </c>
      <c r="D110" s="79">
        <f t="shared" ca="1" si="115"/>
        <v>831.98028571428381</v>
      </c>
      <c r="E110" s="79">
        <f t="shared" ca="1" si="77"/>
        <v>1110.8080000000014</v>
      </c>
      <c r="F110" s="79">
        <f t="shared" ca="1" si="78"/>
        <v>1110.8080000000014</v>
      </c>
      <c r="G110" s="79">
        <f t="shared" ca="1" si="103"/>
        <v>131086.88471428564</v>
      </c>
      <c r="H110" s="14">
        <f ca="1">SUM(F$12:F110)</f>
        <v>78487.788857142863</v>
      </c>
      <c r="I110" s="77">
        <f ca="1">SUM(D$12:D110)+SUMIF(E$12:E110, "&lt;0")</f>
        <v>52599.095857142878</v>
      </c>
      <c r="J110" s="14"/>
      <c r="K110" s="78">
        <v>44284</v>
      </c>
      <c r="L110" s="79">
        <f t="shared" ca="1" si="79"/>
        <v>1850.8969899038457</v>
      </c>
      <c r="M110" s="79">
        <f t="shared" ca="1" si="107"/>
        <v>1850.8969899038457</v>
      </c>
      <c r="N110" s="79">
        <f t="shared" ca="1" si="116"/>
        <v>740.08898990384432</v>
      </c>
      <c r="O110" s="79">
        <f t="shared" ca="1" si="80"/>
        <v>1110.8080000000014</v>
      </c>
      <c r="P110" s="79">
        <f t="shared" ca="1" si="81"/>
        <v>1110.8080000000014</v>
      </c>
      <c r="Q110" s="79">
        <f t="shared" ca="1" si="124"/>
        <v>128605.81972740393</v>
      </c>
      <c r="R110" s="14">
        <f ca="1">SUM(P$12:P110)</f>
        <v>76282.39775769235</v>
      </c>
      <c r="S110" s="77">
        <f ca="1">SUM(N$12:N110)+SUMIF(O$12:O110, "&lt;0")</f>
        <v>52323.421969711555</v>
      </c>
      <c r="U110" s="78">
        <v>44284</v>
      </c>
      <c r="V110" s="79">
        <f t="shared" ca="1" si="82"/>
        <v>1250</v>
      </c>
      <c r="W110" s="79">
        <f t="shared" ca="1" si="108"/>
        <v>1250</v>
      </c>
      <c r="X110" s="79">
        <f t="shared" ca="1" si="117"/>
        <v>139.19199999999864</v>
      </c>
      <c r="Y110" s="79">
        <f t="shared" ca="1" si="83"/>
        <v>1110.8080000000014</v>
      </c>
      <c r="Z110" s="79">
        <f t="shared" ca="1" si="84"/>
        <v>1110.8080000000014</v>
      </c>
      <c r="AA110" s="79">
        <f t="shared" ca="1" si="125"/>
        <v>112381.601</v>
      </c>
      <c r="AB110" s="14">
        <f ca="1">SUM(Z$12:Z110)</f>
        <v>61860.87000000001</v>
      </c>
      <c r="AC110" s="77">
        <f ca="1">SUM(X$12:X110)+SUMIF(Y$12:Y110, "&lt;0")</f>
        <v>50520.731</v>
      </c>
      <c r="AE110" s="78">
        <v>44284</v>
      </c>
      <c r="AF110" s="79">
        <f t="shared" ca="1" si="85"/>
        <v>2000</v>
      </c>
      <c r="AG110" s="79">
        <f t="shared" ca="1" si="109"/>
        <v>2000</v>
      </c>
      <c r="AH110" s="79">
        <f t="shared" ca="1" si="118"/>
        <v>787.09948319805017</v>
      </c>
      <c r="AI110" s="79">
        <f t="shared" ca="1" si="86"/>
        <v>1212.9005168019498</v>
      </c>
      <c r="AJ110" s="79">
        <f t="shared" ca="1" si="87"/>
        <v>1212.9005168019498</v>
      </c>
      <c r="AK110" s="79">
        <f t="shared" ca="1" si="104"/>
        <v>132081.49010891607</v>
      </c>
      <c r="AL110" s="14">
        <f ca="1">SUM(AJ$12:AJ110)</f>
        <v>79687.552399263266</v>
      </c>
      <c r="AM110" s="77">
        <f ca="1">SUM(AH$12:AH110)+SUMIF(AI$12:AI110, "&lt;0")</f>
        <v>52393.937709652862</v>
      </c>
      <c r="AO110" s="78">
        <v>44284</v>
      </c>
      <c r="AP110" s="79">
        <f t="shared" ca="1" si="88"/>
        <v>2462.0334027285207</v>
      </c>
      <c r="AQ110" s="79">
        <f t="shared" ca="1" si="110"/>
        <v>2392</v>
      </c>
      <c r="AR110" s="79">
        <f t="shared" ca="1" si="119"/>
        <v>787.09948319805017</v>
      </c>
      <c r="AS110" s="79">
        <f t="shared" ca="1" si="89"/>
        <v>1674.9339195304706</v>
      </c>
      <c r="AT110" s="79">
        <f t="shared" ca="1" si="90"/>
        <v>1674.9339195304706</v>
      </c>
      <c r="AU110" s="79">
        <f t="shared" ca="1" si="126"/>
        <v>136856.16130053694</v>
      </c>
      <c r="AV110" s="14">
        <f ca="1">SUM(AT$12:AT110)</f>
        <v>84462.223590884096</v>
      </c>
      <c r="AW110" s="77">
        <f ca="1">SUM(AR$12:AR110)+SUMIF(AS$12:AS110, "&lt;0")</f>
        <v>52393.937709652862</v>
      </c>
      <c r="AX110" s="14"/>
      <c r="AZ110" s="78">
        <v>44284</v>
      </c>
      <c r="BA110" s="79">
        <f t="shared" ca="1" si="91"/>
        <v>1500</v>
      </c>
      <c r="BB110" s="79">
        <f t="shared" ca="1" si="111"/>
        <v>1500</v>
      </c>
      <c r="BC110" s="79">
        <f t="shared" ca="1" si="120"/>
        <v>389.19199999999864</v>
      </c>
      <c r="BD110" s="79">
        <f t="shared" ca="1" si="92"/>
        <v>1110.8080000000014</v>
      </c>
      <c r="BE110" s="79">
        <f t="shared" ca="1" si="93"/>
        <v>1110.8080000000014</v>
      </c>
      <c r="BF110" s="79">
        <f t="shared" ca="1" si="127"/>
        <v>119131.601</v>
      </c>
      <c r="BG110" s="14">
        <f ca="1">SUM(BE$12:BE110)</f>
        <v>67860.87</v>
      </c>
      <c r="BH110" s="77">
        <f ca="1">SUM(BC$12:BC110)+SUMIF(BD$12:BD110, "&lt;0")</f>
        <v>51270.731000000007</v>
      </c>
      <c r="BJ110" s="78">
        <v>44284</v>
      </c>
      <c r="BK110" s="79">
        <f t="shared" ca="1" si="94"/>
        <v>1750</v>
      </c>
      <c r="BL110" s="79">
        <f t="shared" ca="1" si="112"/>
        <v>1750</v>
      </c>
      <c r="BM110" s="79">
        <f t="shared" ca="1" si="121"/>
        <v>639.19199999999864</v>
      </c>
      <c r="BN110" s="79">
        <f t="shared" ca="1" si="95"/>
        <v>1110.8080000000014</v>
      </c>
      <c r="BO110" s="79">
        <f t="shared" ca="1" si="96"/>
        <v>1110.8080000000014</v>
      </c>
      <c r="BP110" s="79">
        <f t="shared" ca="1" si="128"/>
        <v>125881.601</v>
      </c>
      <c r="BQ110" s="14">
        <f ca="1">SUM(BO$12:BO110)</f>
        <v>73860.869999999981</v>
      </c>
      <c r="BR110" s="77">
        <f ca="1">SUM(BM$12:BM110)+SUMIF(BN$12:BN110, "&lt;0")</f>
        <v>52020.731000000007</v>
      </c>
      <c r="BT110" s="78">
        <v>44284</v>
      </c>
      <c r="BU110" s="79">
        <f t="shared" ca="1" si="97"/>
        <v>2000</v>
      </c>
      <c r="BV110" s="79">
        <f t="shared" ca="1" si="113"/>
        <v>2000</v>
      </c>
      <c r="BW110" s="79">
        <f t="shared" ca="1" si="122"/>
        <v>787.09948319805017</v>
      </c>
      <c r="BX110" s="79">
        <f t="shared" ca="1" si="98"/>
        <v>1212.9005168019498</v>
      </c>
      <c r="BY110" s="79">
        <f t="shared" ca="1" si="99"/>
        <v>1212.9005168019498</v>
      </c>
      <c r="BZ110" s="79">
        <f t="shared" ca="1" si="105"/>
        <v>132081.49010891607</v>
      </c>
      <c r="CA110" s="14">
        <f ca="1">SUM(BY$12:BY110)</f>
        <v>79687.552399263266</v>
      </c>
      <c r="CB110" s="77">
        <f ca="1">SUM(BW$12:BW110)+SUMIF(BX$12:BX110, "&lt;0")</f>
        <v>52393.937709652862</v>
      </c>
      <c r="CD110" s="78">
        <v>44284</v>
      </c>
      <c r="CE110" s="79">
        <f t="shared" ca="1" si="100"/>
        <v>2462.0334027285207</v>
      </c>
      <c r="CF110" s="79">
        <f t="shared" ca="1" si="114"/>
        <v>2391.517662787212</v>
      </c>
      <c r="CG110" s="79">
        <f t="shared" ca="1" si="123"/>
        <v>787.09948319805017</v>
      </c>
      <c r="CH110" s="79">
        <f t="shared" ca="1" si="101"/>
        <v>1674.9339195304706</v>
      </c>
      <c r="CI110" s="79">
        <f t="shared" ca="1" si="102"/>
        <v>1674.9339195304706</v>
      </c>
      <c r="CJ110" s="79">
        <f t="shared" ca="1" si="129"/>
        <v>136856.16130053694</v>
      </c>
      <c r="CK110" s="14">
        <f ca="1">SUM(CI$12:CI110)</f>
        <v>84462.223590884096</v>
      </c>
      <c r="CL110" s="77">
        <f ca="1">SUM(CG$12:CG110)+SUMIF(CH$12:CH110, "&lt;0")</f>
        <v>52393.937709652862</v>
      </c>
    </row>
    <row r="111" spans="1:90" x14ac:dyDescent="0.2">
      <c r="A111" s="56">
        <v>44285</v>
      </c>
      <c r="B111" s="76">
        <f ca="1">IF($A111&gt;= $C$5,$C$6, INDEX('[1]Historical Data'!$D$2:$D$742, MATCH(A111, '[1]Historical Data'!$B$2:$B$742, 0)))</f>
        <v>1942.7882857142852</v>
      </c>
      <c r="C111" s="79">
        <f t="shared" ca="1" si="106"/>
        <v>1942.7882857142852</v>
      </c>
      <c r="D111" s="79">
        <f t="shared" ca="1" si="115"/>
        <v>744.15928571429208</v>
      </c>
      <c r="E111" s="79">
        <f t="shared" ca="1" si="77"/>
        <v>1198.6289999999931</v>
      </c>
      <c r="F111" s="79">
        <f t="shared" ca="1" si="78"/>
        <v>1198.6289999999931</v>
      </c>
      <c r="G111" s="79">
        <f t="shared" ca="1" si="103"/>
        <v>133029.67299999992</v>
      </c>
      <c r="H111" s="14">
        <f ca="1">SUM(F$12:F111)</f>
        <v>79686.417857142849</v>
      </c>
      <c r="I111" s="77">
        <f ca="1">SUM(D$12:D111)+SUMIF(E$12:E111, "&lt;0")</f>
        <v>53343.255142857168</v>
      </c>
      <c r="J111" s="14"/>
      <c r="K111" s="78">
        <v>44285</v>
      </c>
      <c r="L111" s="79">
        <f t="shared" ca="1" si="79"/>
        <v>1850.8969899038457</v>
      </c>
      <c r="M111" s="79">
        <f t="shared" ca="1" si="107"/>
        <v>1850.8969899038457</v>
      </c>
      <c r="N111" s="79">
        <f t="shared" ca="1" si="116"/>
        <v>652.26798990385259</v>
      </c>
      <c r="O111" s="79">
        <f t="shared" ca="1" si="80"/>
        <v>1198.6289999999931</v>
      </c>
      <c r="P111" s="79">
        <f t="shared" ca="1" si="81"/>
        <v>1198.6289999999931</v>
      </c>
      <c r="Q111" s="79">
        <f t="shared" ca="1" si="124"/>
        <v>130456.71671730778</v>
      </c>
      <c r="R111" s="14">
        <f ca="1">SUM(P$12:P111)</f>
        <v>77481.026757692336</v>
      </c>
      <c r="S111" s="77">
        <f ca="1">SUM(N$12:N111)+SUMIF(O$12:O111, "&lt;0")</f>
        <v>52975.689959615411</v>
      </c>
      <c r="U111" s="78">
        <v>44285</v>
      </c>
      <c r="V111" s="79">
        <f t="shared" ca="1" si="82"/>
        <v>1250</v>
      </c>
      <c r="W111" s="79">
        <f t="shared" ca="1" si="108"/>
        <v>1250</v>
      </c>
      <c r="X111" s="79">
        <f t="shared" ca="1" si="117"/>
        <v>51.371000000006916</v>
      </c>
      <c r="Y111" s="79">
        <f t="shared" ca="1" si="83"/>
        <v>1198.6289999999931</v>
      </c>
      <c r="Z111" s="79">
        <f t="shared" ca="1" si="84"/>
        <v>1198.6289999999931</v>
      </c>
      <c r="AA111" s="79">
        <f t="shared" ca="1" si="125"/>
        <v>113631.601</v>
      </c>
      <c r="AB111" s="14">
        <f ca="1">SUM(Z$12:Z111)</f>
        <v>63059.499000000003</v>
      </c>
      <c r="AC111" s="77">
        <f ca="1">SUM(X$12:X111)+SUMIF(Y$12:Y111, "&lt;0")</f>
        <v>50572.102000000006</v>
      </c>
      <c r="AE111" s="78">
        <v>44285</v>
      </c>
      <c r="AF111" s="79">
        <f t="shared" ca="1" si="85"/>
        <v>2000</v>
      </c>
      <c r="AG111" s="79">
        <f t="shared" ca="1" si="109"/>
        <v>2000</v>
      </c>
      <c r="AH111" s="79">
        <f t="shared" ca="1" si="118"/>
        <v>722.78372984516136</v>
      </c>
      <c r="AI111" s="79">
        <f t="shared" ca="1" si="86"/>
        <v>1277.2162701548386</v>
      </c>
      <c r="AJ111" s="79">
        <f t="shared" ca="1" si="87"/>
        <v>1277.2162701548386</v>
      </c>
      <c r="AK111" s="79">
        <f t="shared" ca="1" si="104"/>
        <v>134081.49010891607</v>
      </c>
      <c r="AL111" s="14">
        <f ca="1">SUM(AJ$12:AJ111)</f>
        <v>80964.768669418103</v>
      </c>
      <c r="AM111" s="77">
        <f ca="1">SUM(AH$12:AH111)+SUMIF(AI$12:AI111, "&lt;0")</f>
        <v>53116.721439498026</v>
      </c>
      <c r="AO111" s="78">
        <v>44285</v>
      </c>
      <c r="AP111" s="79">
        <f t="shared" ca="1" si="88"/>
        <v>2485.5386493756237</v>
      </c>
      <c r="AQ111" s="79">
        <f t="shared" ca="1" si="110"/>
        <v>2415</v>
      </c>
      <c r="AR111" s="79">
        <f t="shared" ca="1" si="119"/>
        <v>722.78372984516136</v>
      </c>
      <c r="AS111" s="79">
        <f t="shared" ca="1" si="89"/>
        <v>1762.7549195304623</v>
      </c>
      <c r="AT111" s="79">
        <f t="shared" ca="1" si="90"/>
        <v>1762.7549195304623</v>
      </c>
      <c r="AU111" s="79">
        <f t="shared" ca="1" si="126"/>
        <v>139341.69994991258</v>
      </c>
      <c r="AV111" s="14">
        <f ca="1">SUM(AT$12:AT111)</f>
        <v>86224.978510414556</v>
      </c>
      <c r="AW111" s="77">
        <f ca="1">SUM(AR$12:AR111)+SUMIF(AS$12:AS111, "&lt;0")</f>
        <v>53116.721439498026</v>
      </c>
      <c r="AX111" s="14"/>
      <c r="AZ111" s="78">
        <v>44285</v>
      </c>
      <c r="BA111" s="79">
        <f t="shared" ca="1" si="91"/>
        <v>1500</v>
      </c>
      <c r="BB111" s="79">
        <f t="shared" ca="1" si="111"/>
        <v>1500</v>
      </c>
      <c r="BC111" s="79">
        <f t="shared" ca="1" si="120"/>
        <v>301.37100000000692</v>
      </c>
      <c r="BD111" s="79">
        <f t="shared" ca="1" si="92"/>
        <v>1198.6289999999931</v>
      </c>
      <c r="BE111" s="79">
        <f t="shared" ca="1" si="93"/>
        <v>1198.6289999999931</v>
      </c>
      <c r="BF111" s="79">
        <f t="shared" ca="1" si="127"/>
        <v>120631.601</v>
      </c>
      <c r="BG111" s="14">
        <f ca="1">SUM(BE$12:BE111)</f>
        <v>69059.498999999982</v>
      </c>
      <c r="BH111" s="77">
        <f ca="1">SUM(BC$12:BC111)+SUMIF(BD$12:BD111, "&lt;0")</f>
        <v>51572.102000000014</v>
      </c>
      <c r="BJ111" s="78">
        <v>44285</v>
      </c>
      <c r="BK111" s="79">
        <f t="shared" ca="1" si="94"/>
        <v>1750</v>
      </c>
      <c r="BL111" s="79">
        <f t="shared" ca="1" si="112"/>
        <v>1750</v>
      </c>
      <c r="BM111" s="79">
        <f t="shared" ca="1" si="121"/>
        <v>551.37100000000692</v>
      </c>
      <c r="BN111" s="79">
        <f t="shared" ca="1" si="95"/>
        <v>1198.6289999999931</v>
      </c>
      <c r="BO111" s="79">
        <f t="shared" ca="1" si="96"/>
        <v>1198.6289999999931</v>
      </c>
      <c r="BP111" s="79">
        <f t="shared" ca="1" si="128"/>
        <v>127631.601</v>
      </c>
      <c r="BQ111" s="14">
        <f ca="1">SUM(BO$12:BO111)</f>
        <v>75059.498999999967</v>
      </c>
      <c r="BR111" s="77">
        <f ca="1">SUM(BM$12:BM111)+SUMIF(BN$12:BN111, "&lt;0")</f>
        <v>52572.102000000014</v>
      </c>
      <c r="BT111" s="78">
        <v>44285</v>
      </c>
      <c r="BU111" s="79">
        <f t="shared" ca="1" si="97"/>
        <v>2000</v>
      </c>
      <c r="BV111" s="79">
        <f t="shared" ca="1" si="113"/>
        <v>2000</v>
      </c>
      <c r="BW111" s="79">
        <f t="shared" ca="1" si="122"/>
        <v>722.78372984516136</v>
      </c>
      <c r="BX111" s="79">
        <f t="shared" ca="1" si="98"/>
        <v>1277.2162701548386</v>
      </c>
      <c r="BY111" s="79">
        <f t="shared" ca="1" si="99"/>
        <v>1277.2162701548386</v>
      </c>
      <c r="BZ111" s="79">
        <f t="shared" ca="1" si="105"/>
        <v>134081.49010891607</v>
      </c>
      <c r="CA111" s="14">
        <f ca="1">SUM(BY$12:BY111)</f>
        <v>80964.768669418103</v>
      </c>
      <c r="CB111" s="77">
        <f ca="1">SUM(BW$12:BW111)+SUMIF(BX$12:BX111, "&lt;0")</f>
        <v>53116.721439498026</v>
      </c>
      <c r="CD111" s="78">
        <v>44285</v>
      </c>
      <c r="CE111" s="79">
        <f t="shared" ca="1" si="100"/>
        <v>2485.5386493756237</v>
      </c>
      <c r="CF111" s="79">
        <f t="shared" ca="1" si="114"/>
        <v>2415.0229094343149</v>
      </c>
      <c r="CG111" s="79">
        <f t="shared" ca="1" si="123"/>
        <v>722.78372984516136</v>
      </c>
      <c r="CH111" s="79">
        <f t="shared" ca="1" si="101"/>
        <v>1762.7549195304623</v>
      </c>
      <c r="CI111" s="79">
        <f t="shared" ca="1" si="102"/>
        <v>1762.7549195304623</v>
      </c>
      <c r="CJ111" s="79">
        <f t="shared" ca="1" si="129"/>
        <v>139341.69994991258</v>
      </c>
      <c r="CK111" s="14">
        <f ca="1">SUM(CI$12:CI111)</f>
        <v>86224.978510414556</v>
      </c>
      <c r="CL111" s="77">
        <f ca="1">SUM(CG$12:CG111)+SUMIF(CH$12:CH111, "&lt;0")</f>
        <v>53116.721439498026</v>
      </c>
    </row>
    <row r="112" spans="1:90" x14ac:dyDescent="0.2">
      <c r="A112" s="56">
        <v>44286</v>
      </c>
      <c r="B112" s="76">
        <f ca="1">IF($A112&gt;= $C$5,$C$6, INDEX('[1]Historical Data'!$D$2:$D$742, MATCH(A112, '[1]Historical Data'!$B$2:$B$742, 0)))</f>
        <v>1942.7882857142852</v>
      </c>
      <c r="C112" s="79">
        <f t="shared" ca="1" si="106"/>
        <v>1942.7882857142852</v>
      </c>
      <c r="D112" s="79">
        <f t="shared" ca="1" si="115"/>
        <v>451.12128571428025</v>
      </c>
      <c r="E112" s="79">
        <f t="shared" ca="1" si="77"/>
        <v>1491.6670000000049</v>
      </c>
      <c r="F112" s="79">
        <f t="shared" ca="1" si="78"/>
        <v>1491.6670000000049</v>
      </c>
      <c r="G112" s="79">
        <f t="shared" ca="1" si="103"/>
        <v>134972.46128571421</v>
      </c>
      <c r="H112" s="14">
        <f ca="1">SUM(F$12:F112)</f>
        <v>81178.084857142851</v>
      </c>
      <c r="I112" s="77">
        <f ca="1">SUM(D$12:D112)+SUMIF(E$12:E112, "&lt;0")</f>
        <v>53794.37642857145</v>
      </c>
      <c r="J112" s="14"/>
      <c r="K112" s="78">
        <v>44286</v>
      </c>
      <c r="L112" s="79">
        <f t="shared" ca="1" si="79"/>
        <v>1850.8969899038457</v>
      </c>
      <c r="M112" s="79">
        <f t="shared" ca="1" si="107"/>
        <v>1850.8969899038457</v>
      </c>
      <c r="N112" s="79">
        <f t="shared" ca="1" si="116"/>
        <v>359.22998990384076</v>
      </c>
      <c r="O112" s="79">
        <f t="shared" ca="1" si="80"/>
        <v>1491.6670000000049</v>
      </c>
      <c r="P112" s="79">
        <f t="shared" ca="1" si="81"/>
        <v>1491.6670000000049</v>
      </c>
      <c r="Q112" s="79">
        <f t="shared" ca="1" si="124"/>
        <v>132307.61370721163</v>
      </c>
      <c r="R112" s="14">
        <f ca="1">SUM(P$12:P112)</f>
        <v>78972.693757692337</v>
      </c>
      <c r="S112" s="77">
        <f ca="1">SUM(N$12:N112)+SUMIF(O$12:O112, "&lt;0")</f>
        <v>53334.919949519252</v>
      </c>
      <c r="U112" s="78">
        <v>44286</v>
      </c>
      <c r="V112" s="79">
        <f t="shared" ca="1" si="82"/>
        <v>1250</v>
      </c>
      <c r="W112" s="79">
        <f t="shared" ca="1" si="108"/>
        <v>1250</v>
      </c>
      <c r="X112" s="79">
        <f t="shared" ca="1" si="117"/>
        <v>0</v>
      </c>
      <c r="Y112" s="79">
        <f t="shared" ca="1" si="83"/>
        <v>1250</v>
      </c>
      <c r="Z112" s="79">
        <f t="shared" ca="1" si="84"/>
        <v>1250</v>
      </c>
      <c r="AA112" s="79">
        <f t="shared" ca="1" si="125"/>
        <v>114881.601</v>
      </c>
      <c r="AB112" s="14">
        <f ca="1">SUM(Z$12:Z112)</f>
        <v>64309.499000000003</v>
      </c>
      <c r="AC112" s="77">
        <f ca="1">SUM(X$12:X112)+SUMIF(Y$12:Y112, "&lt;0")</f>
        <v>50572.102000000006</v>
      </c>
      <c r="AE112" s="78">
        <v>44286</v>
      </c>
      <c r="AF112" s="79">
        <f t="shared" ca="1" si="85"/>
        <v>2000</v>
      </c>
      <c r="AG112" s="79">
        <f t="shared" ca="1" si="109"/>
        <v>2000</v>
      </c>
      <c r="AH112" s="79">
        <f t="shared" ca="1" si="118"/>
        <v>453.25097649225222</v>
      </c>
      <c r="AI112" s="79">
        <f t="shared" ca="1" si="86"/>
        <v>1546.7490235077478</v>
      </c>
      <c r="AJ112" s="79">
        <f t="shared" ca="1" si="87"/>
        <v>1546.7490235077478</v>
      </c>
      <c r="AK112" s="79">
        <f t="shared" ca="1" si="104"/>
        <v>136081.49010891607</v>
      </c>
      <c r="AL112" s="14">
        <f ca="1">SUM(AJ$12:AJ112)</f>
        <v>82511.517692925845</v>
      </c>
      <c r="AM112" s="77">
        <f ca="1">SUM(AH$12:AH112)+SUMIF(AI$12:AI112, "&lt;0")</f>
        <v>53569.972415990276</v>
      </c>
      <c r="AO112" s="78">
        <v>44286</v>
      </c>
      <c r="AP112" s="79">
        <f t="shared" ca="1" si="88"/>
        <v>2509.0438960227266</v>
      </c>
      <c r="AQ112" s="79">
        <f t="shared" ca="1" si="110"/>
        <v>2439</v>
      </c>
      <c r="AR112" s="79">
        <f t="shared" ca="1" si="119"/>
        <v>453.25097649225222</v>
      </c>
      <c r="AS112" s="79">
        <f t="shared" ca="1" si="89"/>
        <v>2055.7929195304741</v>
      </c>
      <c r="AT112" s="79">
        <f t="shared" ca="1" si="90"/>
        <v>2055.7929195304741</v>
      </c>
      <c r="AU112" s="79">
        <f t="shared" ca="1" si="126"/>
        <v>141850.7438459353</v>
      </c>
      <c r="AV112" s="14">
        <f ca="1">SUM(AT$12:AT112)</f>
        <v>88280.771429945031</v>
      </c>
      <c r="AW112" s="77">
        <f ca="1">SUM(AR$12:AR112)+SUMIF(AS$12:AS112, "&lt;0")</f>
        <v>53569.972415990276</v>
      </c>
      <c r="AX112" s="14"/>
      <c r="AZ112" s="78">
        <v>44286</v>
      </c>
      <c r="BA112" s="79">
        <f t="shared" ca="1" si="91"/>
        <v>1500</v>
      </c>
      <c r="BB112" s="79">
        <f t="shared" ca="1" si="111"/>
        <v>1500</v>
      </c>
      <c r="BC112" s="79">
        <f t="shared" ca="1" si="120"/>
        <v>8.3329999999950815</v>
      </c>
      <c r="BD112" s="79">
        <f t="shared" ca="1" si="92"/>
        <v>1491.6670000000049</v>
      </c>
      <c r="BE112" s="79">
        <f t="shared" ca="1" si="93"/>
        <v>1491.6670000000049</v>
      </c>
      <c r="BF112" s="79">
        <f t="shared" ca="1" si="127"/>
        <v>122131.601</v>
      </c>
      <c r="BG112" s="14">
        <f ca="1">SUM(BE$12:BE112)</f>
        <v>70551.165999999983</v>
      </c>
      <c r="BH112" s="77">
        <f ca="1">SUM(BC$12:BC112)+SUMIF(BD$12:BD112, "&lt;0")</f>
        <v>51580.435000000012</v>
      </c>
      <c r="BJ112" s="78">
        <v>44286</v>
      </c>
      <c r="BK112" s="79">
        <f t="shared" ca="1" si="94"/>
        <v>1750</v>
      </c>
      <c r="BL112" s="79">
        <f t="shared" ca="1" si="112"/>
        <v>1750</v>
      </c>
      <c r="BM112" s="79">
        <f t="shared" ca="1" si="121"/>
        <v>258.33299999999508</v>
      </c>
      <c r="BN112" s="79">
        <f t="shared" ca="1" si="95"/>
        <v>1491.6670000000049</v>
      </c>
      <c r="BO112" s="79">
        <f t="shared" ca="1" si="96"/>
        <v>1491.6670000000049</v>
      </c>
      <c r="BP112" s="79">
        <f t="shared" ca="1" si="128"/>
        <v>129381.601</v>
      </c>
      <c r="BQ112" s="14">
        <f ca="1">SUM(BO$12:BO112)</f>
        <v>76551.165999999968</v>
      </c>
      <c r="BR112" s="77">
        <f ca="1">SUM(BM$12:BM112)+SUMIF(BN$12:BN112, "&lt;0")</f>
        <v>52830.435000000012</v>
      </c>
      <c r="BT112" s="78">
        <v>44286</v>
      </c>
      <c r="BU112" s="79">
        <f t="shared" ca="1" si="97"/>
        <v>2000</v>
      </c>
      <c r="BV112" s="79">
        <f t="shared" ca="1" si="113"/>
        <v>2000</v>
      </c>
      <c r="BW112" s="79">
        <f t="shared" ca="1" si="122"/>
        <v>453.25097649225222</v>
      </c>
      <c r="BX112" s="79">
        <f t="shared" ca="1" si="98"/>
        <v>1546.7490235077478</v>
      </c>
      <c r="BY112" s="79">
        <f t="shared" ca="1" si="99"/>
        <v>1546.7490235077478</v>
      </c>
      <c r="BZ112" s="79">
        <f t="shared" ca="1" si="105"/>
        <v>136081.49010891607</v>
      </c>
      <c r="CA112" s="14">
        <f ca="1">SUM(BY$12:BY112)</f>
        <v>82511.517692925845</v>
      </c>
      <c r="CB112" s="77">
        <f ca="1">SUM(BW$12:BW112)+SUMIF(BX$12:BX112, "&lt;0")</f>
        <v>53569.972415990276</v>
      </c>
      <c r="CD112" s="78">
        <v>44286</v>
      </c>
      <c r="CE112" s="79">
        <f t="shared" ca="1" si="100"/>
        <v>2500</v>
      </c>
      <c r="CF112" s="79">
        <f t="shared" ca="1" si="114"/>
        <v>2437.2361709353136</v>
      </c>
      <c r="CG112" s="79">
        <f t="shared" ca="1" si="123"/>
        <v>453.25097649225222</v>
      </c>
      <c r="CH112" s="79">
        <f t="shared" ca="1" si="101"/>
        <v>2046.7490235077478</v>
      </c>
      <c r="CI112" s="79">
        <f t="shared" ca="1" si="102"/>
        <v>2046.7490235077478</v>
      </c>
      <c r="CJ112" s="79">
        <f t="shared" ca="1" si="129"/>
        <v>141841.69994991258</v>
      </c>
      <c r="CK112" s="14">
        <f ca="1">SUM(CI$12:CI112)</f>
        <v>88271.727533922298</v>
      </c>
      <c r="CL112" s="77">
        <f ca="1">SUM(CG$12:CG112)+SUMIF(CH$12:CH112, "&lt;0")</f>
        <v>53569.972415990276</v>
      </c>
    </row>
    <row r="113" spans="1:90" x14ac:dyDescent="0.2">
      <c r="A113" s="56">
        <v>44287</v>
      </c>
      <c r="B113" s="76">
        <f ca="1">IF($A113&gt;= $C$5,$C$6, INDEX('[1]Historical Data'!$D$2:$D$742, MATCH(A113, '[1]Historical Data'!$B$2:$B$742, 0)))</f>
        <v>1942.7882857142852</v>
      </c>
      <c r="C113" s="79">
        <f t="shared" ca="1" si="106"/>
        <v>1942.7882857142852</v>
      </c>
      <c r="D113" s="79">
        <f t="shared" ca="1" si="115"/>
        <v>589.41828571428437</v>
      </c>
      <c r="E113" s="79">
        <f t="shared" ca="1" si="77"/>
        <v>1353.3700000000008</v>
      </c>
      <c r="F113" s="79">
        <f t="shared" ca="1" si="78"/>
        <v>1353.3700000000008</v>
      </c>
      <c r="G113" s="79">
        <f t="shared" ca="1" si="103"/>
        <v>136915.24957142849</v>
      </c>
      <c r="H113" s="14">
        <f ca="1">SUM(F$12:F113)</f>
        <v>82531.454857142846</v>
      </c>
      <c r="I113" s="77">
        <f ca="1">SUM(D$12:D113)+SUMIF(E$12:E113, "&lt;0")</f>
        <v>54383.794714285737</v>
      </c>
      <c r="J113" s="14"/>
      <c r="K113" s="78">
        <v>44287</v>
      </c>
      <c r="L113" s="79">
        <f t="shared" ca="1" si="79"/>
        <v>1850.8969899038457</v>
      </c>
      <c r="M113" s="79">
        <f t="shared" ca="1" si="107"/>
        <v>1850.8969899038457</v>
      </c>
      <c r="N113" s="79">
        <f t="shared" ca="1" si="116"/>
        <v>497.52698990384488</v>
      </c>
      <c r="O113" s="79">
        <f t="shared" ca="1" si="80"/>
        <v>1353.3700000000008</v>
      </c>
      <c r="P113" s="79">
        <f t="shared" ca="1" si="81"/>
        <v>1353.3700000000008</v>
      </c>
      <c r="Q113" s="79">
        <f t="shared" ca="1" si="124"/>
        <v>134158.51069711547</v>
      </c>
      <c r="R113" s="14">
        <f ca="1">SUM(P$12:P113)</f>
        <v>80326.063757692333</v>
      </c>
      <c r="S113" s="77">
        <f ca="1">SUM(N$12:N113)+SUMIF(O$12:O113, "&lt;0")</f>
        <v>53832.446939423098</v>
      </c>
      <c r="U113" s="78">
        <v>44287</v>
      </c>
      <c r="V113" s="79">
        <f t="shared" ca="1" si="82"/>
        <v>1250</v>
      </c>
      <c r="W113" s="79">
        <f t="shared" ca="1" si="108"/>
        <v>1250</v>
      </c>
      <c r="X113" s="79">
        <f t="shared" ca="1" si="117"/>
        <v>0</v>
      </c>
      <c r="Y113" s="79">
        <f t="shared" ca="1" si="83"/>
        <v>1250</v>
      </c>
      <c r="Z113" s="79">
        <f t="shared" ca="1" si="84"/>
        <v>1250</v>
      </c>
      <c r="AA113" s="79">
        <f t="shared" ca="1" si="125"/>
        <v>116131.601</v>
      </c>
      <c r="AB113" s="14">
        <f ca="1">SUM(Z$12:Z113)</f>
        <v>65559.499000000011</v>
      </c>
      <c r="AC113" s="77">
        <f ca="1">SUM(X$12:X113)+SUMIF(Y$12:Y113, "&lt;0")</f>
        <v>50572.102000000006</v>
      </c>
      <c r="AE113" s="78">
        <v>44287</v>
      </c>
      <c r="AF113" s="79">
        <f t="shared" ca="1" si="85"/>
        <v>2000</v>
      </c>
      <c r="AG113" s="79">
        <f t="shared" ca="1" si="109"/>
        <v>2000</v>
      </c>
      <c r="AH113" s="79">
        <f t="shared" ca="1" si="118"/>
        <v>615.05322313935926</v>
      </c>
      <c r="AI113" s="79">
        <f t="shared" ca="1" si="86"/>
        <v>1384.9467768606407</v>
      </c>
      <c r="AJ113" s="79">
        <f t="shared" ca="1" si="87"/>
        <v>1384.9467768606407</v>
      </c>
      <c r="AK113" s="79">
        <f t="shared" ca="1" si="104"/>
        <v>138081.49010891607</v>
      </c>
      <c r="AL113" s="14">
        <f ca="1">SUM(AJ$12:AJ113)</f>
        <v>83896.464469786486</v>
      </c>
      <c r="AM113" s="77">
        <f ca="1">SUM(AH$12:AH113)+SUMIF(AI$12:AI113, "&lt;0")</f>
        <v>54185.025639129635</v>
      </c>
      <c r="AO113" s="78">
        <v>44287</v>
      </c>
      <c r="AP113" s="79">
        <f t="shared" ca="1" si="88"/>
        <v>2532.5491426698291</v>
      </c>
      <c r="AQ113" s="79">
        <f t="shared" ca="1" si="110"/>
        <v>2462</v>
      </c>
      <c r="AR113" s="79">
        <f t="shared" ca="1" si="119"/>
        <v>615.05322313935926</v>
      </c>
      <c r="AS113" s="79">
        <f t="shared" ca="1" si="89"/>
        <v>1917.4959195304698</v>
      </c>
      <c r="AT113" s="79">
        <f t="shared" ca="1" si="90"/>
        <v>1917.4959195304698</v>
      </c>
      <c r="AU113" s="79">
        <f t="shared" ca="1" si="126"/>
        <v>144383.29298860513</v>
      </c>
      <c r="AV113" s="14">
        <f ca="1">SUM(AT$12:AT113)</f>
        <v>90198.2673494755</v>
      </c>
      <c r="AW113" s="77">
        <f ca="1">SUM(AR$12:AR113)+SUMIF(AS$12:AS113, "&lt;0")</f>
        <v>54185.025639129635</v>
      </c>
      <c r="AX113" s="14"/>
      <c r="AZ113" s="78">
        <v>44287</v>
      </c>
      <c r="BA113" s="79">
        <f t="shared" ca="1" si="91"/>
        <v>1500</v>
      </c>
      <c r="BB113" s="79">
        <f t="shared" ca="1" si="111"/>
        <v>1500</v>
      </c>
      <c r="BC113" s="79">
        <f t="shared" ca="1" si="120"/>
        <v>146.6299999999992</v>
      </c>
      <c r="BD113" s="79">
        <f t="shared" ca="1" si="92"/>
        <v>1353.3700000000008</v>
      </c>
      <c r="BE113" s="79">
        <f t="shared" ca="1" si="93"/>
        <v>1353.3700000000008</v>
      </c>
      <c r="BF113" s="79">
        <f t="shared" ca="1" si="127"/>
        <v>123631.601</v>
      </c>
      <c r="BG113" s="14">
        <f ca="1">SUM(BE$12:BE113)</f>
        <v>71904.535999999978</v>
      </c>
      <c r="BH113" s="77">
        <f ca="1">SUM(BC$12:BC113)+SUMIF(BD$12:BD113, "&lt;0")</f>
        <v>51727.06500000001</v>
      </c>
      <c r="BJ113" s="78">
        <v>44287</v>
      </c>
      <c r="BK113" s="79">
        <f t="shared" ca="1" si="94"/>
        <v>1750</v>
      </c>
      <c r="BL113" s="79">
        <f t="shared" ca="1" si="112"/>
        <v>1750</v>
      </c>
      <c r="BM113" s="79">
        <f t="shared" ca="1" si="121"/>
        <v>396.6299999999992</v>
      </c>
      <c r="BN113" s="79">
        <f t="shared" ca="1" si="95"/>
        <v>1353.3700000000008</v>
      </c>
      <c r="BO113" s="79">
        <f t="shared" ca="1" si="96"/>
        <v>1353.3700000000008</v>
      </c>
      <c r="BP113" s="79">
        <f t="shared" ca="1" si="128"/>
        <v>131131.601</v>
      </c>
      <c r="BQ113" s="14">
        <f ca="1">SUM(BO$12:BO113)</f>
        <v>77904.535999999964</v>
      </c>
      <c r="BR113" s="77">
        <f ca="1">SUM(BM$12:BM113)+SUMIF(BN$12:BN113, "&lt;0")</f>
        <v>53227.06500000001</v>
      </c>
      <c r="BT113" s="78">
        <v>44287</v>
      </c>
      <c r="BU113" s="79">
        <f t="shared" ca="1" si="97"/>
        <v>2000</v>
      </c>
      <c r="BV113" s="79">
        <f t="shared" ca="1" si="113"/>
        <v>2000</v>
      </c>
      <c r="BW113" s="79">
        <f t="shared" ca="1" si="122"/>
        <v>615.05322313935926</v>
      </c>
      <c r="BX113" s="79">
        <f t="shared" ca="1" si="98"/>
        <v>1384.9467768606407</v>
      </c>
      <c r="BY113" s="79">
        <f t="shared" ca="1" si="99"/>
        <v>1384.9467768606407</v>
      </c>
      <c r="BZ113" s="79">
        <f t="shared" ca="1" si="105"/>
        <v>138081.49010891607</v>
      </c>
      <c r="CA113" s="14">
        <f ca="1">SUM(BY$12:BY113)</f>
        <v>83896.464469786486</v>
      </c>
      <c r="CB113" s="77">
        <f ca="1">SUM(BW$12:BW113)+SUMIF(BX$12:BX113, "&lt;0")</f>
        <v>54185.025639129635</v>
      </c>
      <c r="CD113" s="78">
        <v>44287</v>
      </c>
      <c r="CE113" s="79">
        <f t="shared" ca="1" si="100"/>
        <v>2500</v>
      </c>
      <c r="CF113" s="79">
        <f t="shared" ca="1" si="114"/>
        <v>2456.0915400581557</v>
      </c>
      <c r="CG113" s="79">
        <f t="shared" ca="1" si="123"/>
        <v>615.05322313935926</v>
      </c>
      <c r="CH113" s="79">
        <f t="shared" ca="1" si="101"/>
        <v>1884.9467768606407</v>
      </c>
      <c r="CI113" s="79">
        <f t="shared" ca="1" si="102"/>
        <v>1884.9467768606407</v>
      </c>
      <c r="CJ113" s="79">
        <f t="shared" ca="1" si="129"/>
        <v>144341.69994991258</v>
      </c>
      <c r="CK113" s="14">
        <f ca="1">SUM(CI$12:CI113)</f>
        <v>90156.674310782939</v>
      </c>
      <c r="CL113" s="77">
        <f ca="1">SUM(CG$12:CG113)+SUMIF(CH$12:CH113, "&lt;0")</f>
        <v>54185.025639129635</v>
      </c>
    </row>
    <row r="114" spans="1:90" x14ac:dyDescent="0.2">
      <c r="A114" s="56">
        <v>44288</v>
      </c>
      <c r="B114" s="76">
        <f ca="1">IF($A114&gt;= $C$5,$C$6, INDEX('[1]Historical Data'!$D$2:$D$742, MATCH(A114, '[1]Historical Data'!$B$2:$B$742, 0)))</f>
        <v>1942.7882857142852</v>
      </c>
      <c r="C114" s="79">
        <f t="shared" ca="1" si="106"/>
        <v>1942.7882857142852</v>
      </c>
      <c r="D114" s="79">
        <f t="shared" ca="1" si="115"/>
        <v>1333.3132857142889</v>
      </c>
      <c r="E114" s="79">
        <f t="shared" ca="1" si="77"/>
        <v>609.47499999999627</v>
      </c>
      <c r="F114" s="79">
        <f t="shared" ca="1" si="78"/>
        <v>609.47499999999627</v>
      </c>
      <c r="G114" s="79">
        <f t="shared" ca="1" si="103"/>
        <v>138858.03785714277</v>
      </c>
      <c r="H114" s="14">
        <f ca="1">SUM(F$12:F114)</f>
        <v>83140.929857142837</v>
      </c>
      <c r="I114" s="77">
        <f ca="1">SUM(D$12:D114)+SUMIF(E$12:E114, "&lt;0")</f>
        <v>55717.108000000029</v>
      </c>
      <c r="J114" s="14"/>
      <c r="K114" s="78">
        <v>44288</v>
      </c>
      <c r="L114" s="79">
        <f t="shared" ca="1" si="79"/>
        <v>1850.8969899038457</v>
      </c>
      <c r="M114" s="79">
        <f t="shared" ca="1" si="107"/>
        <v>1850.8969899038457</v>
      </c>
      <c r="N114" s="79">
        <f t="shared" ca="1" si="116"/>
        <v>1241.4219899038494</v>
      </c>
      <c r="O114" s="79">
        <f t="shared" ca="1" si="80"/>
        <v>609.47499999999627</v>
      </c>
      <c r="P114" s="79">
        <f t="shared" ca="1" si="81"/>
        <v>609.47499999999627</v>
      </c>
      <c r="Q114" s="79">
        <f t="shared" ca="1" si="124"/>
        <v>136009.40768701932</v>
      </c>
      <c r="R114" s="14">
        <f ca="1">SUM(P$12:P114)</f>
        <v>80935.538757692324</v>
      </c>
      <c r="S114" s="77">
        <f ca="1">SUM(N$12:N114)+SUMIF(O$12:O114, "&lt;0")</f>
        <v>55073.868929326949</v>
      </c>
      <c r="U114" s="78">
        <v>44288</v>
      </c>
      <c r="V114" s="79">
        <f t="shared" ca="1" si="82"/>
        <v>1250</v>
      </c>
      <c r="W114" s="79">
        <f t="shared" ca="1" si="108"/>
        <v>1250</v>
      </c>
      <c r="X114" s="79">
        <f t="shared" ca="1" si="117"/>
        <v>295.48799999999801</v>
      </c>
      <c r="Y114" s="79">
        <f t="shared" ca="1" si="83"/>
        <v>954.51200000000199</v>
      </c>
      <c r="Z114" s="79">
        <f t="shared" ca="1" si="84"/>
        <v>954.51200000000199</v>
      </c>
      <c r="AA114" s="79">
        <f t="shared" ca="1" si="125"/>
        <v>117381.601</v>
      </c>
      <c r="AB114" s="14">
        <f ca="1">SUM(Z$12:Z114)</f>
        <v>66514.011000000013</v>
      </c>
      <c r="AC114" s="77">
        <f ca="1">SUM(X$12:X114)+SUMIF(Y$12:Y114, "&lt;0")</f>
        <v>50867.590000000004</v>
      </c>
      <c r="AE114" s="78">
        <v>44288</v>
      </c>
      <c r="AF114" s="79">
        <f t="shared" ca="1" si="85"/>
        <v>2000</v>
      </c>
      <c r="AG114" s="79">
        <f t="shared" ca="1" si="109"/>
        <v>2000</v>
      </c>
      <c r="AH114" s="79">
        <f t="shared" ca="1" si="118"/>
        <v>1382.4534697864667</v>
      </c>
      <c r="AI114" s="79">
        <f t="shared" ca="1" si="86"/>
        <v>617.54653021353329</v>
      </c>
      <c r="AJ114" s="79">
        <f t="shared" ca="1" si="87"/>
        <v>617.54653021353329</v>
      </c>
      <c r="AK114" s="79">
        <f t="shared" ca="1" si="104"/>
        <v>140081.49010891607</v>
      </c>
      <c r="AL114" s="14">
        <f ca="1">SUM(AJ$12:AJ114)</f>
        <v>84514.011000000013</v>
      </c>
      <c r="AM114" s="77">
        <f ca="1">SUM(AH$12:AH114)+SUMIF(AI$12:AI114, "&lt;0")</f>
        <v>55567.479108916101</v>
      </c>
      <c r="AO114" s="78">
        <v>44288</v>
      </c>
      <c r="AP114" s="79">
        <f t="shared" ca="1" si="88"/>
        <v>2556.0543893169324</v>
      </c>
      <c r="AQ114" s="79">
        <f t="shared" ca="1" si="110"/>
        <v>2486</v>
      </c>
      <c r="AR114" s="79">
        <f t="shared" ca="1" si="119"/>
        <v>1382.4534697864667</v>
      </c>
      <c r="AS114" s="79">
        <f t="shared" ca="1" si="89"/>
        <v>1173.6009195304657</v>
      </c>
      <c r="AT114" s="79">
        <f t="shared" ca="1" si="90"/>
        <v>1173.6009195304657</v>
      </c>
      <c r="AU114" s="79">
        <f t="shared" ca="1" si="126"/>
        <v>146939.34737792207</v>
      </c>
      <c r="AV114" s="14">
        <f ca="1">SUM(AT$12:AT114)</f>
        <v>91371.868269005965</v>
      </c>
      <c r="AW114" s="77">
        <f ca="1">SUM(AR$12:AR114)+SUMIF(AS$12:AS114, "&lt;0")</f>
        <v>55567.479108916101</v>
      </c>
      <c r="AX114" s="14"/>
      <c r="AZ114" s="78">
        <v>44288</v>
      </c>
      <c r="BA114" s="79">
        <f t="shared" ca="1" si="91"/>
        <v>1500</v>
      </c>
      <c r="BB114" s="79">
        <f t="shared" ca="1" si="111"/>
        <v>1500</v>
      </c>
      <c r="BC114" s="79">
        <f t="shared" ca="1" si="120"/>
        <v>890.52500000000373</v>
      </c>
      <c r="BD114" s="79">
        <f t="shared" ca="1" si="92"/>
        <v>609.47499999999627</v>
      </c>
      <c r="BE114" s="79">
        <f t="shared" ca="1" si="93"/>
        <v>609.47499999999627</v>
      </c>
      <c r="BF114" s="79">
        <f t="shared" ca="1" si="127"/>
        <v>125131.601</v>
      </c>
      <c r="BG114" s="14">
        <f ca="1">SUM(BE$12:BE114)</f>
        <v>72514.010999999969</v>
      </c>
      <c r="BH114" s="77">
        <f ca="1">SUM(BC$12:BC114)+SUMIF(BD$12:BD114, "&lt;0")</f>
        <v>52617.590000000011</v>
      </c>
      <c r="BJ114" s="78">
        <v>44288</v>
      </c>
      <c r="BK114" s="79">
        <f t="shared" ca="1" si="94"/>
        <v>1750</v>
      </c>
      <c r="BL114" s="79">
        <f t="shared" ca="1" si="112"/>
        <v>1750</v>
      </c>
      <c r="BM114" s="79">
        <f t="shared" ca="1" si="121"/>
        <v>1140.5250000000037</v>
      </c>
      <c r="BN114" s="79">
        <f t="shared" ca="1" si="95"/>
        <v>609.47499999999627</v>
      </c>
      <c r="BO114" s="79">
        <f t="shared" ca="1" si="96"/>
        <v>609.47499999999627</v>
      </c>
      <c r="BP114" s="79">
        <f t="shared" ca="1" si="128"/>
        <v>132881.601</v>
      </c>
      <c r="BQ114" s="14">
        <f ca="1">SUM(BO$12:BO114)</f>
        <v>78514.010999999955</v>
      </c>
      <c r="BR114" s="77">
        <f ca="1">SUM(BM$12:BM114)+SUMIF(BN$12:BN114, "&lt;0")</f>
        <v>54367.590000000011</v>
      </c>
      <c r="BT114" s="78">
        <v>44288</v>
      </c>
      <c r="BU114" s="79">
        <f t="shared" ca="1" si="97"/>
        <v>2000</v>
      </c>
      <c r="BV114" s="79">
        <f t="shared" ca="1" si="113"/>
        <v>2000</v>
      </c>
      <c r="BW114" s="79">
        <f t="shared" ca="1" si="122"/>
        <v>1382.4534697864667</v>
      </c>
      <c r="BX114" s="79">
        <f t="shared" ca="1" si="98"/>
        <v>617.54653021353329</v>
      </c>
      <c r="BY114" s="79">
        <f t="shared" ca="1" si="99"/>
        <v>617.54653021353329</v>
      </c>
      <c r="BZ114" s="79">
        <f t="shared" ca="1" si="105"/>
        <v>140081.49010891607</v>
      </c>
      <c r="CA114" s="14">
        <f ca="1">SUM(BY$12:BY114)</f>
        <v>84514.011000000013</v>
      </c>
      <c r="CB114" s="77">
        <f ca="1">SUM(BW$12:BW114)+SUMIF(BX$12:BX114, "&lt;0")</f>
        <v>55567.479108916101</v>
      </c>
      <c r="CD114" s="78">
        <v>44288</v>
      </c>
      <c r="CE114" s="79">
        <f t="shared" ca="1" si="100"/>
        <v>2500</v>
      </c>
      <c r="CF114" s="79">
        <f t="shared" ca="1" si="114"/>
        <v>2471.5890168028395</v>
      </c>
      <c r="CG114" s="79">
        <f t="shared" ca="1" si="123"/>
        <v>1382.4534697864667</v>
      </c>
      <c r="CH114" s="79">
        <f t="shared" ca="1" si="101"/>
        <v>1117.5465302135333</v>
      </c>
      <c r="CI114" s="79">
        <f t="shared" ca="1" si="102"/>
        <v>1117.5465302135333</v>
      </c>
      <c r="CJ114" s="79">
        <f t="shared" ca="1" si="129"/>
        <v>146841.69994991258</v>
      </c>
      <c r="CK114" s="14">
        <f ca="1">SUM(CI$12:CI114)</f>
        <v>91274.220840996466</v>
      </c>
      <c r="CL114" s="77">
        <f ca="1">SUM(CG$12:CG114)+SUMIF(CH$12:CH114, "&lt;0")</f>
        <v>55567.479108916101</v>
      </c>
    </row>
    <row r="115" spans="1:90" x14ac:dyDescent="0.2">
      <c r="A115" s="56">
        <v>44289</v>
      </c>
      <c r="B115" s="76">
        <f ca="1">IF($A115&gt;= $C$5,$C$6, INDEX('[1]Historical Data'!$D$2:$D$742, MATCH(A115, '[1]Historical Data'!$B$2:$B$742, 0)))</f>
        <v>1942.7882857142852</v>
      </c>
      <c r="C115" s="79">
        <f t="shared" ca="1" si="106"/>
        <v>1942.7882857142852</v>
      </c>
      <c r="D115" s="79">
        <f t="shared" ca="1" si="115"/>
        <v>1171.7392857142838</v>
      </c>
      <c r="E115" s="79">
        <f t="shared" ca="1" si="77"/>
        <v>771.04900000000134</v>
      </c>
      <c r="F115" s="79">
        <f t="shared" ca="1" si="78"/>
        <v>771.04900000000134</v>
      </c>
      <c r="G115" s="79">
        <f t="shared" ca="1" si="103"/>
        <v>140800.82614285705</v>
      </c>
      <c r="H115" s="14">
        <f ca="1">SUM(F$12:F115)</f>
        <v>83911.978857142836</v>
      </c>
      <c r="I115" s="77">
        <f ca="1">SUM(D$12:D115)+SUMIF(E$12:E115, "&lt;0")</f>
        <v>56888.847285714313</v>
      </c>
      <c r="J115" s="14"/>
      <c r="K115" s="78">
        <v>44289</v>
      </c>
      <c r="L115" s="79">
        <f t="shared" ca="1" si="79"/>
        <v>1850.8969899038457</v>
      </c>
      <c r="M115" s="79">
        <f t="shared" ca="1" si="107"/>
        <v>1850.8969899038457</v>
      </c>
      <c r="N115" s="79">
        <f t="shared" ca="1" si="116"/>
        <v>1079.8479899038443</v>
      </c>
      <c r="O115" s="79">
        <f t="shared" ca="1" si="80"/>
        <v>771.04900000000134</v>
      </c>
      <c r="P115" s="79">
        <f t="shared" ca="1" si="81"/>
        <v>771.04900000000134</v>
      </c>
      <c r="Q115" s="79">
        <f t="shared" ca="1" si="124"/>
        <v>137860.30467692317</v>
      </c>
      <c r="R115" s="14">
        <f ca="1">SUM(P$12:P115)</f>
        <v>81706.587757692323</v>
      </c>
      <c r="S115" s="77">
        <f ca="1">SUM(N$12:N115)+SUMIF(O$12:O115, "&lt;0")</f>
        <v>56153.716919230792</v>
      </c>
      <c r="U115" s="78">
        <v>44289</v>
      </c>
      <c r="V115" s="79">
        <f t="shared" ca="1" si="82"/>
        <v>1250</v>
      </c>
      <c r="W115" s="79">
        <f t="shared" ca="1" si="108"/>
        <v>1250</v>
      </c>
      <c r="X115" s="79">
        <f t="shared" ca="1" si="117"/>
        <v>478.95099999999866</v>
      </c>
      <c r="Y115" s="79">
        <f t="shared" ca="1" si="83"/>
        <v>771.04900000000134</v>
      </c>
      <c r="Z115" s="79">
        <f t="shared" ca="1" si="84"/>
        <v>771.04900000000134</v>
      </c>
      <c r="AA115" s="79">
        <f t="shared" ca="1" si="125"/>
        <v>118631.601</v>
      </c>
      <c r="AB115" s="14">
        <f ca="1">SUM(Z$12:Z115)</f>
        <v>67285.060000000012</v>
      </c>
      <c r="AC115" s="77">
        <f ca="1">SUM(X$12:X115)+SUMIF(Y$12:Y115, "&lt;0")</f>
        <v>51346.541000000005</v>
      </c>
      <c r="AE115" s="78">
        <v>44289</v>
      </c>
      <c r="AF115" s="79">
        <f t="shared" ca="1" si="85"/>
        <v>2000</v>
      </c>
      <c r="AG115" s="79">
        <f t="shared" ca="1" si="109"/>
        <v>2000</v>
      </c>
      <c r="AH115" s="79">
        <f t="shared" ca="1" si="118"/>
        <v>1228.9509999999987</v>
      </c>
      <c r="AI115" s="79">
        <f t="shared" ca="1" si="86"/>
        <v>771.04900000000134</v>
      </c>
      <c r="AJ115" s="79">
        <f t="shared" ca="1" si="87"/>
        <v>771.04900000000134</v>
      </c>
      <c r="AK115" s="79">
        <f t="shared" ca="1" si="104"/>
        <v>142081.49010891607</v>
      </c>
      <c r="AL115" s="14">
        <f ca="1">SUM(AJ$12:AJ115)</f>
        <v>85285.060000000012</v>
      </c>
      <c r="AM115" s="77">
        <f ca="1">SUM(AH$12:AH115)+SUMIF(AI$12:AI115, "&lt;0")</f>
        <v>56796.430108916102</v>
      </c>
      <c r="AO115" s="78">
        <v>44289</v>
      </c>
      <c r="AP115" s="79">
        <f t="shared" ca="1" si="88"/>
        <v>2579.5596359640349</v>
      </c>
      <c r="AQ115" s="79">
        <f t="shared" ca="1" si="110"/>
        <v>2509</v>
      </c>
      <c r="AR115" s="79">
        <f t="shared" ca="1" si="119"/>
        <v>1244.3847164335646</v>
      </c>
      <c r="AS115" s="79">
        <f t="shared" ca="1" si="89"/>
        <v>1335.1749195304703</v>
      </c>
      <c r="AT115" s="79">
        <f t="shared" ca="1" si="90"/>
        <v>1335.1749195304703</v>
      </c>
      <c r="AU115" s="79">
        <f t="shared" ca="1" si="126"/>
        <v>149518.90701388611</v>
      </c>
      <c r="AV115" s="14">
        <f ca="1">SUM(AT$12:AT115)</f>
        <v>92707.043188536438</v>
      </c>
      <c r="AW115" s="77">
        <f ca="1">SUM(AR$12:AR115)+SUMIF(AS$12:AS115, "&lt;0")</f>
        <v>56811.863825349668</v>
      </c>
      <c r="AX115" s="14"/>
      <c r="AZ115" s="78">
        <v>44289</v>
      </c>
      <c r="BA115" s="79">
        <f t="shared" ca="1" si="91"/>
        <v>1500</v>
      </c>
      <c r="BB115" s="79">
        <f t="shared" ca="1" si="111"/>
        <v>1500</v>
      </c>
      <c r="BC115" s="79">
        <f t="shared" ca="1" si="120"/>
        <v>728.95099999999866</v>
      </c>
      <c r="BD115" s="79">
        <f t="shared" ca="1" si="92"/>
        <v>771.04900000000134</v>
      </c>
      <c r="BE115" s="79">
        <f t="shared" ca="1" si="93"/>
        <v>771.04900000000134</v>
      </c>
      <c r="BF115" s="79">
        <f t="shared" ca="1" si="127"/>
        <v>126631.601</v>
      </c>
      <c r="BG115" s="14">
        <f ca="1">SUM(BE$12:BE115)</f>
        <v>73285.059999999969</v>
      </c>
      <c r="BH115" s="77">
        <f ca="1">SUM(BC$12:BC115)+SUMIF(BD$12:BD115, "&lt;0")</f>
        <v>53346.541000000012</v>
      </c>
      <c r="BJ115" s="78">
        <v>44289</v>
      </c>
      <c r="BK115" s="79">
        <f t="shared" ca="1" si="94"/>
        <v>1750</v>
      </c>
      <c r="BL115" s="79">
        <f t="shared" ca="1" si="112"/>
        <v>1750</v>
      </c>
      <c r="BM115" s="79">
        <f t="shared" ca="1" si="121"/>
        <v>978.95099999999866</v>
      </c>
      <c r="BN115" s="79">
        <f t="shared" ca="1" si="95"/>
        <v>771.04900000000134</v>
      </c>
      <c r="BO115" s="79">
        <f t="shared" ca="1" si="96"/>
        <v>771.04900000000134</v>
      </c>
      <c r="BP115" s="79">
        <f t="shared" ca="1" si="128"/>
        <v>134631.601</v>
      </c>
      <c r="BQ115" s="14">
        <f ca="1">SUM(BO$12:BO115)</f>
        <v>79285.059999999954</v>
      </c>
      <c r="BR115" s="77">
        <f ca="1">SUM(BM$12:BM115)+SUMIF(BN$12:BN115, "&lt;0")</f>
        <v>55346.541000000012</v>
      </c>
      <c r="BT115" s="78">
        <v>44289</v>
      </c>
      <c r="BU115" s="79">
        <f t="shared" ca="1" si="97"/>
        <v>2000</v>
      </c>
      <c r="BV115" s="79">
        <f t="shared" ca="1" si="113"/>
        <v>2000</v>
      </c>
      <c r="BW115" s="79">
        <f t="shared" ca="1" si="122"/>
        <v>1228.9509999999987</v>
      </c>
      <c r="BX115" s="79">
        <f t="shared" ca="1" si="98"/>
        <v>771.04900000000134</v>
      </c>
      <c r="BY115" s="79">
        <f t="shared" ca="1" si="99"/>
        <v>771.04900000000134</v>
      </c>
      <c r="BZ115" s="79">
        <f t="shared" ca="1" si="105"/>
        <v>142081.49010891607</v>
      </c>
      <c r="CA115" s="14">
        <f ca="1">SUM(BY$12:BY115)</f>
        <v>85285.060000000012</v>
      </c>
      <c r="CB115" s="77">
        <f ca="1">SUM(BW$12:BW115)+SUMIF(BX$12:BX115, "&lt;0")</f>
        <v>56796.430108916102</v>
      </c>
      <c r="CD115" s="78">
        <v>44289</v>
      </c>
      <c r="CE115" s="79">
        <f t="shared" ca="1" si="100"/>
        <v>2500</v>
      </c>
      <c r="CF115" s="79">
        <f t="shared" ca="1" si="114"/>
        <v>2483.7286011693659</v>
      </c>
      <c r="CG115" s="79">
        <f t="shared" ca="1" si="123"/>
        <v>1244.3847164335646</v>
      </c>
      <c r="CH115" s="79">
        <f t="shared" ca="1" si="101"/>
        <v>1255.6152835664354</v>
      </c>
      <c r="CI115" s="79">
        <f t="shared" ca="1" si="102"/>
        <v>1255.6152835664354</v>
      </c>
      <c r="CJ115" s="79">
        <f t="shared" ca="1" si="129"/>
        <v>149341.69994991258</v>
      </c>
      <c r="CK115" s="14">
        <f ca="1">SUM(CI$12:CI115)</f>
        <v>92529.836124562906</v>
      </c>
      <c r="CL115" s="77">
        <f ca="1">SUM(CG$12:CG115)+SUMIF(CH$12:CH115, "&lt;0")</f>
        <v>56811.863825349668</v>
      </c>
    </row>
    <row r="116" spans="1:90" x14ac:dyDescent="0.2">
      <c r="A116" s="56">
        <v>44290</v>
      </c>
      <c r="B116" s="76">
        <f ca="1">IF($A116&gt;= $C$5,$C$6, INDEX('[1]Historical Data'!$D$2:$D$742, MATCH(A116, '[1]Historical Data'!$B$2:$B$742, 0)))</f>
        <v>1942.7882857142852</v>
      </c>
      <c r="C116" s="79">
        <f t="shared" ca="1" si="106"/>
        <v>1942.7882857142852</v>
      </c>
      <c r="D116" s="79">
        <f t="shared" ca="1" si="115"/>
        <v>1942.7882857142852</v>
      </c>
      <c r="E116" s="79">
        <f t="shared" ca="1" si="77"/>
        <v>0</v>
      </c>
      <c r="F116" s="79">
        <f t="shared" ca="1" si="78"/>
        <v>0</v>
      </c>
      <c r="G116" s="79">
        <f t="shared" ca="1" si="103"/>
        <v>142743.61442857134</v>
      </c>
      <c r="H116" s="14">
        <f ca="1">SUM(F$12:F116)</f>
        <v>83911.978857142836</v>
      </c>
      <c r="I116" s="77">
        <f ca="1">SUM(D$12:D116)+SUMIF(E$12:E116, "&lt;0")</f>
        <v>58831.635571428596</v>
      </c>
      <c r="J116" s="14"/>
      <c r="K116" s="78">
        <v>44290</v>
      </c>
      <c r="L116" s="79">
        <f t="shared" ca="1" si="79"/>
        <v>1850.8969899038457</v>
      </c>
      <c r="M116" s="79">
        <f t="shared" ca="1" si="107"/>
        <v>1850.8969899038457</v>
      </c>
      <c r="N116" s="79">
        <f t="shared" ca="1" si="116"/>
        <v>1850.8969899038457</v>
      </c>
      <c r="O116" s="79">
        <f t="shared" ca="1" si="80"/>
        <v>0</v>
      </c>
      <c r="P116" s="79">
        <f t="shared" ca="1" si="81"/>
        <v>0</v>
      </c>
      <c r="Q116" s="79">
        <f t="shared" ca="1" si="124"/>
        <v>139711.20166682702</v>
      </c>
      <c r="R116" s="14">
        <f ca="1">SUM(P$12:P116)</f>
        <v>81706.587757692323</v>
      </c>
      <c r="S116" s="77">
        <f ca="1">SUM(N$12:N116)+SUMIF(O$12:O116, "&lt;0")</f>
        <v>58004.613909134634</v>
      </c>
      <c r="U116" s="78">
        <v>44290</v>
      </c>
      <c r="V116" s="79">
        <f t="shared" ca="1" si="82"/>
        <v>1250</v>
      </c>
      <c r="W116" s="79">
        <f t="shared" ca="1" si="108"/>
        <v>1250</v>
      </c>
      <c r="X116" s="79">
        <f t="shared" ca="1" si="117"/>
        <v>1250</v>
      </c>
      <c r="Y116" s="79">
        <f t="shared" ca="1" si="83"/>
        <v>0</v>
      </c>
      <c r="Z116" s="79">
        <f t="shared" ca="1" si="84"/>
        <v>0</v>
      </c>
      <c r="AA116" s="79">
        <f t="shared" ca="1" si="125"/>
        <v>119881.601</v>
      </c>
      <c r="AB116" s="14">
        <f ca="1">SUM(Z$12:Z116)</f>
        <v>67285.060000000012</v>
      </c>
      <c r="AC116" s="77">
        <f ca="1">SUM(X$12:X116)+SUMIF(Y$12:Y116, "&lt;0")</f>
        <v>52596.541000000005</v>
      </c>
      <c r="AE116" s="78">
        <v>44290</v>
      </c>
      <c r="AF116" s="79">
        <f t="shared" ca="1" si="85"/>
        <v>2000</v>
      </c>
      <c r="AG116" s="79">
        <f t="shared" ca="1" si="109"/>
        <v>2000</v>
      </c>
      <c r="AH116" s="79">
        <f t="shared" ca="1" si="118"/>
        <v>2000</v>
      </c>
      <c r="AI116" s="79">
        <f t="shared" ca="1" si="86"/>
        <v>0</v>
      </c>
      <c r="AJ116" s="79">
        <f t="shared" ca="1" si="87"/>
        <v>0</v>
      </c>
      <c r="AK116" s="79">
        <f t="shared" ca="1" si="104"/>
        <v>144081.49010891607</v>
      </c>
      <c r="AL116" s="14">
        <f ca="1">SUM(AJ$12:AJ116)</f>
        <v>85285.060000000012</v>
      </c>
      <c r="AM116" s="77">
        <f ca="1">SUM(AH$12:AH116)+SUMIF(AI$12:AI116, "&lt;0")</f>
        <v>58796.430108916102</v>
      </c>
      <c r="AO116" s="78">
        <v>44290</v>
      </c>
      <c r="AP116" s="79">
        <f t="shared" ca="1" si="88"/>
        <v>2603.0648826111378</v>
      </c>
      <c r="AQ116" s="79">
        <f t="shared" ca="1" si="110"/>
        <v>2533</v>
      </c>
      <c r="AR116" s="79">
        <f t="shared" ca="1" si="119"/>
        <v>2038.9389630806688</v>
      </c>
      <c r="AS116" s="79">
        <f t="shared" ca="1" si="89"/>
        <v>564.12591953046899</v>
      </c>
      <c r="AT116" s="79">
        <f t="shared" ca="1" si="90"/>
        <v>564.12591953046899</v>
      </c>
      <c r="AU116" s="79">
        <f t="shared" ca="1" si="126"/>
        <v>152121.97189649724</v>
      </c>
      <c r="AV116" s="14">
        <f ca="1">SUM(AT$12:AT116)</f>
        <v>93271.169108066912</v>
      </c>
      <c r="AW116" s="77">
        <f ca="1">SUM(AR$12:AR116)+SUMIF(AS$12:AS116, "&lt;0")</f>
        <v>58850.802788430337</v>
      </c>
      <c r="AX116" s="14"/>
      <c r="AZ116" s="78">
        <v>44290</v>
      </c>
      <c r="BA116" s="79">
        <f t="shared" ca="1" si="91"/>
        <v>1500</v>
      </c>
      <c r="BB116" s="79">
        <f t="shared" ca="1" si="111"/>
        <v>1500</v>
      </c>
      <c r="BC116" s="79">
        <f t="shared" ca="1" si="120"/>
        <v>1500</v>
      </c>
      <c r="BD116" s="79">
        <f t="shared" ca="1" si="92"/>
        <v>0</v>
      </c>
      <c r="BE116" s="79">
        <f t="shared" ca="1" si="93"/>
        <v>0</v>
      </c>
      <c r="BF116" s="79">
        <f t="shared" ca="1" si="127"/>
        <v>128131.601</v>
      </c>
      <c r="BG116" s="14">
        <f ca="1">SUM(BE$12:BE116)</f>
        <v>73285.059999999969</v>
      </c>
      <c r="BH116" s="77">
        <f ca="1">SUM(BC$12:BC116)+SUMIF(BD$12:BD116, "&lt;0")</f>
        <v>54846.541000000012</v>
      </c>
      <c r="BJ116" s="78">
        <v>44290</v>
      </c>
      <c r="BK116" s="79">
        <f t="shared" ca="1" si="94"/>
        <v>1750</v>
      </c>
      <c r="BL116" s="79">
        <f t="shared" ca="1" si="112"/>
        <v>1750</v>
      </c>
      <c r="BM116" s="79">
        <f t="shared" ca="1" si="121"/>
        <v>1750</v>
      </c>
      <c r="BN116" s="79">
        <f t="shared" ca="1" si="95"/>
        <v>0</v>
      </c>
      <c r="BO116" s="79">
        <f t="shared" ca="1" si="96"/>
        <v>0</v>
      </c>
      <c r="BP116" s="79">
        <f t="shared" ca="1" si="128"/>
        <v>136381.601</v>
      </c>
      <c r="BQ116" s="14">
        <f ca="1">SUM(BO$12:BO116)</f>
        <v>79285.059999999954</v>
      </c>
      <c r="BR116" s="77">
        <f ca="1">SUM(BM$12:BM116)+SUMIF(BN$12:BN116, "&lt;0")</f>
        <v>57096.541000000012</v>
      </c>
      <c r="BT116" s="78">
        <v>44290</v>
      </c>
      <c r="BU116" s="79">
        <f t="shared" ca="1" si="97"/>
        <v>2000</v>
      </c>
      <c r="BV116" s="79">
        <f t="shared" ca="1" si="113"/>
        <v>2000</v>
      </c>
      <c r="BW116" s="79">
        <f t="shared" ca="1" si="122"/>
        <v>2000</v>
      </c>
      <c r="BX116" s="79">
        <f t="shared" ca="1" si="98"/>
        <v>0</v>
      </c>
      <c r="BY116" s="79">
        <f t="shared" ca="1" si="99"/>
        <v>0</v>
      </c>
      <c r="BZ116" s="79">
        <f t="shared" ca="1" si="105"/>
        <v>144081.49010891607</v>
      </c>
      <c r="CA116" s="14">
        <f ca="1">SUM(BY$12:BY116)</f>
        <v>85285.060000000012</v>
      </c>
      <c r="CB116" s="77">
        <f ca="1">SUM(BW$12:BW116)+SUMIF(BX$12:BX116, "&lt;0")</f>
        <v>58796.430108916102</v>
      </c>
      <c r="CD116" s="78">
        <v>44290</v>
      </c>
      <c r="CE116" s="79">
        <f t="shared" ca="1" si="100"/>
        <v>2500</v>
      </c>
      <c r="CF116" s="79">
        <f t="shared" ca="1" si="114"/>
        <v>2492.5102931577348</v>
      </c>
      <c r="CG116" s="79">
        <f t="shared" ca="1" si="123"/>
        <v>2038.9389630806688</v>
      </c>
      <c r="CH116" s="79">
        <f t="shared" ca="1" si="101"/>
        <v>461.06103691933117</v>
      </c>
      <c r="CI116" s="79">
        <f t="shared" ca="1" si="102"/>
        <v>461.06103691933117</v>
      </c>
      <c r="CJ116" s="79">
        <f t="shared" ca="1" si="129"/>
        <v>151841.69994991258</v>
      </c>
      <c r="CK116" s="14">
        <f ca="1">SUM(CI$12:CI116)</f>
        <v>92990.897161482237</v>
      </c>
      <c r="CL116" s="77">
        <f ca="1">SUM(CG$12:CG116)+SUMIF(CH$12:CH116, "&lt;0")</f>
        <v>58850.802788430337</v>
      </c>
    </row>
    <row r="117" spans="1:90" x14ac:dyDescent="0.2">
      <c r="A117" s="56">
        <v>44291</v>
      </c>
      <c r="B117" s="76">
        <f ca="1">IF($A117&gt;= $C$5,$C$6, INDEX('[1]Historical Data'!$D$2:$D$742, MATCH(A117, '[1]Historical Data'!$B$2:$B$742, 0)))</f>
        <v>1942.7882857142852</v>
      </c>
      <c r="C117" s="79">
        <f t="shared" ca="1" si="106"/>
        <v>1942.7882857142852</v>
      </c>
      <c r="D117" s="79">
        <f t="shared" ca="1" si="115"/>
        <v>1214.0212857142872</v>
      </c>
      <c r="E117" s="79">
        <f t="shared" ca="1" si="77"/>
        <v>728.76699999999801</v>
      </c>
      <c r="F117" s="79">
        <f t="shared" ca="1" si="78"/>
        <v>728.76699999999801</v>
      </c>
      <c r="G117" s="79">
        <f t="shared" ca="1" si="103"/>
        <v>144686.40271428562</v>
      </c>
      <c r="H117" s="14">
        <f ca="1">SUM(F$12:F117)</f>
        <v>84640.745857142829</v>
      </c>
      <c r="I117" s="77">
        <f ca="1">SUM(D$12:D117)+SUMIF(E$12:E117, "&lt;0")</f>
        <v>60045.656857142887</v>
      </c>
      <c r="J117" s="14"/>
      <c r="K117" s="78">
        <v>44291</v>
      </c>
      <c r="L117" s="79">
        <f t="shared" ca="1" si="79"/>
        <v>1850.8969899038457</v>
      </c>
      <c r="M117" s="79">
        <f t="shared" ca="1" si="107"/>
        <v>1850.8969899038457</v>
      </c>
      <c r="N117" s="79">
        <f t="shared" ca="1" si="116"/>
        <v>1122.1299899038477</v>
      </c>
      <c r="O117" s="79">
        <f t="shared" ca="1" si="80"/>
        <v>728.76699999999801</v>
      </c>
      <c r="P117" s="79">
        <f t="shared" ca="1" si="81"/>
        <v>728.76699999999801</v>
      </c>
      <c r="Q117" s="79">
        <f t="shared" ca="1" si="124"/>
        <v>141562.09865673087</v>
      </c>
      <c r="R117" s="14">
        <f ca="1">SUM(P$12:P117)</f>
        <v>82435.354757692316</v>
      </c>
      <c r="S117" s="77">
        <f ca="1">SUM(N$12:N117)+SUMIF(O$12:O117, "&lt;0")</f>
        <v>59126.743899038484</v>
      </c>
      <c r="U117" s="78">
        <v>44291</v>
      </c>
      <c r="V117" s="79">
        <f t="shared" ca="1" si="82"/>
        <v>1250</v>
      </c>
      <c r="W117" s="79">
        <f t="shared" ca="1" si="108"/>
        <v>1250</v>
      </c>
      <c r="X117" s="79">
        <f t="shared" ca="1" si="117"/>
        <v>521.23300000000199</v>
      </c>
      <c r="Y117" s="79">
        <f t="shared" ca="1" si="83"/>
        <v>728.76699999999801</v>
      </c>
      <c r="Z117" s="79">
        <f t="shared" ca="1" si="84"/>
        <v>728.76699999999801</v>
      </c>
      <c r="AA117" s="79">
        <f t="shared" ca="1" si="125"/>
        <v>121131.601</v>
      </c>
      <c r="AB117" s="14">
        <f ca="1">SUM(Z$12:Z117)</f>
        <v>68013.827000000005</v>
      </c>
      <c r="AC117" s="77">
        <f ca="1">SUM(X$12:X117)+SUMIF(Y$12:Y117, "&lt;0")</f>
        <v>53117.774000000005</v>
      </c>
      <c r="AE117" s="78">
        <v>44291</v>
      </c>
      <c r="AF117" s="79">
        <f t="shared" ca="1" si="85"/>
        <v>2000</v>
      </c>
      <c r="AG117" s="79">
        <f t="shared" ca="1" si="109"/>
        <v>2000</v>
      </c>
      <c r="AH117" s="79">
        <f t="shared" ca="1" si="118"/>
        <v>1271.233000000002</v>
      </c>
      <c r="AI117" s="79">
        <f t="shared" ca="1" si="86"/>
        <v>728.76699999999801</v>
      </c>
      <c r="AJ117" s="79">
        <f t="shared" ca="1" si="87"/>
        <v>728.76699999999801</v>
      </c>
      <c r="AK117" s="79">
        <f t="shared" ca="1" si="104"/>
        <v>146081.49010891607</v>
      </c>
      <c r="AL117" s="14">
        <f ca="1">SUM(AJ$12:AJ117)</f>
        <v>86013.827000000005</v>
      </c>
      <c r="AM117" s="77">
        <f ca="1">SUM(AH$12:AH117)+SUMIF(AI$12:AI117, "&lt;0")</f>
        <v>60067.663108916102</v>
      </c>
      <c r="AO117" s="78">
        <v>44291</v>
      </c>
      <c r="AP117" s="79">
        <f t="shared" ca="1" si="88"/>
        <v>2626.5701292582407</v>
      </c>
      <c r="AQ117" s="79">
        <f t="shared" ca="1" si="110"/>
        <v>2556</v>
      </c>
      <c r="AR117" s="79">
        <f t="shared" ca="1" si="119"/>
        <v>1333.6772097277735</v>
      </c>
      <c r="AS117" s="79">
        <f t="shared" ca="1" si="89"/>
        <v>1292.8929195304672</v>
      </c>
      <c r="AT117" s="79">
        <f t="shared" ca="1" si="90"/>
        <v>1292.8929195304672</v>
      </c>
      <c r="AU117" s="79">
        <f t="shared" ca="1" si="126"/>
        <v>154748.54202575548</v>
      </c>
      <c r="AV117" s="14">
        <f ca="1">SUM(AT$12:AT117)</f>
        <v>94564.062027597378</v>
      </c>
      <c r="AW117" s="77">
        <f ca="1">SUM(AR$12:AR117)+SUMIF(AS$12:AS117, "&lt;0")</f>
        <v>60184.479998158109</v>
      </c>
      <c r="AX117" s="14"/>
      <c r="AZ117" s="78">
        <v>44291</v>
      </c>
      <c r="BA117" s="79">
        <f t="shared" ca="1" si="91"/>
        <v>1500</v>
      </c>
      <c r="BB117" s="79">
        <f t="shared" ca="1" si="111"/>
        <v>1500</v>
      </c>
      <c r="BC117" s="79">
        <f t="shared" ca="1" si="120"/>
        <v>771.23300000000199</v>
      </c>
      <c r="BD117" s="79">
        <f t="shared" ca="1" si="92"/>
        <v>728.76699999999801</v>
      </c>
      <c r="BE117" s="79">
        <f t="shared" ca="1" si="93"/>
        <v>728.76699999999801</v>
      </c>
      <c r="BF117" s="79">
        <f t="shared" ca="1" si="127"/>
        <v>129631.601</v>
      </c>
      <c r="BG117" s="14">
        <f ca="1">SUM(BE$12:BE117)</f>
        <v>74013.826999999961</v>
      </c>
      <c r="BH117" s="77">
        <f ca="1">SUM(BC$12:BC117)+SUMIF(BD$12:BD117, "&lt;0")</f>
        <v>55617.774000000012</v>
      </c>
      <c r="BJ117" s="78">
        <v>44291</v>
      </c>
      <c r="BK117" s="79">
        <f t="shared" ca="1" si="94"/>
        <v>1750</v>
      </c>
      <c r="BL117" s="79">
        <f t="shared" ca="1" si="112"/>
        <v>1750</v>
      </c>
      <c r="BM117" s="79">
        <f t="shared" ca="1" si="121"/>
        <v>1021.233000000002</v>
      </c>
      <c r="BN117" s="79">
        <f t="shared" ca="1" si="95"/>
        <v>728.76699999999801</v>
      </c>
      <c r="BO117" s="79">
        <f t="shared" ca="1" si="96"/>
        <v>728.76699999999801</v>
      </c>
      <c r="BP117" s="79">
        <f t="shared" ca="1" si="128"/>
        <v>138131.601</v>
      </c>
      <c r="BQ117" s="14">
        <f ca="1">SUM(BO$12:BO117)</f>
        <v>80013.826999999947</v>
      </c>
      <c r="BR117" s="77">
        <f ca="1">SUM(BM$12:BM117)+SUMIF(BN$12:BN117, "&lt;0")</f>
        <v>58117.774000000012</v>
      </c>
      <c r="BT117" s="78">
        <v>44291</v>
      </c>
      <c r="BU117" s="79">
        <f t="shared" ca="1" si="97"/>
        <v>2000</v>
      </c>
      <c r="BV117" s="79">
        <f t="shared" ca="1" si="113"/>
        <v>2000</v>
      </c>
      <c r="BW117" s="79">
        <f t="shared" ca="1" si="122"/>
        <v>1271.233000000002</v>
      </c>
      <c r="BX117" s="79">
        <f t="shared" ca="1" si="98"/>
        <v>728.76699999999801</v>
      </c>
      <c r="BY117" s="79">
        <f t="shared" ca="1" si="99"/>
        <v>728.76699999999801</v>
      </c>
      <c r="BZ117" s="79">
        <f t="shared" ca="1" si="105"/>
        <v>146081.49010891607</v>
      </c>
      <c r="CA117" s="14">
        <f ca="1">SUM(BY$12:BY117)</f>
        <v>86013.827000000005</v>
      </c>
      <c r="CB117" s="77">
        <f ca="1">SUM(BW$12:BW117)+SUMIF(BX$12:BX117, "&lt;0")</f>
        <v>60067.663108916102</v>
      </c>
      <c r="CD117" s="78">
        <v>44291</v>
      </c>
      <c r="CE117" s="79">
        <f t="shared" ca="1" si="100"/>
        <v>2500</v>
      </c>
      <c r="CF117" s="79">
        <f t="shared" ca="1" si="114"/>
        <v>2497.9340927679464</v>
      </c>
      <c r="CG117" s="79">
        <f t="shared" ca="1" si="123"/>
        <v>1333.6772097277735</v>
      </c>
      <c r="CH117" s="79">
        <f t="shared" ca="1" si="101"/>
        <v>1166.3227902722265</v>
      </c>
      <c r="CI117" s="79">
        <f t="shared" ca="1" si="102"/>
        <v>1166.3227902722265</v>
      </c>
      <c r="CJ117" s="79">
        <f t="shared" ca="1" si="129"/>
        <v>154341.69994991258</v>
      </c>
      <c r="CK117" s="14">
        <f ca="1">SUM(CI$12:CI117)</f>
        <v>94157.219951754465</v>
      </c>
      <c r="CL117" s="77">
        <f ca="1">SUM(CG$12:CG117)+SUMIF(CH$12:CH117, "&lt;0")</f>
        <v>60184.479998158109</v>
      </c>
    </row>
    <row r="118" spans="1:90" x14ac:dyDescent="0.2">
      <c r="A118" s="56">
        <v>44292</v>
      </c>
      <c r="B118" s="76">
        <f ca="1">IF($A118&gt;= $C$5,$C$6, INDEX('[1]Historical Data'!$D$2:$D$742, MATCH(A118, '[1]Historical Data'!$B$2:$B$742, 0)))</f>
        <v>1942.7882857142852</v>
      </c>
      <c r="C118" s="79">
        <f t="shared" ca="1" si="106"/>
        <v>1942.7882857142852</v>
      </c>
      <c r="D118" s="79">
        <f t="shared" ca="1" si="115"/>
        <v>1823.9932857142824</v>
      </c>
      <c r="E118" s="79">
        <f t="shared" ca="1" si="77"/>
        <v>118.7950000000028</v>
      </c>
      <c r="F118" s="79">
        <f t="shared" ca="1" si="78"/>
        <v>118.7950000000028</v>
      </c>
      <c r="G118" s="79">
        <f t="shared" ca="1" si="103"/>
        <v>146629.1909999999</v>
      </c>
      <c r="H118" s="14">
        <f ca="1">SUM(F$12:F118)</f>
        <v>84759.540857142827</v>
      </c>
      <c r="I118" s="77">
        <f ca="1">SUM(D$12:D118)+SUMIF(E$12:E118, "&lt;0")</f>
        <v>61869.650142857172</v>
      </c>
      <c r="J118" s="14"/>
      <c r="K118" s="78">
        <v>44292</v>
      </c>
      <c r="L118" s="79">
        <f t="shared" ca="1" si="79"/>
        <v>1850.8969899038457</v>
      </c>
      <c r="M118" s="79">
        <f t="shared" ca="1" si="107"/>
        <v>1850.8969899038457</v>
      </c>
      <c r="N118" s="79">
        <f t="shared" ca="1" si="116"/>
        <v>1732.1019899038429</v>
      </c>
      <c r="O118" s="79">
        <f t="shared" ca="1" si="80"/>
        <v>118.7950000000028</v>
      </c>
      <c r="P118" s="79">
        <f t="shared" ca="1" si="81"/>
        <v>118.7950000000028</v>
      </c>
      <c r="Q118" s="79">
        <f t="shared" ca="1" si="124"/>
        <v>143412.99564663472</v>
      </c>
      <c r="R118" s="14">
        <f ca="1">SUM(P$12:P118)</f>
        <v>82554.149757692314</v>
      </c>
      <c r="S118" s="77">
        <f ca="1">SUM(N$12:N118)+SUMIF(O$12:O118, "&lt;0")</f>
        <v>60858.845888942327</v>
      </c>
      <c r="U118" s="78">
        <v>44292</v>
      </c>
      <c r="V118" s="79">
        <f t="shared" ca="1" si="82"/>
        <v>1250</v>
      </c>
      <c r="W118" s="79">
        <f t="shared" ca="1" si="108"/>
        <v>1250</v>
      </c>
      <c r="X118" s="79">
        <f t="shared" ca="1" si="117"/>
        <v>1131.2049999999972</v>
      </c>
      <c r="Y118" s="79">
        <f t="shared" ca="1" si="83"/>
        <v>118.7950000000028</v>
      </c>
      <c r="Z118" s="79">
        <f t="shared" ca="1" si="84"/>
        <v>118.7950000000028</v>
      </c>
      <c r="AA118" s="79">
        <f t="shared" ca="1" si="125"/>
        <v>122381.601</v>
      </c>
      <c r="AB118" s="14">
        <f ca="1">SUM(Z$12:Z118)</f>
        <v>68132.622000000003</v>
      </c>
      <c r="AC118" s="77">
        <f ca="1">SUM(X$12:X118)+SUMIF(Y$12:Y118, "&lt;0")</f>
        <v>54248.978999999999</v>
      </c>
      <c r="AE118" s="78">
        <v>44292</v>
      </c>
      <c r="AF118" s="79">
        <f t="shared" ca="1" si="85"/>
        <v>2000</v>
      </c>
      <c r="AG118" s="79">
        <f t="shared" ca="1" si="109"/>
        <v>2000</v>
      </c>
      <c r="AH118" s="79">
        <f t="shared" ca="1" si="118"/>
        <v>1881.2049999999972</v>
      </c>
      <c r="AI118" s="79">
        <f t="shared" ca="1" si="86"/>
        <v>118.7950000000028</v>
      </c>
      <c r="AJ118" s="79">
        <f t="shared" ca="1" si="87"/>
        <v>118.7950000000028</v>
      </c>
      <c r="AK118" s="79">
        <f t="shared" ca="1" si="104"/>
        <v>148081.49010891607</v>
      </c>
      <c r="AL118" s="14">
        <f ca="1">SUM(AJ$12:AJ118)</f>
        <v>86132.622000000003</v>
      </c>
      <c r="AM118" s="77">
        <f ca="1">SUM(AH$12:AH118)+SUMIF(AI$12:AI118, "&lt;0")</f>
        <v>61948.868108916096</v>
      </c>
      <c r="AO118" s="78">
        <v>44292</v>
      </c>
      <c r="AP118" s="79">
        <f t="shared" ca="1" si="88"/>
        <v>2650.0753759053437</v>
      </c>
      <c r="AQ118" s="79">
        <f t="shared" ca="1" si="110"/>
        <v>2580</v>
      </c>
      <c r="AR118" s="79">
        <f t="shared" ca="1" si="119"/>
        <v>1967.1544563748716</v>
      </c>
      <c r="AS118" s="79">
        <f t="shared" ca="1" si="89"/>
        <v>682.92091953047202</v>
      </c>
      <c r="AT118" s="79">
        <f t="shared" ca="1" si="90"/>
        <v>682.92091953047202</v>
      </c>
      <c r="AU118" s="79">
        <f t="shared" ca="1" si="126"/>
        <v>157398.61740166083</v>
      </c>
      <c r="AV118" s="14">
        <f ca="1">SUM(AT$12:AT118)</f>
        <v>95246.98294712785</v>
      </c>
      <c r="AW118" s="77">
        <f ca="1">SUM(AR$12:AR118)+SUMIF(AS$12:AS118, "&lt;0")</f>
        <v>62151.634454532978</v>
      </c>
      <c r="AX118" s="14"/>
      <c r="AZ118" s="78">
        <v>44292</v>
      </c>
      <c r="BA118" s="79">
        <f t="shared" ca="1" si="91"/>
        <v>1500</v>
      </c>
      <c r="BB118" s="79">
        <f t="shared" ca="1" si="111"/>
        <v>1500</v>
      </c>
      <c r="BC118" s="79">
        <f t="shared" ca="1" si="120"/>
        <v>1381.2049999999972</v>
      </c>
      <c r="BD118" s="79">
        <f t="shared" ca="1" si="92"/>
        <v>118.7950000000028</v>
      </c>
      <c r="BE118" s="79">
        <f t="shared" ca="1" si="93"/>
        <v>118.7950000000028</v>
      </c>
      <c r="BF118" s="79">
        <f t="shared" ca="1" si="127"/>
        <v>131131.601</v>
      </c>
      <c r="BG118" s="14">
        <f ca="1">SUM(BE$12:BE118)</f>
        <v>74132.621999999959</v>
      </c>
      <c r="BH118" s="77">
        <f ca="1">SUM(BC$12:BC118)+SUMIF(BD$12:BD118, "&lt;0")</f>
        <v>56998.979000000007</v>
      </c>
      <c r="BJ118" s="78">
        <v>44292</v>
      </c>
      <c r="BK118" s="79">
        <f t="shared" ca="1" si="94"/>
        <v>1750</v>
      </c>
      <c r="BL118" s="79">
        <f t="shared" ca="1" si="112"/>
        <v>1750</v>
      </c>
      <c r="BM118" s="79">
        <f t="shared" ca="1" si="121"/>
        <v>1631.2049999999972</v>
      </c>
      <c r="BN118" s="79">
        <f t="shared" ca="1" si="95"/>
        <v>118.7950000000028</v>
      </c>
      <c r="BO118" s="79">
        <f t="shared" ca="1" si="96"/>
        <v>118.7950000000028</v>
      </c>
      <c r="BP118" s="79">
        <f t="shared" ca="1" si="128"/>
        <v>139881.601</v>
      </c>
      <c r="BQ118" s="14">
        <f ca="1">SUM(BO$12:BO118)</f>
        <v>80132.621999999945</v>
      </c>
      <c r="BR118" s="77">
        <f ca="1">SUM(BM$12:BM118)+SUMIF(BN$12:BN118, "&lt;0")</f>
        <v>59748.979000000007</v>
      </c>
      <c r="BT118" s="78">
        <v>44292</v>
      </c>
      <c r="BU118" s="79">
        <f t="shared" ca="1" si="97"/>
        <v>2000</v>
      </c>
      <c r="BV118" s="79">
        <f t="shared" ca="1" si="113"/>
        <v>2000</v>
      </c>
      <c r="BW118" s="79">
        <f t="shared" ca="1" si="122"/>
        <v>1881.2049999999972</v>
      </c>
      <c r="BX118" s="79">
        <f t="shared" ca="1" si="98"/>
        <v>118.7950000000028</v>
      </c>
      <c r="BY118" s="79">
        <f t="shared" ca="1" si="99"/>
        <v>118.7950000000028</v>
      </c>
      <c r="BZ118" s="79">
        <f t="shared" ca="1" si="105"/>
        <v>148081.49010891607</v>
      </c>
      <c r="CA118" s="14">
        <f ca="1">SUM(BY$12:BY118)</f>
        <v>86132.622000000003</v>
      </c>
      <c r="CB118" s="77">
        <f ca="1">SUM(BW$12:BW118)+SUMIF(BX$12:BX118, "&lt;0")</f>
        <v>61948.868108916096</v>
      </c>
      <c r="CD118" s="78">
        <v>44292</v>
      </c>
      <c r="CE118" s="79">
        <f t="shared" ca="1" si="100"/>
        <v>2500</v>
      </c>
      <c r="CF118" s="79">
        <f t="shared" ca="1" si="114"/>
        <v>2500</v>
      </c>
      <c r="CG118" s="79">
        <f t="shared" ca="1" si="123"/>
        <v>1967.1544563748716</v>
      </c>
      <c r="CH118" s="79">
        <f t="shared" ca="1" si="101"/>
        <v>532.84554362512836</v>
      </c>
      <c r="CI118" s="79">
        <f t="shared" ca="1" si="102"/>
        <v>532.84554362512836</v>
      </c>
      <c r="CJ118" s="79">
        <f t="shared" ca="1" si="129"/>
        <v>156841.69994991258</v>
      </c>
      <c r="CK118" s="14">
        <f ca="1">SUM(CI$12:CI118)</f>
        <v>94690.065495379589</v>
      </c>
      <c r="CL118" s="77">
        <f ca="1">SUM(CG$12:CG118)+SUMIF(CH$12:CH118, "&lt;0")</f>
        <v>62151.634454532978</v>
      </c>
    </row>
    <row r="119" spans="1:90" x14ac:dyDescent="0.2">
      <c r="A119" s="56">
        <v>44293</v>
      </c>
      <c r="B119" s="76">
        <f ca="1">IF($A119&gt;= $C$5,$C$6, INDEX('[1]Historical Data'!$D$2:$D$742, MATCH(A119, '[1]Historical Data'!$B$2:$B$742, 0)))</f>
        <v>1942.7882857142852</v>
      </c>
      <c r="C119" s="79">
        <f t="shared" ca="1" si="106"/>
        <v>1942.7882857142852</v>
      </c>
      <c r="D119" s="79">
        <f t="shared" ca="1" si="115"/>
        <v>965.43528571428328</v>
      </c>
      <c r="E119" s="79">
        <f t="shared" ca="1" si="77"/>
        <v>977.35300000000188</v>
      </c>
      <c r="F119" s="79">
        <f t="shared" ca="1" si="78"/>
        <v>977.35300000000188</v>
      </c>
      <c r="G119" s="79">
        <f t="shared" ca="1" si="103"/>
        <v>148571.97928571419</v>
      </c>
      <c r="H119" s="14">
        <f ca="1">SUM(F$12:F119)</f>
        <v>85736.89385714283</v>
      </c>
      <c r="I119" s="77">
        <f ca="1">SUM(D$12:D119)+SUMIF(E$12:E119, "&lt;0")</f>
        <v>62835.085428571452</v>
      </c>
      <c r="J119" s="14"/>
      <c r="K119" s="78">
        <v>44293</v>
      </c>
      <c r="L119" s="79">
        <f t="shared" ca="1" si="79"/>
        <v>1850.8969899038457</v>
      </c>
      <c r="M119" s="79">
        <f t="shared" ca="1" si="107"/>
        <v>1850.8969899038457</v>
      </c>
      <c r="N119" s="79">
        <f t="shared" ca="1" si="116"/>
        <v>873.54398990384379</v>
      </c>
      <c r="O119" s="79">
        <f t="shared" ca="1" si="80"/>
        <v>977.35300000000188</v>
      </c>
      <c r="P119" s="79">
        <f t="shared" ca="1" si="81"/>
        <v>977.35300000000188</v>
      </c>
      <c r="Q119" s="79">
        <f t="shared" ca="1" si="124"/>
        <v>145263.89263653857</v>
      </c>
      <c r="R119" s="14">
        <f ca="1">SUM(P$12:P119)</f>
        <v>83531.502757692317</v>
      </c>
      <c r="S119" s="77">
        <f ca="1">SUM(N$12:N119)+SUMIF(O$12:O119, "&lt;0")</f>
        <v>61732.389878846174</v>
      </c>
      <c r="U119" s="78">
        <v>44293</v>
      </c>
      <c r="V119" s="79">
        <f t="shared" ca="1" si="82"/>
        <v>1250</v>
      </c>
      <c r="W119" s="79">
        <f t="shared" ca="1" si="108"/>
        <v>1250</v>
      </c>
      <c r="X119" s="79">
        <f t="shared" ca="1" si="117"/>
        <v>272.64699999999812</v>
      </c>
      <c r="Y119" s="79">
        <f t="shared" ca="1" si="83"/>
        <v>977.35300000000188</v>
      </c>
      <c r="Z119" s="79">
        <f t="shared" ca="1" si="84"/>
        <v>977.35300000000188</v>
      </c>
      <c r="AA119" s="79">
        <f t="shared" ca="1" si="125"/>
        <v>123631.601</v>
      </c>
      <c r="AB119" s="14">
        <f ca="1">SUM(Z$12:Z119)</f>
        <v>69109.975000000006</v>
      </c>
      <c r="AC119" s="77">
        <f ca="1">SUM(X$12:X119)+SUMIF(Y$12:Y119, "&lt;0")</f>
        <v>54521.625999999997</v>
      </c>
      <c r="AE119" s="78">
        <v>44293</v>
      </c>
      <c r="AF119" s="79">
        <f t="shared" ca="1" si="85"/>
        <v>2000</v>
      </c>
      <c r="AG119" s="79">
        <f t="shared" ca="1" si="109"/>
        <v>2000</v>
      </c>
      <c r="AH119" s="79">
        <f t="shared" ca="1" si="118"/>
        <v>1022.6469999999981</v>
      </c>
      <c r="AI119" s="79">
        <f t="shared" ca="1" si="86"/>
        <v>977.35300000000188</v>
      </c>
      <c r="AJ119" s="79">
        <f t="shared" ca="1" si="87"/>
        <v>977.35300000000188</v>
      </c>
      <c r="AK119" s="79">
        <f t="shared" ca="1" si="104"/>
        <v>150081.49010891607</v>
      </c>
      <c r="AL119" s="14">
        <f ca="1">SUM(AJ$12:AJ119)</f>
        <v>87109.975000000006</v>
      </c>
      <c r="AM119" s="77">
        <f ca="1">SUM(AH$12:AH119)+SUMIF(AI$12:AI119, "&lt;0")</f>
        <v>62971.515108916094</v>
      </c>
      <c r="AO119" s="78">
        <v>44293</v>
      </c>
      <c r="AP119" s="79">
        <f t="shared" ca="1" si="88"/>
        <v>2673.5806225524466</v>
      </c>
      <c r="AQ119" s="79">
        <f t="shared" ca="1" si="110"/>
        <v>2603</v>
      </c>
      <c r="AR119" s="79">
        <f t="shared" ca="1" si="119"/>
        <v>1132.1017030219755</v>
      </c>
      <c r="AS119" s="79">
        <f t="shared" ca="1" si="89"/>
        <v>1541.4789195304711</v>
      </c>
      <c r="AT119" s="79">
        <f t="shared" ca="1" si="90"/>
        <v>1541.4789195304711</v>
      </c>
      <c r="AU119" s="79">
        <f t="shared" ca="1" si="126"/>
        <v>160072.19802421328</v>
      </c>
      <c r="AV119" s="14">
        <f ca="1">SUM(AT$12:AT119)</f>
        <v>96788.461866658326</v>
      </c>
      <c r="AW119" s="77">
        <f ca="1">SUM(AR$12:AR119)+SUMIF(AS$12:AS119, "&lt;0")</f>
        <v>63283.736157554951</v>
      </c>
      <c r="AX119" s="14"/>
      <c r="AZ119" s="78">
        <v>44293</v>
      </c>
      <c r="BA119" s="79">
        <f t="shared" ca="1" si="91"/>
        <v>1500</v>
      </c>
      <c r="BB119" s="79">
        <f t="shared" ca="1" si="111"/>
        <v>1500</v>
      </c>
      <c r="BC119" s="79">
        <f t="shared" ca="1" si="120"/>
        <v>522.64699999999812</v>
      </c>
      <c r="BD119" s="79">
        <f t="shared" ca="1" si="92"/>
        <v>977.35300000000188</v>
      </c>
      <c r="BE119" s="79">
        <f t="shared" ca="1" si="93"/>
        <v>977.35300000000188</v>
      </c>
      <c r="BF119" s="79">
        <f t="shared" ca="1" si="127"/>
        <v>132631.601</v>
      </c>
      <c r="BG119" s="14">
        <f ca="1">SUM(BE$12:BE119)</f>
        <v>75109.974999999962</v>
      </c>
      <c r="BH119" s="77">
        <f ca="1">SUM(BC$12:BC119)+SUMIF(BD$12:BD119, "&lt;0")</f>
        <v>57521.626000000004</v>
      </c>
      <c r="BJ119" s="78">
        <v>44293</v>
      </c>
      <c r="BK119" s="79">
        <f t="shared" ca="1" si="94"/>
        <v>1750</v>
      </c>
      <c r="BL119" s="79">
        <f t="shared" ca="1" si="112"/>
        <v>1750</v>
      </c>
      <c r="BM119" s="79">
        <f t="shared" ca="1" si="121"/>
        <v>772.64699999999812</v>
      </c>
      <c r="BN119" s="79">
        <f t="shared" ca="1" si="95"/>
        <v>977.35300000000188</v>
      </c>
      <c r="BO119" s="79">
        <f t="shared" ca="1" si="96"/>
        <v>977.35300000000188</v>
      </c>
      <c r="BP119" s="79">
        <f t="shared" ca="1" si="128"/>
        <v>141631.601</v>
      </c>
      <c r="BQ119" s="14">
        <f ca="1">SUM(BO$12:BO119)</f>
        <v>81109.974999999948</v>
      </c>
      <c r="BR119" s="77">
        <f ca="1">SUM(BM$12:BM119)+SUMIF(BN$12:BN119, "&lt;0")</f>
        <v>60521.626000000004</v>
      </c>
      <c r="BT119" s="78">
        <v>44293</v>
      </c>
      <c r="BU119" s="79">
        <f t="shared" ca="1" si="97"/>
        <v>2000</v>
      </c>
      <c r="BV119" s="79">
        <f t="shared" ca="1" si="113"/>
        <v>2000</v>
      </c>
      <c r="BW119" s="79">
        <f t="shared" ca="1" si="122"/>
        <v>1022.6469999999981</v>
      </c>
      <c r="BX119" s="79">
        <f t="shared" ca="1" si="98"/>
        <v>977.35300000000188</v>
      </c>
      <c r="BY119" s="79">
        <f t="shared" ca="1" si="99"/>
        <v>977.35300000000188</v>
      </c>
      <c r="BZ119" s="79">
        <f t="shared" ca="1" si="105"/>
        <v>150081.49010891607</v>
      </c>
      <c r="CA119" s="14">
        <f ca="1">SUM(BY$12:BY119)</f>
        <v>87109.975000000006</v>
      </c>
      <c r="CB119" s="77">
        <f ca="1">SUM(BW$12:BW119)+SUMIF(BX$12:BX119, "&lt;0")</f>
        <v>62971.515108916094</v>
      </c>
      <c r="CD119" s="78">
        <v>44293</v>
      </c>
      <c r="CE119" s="79">
        <f t="shared" ca="1" si="100"/>
        <v>2500</v>
      </c>
      <c r="CF119" s="79">
        <f t="shared" ca="1" si="114"/>
        <v>2500</v>
      </c>
      <c r="CG119" s="79">
        <f t="shared" ca="1" si="123"/>
        <v>1132.1017030219755</v>
      </c>
      <c r="CH119" s="79">
        <f t="shared" ca="1" si="101"/>
        <v>1367.8982969780245</v>
      </c>
      <c r="CI119" s="79">
        <f t="shared" ca="1" si="102"/>
        <v>1367.8982969780245</v>
      </c>
      <c r="CJ119" s="79">
        <f t="shared" ca="1" si="129"/>
        <v>159341.69994991258</v>
      </c>
      <c r="CK119" s="14">
        <f ca="1">SUM(CI$12:CI119)</f>
        <v>96057.963792357608</v>
      </c>
      <c r="CL119" s="77">
        <f ca="1">SUM(CG$12:CG119)+SUMIF(CH$12:CH119, "&lt;0")</f>
        <v>63283.736157554951</v>
      </c>
    </row>
    <row r="120" spans="1:90" x14ac:dyDescent="0.2">
      <c r="A120" s="56">
        <v>44294</v>
      </c>
      <c r="B120" s="76">
        <f ca="1">IF($A120&gt;= $C$5,$C$6, INDEX('[1]Historical Data'!$D$2:$D$742, MATCH(A120, '[1]Historical Data'!$B$2:$B$742, 0)))</f>
        <v>1942.7882857142852</v>
      </c>
      <c r="C120" s="79">
        <f t="shared" ca="1" si="106"/>
        <v>1942.7882857142852</v>
      </c>
      <c r="D120" s="79">
        <f t="shared" ca="1" si="115"/>
        <v>921.6532857142904</v>
      </c>
      <c r="E120" s="79">
        <f t="shared" ca="1" si="77"/>
        <v>1021.1349999999948</v>
      </c>
      <c r="F120" s="79">
        <f t="shared" ca="1" si="78"/>
        <v>1021.1349999999948</v>
      </c>
      <c r="G120" s="79">
        <f t="shared" ca="1" si="103"/>
        <v>150514.76757142847</v>
      </c>
      <c r="H120" s="14">
        <f ca="1">SUM(F$12:F120)</f>
        <v>86758.028857142825</v>
      </c>
      <c r="I120" s="77">
        <f ca="1">SUM(D$12:D120)+SUMIF(E$12:E120, "&lt;0")</f>
        <v>63756.738714285741</v>
      </c>
      <c r="J120" s="14"/>
      <c r="K120" s="78">
        <v>44294</v>
      </c>
      <c r="L120" s="79">
        <f t="shared" ca="1" si="79"/>
        <v>1850.8969899038457</v>
      </c>
      <c r="M120" s="79">
        <f t="shared" ca="1" si="107"/>
        <v>1850.8969899038457</v>
      </c>
      <c r="N120" s="79">
        <f t="shared" ca="1" si="116"/>
        <v>829.76198990385092</v>
      </c>
      <c r="O120" s="79">
        <f t="shared" ca="1" si="80"/>
        <v>1021.1349999999948</v>
      </c>
      <c r="P120" s="79">
        <f t="shared" ca="1" si="81"/>
        <v>1021.1349999999948</v>
      </c>
      <c r="Q120" s="79">
        <f t="shared" ca="1" si="124"/>
        <v>147114.78962644242</v>
      </c>
      <c r="R120" s="14">
        <f ca="1">SUM(P$12:P120)</f>
        <v>84552.637757692311</v>
      </c>
      <c r="S120" s="77">
        <f ca="1">SUM(N$12:N120)+SUMIF(O$12:O120, "&lt;0")</f>
        <v>62562.151868750028</v>
      </c>
      <c r="U120" s="78">
        <v>44294</v>
      </c>
      <c r="V120" s="79">
        <f t="shared" ca="1" si="82"/>
        <v>1250</v>
      </c>
      <c r="W120" s="79">
        <f t="shared" ca="1" si="108"/>
        <v>1250</v>
      </c>
      <c r="X120" s="79">
        <f t="shared" ca="1" si="117"/>
        <v>228.86500000000524</v>
      </c>
      <c r="Y120" s="79">
        <f t="shared" ca="1" si="83"/>
        <v>1021.1349999999948</v>
      </c>
      <c r="Z120" s="79">
        <f t="shared" ca="1" si="84"/>
        <v>1021.1349999999948</v>
      </c>
      <c r="AA120" s="79">
        <f t="shared" ca="1" si="125"/>
        <v>124881.601</v>
      </c>
      <c r="AB120" s="14">
        <f ca="1">SUM(Z$12:Z120)</f>
        <v>70131.11</v>
      </c>
      <c r="AC120" s="77">
        <f ca="1">SUM(X$12:X120)+SUMIF(Y$12:Y120, "&lt;0")</f>
        <v>54750.491000000002</v>
      </c>
      <c r="AE120" s="78">
        <v>44294</v>
      </c>
      <c r="AF120" s="79">
        <f t="shared" ca="1" si="85"/>
        <v>2000</v>
      </c>
      <c r="AG120" s="79">
        <f t="shared" ca="1" si="109"/>
        <v>2000</v>
      </c>
      <c r="AH120" s="79">
        <f t="shared" ca="1" si="118"/>
        <v>978.86500000000524</v>
      </c>
      <c r="AI120" s="79">
        <f t="shared" ca="1" si="86"/>
        <v>1021.1349999999948</v>
      </c>
      <c r="AJ120" s="79">
        <f t="shared" ca="1" si="87"/>
        <v>1021.1349999999948</v>
      </c>
      <c r="AK120" s="79">
        <f t="shared" ca="1" si="104"/>
        <v>152081.49010891607</v>
      </c>
      <c r="AL120" s="14">
        <f ca="1">SUM(AJ$12:AJ120)</f>
        <v>88131.11</v>
      </c>
      <c r="AM120" s="77">
        <f ca="1">SUM(AH$12:AH120)+SUMIF(AI$12:AI120, "&lt;0")</f>
        <v>63950.380108916099</v>
      </c>
      <c r="AO120" s="78">
        <v>44294</v>
      </c>
      <c r="AP120" s="79">
        <f t="shared" ca="1" si="88"/>
        <v>2697.0858691995495</v>
      </c>
      <c r="AQ120" s="79">
        <f t="shared" ca="1" si="110"/>
        <v>2627</v>
      </c>
      <c r="AR120" s="79">
        <f t="shared" ca="1" si="119"/>
        <v>1111.8249496690855</v>
      </c>
      <c r="AS120" s="79">
        <f t="shared" ca="1" si="89"/>
        <v>1585.260919530464</v>
      </c>
      <c r="AT120" s="79">
        <f t="shared" ca="1" si="90"/>
        <v>1585.260919530464</v>
      </c>
      <c r="AU120" s="79">
        <f t="shared" ca="1" si="126"/>
        <v>162769.28389341282</v>
      </c>
      <c r="AV120" s="14">
        <f ca="1">SUM(AT$12:AT120)</f>
        <v>98373.722786188795</v>
      </c>
      <c r="AW120" s="77">
        <f ca="1">SUM(AR$12:AR120)+SUMIF(AS$12:AS120, "&lt;0")</f>
        <v>64395.561107224035</v>
      </c>
      <c r="AX120" s="14"/>
      <c r="AZ120" s="78">
        <v>44294</v>
      </c>
      <c r="BA120" s="79">
        <f t="shared" ca="1" si="91"/>
        <v>1500</v>
      </c>
      <c r="BB120" s="79">
        <f t="shared" ca="1" si="111"/>
        <v>1500</v>
      </c>
      <c r="BC120" s="79">
        <f t="shared" ca="1" si="120"/>
        <v>478.86500000000524</v>
      </c>
      <c r="BD120" s="79">
        <f t="shared" ca="1" si="92"/>
        <v>1021.1349999999948</v>
      </c>
      <c r="BE120" s="79">
        <f t="shared" ca="1" si="93"/>
        <v>1021.1349999999948</v>
      </c>
      <c r="BF120" s="79">
        <f t="shared" ca="1" si="127"/>
        <v>134131.601</v>
      </c>
      <c r="BG120" s="14">
        <f ca="1">SUM(BE$12:BE120)</f>
        <v>76131.109999999957</v>
      </c>
      <c r="BH120" s="77">
        <f ca="1">SUM(BC$12:BC120)+SUMIF(BD$12:BD120, "&lt;0")</f>
        <v>58000.491000000009</v>
      </c>
      <c r="BJ120" s="78">
        <v>44294</v>
      </c>
      <c r="BK120" s="79">
        <f t="shared" ca="1" si="94"/>
        <v>1750</v>
      </c>
      <c r="BL120" s="79">
        <f t="shared" ca="1" si="112"/>
        <v>1750</v>
      </c>
      <c r="BM120" s="79">
        <f t="shared" ca="1" si="121"/>
        <v>728.86500000000524</v>
      </c>
      <c r="BN120" s="79">
        <f t="shared" ca="1" si="95"/>
        <v>1021.1349999999948</v>
      </c>
      <c r="BO120" s="79">
        <f t="shared" ca="1" si="96"/>
        <v>1021.1349999999948</v>
      </c>
      <c r="BP120" s="79">
        <f t="shared" ca="1" si="128"/>
        <v>143381.601</v>
      </c>
      <c r="BQ120" s="14">
        <f ca="1">SUM(BO$12:BO120)</f>
        <v>82131.109999999942</v>
      </c>
      <c r="BR120" s="77">
        <f ca="1">SUM(BM$12:BM120)+SUMIF(BN$12:BN120, "&lt;0")</f>
        <v>61250.491000000009</v>
      </c>
      <c r="BT120" s="78">
        <v>44294</v>
      </c>
      <c r="BU120" s="79">
        <f t="shared" ca="1" si="97"/>
        <v>2000</v>
      </c>
      <c r="BV120" s="79">
        <f t="shared" ca="1" si="113"/>
        <v>2000</v>
      </c>
      <c r="BW120" s="79">
        <f t="shared" ca="1" si="122"/>
        <v>978.86500000000524</v>
      </c>
      <c r="BX120" s="79">
        <f t="shared" ca="1" si="98"/>
        <v>1021.1349999999948</v>
      </c>
      <c r="BY120" s="79">
        <f t="shared" ca="1" si="99"/>
        <v>1021.1349999999948</v>
      </c>
      <c r="BZ120" s="79">
        <f t="shared" ca="1" si="105"/>
        <v>152081.49010891607</v>
      </c>
      <c r="CA120" s="14">
        <f ca="1">SUM(BY$12:BY120)</f>
        <v>88131.11</v>
      </c>
      <c r="CB120" s="77">
        <f ca="1">SUM(BW$12:BW120)+SUMIF(BX$12:BX120, "&lt;0")</f>
        <v>63950.380108916099</v>
      </c>
      <c r="CD120" s="78">
        <v>44294</v>
      </c>
      <c r="CE120" s="79">
        <f t="shared" ca="1" si="100"/>
        <v>2500</v>
      </c>
      <c r="CF120" s="79">
        <f t="shared" ca="1" si="114"/>
        <v>2500</v>
      </c>
      <c r="CG120" s="79">
        <f t="shared" ca="1" si="123"/>
        <v>1111.8249496690855</v>
      </c>
      <c r="CH120" s="79">
        <f t="shared" ca="1" si="101"/>
        <v>1388.1750503309145</v>
      </c>
      <c r="CI120" s="79">
        <f t="shared" ca="1" si="102"/>
        <v>1388.1750503309145</v>
      </c>
      <c r="CJ120" s="79">
        <f t="shared" ca="1" si="129"/>
        <v>161841.69994991258</v>
      </c>
      <c r="CK120" s="14">
        <f ca="1">SUM(CI$12:CI120)</f>
        <v>97446.138842688524</v>
      </c>
      <c r="CL120" s="77">
        <f ca="1">SUM(CG$12:CG120)+SUMIF(CH$12:CH120, "&lt;0")</f>
        <v>64395.561107224035</v>
      </c>
    </row>
    <row r="121" spans="1:90" x14ac:dyDescent="0.2">
      <c r="A121" s="56">
        <v>44295</v>
      </c>
      <c r="B121" s="76">
        <f ca="1">IF($A121&gt;= $C$5,$C$6, INDEX('[1]Historical Data'!$D$2:$D$742, MATCH(A121, '[1]Historical Data'!$B$2:$B$742, 0)))</f>
        <v>1942.7882857142852</v>
      </c>
      <c r="C121" s="79">
        <f t="shared" ca="1" si="106"/>
        <v>1942.7882857142852</v>
      </c>
      <c r="D121" s="79">
        <f t="shared" ca="1" si="115"/>
        <v>1942.7882857142852</v>
      </c>
      <c r="E121" s="79">
        <f t="shared" ca="1" si="77"/>
        <v>0</v>
      </c>
      <c r="F121" s="79">
        <f t="shared" ca="1" si="78"/>
        <v>0</v>
      </c>
      <c r="G121" s="79">
        <f t="shared" ca="1" si="103"/>
        <v>152457.55585714275</v>
      </c>
      <c r="H121" s="14">
        <f ca="1">SUM(F$12:F121)</f>
        <v>86758.028857142825</v>
      </c>
      <c r="I121" s="77">
        <f ca="1">SUM(D$12:D121)+SUMIF(E$12:E121, "&lt;0")</f>
        <v>65699.527000000016</v>
      </c>
      <c r="J121" s="14"/>
      <c r="K121" s="78">
        <v>44295</v>
      </c>
      <c r="L121" s="79">
        <f t="shared" ca="1" si="79"/>
        <v>1850.8969899038457</v>
      </c>
      <c r="M121" s="79">
        <f t="shared" ca="1" si="107"/>
        <v>1850.8969899038457</v>
      </c>
      <c r="N121" s="79">
        <f t="shared" ca="1" si="116"/>
        <v>1850.8969899038457</v>
      </c>
      <c r="O121" s="79">
        <f t="shared" ca="1" si="80"/>
        <v>0</v>
      </c>
      <c r="P121" s="79">
        <f t="shared" ca="1" si="81"/>
        <v>0</v>
      </c>
      <c r="Q121" s="79">
        <f t="shared" ca="1" si="124"/>
        <v>148965.68661634627</v>
      </c>
      <c r="R121" s="14">
        <f ca="1">SUM(P$12:P121)</f>
        <v>84552.637757692311</v>
      </c>
      <c r="S121" s="77">
        <f ca="1">SUM(N$12:N121)+SUMIF(O$12:O121, "&lt;0")</f>
        <v>64413.048858653878</v>
      </c>
      <c r="U121" s="78">
        <v>44295</v>
      </c>
      <c r="V121" s="79">
        <f t="shared" ca="1" si="82"/>
        <v>1250</v>
      </c>
      <c r="W121" s="79">
        <f t="shared" ca="1" si="108"/>
        <v>1250</v>
      </c>
      <c r="X121" s="79">
        <f t="shared" ca="1" si="117"/>
        <v>1250</v>
      </c>
      <c r="Y121" s="79">
        <f t="shared" ca="1" si="83"/>
        <v>0</v>
      </c>
      <c r="Z121" s="79">
        <f t="shared" ca="1" si="84"/>
        <v>0</v>
      </c>
      <c r="AA121" s="79">
        <f t="shared" ca="1" si="125"/>
        <v>126131.601</v>
      </c>
      <c r="AB121" s="14">
        <f ca="1">SUM(Z$12:Z121)</f>
        <v>70131.11</v>
      </c>
      <c r="AC121" s="77">
        <f ca="1">SUM(X$12:X121)+SUMIF(Y$12:Y121, "&lt;0")</f>
        <v>56000.491000000002</v>
      </c>
      <c r="AE121" s="78">
        <v>44295</v>
      </c>
      <c r="AF121" s="79">
        <f t="shared" ca="1" si="85"/>
        <v>2000</v>
      </c>
      <c r="AG121" s="79">
        <f t="shared" ca="1" si="109"/>
        <v>2000</v>
      </c>
      <c r="AH121" s="79">
        <f t="shared" ca="1" si="118"/>
        <v>2000</v>
      </c>
      <c r="AI121" s="79">
        <f t="shared" ca="1" si="86"/>
        <v>0</v>
      </c>
      <c r="AJ121" s="79">
        <f t="shared" ca="1" si="87"/>
        <v>0</v>
      </c>
      <c r="AK121" s="79">
        <f t="shared" ca="1" si="104"/>
        <v>154081.49010891607</v>
      </c>
      <c r="AL121" s="14">
        <f ca="1">SUM(AJ$12:AJ121)</f>
        <v>88131.11</v>
      </c>
      <c r="AM121" s="77">
        <f ca="1">SUM(AH$12:AH121)+SUMIF(AI$12:AI121, "&lt;0")</f>
        <v>65950.380108916099</v>
      </c>
      <c r="AO121" s="78">
        <v>44295</v>
      </c>
      <c r="AP121" s="79">
        <f t="shared" ca="1" si="88"/>
        <v>2720.5911158466524</v>
      </c>
      <c r="AQ121" s="79">
        <f t="shared" ca="1" si="110"/>
        <v>2650</v>
      </c>
      <c r="AR121" s="79">
        <f t="shared" ca="1" si="119"/>
        <v>2156.4651963161832</v>
      </c>
      <c r="AS121" s="79">
        <f t="shared" ca="1" si="89"/>
        <v>564.12591953046922</v>
      </c>
      <c r="AT121" s="79">
        <f t="shared" ca="1" si="90"/>
        <v>564.12591953046922</v>
      </c>
      <c r="AU121" s="79">
        <f t="shared" ca="1" si="126"/>
        <v>165489.87500925947</v>
      </c>
      <c r="AV121" s="14">
        <f ca="1">SUM(AT$12:AT121)</f>
        <v>98937.848705719269</v>
      </c>
      <c r="AW121" s="77">
        <f ca="1">SUM(AR$12:AR121)+SUMIF(AS$12:AS121, "&lt;0")</f>
        <v>66552.026303540217</v>
      </c>
      <c r="AX121" s="14"/>
      <c r="AZ121" s="78">
        <v>44295</v>
      </c>
      <c r="BA121" s="79">
        <f t="shared" ca="1" si="91"/>
        <v>1500</v>
      </c>
      <c r="BB121" s="79">
        <f t="shared" ca="1" si="111"/>
        <v>1500</v>
      </c>
      <c r="BC121" s="79">
        <f t="shared" ca="1" si="120"/>
        <v>1500</v>
      </c>
      <c r="BD121" s="79">
        <f t="shared" ca="1" si="92"/>
        <v>0</v>
      </c>
      <c r="BE121" s="79">
        <f t="shared" ca="1" si="93"/>
        <v>0</v>
      </c>
      <c r="BF121" s="79">
        <f t="shared" ca="1" si="127"/>
        <v>135631.601</v>
      </c>
      <c r="BG121" s="14">
        <f ca="1">SUM(BE$12:BE121)</f>
        <v>76131.109999999957</v>
      </c>
      <c r="BH121" s="77">
        <f ca="1">SUM(BC$12:BC121)+SUMIF(BD$12:BD121, "&lt;0")</f>
        <v>59500.491000000009</v>
      </c>
      <c r="BJ121" s="78">
        <v>44295</v>
      </c>
      <c r="BK121" s="79">
        <f t="shared" ca="1" si="94"/>
        <v>1750</v>
      </c>
      <c r="BL121" s="79">
        <f t="shared" ca="1" si="112"/>
        <v>1750</v>
      </c>
      <c r="BM121" s="79">
        <f t="shared" ca="1" si="121"/>
        <v>1750</v>
      </c>
      <c r="BN121" s="79">
        <f t="shared" ca="1" si="95"/>
        <v>0</v>
      </c>
      <c r="BO121" s="79">
        <f t="shared" ca="1" si="96"/>
        <v>0</v>
      </c>
      <c r="BP121" s="79">
        <f t="shared" ca="1" si="128"/>
        <v>145131.601</v>
      </c>
      <c r="BQ121" s="14">
        <f ca="1">SUM(BO$12:BO121)</f>
        <v>82131.109999999942</v>
      </c>
      <c r="BR121" s="77">
        <f ca="1">SUM(BM$12:BM121)+SUMIF(BN$12:BN121, "&lt;0")</f>
        <v>63000.491000000009</v>
      </c>
      <c r="BT121" s="78">
        <v>44295</v>
      </c>
      <c r="BU121" s="79">
        <f t="shared" ca="1" si="97"/>
        <v>2000</v>
      </c>
      <c r="BV121" s="79">
        <f t="shared" ca="1" si="113"/>
        <v>2000</v>
      </c>
      <c r="BW121" s="79">
        <f t="shared" ca="1" si="122"/>
        <v>2000</v>
      </c>
      <c r="BX121" s="79">
        <f t="shared" ca="1" si="98"/>
        <v>0</v>
      </c>
      <c r="BY121" s="79">
        <f t="shared" ca="1" si="99"/>
        <v>0</v>
      </c>
      <c r="BZ121" s="79">
        <f t="shared" ca="1" si="105"/>
        <v>154081.49010891607</v>
      </c>
      <c r="CA121" s="14">
        <f ca="1">SUM(BY$12:BY121)</f>
        <v>88131.11</v>
      </c>
      <c r="CB121" s="77">
        <f ca="1">SUM(BW$12:BW121)+SUMIF(BX$12:BX121, "&lt;0")</f>
        <v>65950.380108916099</v>
      </c>
      <c r="CD121" s="78">
        <v>44295</v>
      </c>
      <c r="CE121" s="79">
        <f t="shared" ca="1" si="100"/>
        <v>2500</v>
      </c>
      <c r="CF121" s="79">
        <f t="shared" ca="1" si="114"/>
        <v>2500</v>
      </c>
      <c r="CG121" s="79">
        <f t="shared" ca="1" si="123"/>
        <v>2156.4651963161832</v>
      </c>
      <c r="CH121" s="79">
        <f t="shared" ca="1" si="101"/>
        <v>343.53480368381679</v>
      </c>
      <c r="CI121" s="79">
        <f t="shared" ca="1" si="102"/>
        <v>343.53480368381679</v>
      </c>
      <c r="CJ121" s="79">
        <f t="shared" ca="1" si="129"/>
        <v>164341.69994991258</v>
      </c>
      <c r="CK121" s="14">
        <f ca="1">SUM(CI$12:CI121)</f>
        <v>97789.673646372335</v>
      </c>
      <c r="CL121" s="77">
        <f ca="1">SUM(CG$12:CG121)+SUMIF(CH$12:CH121, "&lt;0")</f>
        <v>66552.026303540217</v>
      </c>
    </row>
    <row r="122" spans="1:90" x14ac:dyDescent="0.2">
      <c r="A122" s="56">
        <v>44296</v>
      </c>
      <c r="B122" s="76">
        <f ca="1">IF($A122&gt;= $C$5,$C$6, INDEX('[1]Historical Data'!$D$2:$D$742, MATCH(A122, '[1]Historical Data'!$B$2:$B$742, 0)))</f>
        <v>1942.7882857142852</v>
      </c>
      <c r="C122" s="79">
        <f t="shared" ca="1" si="106"/>
        <v>1942.7882857142852</v>
      </c>
      <c r="D122" s="79">
        <f t="shared" ca="1" si="115"/>
        <v>1622.2572857142825</v>
      </c>
      <c r="E122" s="79">
        <f t="shared" ca="1" si="77"/>
        <v>320.53100000000268</v>
      </c>
      <c r="F122" s="79">
        <f t="shared" ca="1" si="78"/>
        <v>320.53100000000268</v>
      </c>
      <c r="G122" s="79">
        <f t="shared" ca="1" si="103"/>
        <v>154400.34414285704</v>
      </c>
      <c r="H122" s="14">
        <f ca="1">SUM(F$12:F122)</f>
        <v>87078.559857142827</v>
      </c>
      <c r="I122" s="77">
        <f ca="1">SUM(D$12:D122)+SUMIF(E$12:E122, "&lt;0")</f>
        <v>67321.784285714297</v>
      </c>
      <c r="J122" s="14"/>
      <c r="K122" s="78">
        <v>44296</v>
      </c>
      <c r="L122" s="79">
        <f t="shared" ca="1" si="79"/>
        <v>1850.8969899038457</v>
      </c>
      <c r="M122" s="79">
        <f t="shared" ca="1" si="107"/>
        <v>1850.8969899038457</v>
      </c>
      <c r="N122" s="79">
        <f t="shared" ca="1" si="116"/>
        <v>1530.365989903843</v>
      </c>
      <c r="O122" s="79">
        <f t="shared" ca="1" si="80"/>
        <v>320.53100000000268</v>
      </c>
      <c r="P122" s="79">
        <f t="shared" ca="1" si="81"/>
        <v>320.53100000000268</v>
      </c>
      <c r="Q122" s="79">
        <f t="shared" ca="1" si="124"/>
        <v>150816.58360625012</v>
      </c>
      <c r="R122" s="14">
        <f ca="1">SUM(P$12:P122)</f>
        <v>84873.168757692314</v>
      </c>
      <c r="S122" s="77">
        <f ca="1">SUM(N$12:N122)+SUMIF(O$12:O122, "&lt;0")</f>
        <v>65943.414848557732</v>
      </c>
      <c r="U122" s="78">
        <v>44296</v>
      </c>
      <c r="V122" s="79">
        <f t="shared" ca="1" si="82"/>
        <v>1250</v>
      </c>
      <c r="W122" s="79">
        <f t="shared" ca="1" si="108"/>
        <v>1250</v>
      </c>
      <c r="X122" s="79">
        <f t="shared" ca="1" si="117"/>
        <v>929.46899999999732</v>
      </c>
      <c r="Y122" s="79">
        <f t="shared" ca="1" si="83"/>
        <v>320.53100000000268</v>
      </c>
      <c r="Z122" s="79">
        <f t="shared" ca="1" si="84"/>
        <v>320.53100000000268</v>
      </c>
      <c r="AA122" s="79">
        <f t="shared" ca="1" si="125"/>
        <v>127381.601</v>
      </c>
      <c r="AB122" s="14">
        <f ca="1">SUM(Z$12:Z122)</f>
        <v>70451.641000000003</v>
      </c>
      <c r="AC122" s="77">
        <f ca="1">SUM(X$12:X122)+SUMIF(Y$12:Y122, "&lt;0")</f>
        <v>56929.96</v>
      </c>
      <c r="AE122" s="78">
        <v>44296</v>
      </c>
      <c r="AF122" s="79">
        <f t="shared" ca="1" si="85"/>
        <v>2000</v>
      </c>
      <c r="AG122" s="79">
        <f t="shared" ca="1" si="109"/>
        <v>2000</v>
      </c>
      <c r="AH122" s="79">
        <f t="shared" ca="1" si="118"/>
        <v>1679.4689999999973</v>
      </c>
      <c r="AI122" s="79">
        <f t="shared" ca="1" si="86"/>
        <v>320.53100000000268</v>
      </c>
      <c r="AJ122" s="79">
        <f t="shared" ca="1" si="87"/>
        <v>320.53100000000268</v>
      </c>
      <c r="AK122" s="79">
        <f t="shared" ca="1" si="104"/>
        <v>156081.49010891607</v>
      </c>
      <c r="AL122" s="14">
        <f ca="1">SUM(AJ$12:AJ122)</f>
        <v>88451.641000000003</v>
      </c>
      <c r="AM122" s="77">
        <f ca="1">SUM(AH$12:AH122)+SUMIF(AI$12:AI122, "&lt;0")</f>
        <v>67629.849108916096</v>
      </c>
      <c r="AO122" s="78">
        <v>44296</v>
      </c>
      <c r="AP122" s="79">
        <f t="shared" ca="1" si="88"/>
        <v>2744.0963624937554</v>
      </c>
      <c r="AQ122" s="79">
        <f t="shared" ca="1" si="110"/>
        <v>2674</v>
      </c>
      <c r="AR122" s="79">
        <f t="shared" ca="1" si="119"/>
        <v>1859.4394429632835</v>
      </c>
      <c r="AS122" s="79">
        <f t="shared" ca="1" si="89"/>
        <v>884.6569195304719</v>
      </c>
      <c r="AT122" s="79">
        <f t="shared" ca="1" si="90"/>
        <v>884.6569195304719</v>
      </c>
      <c r="AU122" s="79">
        <f t="shared" ca="1" si="126"/>
        <v>168233.97137175323</v>
      </c>
      <c r="AV122" s="14">
        <f ca="1">SUM(AT$12:AT122)</f>
        <v>99822.505625249745</v>
      </c>
      <c r="AW122" s="77">
        <f ca="1">SUM(AR$12:AR122)+SUMIF(AS$12:AS122, "&lt;0")</f>
        <v>68411.465746503498</v>
      </c>
      <c r="AX122" s="14"/>
      <c r="AZ122" s="78">
        <v>44296</v>
      </c>
      <c r="BA122" s="79">
        <f t="shared" ca="1" si="91"/>
        <v>1500</v>
      </c>
      <c r="BB122" s="79">
        <f t="shared" ca="1" si="111"/>
        <v>1500</v>
      </c>
      <c r="BC122" s="79">
        <f t="shared" ca="1" si="120"/>
        <v>1179.4689999999973</v>
      </c>
      <c r="BD122" s="79">
        <f t="shared" ca="1" si="92"/>
        <v>320.53100000000268</v>
      </c>
      <c r="BE122" s="79">
        <f t="shared" ca="1" si="93"/>
        <v>320.53100000000268</v>
      </c>
      <c r="BF122" s="79">
        <f t="shared" ca="1" si="127"/>
        <v>137131.601</v>
      </c>
      <c r="BG122" s="14">
        <f ca="1">SUM(BE$12:BE122)</f>
        <v>76451.64099999996</v>
      </c>
      <c r="BH122" s="77">
        <f ca="1">SUM(BC$12:BC122)+SUMIF(BD$12:BD122, "&lt;0")</f>
        <v>60679.960000000006</v>
      </c>
      <c r="BJ122" s="78">
        <v>44296</v>
      </c>
      <c r="BK122" s="79">
        <f t="shared" ca="1" si="94"/>
        <v>1750</v>
      </c>
      <c r="BL122" s="79">
        <f t="shared" ca="1" si="112"/>
        <v>1750</v>
      </c>
      <c r="BM122" s="79">
        <f t="shared" ca="1" si="121"/>
        <v>1429.4689999999973</v>
      </c>
      <c r="BN122" s="79">
        <f t="shared" ca="1" si="95"/>
        <v>320.53100000000268</v>
      </c>
      <c r="BO122" s="79">
        <f t="shared" ca="1" si="96"/>
        <v>320.53100000000268</v>
      </c>
      <c r="BP122" s="79">
        <f t="shared" ca="1" si="128"/>
        <v>146881.601</v>
      </c>
      <c r="BQ122" s="14">
        <f ca="1">SUM(BO$12:BO122)</f>
        <v>82451.640999999945</v>
      </c>
      <c r="BR122" s="77">
        <f ca="1">SUM(BM$12:BM122)+SUMIF(BN$12:BN122, "&lt;0")</f>
        <v>64429.960000000006</v>
      </c>
      <c r="BT122" s="78">
        <v>44296</v>
      </c>
      <c r="BU122" s="79">
        <f t="shared" ca="1" si="97"/>
        <v>2000</v>
      </c>
      <c r="BV122" s="79">
        <f t="shared" ca="1" si="113"/>
        <v>2000</v>
      </c>
      <c r="BW122" s="79">
        <f t="shared" ca="1" si="122"/>
        <v>1679.4689999999973</v>
      </c>
      <c r="BX122" s="79">
        <f t="shared" ca="1" si="98"/>
        <v>320.53100000000268</v>
      </c>
      <c r="BY122" s="79">
        <f t="shared" ca="1" si="99"/>
        <v>320.53100000000268</v>
      </c>
      <c r="BZ122" s="79">
        <f t="shared" ca="1" si="105"/>
        <v>156081.49010891607</v>
      </c>
      <c r="CA122" s="14">
        <f ca="1">SUM(BY$12:BY122)</f>
        <v>88451.641000000003</v>
      </c>
      <c r="CB122" s="77">
        <f ca="1">SUM(BW$12:BW122)+SUMIF(BX$12:BX122, "&lt;0")</f>
        <v>67629.849108916096</v>
      </c>
      <c r="CD122" s="78">
        <v>44296</v>
      </c>
      <c r="CE122" s="79">
        <f t="shared" ca="1" si="100"/>
        <v>2500</v>
      </c>
      <c r="CF122" s="79">
        <f t="shared" ca="1" si="114"/>
        <v>2500</v>
      </c>
      <c r="CG122" s="79">
        <f t="shared" ca="1" si="123"/>
        <v>1859.4394429632835</v>
      </c>
      <c r="CH122" s="79">
        <f t="shared" ca="1" si="101"/>
        <v>640.56055703671655</v>
      </c>
      <c r="CI122" s="79">
        <f t="shared" ca="1" si="102"/>
        <v>640.56055703671655</v>
      </c>
      <c r="CJ122" s="79">
        <f t="shared" ca="1" si="129"/>
        <v>166841.69994991258</v>
      </c>
      <c r="CK122" s="14">
        <f ca="1">SUM(CI$12:CI122)</f>
        <v>98430.234203409054</v>
      </c>
      <c r="CL122" s="77">
        <f ca="1">SUM(CG$12:CG122)+SUMIF(CH$12:CH122, "&lt;0")</f>
        <v>68411.465746503498</v>
      </c>
    </row>
    <row r="123" spans="1:90" x14ac:dyDescent="0.2">
      <c r="A123" s="56">
        <v>44297</v>
      </c>
      <c r="B123" s="76">
        <f ca="1">IF($A123&gt;= $C$5,$C$6, INDEX('[1]Historical Data'!$D$2:$D$742, MATCH(A123, '[1]Historical Data'!$B$2:$B$742, 0)))</f>
        <v>1942.7882857142852</v>
      </c>
      <c r="C123" s="79">
        <f t="shared" ca="1" si="106"/>
        <v>1942.7882857142852</v>
      </c>
      <c r="D123" s="79">
        <f t="shared" ca="1" si="115"/>
        <v>1942.7882857142852</v>
      </c>
      <c r="E123" s="79">
        <f t="shared" ca="1" si="77"/>
        <v>0</v>
      </c>
      <c r="F123" s="79">
        <f t="shared" ca="1" si="78"/>
        <v>0</v>
      </c>
      <c r="G123" s="79">
        <f t="shared" ca="1" si="103"/>
        <v>156343.13242857132</v>
      </c>
      <c r="H123" s="14">
        <f ca="1">SUM(F$12:F123)</f>
        <v>87078.559857142827</v>
      </c>
      <c r="I123" s="77">
        <f ca="1">SUM(D$12:D123)+SUMIF(E$12:E123, "&lt;0")</f>
        <v>69264.57257142858</v>
      </c>
      <c r="J123" s="14"/>
      <c r="K123" s="78">
        <v>44297</v>
      </c>
      <c r="L123" s="79">
        <f t="shared" ca="1" si="79"/>
        <v>1850.8969899038457</v>
      </c>
      <c r="M123" s="79">
        <f t="shared" ca="1" si="107"/>
        <v>1850.8969899038457</v>
      </c>
      <c r="N123" s="79">
        <f t="shared" ca="1" si="116"/>
        <v>1850.8969899038457</v>
      </c>
      <c r="O123" s="79">
        <f t="shared" ca="1" si="80"/>
        <v>0</v>
      </c>
      <c r="P123" s="79">
        <f t="shared" ca="1" si="81"/>
        <v>0</v>
      </c>
      <c r="Q123" s="79">
        <f t="shared" ca="1" si="124"/>
        <v>152667.48059615397</v>
      </c>
      <c r="R123" s="14">
        <f ca="1">SUM(P$12:P123)</f>
        <v>84873.168757692314</v>
      </c>
      <c r="S123" s="77">
        <f ca="1">SUM(N$12:N123)+SUMIF(O$12:O123, "&lt;0")</f>
        <v>67794.311838461581</v>
      </c>
      <c r="U123" s="78">
        <v>44297</v>
      </c>
      <c r="V123" s="79">
        <f t="shared" ca="1" si="82"/>
        <v>1250</v>
      </c>
      <c r="W123" s="79">
        <f t="shared" ca="1" si="108"/>
        <v>1250</v>
      </c>
      <c r="X123" s="79">
        <f t="shared" ca="1" si="117"/>
        <v>1250</v>
      </c>
      <c r="Y123" s="79">
        <f t="shared" ca="1" si="83"/>
        <v>0</v>
      </c>
      <c r="Z123" s="79">
        <f t="shared" ca="1" si="84"/>
        <v>0</v>
      </c>
      <c r="AA123" s="79">
        <f t="shared" ca="1" si="125"/>
        <v>128631.601</v>
      </c>
      <c r="AB123" s="14">
        <f ca="1">SUM(Z$12:Z123)</f>
        <v>70451.641000000003</v>
      </c>
      <c r="AC123" s="77">
        <f ca="1">SUM(X$12:X123)+SUMIF(Y$12:Y123, "&lt;0")</f>
        <v>58179.96</v>
      </c>
      <c r="AE123" s="78">
        <v>44297</v>
      </c>
      <c r="AF123" s="79">
        <f t="shared" ca="1" si="85"/>
        <v>2000</v>
      </c>
      <c r="AG123" s="79">
        <f t="shared" ca="1" si="109"/>
        <v>2000</v>
      </c>
      <c r="AH123" s="79">
        <f t="shared" ca="1" si="118"/>
        <v>2000</v>
      </c>
      <c r="AI123" s="79">
        <f t="shared" ca="1" si="86"/>
        <v>0</v>
      </c>
      <c r="AJ123" s="79">
        <f t="shared" ca="1" si="87"/>
        <v>0</v>
      </c>
      <c r="AK123" s="79">
        <f t="shared" ca="1" si="104"/>
        <v>158081.49010891607</v>
      </c>
      <c r="AL123" s="14">
        <f ca="1">SUM(AJ$12:AJ123)</f>
        <v>88451.641000000003</v>
      </c>
      <c r="AM123" s="77">
        <f ca="1">SUM(AH$12:AH123)+SUMIF(AI$12:AI123, "&lt;0")</f>
        <v>69629.849108916096</v>
      </c>
      <c r="AO123" s="78">
        <v>44297</v>
      </c>
      <c r="AP123" s="79">
        <f t="shared" ca="1" si="88"/>
        <v>2767.6016091408583</v>
      </c>
      <c r="AQ123" s="79">
        <f t="shared" ca="1" si="110"/>
        <v>2697</v>
      </c>
      <c r="AR123" s="79">
        <f t="shared" ca="1" si="119"/>
        <v>2203.4756896103891</v>
      </c>
      <c r="AS123" s="79">
        <f t="shared" ca="1" si="89"/>
        <v>564.12591953046922</v>
      </c>
      <c r="AT123" s="79">
        <f t="shared" ca="1" si="90"/>
        <v>564.12591953046922</v>
      </c>
      <c r="AU123" s="79">
        <f t="shared" ca="1" si="126"/>
        <v>171001.5729808941</v>
      </c>
      <c r="AV123" s="14">
        <f ca="1">SUM(AT$12:AT123)</f>
        <v>100386.63154478022</v>
      </c>
      <c r="AW123" s="77">
        <f ca="1">SUM(AR$12:AR123)+SUMIF(AS$12:AS123, "&lt;0")</f>
        <v>70614.941436113892</v>
      </c>
      <c r="AX123" s="14"/>
      <c r="AZ123" s="78">
        <v>44297</v>
      </c>
      <c r="BA123" s="79">
        <f t="shared" ca="1" si="91"/>
        <v>1500</v>
      </c>
      <c r="BB123" s="79">
        <f t="shared" ca="1" si="111"/>
        <v>1500</v>
      </c>
      <c r="BC123" s="79">
        <f t="shared" ca="1" si="120"/>
        <v>1500</v>
      </c>
      <c r="BD123" s="79">
        <f t="shared" ca="1" si="92"/>
        <v>0</v>
      </c>
      <c r="BE123" s="79">
        <f t="shared" ca="1" si="93"/>
        <v>0</v>
      </c>
      <c r="BF123" s="79">
        <f t="shared" ca="1" si="127"/>
        <v>138631.601</v>
      </c>
      <c r="BG123" s="14">
        <f ca="1">SUM(BE$12:BE123)</f>
        <v>76451.64099999996</v>
      </c>
      <c r="BH123" s="77">
        <f ca="1">SUM(BC$12:BC123)+SUMIF(BD$12:BD123, "&lt;0")</f>
        <v>62179.960000000006</v>
      </c>
      <c r="BJ123" s="78">
        <v>44297</v>
      </c>
      <c r="BK123" s="79">
        <f t="shared" ca="1" si="94"/>
        <v>1750</v>
      </c>
      <c r="BL123" s="79">
        <f t="shared" ca="1" si="112"/>
        <v>1750</v>
      </c>
      <c r="BM123" s="79">
        <f t="shared" ca="1" si="121"/>
        <v>1750</v>
      </c>
      <c r="BN123" s="79">
        <f t="shared" ca="1" si="95"/>
        <v>0</v>
      </c>
      <c r="BO123" s="79">
        <f t="shared" ca="1" si="96"/>
        <v>0</v>
      </c>
      <c r="BP123" s="79">
        <f t="shared" ca="1" si="128"/>
        <v>148631.601</v>
      </c>
      <c r="BQ123" s="14">
        <f ca="1">SUM(BO$12:BO123)</f>
        <v>82451.640999999945</v>
      </c>
      <c r="BR123" s="77">
        <f ca="1">SUM(BM$12:BM123)+SUMIF(BN$12:BN123, "&lt;0")</f>
        <v>66179.960000000006</v>
      </c>
      <c r="BT123" s="78">
        <v>44297</v>
      </c>
      <c r="BU123" s="79">
        <f t="shared" ca="1" si="97"/>
        <v>2000</v>
      </c>
      <c r="BV123" s="79">
        <f t="shared" ca="1" si="113"/>
        <v>2000</v>
      </c>
      <c r="BW123" s="79">
        <f t="shared" ca="1" si="122"/>
        <v>2000</v>
      </c>
      <c r="BX123" s="79">
        <f t="shared" ca="1" si="98"/>
        <v>0</v>
      </c>
      <c r="BY123" s="79">
        <f t="shared" ca="1" si="99"/>
        <v>0</v>
      </c>
      <c r="BZ123" s="79">
        <f t="shared" ca="1" si="105"/>
        <v>158081.49010891607</v>
      </c>
      <c r="CA123" s="14">
        <f ca="1">SUM(BY$12:BY123)</f>
        <v>88451.641000000003</v>
      </c>
      <c r="CB123" s="77">
        <f ca="1">SUM(BW$12:BW123)+SUMIF(BX$12:BX123, "&lt;0")</f>
        <v>69629.849108916096</v>
      </c>
      <c r="CD123" s="78">
        <v>44297</v>
      </c>
      <c r="CE123" s="79">
        <f t="shared" ca="1" si="100"/>
        <v>2500</v>
      </c>
      <c r="CF123" s="79">
        <f t="shared" ca="1" si="114"/>
        <v>2500</v>
      </c>
      <c r="CG123" s="79">
        <f t="shared" ca="1" si="123"/>
        <v>2203.4756896103891</v>
      </c>
      <c r="CH123" s="79">
        <f t="shared" ca="1" si="101"/>
        <v>296.52431038961095</v>
      </c>
      <c r="CI123" s="79">
        <f t="shared" ca="1" si="102"/>
        <v>296.52431038961095</v>
      </c>
      <c r="CJ123" s="79">
        <f t="shared" ca="1" si="129"/>
        <v>169341.69994991258</v>
      </c>
      <c r="CK123" s="14">
        <f ca="1">SUM(CI$12:CI123)</f>
        <v>98726.758513798661</v>
      </c>
      <c r="CL123" s="77">
        <f ca="1">SUM(CG$12:CG123)+SUMIF(CH$12:CH123, "&lt;0")</f>
        <v>70614.941436113892</v>
      </c>
    </row>
    <row r="124" spans="1:90" x14ac:dyDescent="0.2">
      <c r="A124" s="56">
        <v>44298</v>
      </c>
      <c r="B124" s="76">
        <f ca="1">IF($A124&gt;= $C$5,$C$6, INDEX('[1]Historical Data'!$D$2:$D$742, MATCH(A124, '[1]Historical Data'!$B$2:$B$742, 0)))</f>
        <v>1942.7882857142852</v>
      </c>
      <c r="C124" s="79">
        <f t="shared" ca="1" si="106"/>
        <v>1942.7882857142852</v>
      </c>
      <c r="D124" s="79">
        <f t="shared" ca="1" si="115"/>
        <v>1942.7882857142852</v>
      </c>
      <c r="E124" s="79">
        <f t="shared" ca="1" si="77"/>
        <v>0</v>
      </c>
      <c r="F124" s="79">
        <f t="shared" ca="1" si="78"/>
        <v>0</v>
      </c>
      <c r="G124" s="79">
        <f t="shared" ca="1" si="103"/>
        <v>158285.9207142856</v>
      </c>
      <c r="H124" s="14">
        <f ca="1">SUM(F$12:F124)</f>
        <v>87078.559857142827</v>
      </c>
      <c r="I124" s="77">
        <f ca="1">SUM(D$12:D124)+SUMIF(E$12:E124, "&lt;0")</f>
        <v>71207.360857142863</v>
      </c>
      <c r="J124" s="14"/>
      <c r="K124" s="78">
        <v>44298</v>
      </c>
      <c r="L124" s="79">
        <f t="shared" ca="1" si="79"/>
        <v>1850.8969899038457</v>
      </c>
      <c r="M124" s="79">
        <f t="shared" ca="1" si="107"/>
        <v>1850.8969899038457</v>
      </c>
      <c r="N124" s="79">
        <f t="shared" ca="1" si="116"/>
        <v>1850.8969899038457</v>
      </c>
      <c r="O124" s="79">
        <f t="shared" ca="1" si="80"/>
        <v>0</v>
      </c>
      <c r="P124" s="79">
        <f t="shared" ca="1" si="81"/>
        <v>0</v>
      </c>
      <c r="Q124" s="79">
        <f t="shared" ca="1" si="124"/>
        <v>154518.37758605782</v>
      </c>
      <c r="R124" s="14">
        <f ca="1">SUM(P$12:P124)</f>
        <v>84873.168757692314</v>
      </c>
      <c r="S124" s="77">
        <f ca="1">SUM(N$12:N124)+SUMIF(O$12:O124, "&lt;0")</f>
        <v>69645.20882836543</v>
      </c>
      <c r="U124" s="78">
        <v>44298</v>
      </c>
      <c r="V124" s="79">
        <f t="shared" ca="1" si="82"/>
        <v>1250</v>
      </c>
      <c r="W124" s="79">
        <f t="shared" ca="1" si="108"/>
        <v>1250</v>
      </c>
      <c r="X124" s="79">
        <f t="shared" ca="1" si="117"/>
        <v>1250</v>
      </c>
      <c r="Y124" s="79">
        <f t="shared" ca="1" si="83"/>
        <v>0</v>
      </c>
      <c r="Z124" s="79">
        <f t="shared" ca="1" si="84"/>
        <v>0</v>
      </c>
      <c r="AA124" s="79">
        <f t="shared" ca="1" si="125"/>
        <v>129881.601</v>
      </c>
      <c r="AB124" s="14">
        <f ca="1">SUM(Z$12:Z124)</f>
        <v>70451.641000000003</v>
      </c>
      <c r="AC124" s="77">
        <f ca="1">SUM(X$12:X124)+SUMIF(Y$12:Y124, "&lt;0")</f>
        <v>59429.96</v>
      </c>
      <c r="AE124" s="78">
        <v>44298</v>
      </c>
      <c r="AF124" s="79">
        <f t="shared" ca="1" si="85"/>
        <v>2000</v>
      </c>
      <c r="AG124" s="79">
        <f t="shared" ca="1" si="109"/>
        <v>2000</v>
      </c>
      <c r="AH124" s="79">
        <f t="shared" ca="1" si="118"/>
        <v>2000</v>
      </c>
      <c r="AI124" s="79">
        <f t="shared" ca="1" si="86"/>
        <v>0</v>
      </c>
      <c r="AJ124" s="79">
        <f t="shared" ca="1" si="87"/>
        <v>0</v>
      </c>
      <c r="AK124" s="79">
        <f t="shared" ca="1" si="104"/>
        <v>160081.49010891607</v>
      </c>
      <c r="AL124" s="14">
        <f ca="1">SUM(AJ$12:AJ124)</f>
        <v>88451.641000000003</v>
      </c>
      <c r="AM124" s="77">
        <f ca="1">SUM(AH$12:AH124)+SUMIF(AI$12:AI124, "&lt;0")</f>
        <v>71629.849108916096</v>
      </c>
      <c r="AO124" s="78">
        <v>44298</v>
      </c>
      <c r="AP124" s="79">
        <f t="shared" ca="1" si="88"/>
        <v>2791.1068557879607</v>
      </c>
      <c r="AQ124" s="79">
        <f t="shared" ca="1" si="110"/>
        <v>2721</v>
      </c>
      <c r="AR124" s="79">
        <f t="shared" ca="1" si="119"/>
        <v>2226.980936257492</v>
      </c>
      <c r="AS124" s="79">
        <f t="shared" ca="1" si="89"/>
        <v>564.12591953046876</v>
      </c>
      <c r="AT124" s="79">
        <f t="shared" ca="1" si="90"/>
        <v>564.12591953046876</v>
      </c>
      <c r="AU124" s="79">
        <f t="shared" ca="1" si="126"/>
        <v>173792.67983668204</v>
      </c>
      <c r="AV124" s="14">
        <f ca="1">SUM(AT$12:AT124)</f>
        <v>100950.75746431069</v>
      </c>
      <c r="AW124" s="77">
        <f ca="1">SUM(AR$12:AR124)+SUMIF(AS$12:AS124, "&lt;0")</f>
        <v>72841.92237237138</v>
      </c>
      <c r="AX124" s="14"/>
      <c r="AZ124" s="78">
        <v>44298</v>
      </c>
      <c r="BA124" s="79">
        <f t="shared" ca="1" si="91"/>
        <v>1500</v>
      </c>
      <c r="BB124" s="79">
        <f t="shared" ca="1" si="111"/>
        <v>1500</v>
      </c>
      <c r="BC124" s="79">
        <f t="shared" ca="1" si="120"/>
        <v>1500</v>
      </c>
      <c r="BD124" s="79">
        <f t="shared" ca="1" si="92"/>
        <v>0</v>
      </c>
      <c r="BE124" s="79">
        <f t="shared" ca="1" si="93"/>
        <v>0</v>
      </c>
      <c r="BF124" s="79">
        <f t="shared" ca="1" si="127"/>
        <v>140131.601</v>
      </c>
      <c r="BG124" s="14">
        <f ca="1">SUM(BE$12:BE124)</f>
        <v>76451.64099999996</v>
      </c>
      <c r="BH124" s="77">
        <f ca="1">SUM(BC$12:BC124)+SUMIF(BD$12:BD124, "&lt;0")</f>
        <v>63679.960000000006</v>
      </c>
      <c r="BJ124" s="78">
        <v>44298</v>
      </c>
      <c r="BK124" s="79">
        <f t="shared" ca="1" si="94"/>
        <v>1750</v>
      </c>
      <c r="BL124" s="79">
        <f t="shared" ca="1" si="112"/>
        <v>1750</v>
      </c>
      <c r="BM124" s="79">
        <f t="shared" ca="1" si="121"/>
        <v>1750</v>
      </c>
      <c r="BN124" s="79">
        <f t="shared" ca="1" si="95"/>
        <v>0</v>
      </c>
      <c r="BO124" s="79">
        <f t="shared" ca="1" si="96"/>
        <v>0</v>
      </c>
      <c r="BP124" s="79">
        <f t="shared" ca="1" si="128"/>
        <v>150381.601</v>
      </c>
      <c r="BQ124" s="14">
        <f ca="1">SUM(BO$12:BO124)</f>
        <v>82451.640999999945</v>
      </c>
      <c r="BR124" s="77">
        <f ca="1">SUM(BM$12:BM124)+SUMIF(BN$12:BN124, "&lt;0")</f>
        <v>67929.960000000006</v>
      </c>
      <c r="BT124" s="78">
        <v>44298</v>
      </c>
      <c r="BU124" s="79">
        <f t="shared" ca="1" si="97"/>
        <v>2000</v>
      </c>
      <c r="BV124" s="79">
        <f t="shared" ca="1" si="113"/>
        <v>2000</v>
      </c>
      <c r="BW124" s="79">
        <f t="shared" ca="1" si="122"/>
        <v>2000</v>
      </c>
      <c r="BX124" s="79">
        <f t="shared" ca="1" si="98"/>
        <v>0</v>
      </c>
      <c r="BY124" s="79">
        <f t="shared" ca="1" si="99"/>
        <v>0</v>
      </c>
      <c r="BZ124" s="79">
        <f t="shared" ca="1" si="105"/>
        <v>160081.49010891607</v>
      </c>
      <c r="CA124" s="14">
        <f ca="1">SUM(BY$12:BY124)</f>
        <v>88451.641000000003</v>
      </c>
      <c r="CB124" s="77">
        <f ca="1">SUM(BW$12:BW124)+SUMIF(BX$12:BX124, "&lt;0")</f>
        <v>71629.849108916096</v>
      </c>
      <c r="CD124" s="78">
        <v>44298</v>
      </c>
      <c r="CE124" s="79">
        <f t="shared" ca="1" si="100"/>
        <v>2500</v>
      </c>
      <c r="CF124" s="79">
        <f t="shared" ca="1" si="114"/>
        <v>2500</v>
      </c>
      <c r="CG124" s="79">
        <f t="shared" ca="1" si="123"/>
        <v>2226.980936257492</v>
      </c>
      <c r="CH124" s="79">
        <f t="shared" ca="1" si="101"/>
        <v>273.01906374250802</v>
      </c>
      <c r="CI124" s="79">
        <f t="shared" ca="1" si="102"/>
        <v>273.01906374250802</v>
      </c>
      <c r="CJ124" s="79">
        <f t="shared" ca="1" si="129"/>
        <v>171841.69994991258</v>
      </c>
      <c r="CK124" s="14">
        <f ca="1">SUM(CI$12:CI124)</f>
        <v>98999.777577541172</v>
      </c>
      <c r="CL124" s="77">
        <f ca="1">SUM(CG$12:CG124)+SUMIF(CH$12:CH124, "&lt;0")</f>
        <v>72841.92237237138</v>
      </c>
    </row>
    <row r="125" spans="1:90" x14ac:dyDescent="0.2">
      <c r="A125" s="56">
        <v>44299</v>
      </c>
      <c r="B125" s="76">
        <f ca="1">IF($A125&gt;= $C$5,$C$6, INDEX('[1]Historical Data'!$D$2:$D$742, MATCH(A125, '[1]Historical Data'!$B$2:$B$742, 0)))</f>
        <v>1942.7882857142852</v>
      </c>
      <c r="C125" s="79">
        <f t="shared" ca="1" si="106"/>
        <v>1942.7882857142852</v>
      </c>
      <c r="D125" s="79">
        <f t="shared" ca="1" si="115"/>
        <v>1504.8522857142837</v>
      </c>
      <c r="E125" s="79">
        <f t="shared" ca="1" si="77"/>
        <v>437.93600000000151</v>
      </c>
      <c r="F125" s="79">
        <f t="shared" ca="1" si="78"/>
        <v>437.93600000000151</v>
      </c>
      <c r="G125" s="79">
        <f t="shared" ca="1" si="103"/>
        <v>160228.70899999989</v>
      </c>
      <c r="H125" s="14">
        <f ca="1">SUM(F$12:F125)</f>
        <v>87516.495857142829</v>
      </c>
      <c r="I125" s="77">
        <f ca="1">SUM(D$12:D125)+SUMIF(E$12:E125, "&lt;0")</f>
        <v>72712.213142857145</v>
      </c>
      <c r="J125" s="14"/>
      <c r="K125" s="78">
        <v>44299</v>
      </c>
      <c r="L125" s="79">
        <f t="shared" ca="1" si="79"/>
        <v>1850.8969899038457</v>
      </c>
      <c r="M125" s="79">
        <f t="shared" ca="1" si="107"/>
        <v>1850.8969899038457</v>
      </c>
      <c r="N125" s="79">
        <f t="shared" ca="1" si="116"/>
        <v>1412.9609899038442</v>
      </c>
      <c r="O125" s="79">
        <f t="shared" ca="1" si="80"/>
        <v>437.93600000000151</v>
      </c>
      <c r="P125" s="79">
        <f t="shared" ca="1" si="81"/>
        <v>437.93600000000151</v>
      </c>
      <c r="Q125" s="79">
        <f t="shared" ca="1" si="124"/>
        <v>156369.27457596167</v>
      </c>
      <c r="R125" s="14">
        <f ca="1">SUM(P$12:P125)</f>
        <v>85311.104757692316</v>
      </c>
      <c r="S125" s="77">
        <f ca="1">SUM(N$12:N125)+SUMIF(O$12:O125, "&lt;0")</f>
        <v>71058.169818269278</v>
      </c>
      <c r="U125" s="78">
        <v>44299</v>
      </c>
      <c r="V125" s="79">
        <f t="shared" ca="1" si="82"/>
        <v>1250</v>
      </c>
      <c r="W125" s="79">
        <f t="shared" ca="1" si="108"/>
        <v>1250</v>
      </c>
      <c r="X125" s="79">
        <f t="shared" ca="1" si="117"/>
        <v>812.06399999999849</v>
      </c>
      <c r="Y125" s="79">
        <f t="shared" ca="1" si="83"/>
        <v>437.93600000000151</v>
      </c>
      <c r="Z125" s="79">
        <f t="shared" ca="1" si="84"/>
        <v>437.93600000000151</v>
      </c>
      <c r="AA125" s="79">
        <f t="shared" ca="1" si="125"/>
        <v>131131.601</v>
      </c>
      <c r="AB125" s="14">
        <f ca="1">SUM(Z$12:Z125)</f>
        <v>70889.577000000005</v>
      </c>
      <c r="AC125" s="77">
        <f ca="1">SUM(X$12:X125)+SUMIF(Y$12:Y125, "&lt;0")</f>
        <v>60242.023999999998</v>
      </c>
      <c r="AE125" s="78">
        <v>44299</v>
      </c>
      <c r="AF125" s="79">
        <f t="shared" ca="1" si="85"/>
        <v>2000</v>
      </c>
      <c r="AG125" s="79">
        <f t="shared" ca="1" si="109"/>
        <v>2000</v>
      </c>
      <c r="AH125" s="79">
        <f t="shared" ca="1" si="118"/>
        <v>1562.0639999999985</v>
      </c>
      <c r="AI125" s="79">
        <f t="shared" ca="1" si="86"/>
        <v>437.93600000000151</v>
      </c>
      <c r="AJ125" s="79">
        <f t="shared" ca="1" si="87"/>
        <v>437.93600000000151</v>
      </c>
      <c r="AK125" s="79">
        <f t="shared" ca="1" si="104"/>
        <v>162081.49010891607</v>
      </c>
      <c r="AL125" s="14">
        <f ca="1">SUM(AJ$12:AJ125)</f>
        <v>88889.577000000005</v>
      </c>
      <c r="AM125" s="77">
        <f ca="1">SUM(AH$12:AH125)+SUMIF(AI$12:AI125, "&lt;0")</f>
        <v>73191.913108916095</v>
      </c>
      <c r="AO125" s="78">
        <v>44299</v>
      </c>
      <c r="AP125" s="79">
        <f t="shared" ca="1" si="88"/>
        <v>2814.6121024350641</v>
      </c>
      <c r="AQ125" s="79">
        <f t="shared" ca="1" si="110"/>
        <v>2744</v>
      </c>
      <c r="AR125" s="79">
        <f t="shared" ca="1" si="119"/>
        <v>1812.5501829045934</v>
      </c>
      <c r="AS125" s="79">
        <f t="shared" ca="1" si="89"/>
        <v>1002.0619195304707</v>
      </c>
      <c r="AT125" s="79">
        <f t="shared" ca="1" si="90"/>
        <v>1002.0619195304707</v>
      </c>
      <c r="AU125" s="79">
        <f t="shared" ca="1" si="126"/>
        <v>176607.2919391171</v>
      </c>
      <c r="AV125" s="14">
        <f ca="1">SUM(AT$12:AT125)</f>
        <v>101952.81938384117</v>
      </c>
      <c r="AW125" s="77">
        <f ca="1">SUM(AR$12:AR125)+SUMIF(AS$12:AS125, "&lt;0")</f>
        <v>74654.472555275977</v>
      </c>
      <c r="AX125" s="14"/>
      <c r="AZ125" s="78">
        <v>44299</v>
      </c>
      <c r="BA125" s="79">
        <f t="shared" ca="1" si="91"/>
        <v>1500</v>
      </c>
      <c r="BB125" s="79">
        <f t="shared" ca="1" si="111"/>
        <v>1500</v>
      </c>
      <c r="BC125" s="79">
        <f t="shared" ca="1" si="120"/>
        <v>1062.0639999999985</v>
      </c>
      <c r="BD125" s="79">
        <f t="shared" ca="1" si="92"/>
        <v>437.93600000000151</v>
      </c>
      <c r="BE125" s="79">
        <f t="shared" ca="1" si="93"/>
        <v>437.93600000000151</v>
      </c>
      <c r="BF125" s="79">
        <f t="shared" ca="1" si="127"/>
        <v>141631.601</v>
      </c>
      <c r="BG125" s="14">
        <f ca="1">SUM(BE$12:BE125)</f>
        <v>76889.576999999961</v>
      </c>
      <c r="BH125" s="77">
        <f ca="1">SUM(BC$12:BC125)+SUMIF(BD$12:BD125, "&lt;0")</f>
        <v>64742.024000000005</v>
      </c>
      <c r="BJ125" s="78">
        <v>44299</v>
      </c>
      <c r="BK125" s="79">
        <f t="shared" ca="1" si="94"/>
        <v>1750</v>
      </c>
      <c r="BL125" s="79">
        <f t="shared" ca="1" si="112"/>
        <v>1750</v>
      </c>
      <c r="BM125" s="79">
        <f t="shared" ca="1" si="121"/>
        <v>1312.0639999999985</v>
      </c>
      <c r="BN125" s="79">
        <f t="shared" ca="1" si="95"/>
        <v>437.93600000000151</v>
      </c>
      <c r="BO125" s="79">
        <f t="shared" ca="1" si="96"/>
        <v>437.93600000000151</v>
      </c>
      <c r="BP125" s="79">
        <f t="shared" ca="1" si="128"/>
        <v>152131.601</v>
      </c>
      <c r="BQ125" s="14">
        <f ca="1">SUM(BO$12:BO125)</f>
        <v>82889.576999999947</v>
      </c>
      <c r="BR125" s="77">
        <f ca="1">SUM(BM$12:BM125)+SUMIF(BN$12:BN125, "&lt;0")</f>
        <v>69242.024000000005</v>
      </c>
      <c r="BT125" s="78">
        <v>44299</v>
      </c>
      <c r="BU125" s="79">
        <f t="shared" ca="1" si="97"/>
        <v>2000</v>
      </c>
      <c r="BV125" s="79">
        <f t="shared" ca="1" si="113"/>
        <v>2000</v>
      </c>
      <c r="BW125" s="79">
        <f t="shared" ca="1" si="122"/>
        <v>1562.0639999999985</v>
      </c>
      <c r="BX125" s="79">
        <f t="shared" ca="1" si="98"/>
        <v>437.93600000000151</v>
      </c>
      <c r="BY125" s="79">
        <f t="shared" ca="1" si="99"/>
        <v>437.93600000000151</v>
      </c>
      <c r="BZ125" s="79">
        <f t="shared" ca="1" si="105"/>
        <v>162081.49010891607</v>
      </c>
      <c r="CA125" s="14">
        <f ca="1">SUM(BY$12:BY125)</f>
        <v>88889.577000000005</v>
      </c>
      <c r="CB125" s="77">
        <f ca="1">SUM(BW$12:BW125)+SUMIF(BX$12:BX125, "&lt;0")</f>
        <v>73191.913108916095</v>
      </c>
      <c r="CD125" s="78">
        <v>44299</v>
      </c>
      <c r="CE125" s="79">
        <f t="shared" ca="1" si="100"/>
        <v>2500</v>
      </c>
      <c r="CF125" s="79">
        <f t="shared" ca="1" si="114"/>
        <v>2500</v>
      </c>
      <c r="CG125" s="79">
        <f t="shared" ca="1" si="123"/>
        <v>1812.5501829045934</v>
      </c>
      <c r="CH125" s="79">
        <f t="shared" ca="1" si="101"/>
        <v>687.44981709540662</v>
      </c>
      <c r="CI125" s="79">
        <f t="shared" ca="1" si="102"/>
        <v>687.44981709540662</v>
      </c>
      <c r="CJ125" s="79">
        <f t="shared" ca="1" si="129"/>
        <v>174341.69994991258</v>
      </c>
      <c r="CK125" s="14">
        <f ca="1">SUM(CI$12:CI125)</f>
        <v>99687.227394636575</v>
      </c>
      <c r="CL125" s="77">
        <f ca="1">SUM(CG$12:CG125)+SUMIF(CH$12:CH125, "&lt;0")</f>
        <v>74654.472555275977</v>
      </c>
    </row>
    <row r="126" spans="1:90" x14ac:dyDescent="0.2">
      <c r="A126" s="56">
        <v>44300</v>
      </c>
      <c r="B126" s="76">
        <f ca="1">IF($A126&gt;= $C$5,$C$6, INDEX('[1]Historical Data'!$D$2:$D$742, MATCH(A126, '[1]Historical Data'!$B$2:$B$742, 0)))</f>
        <v>1942.7882857142852</v>
      </c>
      <c r="C126" s="79">
        <f t="shared" ca="1" si="106"/>
        <v>1942.7882857142852</v>
      </c>
      <c r="D126" s="79">
        <f t="shared" ca="1" si="115"/>
        <v>355.01828571428473</v>
      </c>
      <c r="E126" s="79">
        <f t="shared" ca="1" si="77"/>
        <v>1587.7700000000004</v>
      </c>
      <c r="F126" s="79">
        <f t="shared" ca="1" si="78"/>
        <v>1587.7700000000004</v>
      </c>
      <c r="G126" s="79">
        <f t="shared" ca="1" si="103"/>
        <v>162171.49728571417</v>
      </c>
      <c r="H126" s="14">
        <f ca="1">SUM(F$12:F126)</f>
        <v>89104.265857142833</v>
      </c>
      <c r="I126" s="77">
        <f ca="1">SUM(D$12:D126)+SUMIF(E$12:E126, "&lt;0")</f>
        <v>73067.231428571424</v>
      </c>
      <c r="J126" s="14"/>
      <c r="K126" s="78">
        <v>44300</v>
      </c>
      <c r="L126" s="79">
        <f t="shared" ca="1" si="79"/>
        <v>1850.8969899038457</v>
      </c>
      <c r="M126" s="79">
        <f t="shared" ca="1" si="107"/>
        <v>1850.8969899038457</v>
      </c>
      <c r="N126" s="79">
        <f t="shared" ca="1" si="116"/>
        <v>263.12698990384524</v>
      </c>
      <c r="O126" s="79">
        <f t="shared" ca="1" si="80"/>
        <v>1587.7700000000004</v>
      </c>
      <c r="P126" s="79">
        <f t="shared" ca="1" si="81"/>
        <v>1587.7700000000004</v>
      </c>
      <c r="Q126" s="79">
        <f t="shared" ca="1" si="124"/>
        <v>158220.17156586552</v>
      </c>
      <c r="R126" s="14">
        <f ca="1">SUM(P$12:P126)</f>
        <v>86898.87475769232</v>
      </c>
      <c r="S126" s="77">
        <f ca="1">SUM(N$12:N126)+SUMIF(O$12:O126, "&lt;0")</f>
        <v>71321.296808173123</v>
      </c>
      <c r="U126" s="78">
        <v>44300</v>
      </c>
      <c r="V126" s="79">
        <f t="shared" ca="1" si="82"/>
        <v>1250</v>
      </c>
      <c r="W126" s="79">
        <f t="shared" ca="1" si="108"/>
        <v>1250</v>
      </c>
      <c r="X126" s="79">
        <f t="shared" ca="1" si="117"/>
        <v>0</v>
      </c>
      <c r="Y126" s="79">
        <f t="shared" ca="1" si="83"/>
        <v>1250</v>
      </c>
      <c r="Z126" s="79">
        <f t="shared" ca="1" si="84"/>
        <v>1250</v>
      </c>
      <c r="AA126" s="79">
        <f t="shared" ca="1" si="125"/>
        <v>132381.601</v>
      </c>
      <c r="AB126" s="14">
        <f ca="1">SUM(Z$12:Z126)</f>
        <v>72139.577000000005</v>
      </c>
      <c r="AC126" s="77">
        <f ca="1">SUM(X$12:X126)+SUMIF(Y$12:Y126, "&lt;0")</f>
        <v>60242.023999999998</v>
      </c>
      <c r="AE126" s="78">
        <v>44300</v>
      </c>
      <c r="AF126" s="79">
        <f t="shared" ca="1" si="85"/>
        <v>2000</v>
      </c>
      <c r="AG126" s="79">
        <f t="shared" ca="1" si="109"/>
        <v>2000</v>
      </c>
      <c r="AH126" s="79">
        <f t="shared" ca="1" si="118"/>
        <v>412.22999999999956</v>
      </c>
      <c r="AI126" s="79">
        <f t="shared" ca="1" si="86"/>
        <v>1587.7700000000004</v>
      </c>
      <c r="AJ126" s="79">
        <f t="shared" ca="1" si="87"/>
        <v>1587.7700000000004</v>
      </c>
      <c r="AK126" s="79">
        <f t="shared" ca="1" si="104"/>
        <v>164081.49010891607</v>
      </c>
      <c r="AL126" s="14">
        <f ca="1">SUM(AJ$12:AJ126)</f>
        <v>90477.347000000009</v>
      </c>
      <c r="AM126" s="77">
        <f ca="1">SUM(AH$12:AH126)+SUMIF(AI$12:AI126, "&lt;0")</f>
        <v>73604.143108916091</v>
      </c>
      <c r="AO126" s="78">
        <v>44300</v>
      </c>
      <c r="AP126" s="79">
        <f t="shared" ca="1" si="88"/>
        <v>2838.1173490821666</v>
      </c>
      <c r="AQ126" s="79">
        <f t="shared" ca="1" si="110"/>
        <v>2768</v>
      </c>
      <c r="AR126" s="79">
        <f t="shared" ca="1" si="119"/>
        <v>686.22142955169693</v>
      </c>
      <c r="AS126" s="79">
        <f t="shared" ca="1" si="89"/>
        <v>2151.8959195304697</v>
      </c>
      <c r="AT126" s="79">
        <f t="shared" ca="1" si="90"/>
        <v>2151.8959195304697</v>
      </c>
      <c r="AU126" s="79">
        <f t="shared" ca="1" si="126"/>
        <v>179445.40928819927</v>
      </c>
      <c r="AV126" s="14">
        <f ca="1">SUM(AT$12:AT126)</f>
        <v>104104.71530337163</v>
      </c>
      <c r="AW126" s="77">
        <f ca="1">SUM(AR$12:AR126)+SUMIF(AS$12:AS126, "&lt;0")</f>
        <v>75340.693984827682</v>
      </c>
      <c r="AX126" s="14"/>
      <c r="AZ126" s="78">
        <v>44300</v>
      </c>
      <c r="BA126" s="79">
        <f t="shared" ca="1" si="91"/>
        <v>1500</v>
      </c>
      <c r="BB126" s="79">
        <f t="shared" ca="1" si="111"/>
        <v>1500</v>
      </c>
      <c r="BC126" s="79">
        <f t="shared" ca="1" si="120"/>
        <v>0</v>
      </c>
      <c r="BD126" s="79">
        <f t="shared" ca="1" si="92"/>
        <v>1500</v>
      </c>
      <c r="BE126" s="79">
        <f t="shared" ca="1" si="93"/>
        <v>1500</v>
      </c>
      <c r="BF126" s="79">
        <f t="shared" ca="1" si="127"/>
        <v>143131.601</v>
      </c>
      <c r="BG126" s="14">
        <f ca="1">SUM(BE$12:BE126)</f>
        <v>78389.576999999961</v>
      </c>
      <c r="BH126" s="77">
        <f ca="1">SUM(BC$12:BC126)+SUMIF(BD$12:BD126, "&lt;0")</f>
        <v>64742.024000000005</v>
      </c>
      <c r="BJ126" s="78">
        <v>44300</v>
      </c>
      <c r="BK126" s="79">
        <f t="shared" ca="1" si="94"/>
        <v>1750</v>
      </c>
      <c r="BL126" s="79">
        <f t="shared" ca="1" si="112"/>
        <v>1750</v>
      </c>
      <c r="BM126" s="79">
        <f t="shared" ca="1" si="121"/>
        <v>162.22999999999956</v>
      </c>
      <c r="BN126" s="79">
        <f t="shared" ca="1" si="95"/>
        <v>1587.7700000000004</v>
      </c>
      <c r="BO126" s="79">
        <f t="shared" ca="1" si="96"/>
        <v>1587.7700000000004</v>
      </c>
      <c r="BP126" s="79">
        <f t="shared" ca="1" si="128"/>
        <v>153881.601</v>
      </c>
      <c r="BQ126" s="14">
        <f ca="1">SUM(BO$12:BO126)</f>
        <v>84477.346999999951</v>
      </c>
      <c r="BR126" s="77">
        <f ca="1">SUM(BM$12:BM126)+SUMIF(BN$12:BN126, "&lt;0")</f>
        <v>69404.254000000001</v>
      </c>
      <c r="BT126" s="78">
        <v>44300</v>
      </c>
      <c r="BU126" s="79">
        <f t="shared" ca="1" si="97"/>
        <v>2000</v>
      </c>
      <c r="BV126" s="79">
        <f t="shared" ca="1" si="113"/>
        <v>2000</v>
      </c>
      <c r="BW126" s="79">
        <f t="shared" ca="1" si="122"/>
        <v>412.22999999999956</v>
      </c>
      <c r="BX126" s="79">
        <f t="shared" ca="1" si="98"/>
        <v>1587.7700000000004</v>
      </c>
      <c r="BY126" s="79">
        <f t="shared" ca="1" si="99"/>
        <v>1587.7700000000004</v>
      </c>
      <c r="BZ126" s="79">
        <f t="shared" ca="1" si="105"/>
        <v>164081.49010891607</v>
      </c>
      <c r="CA126" s="14">
        <f ca="1">SUM(BY$12:BY126)</f>
        <v>90477.347000000009</v>
      </c>
      <c r="CB126" s="77">
        <f ca="1">SUM(BW$12:BW126)+SUMIF(BX$12:BX126, "&lt;0")</f>
        <v>73604.143108916091</v>
      </c>
      <c r="CD126" s="78">
        <v>44300</v>
      </c>
      <c r="CE126" s="79">
        <f t="shared" ca="1" si="100"/>
        <v>2500</v>
      </c>
      <c r="CF126" s="79">
        <f t="shared" ca="1" si="114"/>
        <v>2500</v>
      </c>
      <c r="CG126" s="79">
        <f t="shared" ca="1" si="123"/>
        <v>686.22142955169693</v>
      </c>
      <c r="CH126" s="79">
        <f t="shared" ca="1" si="101"/>
        <v>1813.7785704483031</v>
      </c>
      <c r="CI126" s="79">
        <f t="shared" ca="1" si="102"/>
        <v>1813.7785704483031</v>
      </c>
      <c r="CJ126" s="79">
        <f t="shared" ca="1" si="129"/>
        <v>176841.69994991258</v>
      </c>
      <c r="CK126" s="14">
        <f ca="1">SUM(CI$12:CI126)</f>
        <v>101501.00596508489</v>
      </c>
      <c r="CL126" s="77">
        <f ca="1">SUM(CG$12:CG126)+SUMIF(CH$12:CH126, "&lt;0")</f>
        <v>75340.693984827682</v>
      </c>
    </row>
    <row r="127" spans="1:90" x14ac:dyDescent="0.2">
      <c r="A127" s="56">
        <v>44301</v>
      </c>
      <c r="B127" s="76">
        <f ca="1">IF($A127&gt;= $C$5,$C$6, INDEX('[1]Historical Data'!$D$2:$D$742, MATCH(A127, '[1]Historical Data'!$B$2:$B$742, 0)))</f>
        <v>1942.7882857142852</v>
      </c>
      <c r="C127" s="79">
        <f t="shared" ca="1" si="106"/>
        <v>1942.7882857142852</v>
      </c>
      <c r="D127" s="79">
        <f t="shared" ca="1" si="115"/>
        <v>0</v>
      </c>
      <c r="E127" s="79">
        <f t="shared" ca="1" si="77"/>
        <v>1942.7882857142852</v>
      </c>
      <c r="F127" s="79">
        <f t="shared" ca="1" si="78"/>
        <v>1942.7882857142852</v>
      </c>
      <c r="G127" s="79">
        <f t="shared" ca="1" si="103"/>
        <v>164114.28557142845</v>
      </c>
      <c r="H127" s="14">
        <f ca="1">SUM(F$12:F127)</f>
        <v>91047.054142857116</v>
      </c>
      <c r="I127" s="77">
        <f ca="1">SUM(D$12:D127)+SUMIF(E$12:E127, "&lt;0")</f>
        <v>73067.231428571424</v>
      </c>
      <c r="J127" s="14"/>
      <c r="K127" s="78">
        <v>44301</v>
      </c>
      <c r="L127" s="79">
        <f t="shared" ca="1" si="79"/>
        <v>1850.8969899038457</v>
      </c>
      <c r="M127" s="79">
        <f t="shared" ca="1" si="107"/>
        <v>1850.8969899038457</v>
      </c>
      <c r="N127" s="79">
        <f t="shared" ca="1" si="116"/>
        <v>0</v>
      </c>
      <c r="O127" s="79">
        <f t="shared" ca="1" si="80"/>
        <v>1850.8969899038457</v>
      </c>
      <c r="P127" s="79">
        <f t="shared" ca="1" si="81"/>
        <v>1850.8969899038457</v>
      </c>
      <c r="Q127" s="79">
        <f t="shared" ca="1" si="124"/>
        <v>160071.06855576937</v>
      </c>
      <c r="R127" s="14">
        <f ca="1">SUM(P$12:P127)</f>
        <v>88749.771747596169</v>
      </c>
      <c r="S127" s="77">
        <f ca="1">SUM(N$12:N127)+SUMIF(O$12:O127, "&lt;0")</f>
        <v>71321.296808173123</v>
      </c>
      <c r="U127" s="78">
        <v>44301</v>
      </c>
      <c r="V127" s="79">
        <f t="shared" ca="1" si="82"/>
        <v>1250</v>
      </c>
      <c r="W127" s="79">
        <f t="shared" ca="1" si="108"/>
        <v>1250</v>
      </c>
      <c r="X127" s="79">
        <f t="shared" ca="1" si="117"/>
        <v>0</v>
      </c>
      <c r="Y127" s="79">
        <f t="shared" ca="1" si="83"/>
        <v>1250</v>
      </c>
      <c r="Z127" s="79">
        <f t="shared" ca="1" si="84"/>
        <v>1250</v>
      </c>
      <c r="AA127" s="79">
        <f t="shared" ca="1" si="125"/>
        <v>133631.601</v>
      </c>
      <c r="AB127" s="14">
        <f ca="1">SUM(Z$12:Z127)</f>
        <v>73389.577000000005</v>
      </c>
      <c r="AC127" s="77">
        <f ca="1">SUM(X$12:X127)+SUMIF(Y$12:Y127, "&lt;0")</f>
        <v>60242.023999999998</v>
      </c>
      <c r="AE127" s="78">
        <v>44301</v>
      </c>
      <c r="AF127" s="79">
        <f t="shared" ca="1" si="85"/>
        <v>2000</v>
      </c>
      <c r="AG127" s="79">
        <f t="shared" ca="1" si="109"/>
        <v>2000</v>
      </c>
      <c r="AH127" s="79">
        <f t="shared" ca="1" si="118"/>
        <v>15.237000000003718</v>
      </c>
      <c r="AI127" s="79">
        <f t="shared" ca="1" si="86"/>
        <v>1984.7629999999963</v>
      </c>
      <c r="AJ127" s="79">
        <f t="shared" ca="1" si="87"/>
        <v>1984.7629999999963</v>
      </c>
      <c r="AK127" s="79">
        <f t="shared" ca="1" si="104"/>
        <v>166081.49010891607</v>
      </c>
      <c r="AL127" s="14">
        <f ca="1">SUM(AJ$12:AJ127)</f>
        <v>92462.11</v>
      </c>
      <c r="AM127" s="77">
        <f ca="1">SUM(AH$12:AH127)+SUMIF(AI$12:AI127, "&lt;0")</f>
        <v>73619.380108916099</v>
      </c>
      <c r="AO127" s="78">
        <v>44301</v>
      </c>
      <c r="AP127" s="79">
        <f t="shared" ca="1" si="88"/>
        <v>2861.6225957292695</v>
      </c>
      <c r="AQ127" s="79">
        <f t="shared" ca="1" si="110"/>
        <v>2791</v>
      </c>
      <c r="AR127" s="79">
        <f t="shared" ca="1" si="119"/>
        <v>312.73367619880401</v>
      </c>
      <c r="AS127" s="79">
        <f t="shared" ca="1" si="89"/>
        <v>2548.8889195304655</v>
      </c>
      <c r="AT127" s="79">
        <f t="shared" ca="1" si="90"/>
        <v>2548.8889195304655</v>
      </c>
      <c r="AU127" s="79">
        <f t="shared" ca="1" si="126"/>
        <v>182307.03188392855</v>
      </c>
      <c r="AV127" s="14">
        <f ca="1">SUM(AT$12:AT127)</f>
        <v>106653.6042229021</v>
      </c>
      <c r="AW127" s="77">
        <f ca="1">SUM(AR$12:AR127)+SUMIF(AS$12:AS127, "&lt;0")</f>
        <v>75653.427661026479</v>
      </c>
      <c r="AX127" s="14"/>
      <c r="AZ127" s="78">
        <v>44301</v>
      </c>
      <c r="BA127" s="79">
        <f t="shared" ca="1" si="91"/>
        <v>1500</v>
      </c>
      <c r="BB127" s="79">
        <f t="shared" ca="1" si="111"/>
        <v>1500</v>
      </c>
      <c r="BC127" s="79">
        <f t="shared" ca="1" si="120"/>
        <v>0</v>
      </c>
      <c r="BD127" s="79">
        <f t="shared" ca="1" si="92"/>
        <v>1500</v>
      </c>
      <c r="BE127" s="79">
        <f t="shared" ca="1" si="93"/>
        <v>1500</v>
      </c>
      <c r="BF127" s="79">
        <f t="shared" ca="1" si="127"/>
        <v>144631.601</v>
      </c>
      <c r="BG127" s="14">
        <f ca="1">SUM(BE$12:BE127)</f>
        <v>79889.576999999961</v>
      </c>
      <c r="BH127" s="77">
        <f ca="1">SUM(BC$12:BC127)+SUMIF(BD$12:BD127, "&lt;0")</f>
        <v>64742.024000000005</v>
      </c>
      <c r="BJ127" s="78">
        <v>44301</v>
      </c>
      <c r="BK127" s="79">
        <f t="shared" ca="1" si="94"/>
        <v>1750</v>
      </c>
      <c r="BL127" s="79">
        <f t="shared" ca="1" si="112"/>
        <v>1750</v>
      </c>
      <c r="BM127" s="79">
        <f t="shared" ca="1" si="121"/>
        <v>0</v>
      </c>
      <c r="BN127" s="79">
        <f t="shared" ca="1" si="95"/>
        <v>1750</v>
      </c>
      <c r="BO127" s="79">
        <f t="shared" ca="1" si="96"/>
        <v>1750</v>
      </c>
      <c r="BP127" s="79">
        <f t="shared" ca="1" si="128"/>
        <v>155631.601</v>
      </c>
      <c r="BQ127" s="14">
        <f ca="1">SUM(BO$12:BO127)</f>
        <v>86227.346999999951</v>
      </c>
      <c r="BR127" s="77">
        <f ca="1">SUM(BM$12:BM127)+SUMIF(BN$12:BN127, "&lt;0")</f>
        <v>69404.254000000001</v>
      </c>
      <c r="BT127" s="78">
        <v>44301</v>
      </c>
      <c r="BU127" s="79">
        <f t="shared" ca="1" si="97"/>
        <v>2000</v>
      </c>
      <c r="BV127" s="79">
        <f t="shared" ca="1" si="113"/>
        <v>2000</v>
      </c>
      <c r="BW127" s="79">
        <f t="shared" ca="1" si="122"/>
        <v>15.237000000003718</v>
      </c>
      <c r="BX127" s="79">
        <f t="shared" ca="1" si="98"/>
        <v>1984.7629999999963</v>
      </c>
      <c r="BY127" s="79">
        <f t="shared" ca="1" si="99"/>
        <v>1984.7629999999963</v>
      </c>
      <c r="BZ127" s="79">
        <f t="shared" ca="1" si="105"/>
        <v>166081.49010891607</v>
      </c>
      <c r="CA127" s="14">
        <f ca="1">SUM(BY$12:BY127)</f>
        <v>92462.11</v>
      </c>
      <c r="CB127" s="77">
        <f ca="1">SUM(BW$12:BW127)+SUMIF(BX$12:BX127, "&lt;0")</f>
        <v>73619.380108916099</v>
      </c>
      <c r="CD127" s="78">
        <v>44301</v>
      </c>
      <c r="CE127" s="79">
        <f t="shared" ca="1" si="100"/>
        <v>2500</v>
      </c>
      <c r="CF127" s="79">
        <f t="shared" ca="1" si="114"/>
        <v>2500</v>
      </c>
      <c r="CG127" s="79">
        <f t="shared" ca="1" si="123"/>
        <v>312.73367619880401</v>
      </c>
      <c r="CH127" s="79">
        <f t="shared" ca="1" si="101"/>
        <v>2187.266323801196</v>
      </c>
      <c r="CI127" s="79">
        <f t="shared" ca="1" si="102"/>
        <v>2187.266323801196</v>
      </c>
      <c r="CJ127" s="79">
        <f t="shared" ca="1" si="129"/>
        <v>179341.69994991258</v>
      </c>
      <c r="CK127" s="14">
        <f ca="1">SUM(CI$12:CI127)</f>
        <v>103688.27228888609</v>
      </c>
      <c r="CL127" s="77">
        <f ca="1">SUM(CG$12:CG127)+SUMIF(CH$12:CH127, "&lt;0")</f>
        <v>75653.427661026479</v>
      </c>
    </row>
    <row r="128" spans="1:90" x14ac:dyDescent="0.2">
      <c r="A128" s="56">
        <v>44302</v>
      </c>
      <c r="B128" s="76">
        <f ca="1">IF($A128&gt;= $C$5,$C$6, INDEX('[1]Historical Data'!$D$2:$D$742, MATCH(A128, '[1]Historical Data'!$B$2:$B$742, 0)))</f>
        <v>1942.7882857142852</v>
      </c>
      <c r="C128" s="79">
        <f t="shared" ca="1" si="106"/>
        <v>1942.7882857142852</v>
      </c>
      <c r="D128" s="79">
        <f t="shared" ca="1" si="115"/>
        <v>536.16457142858008</v>
      </c>
      <c r="E128" s="79">
        <f t="shared" ca="1" si="77"/>
        <v>1406.6237142857051</v>
      </c>
      <c r="F128" s="79">
        <f t="shared" ca="1" si="78"/>
        <v>1406.6237142857051</v>
      </c>
      <c r="G128" s="79">
        <f t="shared" ca="1" si="103"/>
        <v>166057.07385714274</v>
      </c>
      <c r="H128" s="14">
        <f ca="1">SUM(F$12:F128)</f>
        <v>92453.677857142815</v>
      </c>
      <c r="I128" s="77">
        <f ca="1">SUM(D$12:D128)+SUMIF(E$12:E128, "&lt;0")</f>
        <v>73603.396000000008</v>
      </c>
      <c r="J128" s="14"/>
      <c r="K128" s="78">
        <v>44302</v>
      </c>
      <c r="L128" s="79">
        <f t="shared" ca="1" si="79"/>
        <v>1850.8969899038457</v>
      </c>
      <c r="M128" s="79">
        <f t="shared" ca="1" si="107"/>
        <v>1850.8969899038457</v>
      </c>
      <c r="N128" s="79">
        <f t="shared" ca="1" si="116"/>
        <v>352.3819798077011</v>
      </c>
      <c r="O128" s="79">
        <f t="shared" ca="1" si="80"/>
        <v>1498.5150100961446</v>
      </c>
      <c r="P128" s="79">
        <f t="shared" ca="1" si="81"/>
        <v>1498.5150100961446</v>
      </c>
      <c r="Q128" s="79">
        <f t="shared" ca="1" si="124"/>
        <v>161921.96554567321</v>
      </c>
      <c r="R128" s="14">
        <f ca="1">SUM(P$12:P128)</f>
        <v>90248.286757692316</v>
      </c>
      <c r="S128" s="77">
        <f ca="1">SUM(N$12:N128)+SUMIF(O$12:O128, "&lt;0")</f>
        <v>71673.678787980825</v>
      </c>
      <c r="U128" s="78">
        <v>44302</v>
      </c>
      <c r="V128" s="79">
        <f t="shared" ca="1" si="82"/>
        <v>1250</v>
      </c>
      <c r="W128" s="79">
        <f t="shared" ca="1" si="108"/>
        <v>1250</v>
      </c>
      <c r="X128" s="79">
        <f t="shared" ca="1" si="117"/>
        <v>0</v>
      </c>
      <c r="Y128" s="79">
        <f t="shared" ca="1" si="83"/>
        <v>1250</v>
      </c>
      <c r="Z128" s="79">
        <f t="shared" ca="1" si="84"/>
        <v>1250</v>
      </c>
      <c r="AA128" s="79">
        <f t="shared" ca="1" si="125"/>
        <v>134881.601</v>
      </c>
      <c r="AB128" s="14">
        <f ca="1">SUM(Z$12:Z128)</f>
        <v>74639.577000000005</v>
      </c>
      <c r="AC128" s="77">
        <f ca="1">SUM(X$12:X128)+SUMIF(Y$12:Y128, "&lt;0")</f>
        <v>60242.023999999998</v>
      </c>
      <c r="AE128" s="78">
        <v>44302</v>
      </c>
      <c r="AF128" s="79">
        <f t="shared" ca="1" si="85"/>
        <v>2000</v>
      </c>
      <c r="AG128" s="79">
        <f t="shared" ca="1" si="109"/>
        <v>2000</v>
      </c>
      <c r="AH128" s="79">
        <f t="shared" ca="1" si="118"/>
        <v>635.35100000000602</v>
      </c>
      <c r="AI128" s="79">
        <f t="shared" ca="1" si="86"/>
        <v>1364.648999999994</v>
      </c>
      <c r="AJ128" s="79">
        <f t="shared" ca="1" si="87"/>
        <v>1364.648999999994</v>
      </c>
      <c r="AK128" s="79">
        <f t="shared" ca="1" si="104"/>
        <v>168081.49010891607</v>
      </c>
      <c r="AL128" s="14">
        <f ca="1">SUM(AJ$12:AJ128)</f>
        <v>93826.758999999991</v>
      </c>
      <c r="AM128" s="77">
        <f ca="1">SUM(AH$12:AH128)+SUMIF(AI$12:AI128, "&lt;0")</f>
        <v>74254.731108916108</v>
      </c>
      <c r="AO128" s="78">
        <v>44302</v>
      </c>
      <c r="AP128" s="79">
        <f t="shared" ca="1" si="88"/>
        <v>2885.1278423763724</v>
      </c>
      <c r="AQ128" s="79">
        <f t="shared" ca="1" si="110"/>
        <v>2815</v>
      </c>
      <c r="AR128" s="79">
        <f t="shared" ca="1" si="119"/>
        <v>956.35292284590923</v>
      </c>
      <c r="AS128" s="79">
        <f t="shared" ca="1" si="89"/>
        <v>1928.7749195304632</v>
      </c>
      <c r="AT128" s="79">
        <f t="shared" ca="1" si="90"/>
        <v>1928.7749195304632</v>
      </c>
      <c r="AU128" s="79">
        <f t="shared" ca="1" si="126"/>
        <v>185192.15972630493</v>
      </c>
      <c r="AV128" s="14">
        <f ca="1">SUM(AT$12:AT128)</f>
        <v>108582.37914243256</v>
      </c>
      <c r="AW128" s="77">
        <f ca="1">SUM(AR$12:AR128)+SUMIF(AS$12:AS128, "&lt;0")</f>
        <v>76609.780583872387</v>
      </c>
      <c r="AX128" s="14"/>
      <c r="AZ128" s="78">
        <v>44302</v>
      </c>
      <c r="BA128" s="79">
        <f t="shared" ca="1" si="91"/>
        <v>1500</v>
      </c>
      <c r="BB128" s="79">
        <f t="shared" ca="1" si="111"/>
        <v>1500</v>
      </c>
      <c r="BC128" s="79">
        <f t="shared" ca="1" si="120"/>
        <v>0</v>
      </c>
      <c r="BD128" s="79">
        <f t="shared" ca="1" si="92"/>
        <v>1500</v>
      </c>
      <c r="BE128" s="79">
        <f t="shared" ca="1" si="93"/>
        <v>1500</v>
      </c>
      <c r="BF128" s="79">
        <f t="shared" ca="1" si="127"/>
        <v>146131.601</v>
      </c>
      <c r="BG128" s="14">
        <f ca="1">SUM(BE$12:BE128)</f>
        <v>81389.576999999961</v>
      </c>
      <c r="BH128" s="77">
        <f ca="1">SUM(BC$12:BC128)+SUMIF(BD$12:BD128, "&lt;0")</f>
        <v>64742.024000000005</v>
      </c>
      <c r="BJ128" s="78">
        <v>44302</v>
      </c>
      <c r="BK128" s="79">
        <f t="shared" ca="1" si="94"/>
        <v>1750</v>
      </c>
      <c r="BL128" s="79">
        <f t="shared" ca="1" si="112"/>
        <v>1750</v>
      </c>
      <c r="BM128" s="79">
        <f t="shared" ca="1" si="121"/>
        <v>150.58800000000974</v>
      </c>
      <c r="BN128" s="79">
        <f t="shared" ca="1" si="95"/>
        <v>1599.4119999999903</v>
      </c>
      <c r="BO128" s="79">
        <f t="shared" ca="1" si="96"/>
        <v>1599.4119999999903</v>
      </c>
      <c r="BP128" s="79">
        <f t="shared" ca="1" si="128"/>
        <v>157381.601</v>
      </c>
      <c r="BQ128" s="14">
        <f ca="1">SUM(BO$12:BO128)</f>
        <v>87826.758999999947</v>
      </c>
      <c r="BR128" s="77">
        <f ca="1">SUM(BM$12:BM128)+SUMIF(BN$12:BN128, "&lt;0")</f>
        <v>69554.842000000004</v>
      </c>
      <c r="BT128" s="78">
        <v>44302</v>
      </c>
      <c r="BU128" s="79">
        <f t="shared" ca="1" si="97"/>
        <v>2000</v>
      </c>
      <c r="BV128" s="79">
        <f t="shared" ca="1" si="113"/>
        <v>2000</v>
      </c>
      <c r="BW128" s="79">
        <f t="shared" ca="1" si="122"/>
        <v>635.35100000000602</v>
      </c>
      <c r="BX128" s="79">
        <f t="shared" ca="1" si="98"/>
        <v>1364.648999999994</v>
      </c>
      <c r="BY128" s="79">
        <f t="shared" ca="1" si="99"/>
        <v>1364.648999999994</v>
      </c>
      <c r="BZ128" s="79">
        <f t="shared" ca="1" si="105"/>
        <v>168081.49010891607</v>
      </c>
      <c r="CA128" s="14">
        <f ca="1">SUM(BY$12:BY128)</f>
        <v>93826.758999999991</v>
      </c>
      <c r="CB128" s="77">
        <f ca="1">SUM(BW$12:BW128)+SUMIF(BX$12:BX128, "&lt;0")</f>
        <v>74254.731108916108</v>
      </c>
      <c r="CD128" s="78">
        <v>44302</v>
      </c>
      <c r="CE128" s="79">
        <f t="shared" ca="1" si="100"/>
        <v>2500</v>
      </c>
      <c r="CF128" s="79">
        <f t="shared" ca="1" si="114"/>
        <v>2500</v>
      </c>
      <c r="CG128" s="79">
        <f t="shared" ca="1" si="123"/>
        <v>956.35292284590923</v>
      </c>
      <c r="CH128" s="79">
        <f t="shared" ca="1" si="101"/>
        <v>1543.6470771540908</v>
      </c>
      <c r="CI128" s="79">
        <f t="shared" ca="1" si="102"/>
        <v>1543.6470771540908</v>
      </c>
      <c r="CJ128" s="79">
        <f t="shared" ca="1" si="129"/>
        <v>181841.69994991258</v>
      </c>
      <c r="CK128" s="14">
        <f ca="1">SUM(CI$12:CI128)</f>
        <v>105231.91936604018</v>
      </c>
      <c r="CL128" s="77">
        <f ca="1">SUM(CG$12:CG128)+SUMIF(CH$12:CH128, "&lt;0")</f>
        <v>76609.780583872387</v>
      </c>
    </row>
    <row r="129" spans="1:90" x14ac:dyDescent="0.2">
      <c r="A129" s="56">
        <v>44303</v>
      </c>
      <c r="B129" s="76">
        <f ca="1">IF($A129&gt;= $C$5,$C$6, INDEX('[1]Historical Data'!$D$2:$D$742, MATCH(A129, '[1]Historical Data'!$B$2:$B$742, 0)))</f>
        <v>1942.7882857142852</v>
      </c>
      <c r="C129" s="79">
        <f t="shared" ca="1" si="106"/>
        <v>1942.7882857142852</v>
      </c>
      <c r="D129" s="79">
        <f t="shared" ca="1" si="115"/>
        <v>0</v>
      </c>
      <c r="E129" s="79">
        <f t="shared" ca="1" si="77"/>
        <v>1942.7882857142852</v>
      </c>
      <c r="F129" s="79">
        <f t="shared" ca="1" si="78"/>
        <v>1942.7882857142852</v>
      </c>
      <c r="G129" s="79">
        <f t="shared" ca="1" si="103"/>
        <v>167999.86214285702</v>
      </c>
      <c r="H129" s="14">
        <f ca="1">SUM(F$12:F129)</f>
        <v>94396.466142857098</v>
      </c>
      <c r="I129" s="77">
        <f ca="1">SUM(D$12:D129)+SUMIF(E$12:E129, "&lt;0")</f>
        <v>73603.396000000008</v>
      </c>
      <c r="J129" s="14"/>
      <c r="K129" s="78">
        <v>44303</v>
      </c>
      <c r="L129" s="79">
        <f t="shared" ca="1" si="79"/>
        <v>1850.8969899038457</v>
      </c>
      <c r="M129" s="79">
        <f t="shared" ca="1" si="107"/>
        <v>1850.8969899038457</v>
      </c>
      <c r="N129" s="79">
        <f t="shared" ca="1" si="116"/>
        <v>0</v>
      </c>
      <c r="O129" s="79">
        <f t="shared" ca="1" si="80"/>
        <v>1850.8969899038457</v>
      </c>
      <c r="P129" s="79">
        <f t="shared" ca="1" si="81"/>
        <v>1850.8969899038457</v>
      </c>
      <c r="Q129" s="79">
        <f t="shared" ca="1" si="124"/>
        <v>163772.86253557706</v>
      </c>
      <c r="R129" s="14">
        <f ca="1">SUM(P$12:P129)</f>
        <v>92099.183747596166</v>
      </c>
      <c r="S129" s="77">
        <f ca="1">SUM(N$12:N129)+SUMIF(O$12:O129, "&lt;0")</f>
        <v>71673.678787980825</v>
      </c>
      <c r="U129" s="78">
        <v>44303</v>
      </c>
      <c r="V129" s="79">
        <f t="shared" ca="1" si="82"/>
        <v>1250</v>
      </c>
      <c r="W129" s="79">
        <f t="shared" ca="1" si="108"/>
        <v>1250</v>
      </c>
      <c r="X129" s="79">
        <f t="shared" ca="1" si="117"/>
        <v>0</v>
      </c>
      <c r="Y129" s="79">
        <f t="shared" ca="1" si="83"/>
        <v>1250</v>
      </c>
      <c r="Z129" s="79">
        <f t="shared" ca="1" si="84"/>
        <v>1250</v>
      </c>
      <c r="AA129" s="79">
        <f t="shared" ca="1" si="125"/>
        <v>136131.601</v>
      </c>
      <c r="AB129" s="14">
        <f ca="1">SUM(Z$12:Z129)</f>
        <v>75889.577000000005</v>
      </c>
      <c r="AC129" s="77">
        <f ca="1">SUM(X$12:X129)+SUMIF(Y$12:Y129, "&lt;0")</f>
        <v>60242.023999999998</v>
      </c>
      <c r="AE129" s="78">
        <v>44303</v>
      </c>
      <c r="AF129" s="79">
        <f t="shared" ca="1" si="85"/>
        <v>2000</v>
      </c>
      <c r="AG129" s="79">
        <f t="shared" ca="1" si="109"/>
        <v>2000</v>
      </c>
      <c r="AH129" s="79">
        <f t="shared" ca="1" si="118"/>
        <v>2.1179999999958454</v>
      </c>
      <c r="AI129" s="79">
        <f t="shared" ca="1" si="86"/>
        <v>1997.8820000000042</v>
      </c>
      <c r="AJ129" s="79">
        <f t="shared" ca="1" si="87"/>
        <v>1997.8820000000042</v>
      </c>
      <c r="AK129" s="79">
        <f t="shared" ca="1" si="104"/>
        <v>170081.49010891607</v>
      </c>
      <c r="AL129" s="14">
        <f ca="1">SUM(AJ$12:AJ129)</f>
        <v>95824.640999999989</v>
      </c>
      <c r="AM129" s="77">
        <f ca="1">SUM(AH$12:AH129)+SUMIF(AI$12:AI129, "&lt;0")</f>
        <v>74256.849108916111</v>
      </c>
      <c r="AO129" s="78">
        <v>44303</v>
      </c>
      <c r="AP129" s="79">
        <f t="shared" ca="1" si="88"/>
        <v>2908.6330890234753</v>
      </c>
      <c r="AQ129" s="79">
        <f t="shared" ca="1" si="110"/>
        <v>2838</v>
      </c>
      <c r="AR129" s="79">
        <f t="shared" ca="1" si="119"/>
        <v>346.62516949300198</v>
      </c>
      <c r="AS129" s="79">
        <f t="shared" ca="1" si="89"/>
        <v>2562.0079195304734</v>
      </c>
      <c r="AT129" s="79">
        <f t="shared" ca="1" si="90"/>
        <v>2562.0079195304734</v>
      </c>
      <c r="AU129" s="79">
        <f t="shared" ca="1" si="126"/>
        <v>188100.7928153284</v>
      </c>
      <c r="AV129" s="14">
        <f ca="1">SUM(AT$12:AT129)</f>
        <v>111144.38706196303</v>
      </c>
      <c r="AW129" s="77">
        <f ca="1">SUM(AR$12:AR129)+SUMIF(AS$12:AS129, "&lt;0")</f>
        <v>76956.405753365383</v>
      </c>
      <c r="AX129" s="14"/>
      <c r="AZ129" s="78">
        <v>44303</v>
      </c>
      <c r="BA129" s="79">
        <f t="shared" ca="1" si="91"/>
        <v>1500</v>
      </c>
      <c r="BB129" s="79">
        <f t="shared" ca="1" si="111"/>
        <v>1500</v>
      </c>
      <c r="BC129" s="79">
        <f t="shared" ca="1" si="120"/>
        <v>0</v>
      </c>
      <c r="BD129" s="79">
        <f t="shared" ca="1" si="92"/>
        <v>1500</v>
      </c>
      <c r="BE129" s="79">
        <f t="shared" ca="1" si="93"/>
        <v>1500</v>
      </c>
      <c r="BF129" s="79">
        <f t="shared" ca="1" si="127"/>
        <v>147631.601</v>
      </c>
      <c r="BG129" s="14">
        <f ca="1">SUM(BE$12:BE129)</f>
        <v>82889.576999999961</v>
      </c>
      <c r="BH129" s="77">
        <f ca="1">SUM(BC$12:BC129)+SUMIF(BD$12:BD129, "&lt;0")</f>
        <v>64742.024000000005</v>
      </c>
      <c r="BJ129" s="78">
        <v>44303</v>
      </c>
      <c r="BK129" s="79">
        <f t="shared" ca="1" si="94"/>
        <v>1750</v>
      </c>
      <c r="BL129" s="79">
        <f t="shared" ca="1" si="112"/>
        <v>1750</v>
      </c>
      <c r="BM129" s="79">
        <f t="shared" ca="1" si="121"/>
        <v>0</v>
      </c>
      <c r="BN129" s="79">
        <f t="shared" ca="1" si="95"/>
        <v>1750</v>
      </c>
      <c r="BO129" s="79">
        <f t="shared" ca="1" si="96"/>
        <v>1750</v>
      </c>
      <c r="BP129" s="79">
        <f t="shared" ca="1" si="128"/>
        <v>159131.601</v>
      </c>
      <c r="BQ129" s="14">
        <f ca="1">SUM(BO$12:BO129)</f>
        <v>89576.758999999947</v>
      </c>
      <c r="BR129" s="77">
        <f ca="1">SUM(BM$12:BM129)+SUMIF(BN$12:BN129, "&lt;0")</f>
        <v>69554.842000000004</v>
      </c>
      <c r="BT129" s="78">
        <v>44303</v>
      </c>
      <c r="BU129" s="79">
        <f t="shared" ca="1" si="97"/>
        <v>2000</v>
      </c>
      <c r="BV129" s="79">
        <f t="shared" ca="1" si="113"/>
        <v>2000</v>
      </c>
      <c r="BW129" s="79">
        <f t="shared" ca="1" si="122"/>
        <v>2.1179999999958454</v>
      </c>
      <c r="BX129" s="79">
        <f t="shared" ca="1" si="98"/>
        <v>1997.8820000000042</v>
      </c>
      <c r="BY129" s="79">
        <f t="shared" ca="1" si="99"/>
        <v>1997.8820000000042</v>
      </c>
      <c r="BZ129" s="79">
        <f t="shared" ca="1" si="105"/>
        <v>170081.49010891607</v>
      </c>
      <c r="CA129" s="14">
        <f ca="1">SUM(BY$12:BY129)</f>
        <v>95824.640999999989</v>
      </c>
      <c r="CB129" s="77">
        <f ca="1">SUM(BW$12:BW129)+SUMIF(BX$12:BX129, "&lt;0")</f>
        <v>74256.849108916111</v>
      </c>
      <c r="CD129" s="78">
        <v>44303</v>
      </c>
      <c r="CE129" s="79">
        <f t="shared" ca="1" si="100"/>
        <v>2500</v>
      </c>
      <c r="CF129" s="79">
        <f t="shared" ca="1" si="114"/>
        <v>2500</v>
      </c>
      <c r="CG129" s="79">
        <f t="shared" ca="1" si="123"/>
        <v>346.62516949300198</v>
      </c>
      <c r="CH129" s="79">
        <f t="shared" ca="1" si="101"/>
        <v>2153.374830506998</v>
      </c>
      <c r="CI129" s="79">
        <f t="shared" ca="1" si="102"/>
        <v>2153.374830506998</v>
      </c>
      <c r="CJ129" s="79">
        <f t="shared" ca="1" si="129"/>
        <v>184341.69994991258</v>
      </c>
      <c r="CK129" s="14">
        <f ca="1">SUM(CI$12:CI129)</f>
        <v>107385.29419654718</v>
      </c>
      <c r="CL129" s="77">
        <f ca="1">SUM(CG$12:CG129)+SUMIF(CH$12:CH129, "&lt;0")</f>
        <v>76956.405753365383</v>
      </c>
    </row>
    <row r="130" spans="1:90" x14ac:dyDescent="0.2">
      <c r="A130" s="56">
        <v>44304</v>
      </c>
      <c r="B130" s="76">
        <f ca="1">IF($A130&gt;= $C$5,$C$6, INDEX('[1]Historical Data'!$D$2:$D$742, MATCH(A130, '[1]Historical Data'!$B$2:$B$742, 0)))</f>
        <v>1942.7882857142852</v>
      </c>
      <c r="C130" s="79">
        <f t="shared" ca="1" si="106"/>
        <v>1942.7882857142852</v>
      </c>
      <c r="D130" s="79">
        <f t="shared" ca="1" si="115"/>
        <v>1334.2705714285653</v>
      </c>
      <c r="E130" s="79">
        <f t="shared" ca="1" si="77"/>
        <v>608.51771428571988</v>
      </c>
      <c r="F130" s="79">
        <f t="shared" ca="1" si="78"/>
        <v>608.51771428571988</v>
      </c>
      <c r="G130" s="79">
        <f t="shared" ca="1" si="103"/>
        <v>169942.6504285713</v>
      </c>
      <c r="H130" s="14">
        <f ca="1">SUM(F$12:F130)</f>
        <v>95004.983857142812</v>
      </c>
      <c r="I130" s="77">
        <f ca="1">SUM(D$12:D130)+SUMIF(E$12:E130, "&lt;0")</f>
        <v>74937.666571428577</v>
      </c>
      <c r="J130" s="14"/>
      <c r="K130" s="78">
        <v>44304</v>
      </c>
      <c r="L130" s="79">
        <f t="shared" ca="1" si="79"/>
        <v>1850.8969899038457</v>
      </c>
      <c r="M130" s="79">
        <f t="shared" ca="1" si="107"/>
        <v>1850.8969899038457</v>
      </c>
      <c r="N130" s="79">
        <f t="shared" ca="1" si="116"/>
        <v>1150.4879798076863</v>
      </c>
      <c r="O130" s="79">
        <f t="shared" ca="1" si="80"/>
        <v>700.40901009615936</v>
      </c>
      <c r="P130" s="79">
        <f t="shared" ca="1" si="81"/>
        <v>700.40901009615936</v>
      </c>
      <c r="Q130" s="79">
        <f t="shared" ca="1" si="124"/>
        <v>165623.75952548091</v>
      </c>
      <c r="R130" s="14">
        <f ca="1">SUM(P$12:P130)</f>
        <v>92799.592757692328</v>
      </c>
      <c r="S130" s="77">
        <f ca="1">SUM(N$12:N130)+SUMIF(O$12:O130, "&lt;0")</f>
        <v>72824.166767788513</v>
      </c>
      <c r="U130" s="78">
        <v>44304</v>
      </c>
      <c r="V130" s="79">
        <f t="shared" ca="1" si="82"/>
        <v>1250</v>
      </c>
      <c r="W130" s="79">
        <f t="shared" ca="1" si="108"/>
        <v>1250</v>
      </c>
      <c r="X130" s="79">
        <f t="shared" ca="1" si="117"/>
        <v>0</v>
      </c>
      <c r="Y130" s="79">
        <f t="shared" ca="1" si="83"/>
        <v>1250</v>
      </c>
      <c r="Z130" s="79">
        <f t="shared" ca="1" si="84"/>
        <v>1250</v>
      </c>
      <c r="AA130" s="79">
        <f t="shared" ca="1" si="125"/>
        <v>137381.601</v>
      </c>
      <c r="AB130" s="14">
        <f ca="1">SUM(Z$12:Z130)</f>
        <v>77139.577000000005</v>
      </c>
      <c r="AC130" s="77">
        <f ca="1">SUM(X$12:X130)+SUMIF(Y$12:Y130, "&lt;0")</f>
        <v>60242.023999999998</v>
      </c>
      <c r="AE130" s="78">
        <v>44304</v>
      </c>
      <c r="AF130" s="79">
        <f t="shared" ca="1" si="85"/>
        <v>2000</v>
      </c>
      <c r="AG130" s="79">
        <f t="shared" ca="1" si="109"/>
        <v>2000</v>
      </c>
      <c r="AH130" s="79">
        <f t="shared" ca="1" si="118"/>
        <v>1446.5759999999991</v>
      </c>
      <c r="AI130" s="79">
        <f t="shared" ca="1" si="86"/>
        <v>553.42400000000089</v>
      </c>
      <c r="AJ130" s="79">
        <f t="shared" ca="1" si="87"/>
        <v>553.42400000000089</v>
      </c>
      <c r="AK130" s="79">
        <f t="shared" ca="1" si="104"/>
        <v>172081.49010891607</v>
      </c>
      <c r="AL130" s="14">
        <f ca="1">SUM(AJ$12:AJ130)</f>
        <v>96378.064999999988</v>
      </c>
      <c r="AM130" s="77">
        <f ca="1">SUM(AH$12:AH130)+SUMIF(AI$12:AI130, "&lt;0")</f>
        <v>75703.425108916112</v>
      </c>
      <c r="AO130" s="78">
        <v>44304</v>
      </c>
      <c r="AP130" s="79">
        <f t="shared" ca="1" si="88"/>
        <v>2932.1383356705783</v>
      </c>
      <c r="AQ130" s="79">
        <f t="shared" ca="1" si="110"/>
        <v>2862</v>
      </c>
      <c r="AR130" s="79">
        <f t="shared" ca="1" si="119"/>
        <v>1814.5884161401082</v>
      </c>
      <c r="AS130" s="79">
        <f t="shared" ca="1" si="89"/>
        <v>1117.5499195304701</v>
      </c>
      <c r="AT130" s="79">
        <f t="shared" ca="1" si="90"/>
        <v>1117.5499195304701</v>
      </c>
      <c r="AU130" s="79">
        <f t="shared" ca="1" si="126"/>
        <v>191032.93115099898</v>
      </c>
      <c r="AV130" s="14">
        <f ca="1">SUM(AT$12:AT130)</f>
        <v>112261.93698149351</v>
      </c>
      <c r="AW130" s="77">
        <f ca="1">SUM(AR$12:AR130)+SUMIF(AS$12:AS130, "&lt;0")</f>
        <v>78770.994169505488</v>
      </c>
      <c r="AX130" s="14"/>
      <c r="AZ130" s="78">
        <v>44304</v>
      </c>
      <c r="BA130" s="79">
        <f t="shared" ca="1" si="91"/>
        <v>1500</v>
      </c>
      <c r="BB130" s="79">
        <f t="shared" ca="1" si="111"/>
        <v>1500</v>
      </c>
      <c r="BC130" s="79">
        <f t="shared" ca="1" si="120"/>
        <v>11.512000000004264</v>
      </c>
      <c r="BD130" s="79">
        <f t="shared" ca="1" si="92"/>
        <v>1488.4879999999957</v>
      </c>
      <c r="BE130" s="79">
        <f t="shared" ca="1" si="93"/>
        <v>1488.4879999999957</v>
      </c>
      <c r="BF130" s="79">
        <f t="shared" ca="1" si="127"/>
        <v>149131.601</v>
      </c>
      <c r="BG130" s="14">
        <f ca="1">SUM(BE$12:BE130)</f>
        <v>84378.064999999959</v>
      </c>
      <c r="BH130" s="77">
        <f ca="1">SUM(BC$12:BC130)+SUMIF(BD$12:BD130, "&lt;0")</f>
        <v>64753.536000000007</v>
      </c>
      <c r="BJ130" s="78">
        <v>44304</v>
      </c>
      <c r="BK130" s="79">
        <f t="shared" ca="1" si="94"/>
        <v>1750</v>
      </c>
      <c r="BL130" s="79">
        <f t="shared" ca="1" si="112"/>
        <v>1750</v>
      </c>
      <c r="BM130" s="79">
        <f t="shared" ca="1" si="121"/>
        <v>948.69399999999496</v>
      </c>
      <c r="BN130" s="79">
        <f t="shared" ca="1" si="95"/>
        <v>801.30600000000504</v>
      </c>
      <c r="BO130" s="79">
        <f t="shared" ca="1" si="96"/>
        <v>801.30600000000504</v>
      </c>
      <c r="BP130" s="79">
        <f t="shared" ca="1" si="128"/>
        <v>160881.601</v>
      </c>
      <c r="BQ130" s="14">
        <f ca="1">SUM(BO$12:BO130)</f>
        <v>90378.064999999959</v>
      </c>
      <c r="BR130" s="77">
        <f ca="1">SUM(BM$12:BM130)+SUMIF(BN$12:BN130, "&lt;0")</f>
        <v>70503.535999999993</v>
      </c>
      <c r="BT130" s="78">
        <v>44304</v>
      </c>
      <c r="BU130" s="79">
        <f t="shared" ca="1" si="97"/>
        <v>2000</v>
      </c>
      <c r="BV130" s="79">
        <f t="shared" ca="1" si="113"/>
        <v>2000</v>
      </c>
      <c r="BW130" s="79">
        <f t="shared" ca="1" si="122"/>
        <v>1446.5759999999991</v>
      </c>
      <c r="BX130" s="79">
        <f t="shared" ca="1" si="98"/>
        <v>553.42400000000089</v>
      </c>
      <c r="BY130" s="79">
        <f t="shared" ca="1" si="99"/>
        <v>553.42400000000089</v>
      </c>
      <c r="BZ130" s="79">
        <f t="shared" ca="1" si="105"/>
        <v>172081.49010891607</v>
      </c>
      <c r="CA130" s="14">
        <f ca="1">SUM(BY$12:BY130)</f>
        <v>96378.064999999988</v>
      </c>
      <c r="CB130" s="77">
        <f ca="1">SUM(BW$12:BW130)+SUMIF(BX$12:BX130, "&lt;0")</f>
        <v>75703.425108916112</v>
      </c>
      <c r="CD130" s="78">
        <v>44304</v>
      </c>
      <c r="CE130" s="79">
        <f t="shared" ca="1" si="100"/>
        <v>2500</v>
      </c>
      <c r="CF130" s="79">
        <f t="shared" ca="1" si="114"/>
        <v>2500</v>
      </c>
      <c r="CG130" s="79">
        <f t="shared" ca="1" si="123"/>
        <v>1814.5884161401082</v>
      </c>
      <c r="CH130" s="79">
        <f t="shared" ca="1" si="101"/>
        <v>685.41158385989183</v>
      </c>
      <c r="CI130" s="79">
        <f t="shared" ca="1" si="102"/>
        <v>685.41158385989183</v>
      </c>
      <c r="CJ130" s="79">
        <f t="shared" ca="1" si="129"/>
        <v>186841.69994991258</v>
      </c>
      <c r="CK130" s="14">
        <f ca="1">SUM(CI$12:CI130)</f>
        <v>108070.70578040708</v>
      </c>
      <c r="CL130" s="77">
        <f ca="1">SUM(CG$12:CG130)+SUMIF(CH$12:CH130, "&lt;0")</f>
        <v>78770.994169505488</v>
      </c>
    </row>
    <row r="131" spans="1:90" x14ac:dyDescent="0.2">
      <c r="A131" s="56">
        <v>44305</v>
      </c>
      <c r="B131" s="76">
        <f ca="1">IF($A131&gt;= $C$5,$C$6, INDEX('[1]Historical Data'!$D$2:$D$742, MATCH(A131, '[1]Historical Data'!$B$2:$B$742, 0)))</f>
        <v>1942.7882857142852</v>
      </c>
      <c r="C131" s="79">
        <f t="shared" ca="1" si="106"/>
        <v>1942.7882857142852</v>
      </c>
      <c r="D131" s="79">
        <f t="shared" ca="1" si="115"/>
        <v>1424.8842857142884</v>
      </c>
      <c r="E131" s="79">
        <f t="shared" ca="1" si="77"/>
        <v>517.90399999999681</v>
      </c>
      <c r="F131" s="79">
        <f t="shared" ca="1" si="78"/>
        <v>517.90399999999681</v>
      </c>
      <c r="G131" s="79">
        <f t="shared" ca="1" si="103"/>
        <v>171885.43871428558</v>
      </c>
      <c r="H131" s="14">
        <f ca="1">SUM(F$12:F131)</f>
        <v>95522.887857142807</v>
      </c>
      <c r="I131" s="77">
        <f ca="1">SUM(D$12:D131)+SUMIF(E$12:E131, "&lt;0")</f>
        <v>76362.550857142865</v>
      </c>
      <c r="J131" s="14"/>
      <c r="K131" s="78">
        <v>44305</v>
      </c>
      <c r="L131" s="79">
        <f t="shared" ca="1" si="79"/>
        <v>1850.8969899038457</v>
      </c>
      <c r="M131" s="79">
        <f t="shared" ca="1" si="107"/>
        <v>1850.8969899038457</v>
      </c>
      <c r="N131" s="79">
        <f t="shared" ca="1" si="116"/>
        <v>1332.9929899038489</v>
      </c>
      <c r="O131" s="79">
        <f t="shared" ca="1" si="80"/>
        <v>517.90399999999681</v>
      </c>
      <c r="P131" s="79">
        <f t="shared" ca="1" si="81"/>
        <v>517.90399999999681</v>
      </c>
      <c r="Q131" s="79">
        <f t="shared" ca="1" si="124"/>
        <v>167474.65651538476</v>
      </c>
      <c r="R131" s="14">
        <f ca="1">SUM(P$12:P131)</f>
        <v>93317.496757692323</v>
      </c>
      <c r="S131" s="77">
        <f ca="1">SUM(N$12:N131)+SUMIF(O$12:O131, "&lt;0")</f>
        <v>74157.159757692367</v>
      </c>
      <c r="U131" s="78">
        <v>44305</v>
      </c>
      <c r="V131" s="79">
        <f t="shared" ca="1" si="82"/>
        <v>1250</v>
      </c>
      <c r="W131" s="79">
        <f t="shared" ca="1" si="108"/>
        <v>1250</v>
      </c>
      <c r="X131" s="79">
        <f t="shared" ca="1" si="117"/>
        <v>0</v>
      </c>
      <c r="Y131" s="79">
        <f t="shared" ca="1" si="83"/>
        <v>1250</v>
      </c>
      <c r="Z131" s="79">
        <f t="shared" ca="1" si="84"/>
        <v>1250</v>
      </c>
      <c r="AA131" s="79">
        <f t="shared" ca="1" si="125"/>
        <v>138631.601</v>
      </c>
      <c r="AB131" s="14">
        <f ca="1">SUM(Z$12:Z131)</f>
        <v>78389.577000000005</v>
      </c>
      <c r="AC131" s="77">
        <f ca="1">SUM(X$12:X131)+SUMIF(Y$12:Y131, "&lt;0")</f>
        <v>60242.023999999998</v>
      </c>
      <c r="AE131" s="78">
        <v>44305</v>
      </c>
      <c r="AF131" s="79">
        <f t="shared" ca="1" si="85"/>
        <v>2000</v>
      </c>
      <c r="AG131" s="79">
        <f t="shared" ca="1" si="109"/>
        <v>2000</v>
      </c>
      <c r="AH131" s="79">
        <f t="shared" ca="1" si="118"/>
        <v>1482.0960000000032</v>
      </c>
      <c r="AI131" s="79">
        <f t="shared" ca="1" si="86"/>
        <v>517.90399999999681</v>
      </c>
      <c r="AJ131" s="79">
        <f t="shared" ca="1" si="87"/>
        <v>517.90399999999681</v>
      </c>
      <c r="AK131" s="79">
        <f t="shared" ca="1" si="104"/>
        <v>174081.49010891607</v>
      </c>
      <c r="AL131" s="14">
        <f ca="1">SUM(AJ$12:AJ131)</f>
        <v>96895.968999999983</v>
      </c>
      <c r="AM131" s="77">
        <f ca="1">SUM(AH$12:AH131)+SUMIF(AI$12:AI131, "&lt;0")</f>
        <v>77185.521108916117</v>
      </c>
      <c r="AO131" s="78">
        <v>44305</v>
      </c>
      <c r="AP131" s="79">
        <f t="shared" ca="1" si="88"/>
        <v>2955.6435823176812</v>
      </c>
      <c r="AQ131" s="79">
        <f t="shared" ca="1" si="110"/>
        <v>2885</v>
      </c>
      <c r="AR131" s="79">
        <f t="shared" ca="1" si="119"/>
        <v>1873.6136627872152</v>
      </c>
      <c r="AS131" s="79">
        <f t="shared" ca="1" si="89"/>
        <v>1082.029919530466</v>
      </c>
      <c r="AT131" s="79">
        <f t="shared" ca="1" si="90"/>
        <v>1082.029919530466</v>
      </c>
      <c r="AU131" s="79">
        <f t="shared" ca="1" si="126"/>
        <v>193988.57473331667</v>
      </c>
      <c r="AV131" s="14">
        <f ca="1">SUM(AT$12:AT131)</f>
        <v>113343.96690102397</v>
      </c>
      <c r="AW131" s="77">
        <f ca="1">SUM(AR$12:AR131)+SUMIF(AS$12:AS131, "&lt;0")</f>
        <v>80644.607832292706</v>
      </c>
      <c r="AX131" s="14"/>
      <c r="AZ131" s="78">
        <v>44305</v>
      </c>
      <c r="BA131" s="79">
        <f t="shared" ca="1" si="91"/>
        <v>1500</v>
      </c>
      <c r="BB131" s="79">
        <f t="shared" ca="1" si="111"/>
        <v>1500</v>
      </c>
      <c r="BC131" s="79">
        <f t="shared" ca="1" si="120"/>
        <v>982.09600000000319</v>
      </c>
      <c r="BD131" s="79">
        <f t="shared" ca="1" si="92"/>
        <v>517.90399999999681</v>
      </c>
      <c r="BE131" s="79">
        <f t="shared" ca="1" si="93"/>
        <v>517.90399999999681</v>
      </c>
      <c r="BF131" s="79">
        <f t="shared" ca="1" si="127"/>
        <v>150631.601</v>
      </c>
      <c r="BG131" s="14">
        <f ca="1">SUM(BE$12:BE131)</f>
        <v>84895.968999999954</v>
      </c>
      <c r="BH131" s="77">
        <f ca="1">SUM(BC$12:BC131)+SUMIF(BD$12:BD131, "&lt;0")</f>
        <v>65735.632000000012</v>
      </c>
      <c r="BJ131" s="78">
        <v>44305</v>
      </c>
      <c r="BK131" s="79">
        <f t="shared" ca="1" si="94"/>
        <v>1750</v>
      </c>
      <c r="BL131" s="79">
        <f t="shared" ca="1" si="112"/>
        <v>1750</v>
      </c>
      <c r="BM131" s="79">
        <f t="shared" ca="1" si="121"/>
        <v>1232.0960000000032</v>
      </c>
      <c r="BN131" s="79">
        <f t="shared" ca="1" si="95"/>
        <v>517.90399999999681</v>
      </c>
      <c r="BO131" s="79">
        <f t="shared" ca="1" si="96"/>
        <v>517.90399999999681</v>
      </c>
      <c r="BP131" s="79">
        <f t="shared" ca="1" si="128"/>
        <v>162631.601</v>
      </c>
      <c r="BQ131" s="14">
        <f ca="1">SUM(BO$12:BO131)</f>
        <v>90895.968999999954</v>
      </c>
      <c r="BR131" s="77">
        <f ca="1">SUM(BM$12:BM131)+SUMIF(BN$12:BN131, "&lt;0")</f>
        <v>71735.631999999998</v>
      </c>
      <c r="BT131" s="78">
        <v>44305</v>
      </c>
      <c r="BU131" s="79">
        <f t="shared" ca="1" si="97"/>
        <v>2000</v>
      </c>
      <c r="BV131" s="79">
        <f t="shared" ca="1" si="113"/>
        <v>2000</v>
      </c>
      <c r="BW131" s="79">
        <f t="shared" ca="1" si="122"/>
        <v>1482.0960000000032</v>
      </c>
      <c r="BX131" s="79">
        <f t="shared" ca="1" si="98"/>
        <v>517.90399999999681</v>
      </c>
      <c r="BY131" s="79">
        <f t="shared" ca="1" si="99"/>
        <v>517.90399999999681</v>
      </c>
      <c r="BZ131" s="79">
        <f t="shared" ca="1" si="105"/>
        <v>174081.49010891607</v>
      </c>
      <c r="CA131" s="14">
        <f ca="1">SUM(BY$12:BY131)</f>
        <v>96895.968999999983</v>
      </c>
      <c r="CB131" s="77">
        <f ca="1">SUM(BW$12:BW131)+SUMIF(BX$12:BX131, "&lt;0")</f>
        <v>77185.521108916117</v>
      </c>
      <c r="CD131" s="78">
        <v>44305</v>
      </c>
      <c r="CE131" s="79">
        <f t="shared" ca="1" si="100"/>
        <v>2500</v>
      </c>
      <c r="CF131" s="79">
        <f t="shared" ca="1" si="114"/>
        <v>2500</v>
      </c>
      <c r="CG131" s="79">
        <f t="shared" ca="1" si="123"/>
        <v>1873.6136627872152</v>
      </c>
      <c r="CH131" s="79">
        <f t="shared" ca="1" si="101"/>
        <v>626.38633721278484</v>
      </c>
      <c r="CI131" s="79">
        <f t="shared" ca="1" si="102"/>
        <v>626.38633721278484</v>
      </c>
      <c r="CJ131" s="79">
        <f t="shared" ca="1" si="129"/>
        <v>189341.69994991258</v>
      </c>
      <c r="CK131" s="14">
        <f ca="1">SUM(CI$12:CI131)</f>
        <v>108697.09211761986</v>
      </c>
      <c r="CL131" s="77">
        <f ca="1">SUM(CG$12:CG131)+SUMIF(CH$12:CH131, "&lt;0")</f>
        <v>80644.607832292706</v>
      </c>
    </row>
    <row r="132" spans="1:90" x14ac:dyDescent="0.2">
      <c r="A132" s="56">
        <v>44306</v>
      </c>
      <c r="B132" s="76">
        <f ca="1">IF($A132&gt;= $C$5,$C$6, INDEX('[1]Historical Data'!$D$2:$D$742, MATCH(A132, '[1]Historical Data'!$B$2:$B$742, 0)))</f>
        <v>1942.7882857142852</v>
      </c>
      <c r="C132" s="79">
        <f t="shared" ca="1" si="106"/>
        <v>1942.7882857142852</v>
      </c>
      <c r="D132" s="79">
        <f t="shared" ca="1" si="115"/>
        <v>772.40399999999931</v>
      </c>
      <c r="E132" s="79">
        <f t="shared" ca="1" si="77"/>
        <v>1170.3842857142859</v>
      </c>
      <c r="F132" s="79">
        <f t="shared" ca="1" si="78"/>
        <v>1170.3842857142859</v>
      </c>
      <c r="G132" s="79">
        <f t="shared" ca="1" si="103"/>
        <v>173828.22699999987</v>
      </c>
      <c r="H132" s="14">
        <f ca="1">SUM(F$12:F132)</f>
        <v>96693.272142857095</v>
      </c>
      <c r="I132" s="77">
        <f ca="1">SUM(D$12:D132)+SUMIF(E$12:E132, "&lt;0")</f>
        <v>77134.95485714286</v>
      </c>
      <c r="J132" s="14"/>
      <c r="K132" s="78">
        <v>44306</v>
      </c>
      <c r="L132" s="79">
        <f t="shared" ca="1" si="79"/>
        <v>1850.8969899038457</v>
      </c>
      <c r="M132" s="79">
        <f t="shared" ca="1" si="107"/>
        <v>1850.8969899038457</v>
      </c>
      <c r="N132" s="79">
        <f t="shared" ca="1" si="116"/>
        <v>772.40399999999931</v>
      </c>
      <c r="O132" s="79">
        <f t="shared" ca="1" si="80"/>
        <v>1078.4929899038464</v>
      </c>
      <c r="P132" s="79">
        <f t="shared" ca="1" si="81"/>
        <v>1078.4929899038464</v>
      </c>
      <c r="Q132" s="79">
        <f t="shared" ca="1" si="124"/>
        <v>169325.55350528861</v>
      </c>
      <c r="R132" s="14">
        <f ca="1">SUM(P$12:P132)</f>
        <v>94395.989747596162</v>
      </c>
      <c r="S132" s="77">
        <f ca="1">SUM(N$12:N132)+SUMIF(O$12:O132, "&lt;0")</f>
        <v>74929.563757692362</v>
      </c>
      <c r="U132" s="78">
        <v>44306</v>
      </c>
      <c r="V132" s="79">
        <f t="shared" ca="1" si="82"/>
        <v>1250</v>
      </c>
      <c r="W132" s="79">
        <f t="shared" ca="1" si="108"/>
        <v>1250</v>
      </c>
      <c r="X132" s="79">
        <f t="shared" ca="1" si="117"/>
        <v>266.01200000000676</v>
      </c>
      <c r="Y132" s="79">
        <f t="shared" ca="1" si="83"/>
        <v>983.98799999999324</v>
      </c>
      <c r="Z132" s="79">
        <f t="shared" ca="1" si="84"/>
        <v>983.98799999999324</v>
      </c>
      <c r="AA132" s="79">
        <f t="shared" ca="1" si="125"/>
        <v>139881.601</v>
      </c>
      <c r="AB132" s="14">
        <f ca="1">SUM(Z$12:Z132)</f>
        <v>79373.565000000002</v>
      </c>
      <c r="AC132" s="77">
        <f ca="1">SUM(X$12:X132)+SUMIF(Y$12:Y132, "&lt;0")</f>
        <v>60508.036</v>
      </c>
      <c r="AE132" s="78">
        <v>44306</v>
      </c>
      <c r="AF132" s="79">
        <f t="shared" ca="1" si="85"/>
        <v>2000</v>
      </c>
      <c r="AG132" s="79">
        <f t="shared" ca="1" si="109"/>
        <v>2000</v>
      </c>
      <c r="AH132" s="79">
        <f t="shared" ca="1" si="118"/>
        <v>921.50701009615364</v>
      </c>
      <c r="AI132" s="79">
        <f t="shared" ca="1" si="86"/>
        <v>1078.4929899038464</v>
      </c>
      <c r="AJ132" s="79">
        <f t="shared" ca="1" si="87"/>
        <v>1078.4929899038464</v>
      </c>
      <c r="AK132" s="79">
        <f t="shared" ca="1" si="104"/>
        <v>176081.49010891607</v>
      </c>
      <c r="AL132" s="14">
        <f ca="1">SUM(AJ$12:AJ132)</f>
        <v>97974.461989903823</v>
      </c>
      <c r="AM132" s="77">
        <f ca="1">SUM(AH$12:AH132)+SUMIF(AI$12:AI132, "&lt;0")</f>
        <v>78107.028119012277</v>
      </c>
      <c r="AO132" s="78">
        <v>44306</v>
      </c>
      <c r="AP132" s="79">
        <f t="shared" ca="1" si="88"/>
        <v>2979.1488289647841</v>
      </c>
      <c r="AQ132" s="79">
        <f t="shared" ca="1" si="110"/>
        <v>2909</v>
      </c>
      <c r="AR132" s="79">
        <f t="shared" ca="1" si="119"/>
        <v>1336.5299195304685</v>
      </c>
      <c r="AS132" s="79">
        <f t="shared" ca="1" si="89"/>
        <v>1642.6189094343156</v>
      </c>
      <c r="AT132" s="79">
        <f t="shared" ca="1" si="90"/>
        <v>1642.6189094343156</v>
      </c>
      <c r="AU132" s="79">
        <f t="shared" ca="1" si="126"/>
        <v>196967.72356228146</v>
      </c>
      <c r="AV132" s="14">
        <f ca="1">SUM(AT$12:AT132)</f>
        <v>114986.58581045829</v>
      </c>
      <c r="AW132" s="77">
        <f ca="1">SUM(AR$12:AR132)+SUMIF(AS$12:AS132, "&lt;0")</f>
        <v>81981.137751823175</v>
      </c>
      <c r="AX132" s="14"/>
      <c r="AZ132" s="78">
        <v>44306</v>
      </c>
      <c r="BA132" s="79">
        <f t="shared" ca="1" si="91"/>
        <v>1500</v>
      </c>
      <c r="BB132" s="79">
        <f t="shared" ca="1" si="111"/>
        <v>1500</v>
      </c>
      <c r="BC132" s="79">
        <f t="shared" ca="1" si="120"/>
        <v>772.40399999999931</v>
      </c>
      <c r="BD132" s="79">
        <f t="shared" ca="1" si="92"/>
        <v>727.59600000000069</v>
      </c>
      <c r="BE132" s="79">
        <f t="shared" ca="1" si="93"/>
        <v>727.59600000000069</v>
      </c>
      <c r="BF132" s="79">
        <f t="shared" ca="1" si="127"/>
        <v>152131.601</v>
      </c>
      <c r="BG132" s="14">
        <f ca="1">SUM(BE$12:BE132)</f>
        <v>85623.564999999959</v>
      </c>
      <c r="BH132" s="77">
        <f ca="1">SUM(BC$12:BC132)+SUMIF(BD$12:BD132, "&lt;0")</f>
        <v>66508.036000000007</v>
      </c>
      <c r="BJ132" s="78">
        <v>44306</v>
      </c>
      <c r="BK132" s="79">
        <f t="shared" ca="1" si="94"/>
        <v>1750</v>
      </c>
      <c r="BL132" s="79">
        <f t="shared" ca="1" si="112"/>
        <v>1750</v>
      </c>
      <c r="BM132" s="79">
        <f t="shared" ca="1" si="121"/>
        <v>772.40399999999931</v>
      </c>
      <c r="BN132" s="79">
        <f t="shared" ca="1" si="95"/>
        <v>977.59600000000069</v>
      </c>
      <c r="BO132" s="79">
        <f t="shared" ca="1" si="96"/>
        <v>977.59600000000069</v>
      </c>
      <c r="BP132" s="79">
        <f t="shared" ca="1" si="128"/>
        <v>164381.601</v>
      </c>
      <c r="BQ132" s="14">
        <f ca="1">SUM(BO$12:BO132)</f>
        <v>91873.564999999959</v>
      </c>
      <c r="BR132" s="77">
        <f ca="1">SUM(BM$12:BM132)+SUMIF(BN$12:BN132, "&lt;0")</f>
        <v>72508.035999999993</v>
      </c>
      <c r="BT132" s="78">
        <v>44306</v>
      </c>
      <c r="BU132" s="79">
        <f t="shared" ca="1" si="97"/>
        <v>2000</v>
      </c>
      <c r="BV132" s="79">
        <f t="shared" ca="1" si="113"/>
        <v>2000</v>
      </c>
      <c r="BW132" s="79">
        <f t="shared" ca="1" si="122"/>
        <v>921.50701009615364</v>
      </c>
      <c r="BX132" s="79">
        <f t="shared" ca="1" si="98"/>
        <v>1078.4929899038464</v>
      </c>
      <c r="BY132" s="79">
        <f t="shared" ca="1" si="99"/>
        <v>1078.4929899038464</v>
      </c>
      <c r="BZ132" s="79">
        <f t="shared" ca="1" si="105"/>
        <v>176081.49010891607</v>
      </c>
      <c r="CA132" s="14">
        <f ca="1">SUM(BY$12:BY132)</f>
        <v>97974.461989903823</v>
      </c>
      <c r="CB132" s="77">
        <f ca="1">SUM(BW$12:BW132)+SUMIF(BX$12:BX132, "&lt;0")</f>
        <v>78107.028119012277</v>
      </c>
      <c r="CD132" s="78">
        <v>44306</v>
      </c>
      <c r="CE132" s="79">
        <f t="shared" ca="1" si="100"/>
        <v>2500</v>
      </c>
      <c r="CF132" s="79">
        <f t="shared" ca="1" si="114"/>
        <v>2500</v>
      </c>
      <c r="CG132" s="79">
        <f t="shared" ca="1" si="123"/>
        <v>1336.5299195304685</v>
      </c>
      <c r="CH132" s="79">
        <f t="shared" ca="1" si="101"/>
        <v>1163.4700804695315</v>
      </c>
      <c r="CI132" s="79">
        <f t="shared" ca="1" si="102"/>
        <v>1163.4700804695315</v>
      </c>
      <c r="CJ132" s="79">
        <f t="shared" ca="1" si="129"/>
        <v>191841.69994991258</v>
      </c>
      <c r="CK132" s="14">
        <f ca="1">SUM(CI$12:CI132)</f>
        <v>109860.56219808939</v>
      </c>
      <c r="CL132" s="77">
        <f ca="1">SUM(CG$12:CG132)+SUMIF(CH$12:CH132, "&lt;0")</f>
        <v>81981.137751823175</v>
      </c>
    </row>
    <row r="133" spans="1:90" x14ac:dyDescent="0.2">
      <c r="A133" s="56">
        <v>44307</v>
      </c>
      <c r="B133" s="76">
        <f ca="1">IF($A133&gt;= $C$5,$C$6, INDEX('[1]Historical Data'!$D$2:$D$742, MATCH(A133, '[1]Historical Data'!$B$2:$B$742, 0)))</f>
        <v>1942.7882857142852</v>
      </c>
      <c r="C133" s="79">
        <f t="shared" ca="1" si="106"/>
        <v>1942.7882857142852</v>
      </c>
      <c r="D133" s="79">
        <f t="shared" ca="1" si="115"/>
        <v>242.0260000000012</v>
      </c>
      <c r="E133" s="79">
        <f t="shared" ca="1" si="77"/>
        <v>1700.762285714284</v>
      </c>
      <c r="F133" s="79">
        <f t="shared" ca="1" si="78"/>
        <v>1700.762285714284</v>
      </c>
      <c r="G133" s="79">
        <f t="shared" ca="1" si="103"/>
        <v>175771.01528571415</v>
      </c>
      <c r="H133" s="14">
        <f ca="1">SUM(F$12:F133)</f>
        <v>98394.03442857138</v>
      </c>
      <c r="I133" s="77">
        <f ca="1">SUM(D$12:D133)+SUMIF(E$12:E133, "&lt;0")</f>
        <v>77376.980857142858</v>
      </c>
      <c r="J133" s="14"/>
      <c r="K133" s="78">
        <v>44307</v>
      </c>
      <c r="L133" s="79">
        <f t="shared" ca="1" si="79"/>
        <v>1850.8969899038457</v>
      </c>
      <c r="M133" s="79">
        <f t="shared" ca="1" si="107"/>
        <v>1850.8969899038457</v>
      </c>
      <c r="N133" s="79">
        <f t="shared" ca="1" si="116"/>
        <v>242.0260000000012</v>
      </c>
      <c r="O133" s="79">
        <f t="shared" ca="1" si="80"/>
        <v>1608.8709899038445</v>
      </c>
      <c r="P133" s="79">
        <f t="shared" ca="1" si="81"/>
        <v>1608.8709899038445</v>
      </c>
      <c r="Q133" s="79">
        <f t="shared" ca="1" si="124"/>
        <v>171176.45049519246</v>
      </c>
      <c r="R133" s="14">
        <f ca="1">SUM(P$12:P133)</f>
        <v>96004.860737500014</v>
      </c>
      <c r="S133" s="77">
        <f ca="1">SUM(N$12:N133)+SUMIF(O$12:O133, "&lt;0")</f>
        <v>75171.58975769236</v>
      </c>
      <c r="U133" s="78">
        <v>44307</v>
      </c>
      <c r="V133" s="79">
        <f t="shared" ca="1" si="82"/>
        <v>1250</v>
      </c>
      <c r="W133" s="79">
        <f t="shared" ca="1" si="108"/>
        <v>1250</v>
      </c>
      <c r="X133" s="79">
        <f t="shared" ca="1" si="117"/>
        <v>242.0260000000012</v>
      </c>
      <c r="Y133" s="79">
        <f t="shared" ca="1" si="83"/>
        <v>1007.9739999999988</v>
      </c>
      <c r="Z133" s="79">
        <f t="shared" ca="1" si="84"/>
        <v>1007.9739999999988</v>
      </c>
      <c r="AA133" s="79">
        <f t="shared" ca="1" si="125"/>
        <v>141131.601</v>
      </c>
      <c r="AB133" s="14">
        <f ca="1">SUM(Z$12:Z133)</f>
        <v>80381.539000000004</v>
      </c>
      <c r="AC133" s="77">
        <f ca="1">SUM(X$12:X133)+SUMIF(Y$12:Y133, "&lt;0")</f>
        <v>60750.061999999998</v>
      </c>
      <c r="AE133" s="78">
        <v>44307</v>
      </c>
      <c r="AF133" s="79">
        <f t="shared" ca="1" si="85"/>
        <v>2000</v>
      </c>
      <c r="AG133" s="79">
        <f t="shared" ca="1" si="109"/>
        <v>2000</v>
      </c>
      <c r="AH133" s="79">
        <f t="shared" ca="1" si="118"/>
        <v>367.6237634490526</v>
      </c>
      <c r="AI133" s="79">
        <f t="shared" ca="1" si="86"/>
        <v>1632.3762365509474</v>
      </c>
      <c r="AJ133" s="79">
        <f t="shared" ca="1" si="87"/>
        <v>1632.3762365509474</v>
      </c>
      <c r="AK133" s="79">
        <f t="shared" ca="1" si="104"/>
        <v>178081.49010891607</v>
      </c>
      <c r="AL133" s="14">
        <f ca="1">SUM(AJ$12:AJ133)</f>
        <v>99606.838226454769</v>
      </c>
      <c r="AM133" s="77">
        <f ca="1">SUM(AH$12:AH133)+SUMIF(AI$12:AI133, "&lt;0")</f>
        <v>78474.65188246133</v>
      </c>
      <c r="AO133" s="78">
        <v>44307</v>
      </c>
      <c r="AP133" s="79">
        <f t="shared" ca="1" si="88"/>
        <v>3000</v>
      </c>
      <c r="AQ133" s="79">
        <f t="shared" ca="1" si="110"/>
        <v>2932</v>
      </c>
      <c r="AR133" s="79">
        <f t="shared" ca="1" si="119"/>
        <v>806.15191953047042</v>
      </c>
      <c r="AS133" s="79">
        <f t="shared" ca="1" si="89"/>
        <v>2193.8480804695296</v>
      </c>
      <c r="AT133" s="79">
        <f t="shared" ca="1" si="90"/>
        <v>2193.8480804695296</v>
      </c>
      <c r="AU133" s="79">
        <f t="shared" ca="1" si="126"/>
        <v>199967.72356228146</v>
      </c>
      <c r="AV133" s="14">
        <f ca="1">SUM(AT$12:AT133)</f>
        <v>117180.43389092782</v>
      </c>
      <c r="AW133" s="77">
        <f ca="1">SUM(AR$12:AR133)+SUMIF(AS$12:AS133, "&lt;0")</f>
        <v>82787.289671353647</v>
      </c>
      <c r="AX133" s="14"/>
      <c r="AZ133" s="78">
        <v>44307</v>
      </c>
      <c r="BA133" s="79">
        <f t="shared" ca="1" si="91"/>
        <v>1500</v>
      </c>
      <c r="BB133" s="79">
        <f t="shared" ca="1" si="111"/>
        <v>1500</v>
      </c>
      <c r="BC133" s="79">
        <f t="shared" ca="1" si="120"/>
        <v>242.0260000000012</v>
      </c>
      <c r="BD133" s="79">
        <f t="shared" ca="1" si="92"/>
        <v>1257.9739999999988</v>
      </c>
      <c r="BE133" s="79">
        <f t="shared" ca="1" si="93"/>
        <v>1257.9739999999988</v>
      </c>
      <c r="BF133" s="79">
        <f t="shared" ca="1" si="127"/>
        <v>153631.601</v>
      </c>
      <c r="BG133" s="14">
        <f ca="1">SUM(BE$12:BE133)</f>
        <v>86881.538999999961</v>
      </c>
      <c r="BH133" s="77">
        <f ca="1">SUM(BC$12:BC133)+SUMIF(BD$12:BD133, "&lt;0")</f>
        <v>66750.062000000005</v>
      </c>
      <c r="BJ133" s="78">
        <v>44307</v>
      </c>
      <c r="BK133" s="79">
        <f t="shared" ca="1" si="94"/>
        <v>1750</v>
      </c>
      <c r="BL133" s="79">
        <f t="shared" ca="1" si="112"/>
        <v>1750</v>
      </c>
      <c r="BM133" s="79">
        <f t="shared" ca="1" si="121"/>
        <v>242.0260000000012</v>
      </c>
      <c r="BN133" s="79">
        <f t="shared" ca="1" si="95"/>
        <v>1507.9739999999988</v>
      </c>
      <c r="BO133" s="79">
        <f t="shared" ca="1" si="96"/>
        <v>1507.9739999999988</v>
      </c>
      <c r="BP133" s="79">
        <f t="shared" ca="1" si="128"/>
        <v>166131.601</v>
      </c>
      <c r="BQ133" s="14">
        <f ca="1">SUM(BO$12:BO133)</f>
        <v>93381.538999999961</v>
      </c>
      <c r="BR133" s="77">
        <f ca="1">SUM(BM$12:BM133)+SUMIF(BN$12:BN133, "&lt;0")</f>
        <v>72750.061999999991</v>
      </c>
      <c r="BT133" s="78">
        <v>44307</v>
      </c>
      <c r="BU133" s="79">
        <f t="shared" ca="1" si="97"/>
        <v>2000</v>
      </c>
      <c r="BV133" s="79">
        <f t="shared" ca="1" si="113"/>
        <v>2000</v>
      </c>
      <c r="BW133" s="79">
        <f t="shared" ca="1" si="122"/>
        <v>367.6237634490526</v>
      </c>
      <c r="BX133" s="79">
        <f t="shared" ca="1" si="98"/>
        <v>1632.3762365509474</v>
      </c>
      <c r="BY133" s="79">
        <f t="shared" ca="1" si="99"/>
        <v>1632.3762365509474</v>
      </c>
      <c r="BZ133" s="79">
        <f t="shared" ca="1" si="105"/>
        <v>178081.49010891607</v>
      </c>
      <c r="CA133" s="14">
        <f ca="1">SUM(BY$12:BY133)</f>
        <v>99606.838226454769</v>
      </c>
      <c r="CB133" s="77">
        <f ca="1">SUM(BW$12:BW133)+SUMIF(BX$12:BX133, "&lt;0")</f>
        <v>78474.65188246133</v>
      </c>
      <c r="CD133" s="78">
        <v>44307</v>
      </c>
      <c r="CE133" s="79">
        <f t="shared" ca="1" si="100"/>
        <v>2500</v>
      </c>
      <c r="CF133" s="79">
        <f t="shared" ca="1" si="114"/>
        <v>2500</v>
      </c>
      <c r="CG133" s="79">
        <f t="shared" ca="1" si="123"/>
        <v>806.15191953047042</v>
      </c>
      <c r="CH133" s="79">
        <f t="shared" ca="1" si="101"/>
        <v>1693.8480804695296</v>
      </c>
      <c r="CI133" s="79">
        <f t="shared" ca="1" si="102"/>
        <v>1693.8480804695296</v>
      </c>
      <c r="CJ133" s="79">
        <f t="shared" ca="1" si="129"/>
        <v>194341.69994991258</v>
      </c>
      <c r="CK133" s="14">
        <f ca="1">SUM(CI$12:CI133)</f>
        <v>111554.41027855892</v>
      </c>
      <c r="CL133" s="77">
        <f ca="1">SUM(CG$12:CG133)+SUMIF(CH$12:CH133, "&lt;0")</f>
        <v>82787.289671353647</v>
      </c>
    </row>
    <row r="134" spans="1:90" x14ac:dyDescent="0.2">
      <c r="A134" s="56">
        <v>44308</v>
      </c>
      <c r="B134" s="76">
        <f ca="1">IF($A134&gt;= $C$5,$C$6, INDEX('[1]Historical Data'!$D$2:$D$742, MATCH(A134, '[1]Historical Data'!$B$2:$B$742, 0)))</f>
        <v>1942.7882857142852</v>
      </c>
      <c r="C134" s="79">
        <f t="shared" ca="1" si="106"/>
        <v>1942.7882857142852</v>
      </c>
      <c r="D134" s="79">
        <f t="shared" ca="1" si="115"/>
        <v>1110.8080000000014</v>
      </c>
      <c r="E134" s="79">
        <f t="shared" ca="1" si="77"/>
        <v>831.98028571428381</v>
      </c>
      <c r="F134" s="79">
        <f t="shared" ca="1" si="78"/>
        <v>831.98028571428381</v>
      </c>
      <c r="G134" s="79">
        <f t="shared" ca="1" si="103"/>
        <v>177713.80357142843</v>
      </c>
      <c r="H134" s="14">
        <f ca="1">SUM(F$12:F134)</f>
        <v>99226.014714285659</v>
      </c>
      <c r="I134" s="77">
        <f ca="1">SUM(D$12:D134)+SUMIF(E$12:E134, "&lt;0")</f>
        <v>78487.788857142863</v>
      </c>
      <c r="J134" s="14"/>
      <c r="K134" s="78">
        <v>44308</v>
      </c>
      <c r="L134" s="79">
        <f t="shared" ca="1" si="79"/>
        <v>1850.8969899038457</v>
      </c>
      <c r="M134" s="79">
        <f t="shared" ca="1" si="107"/>
        <v>1850.8969899038457</v>
      </c>
      <c r="N134" s="79">
        <f t="shared" ca="1" si="116"/>
        <v>1110.8080000000014</v>
      </c>
      <c r="O134" s="79">
        <f t="shared" ca="1" si="80"/>
        <v>740.08898990384432</v>
      </c>
      <c r="P134" s="79">
        <f t="shared" ca="1" si="81"/>
        <v>740.08898990384432</v>
      </c>
      <c r="Q134" s="79">
        <f t="shared" ca="1" si="124"/>
        <v>173027.34748509631</v>
      </c>
      <c r="R134" s="14">
        <f ca="1">SUM(P$12:P134)</f>
        <v>96744.949727403859</v>
      </c>
      <c r="S134" s="77">
        <f ca="1">SUM(N$12:N134)+SUMIF(O$12:O134, "&lt;0")</f>
        <v>76282.397757692364</v>
      </c>
      <c r="U134" s="78">
        <v>44308</v>
      </c>
      <c r="V134" s="79">
        <f t="shared" ca="1" si="82"/>
        <v>1250</v>
      </c>
      <c r="W134" s="79">
        <f t="shared" ca="1" si="108"/>
        <v>1250</v>
      </c>
      <c r="X134" s="79">
        <f t="shared" ca="1" si="117"/>
        <v>1110.8080000000014</v>
      </c>
      <c r="Y134" s="79">
        <f t="shared" ca="1" si="83"/>
        <v>139.19199999999864</v>
      </c>
      <c r="Z134" s="79">
        <f t="shared" ca="1" si="84"/>
        <v>139.19199999999864</v>
      </c>
      <c r="AA134" s="79">
        <f t="shared" ca="1" si="125"/>
        <v>142381.601</v>
      </c>
      <c r="AB134" s="14">
        <f ca="1">SUM(Z$12:Z134)</f>
        <v>80520.731</v>
      </c>
      <c r="AC134" s="77">
        <f ca="1">SUM(X$12:X134)+SUMIF(Y$12:Y134, "&lt;0")</f>
        <v>61860.87</v>
      </c>
      <c r="AE134" s="78">
        <v>44308</v>
      </c>
      <c r="AF134" s="79">
        <f t="shared" ca="1" si="85"/>
        <v>2000</v>
      </c>
      <c r="AG134" s="79">
        <f t="shared" ca="1" si="109"/>
        <v>2000</v>
      </c>
      <c r="AH134" s="79">
        <f t="shared" ca="1" si="118"/>
        <v>1212.9005168019498</v>
      </c>
      <c r="AI134" s="79">
        <f t="shared" ca="1" si="86"/>
        <v>787.09948319805017</v>
      </c>
      <c r="AJ134" s="79">
        <f t="shared" ca="1" si="87"/>
        <v>787.09948319805017</v>
      </c>
      <c r="AK134" s="79">
        <f t="shared" ca="1" si="104"/>
        <v>180081.49010891607</v>
      </c>
      <c r="AL134" s="14">
        <f ca="1">SUM(AJ$12:AJ134)</f>
        <v>100393.93770965282</v>
      </c>
      <c r="AM134" s="77">
        <f ca="1">SUM(AH$12:AH134)+SUMIF(AI$12:AI134, "&lt;0")</f>
        <v>79687.552399263281</v>
      </c>
      <c r="AO134" s="78">
        <v>44308</v>
      </c>
      <c r="AP134" s="79">
        <f t="shared" ca="1" si="88"/>
        <v>3000</v>
      </c>
      <c r="AQ134" s="79">
        <f t="shared" ca="1" si="110"/>
        <v>2952</v>
      </c>
      <c r="AR134" s="79">
        <f t="shared" ca="1" si="119"/>
        <v>1674.9339195304706</v>
      </c>
      <c r="AS134" s="79">
        <f t="shared" ca="1" si="89"/>
        <v>1325.0660804695294</v>
      </c>
      <c r="AT134" s="79">
        <f t="shared" ca="1" si="90"/>
        <v>1325.0660804695294</v>
      </c>
      <c r="AU134" s="79">
        <f t="shared" ca="1" si="126"/>
        <v>202967.72356228146</v>
      </c>
      <c r="AV134" s="14">
        <f ca="1">SUM(AT$12:AT134)</f>
        <v>118505.49997139735</v>
      </c>
      <c r="AW134" s="77">
        <f ca="1">SUM(AR$12:AR134)+SUMIF(AS$12:AS134, "&lt;0")</f>
        <v>84462.22359088411</v>
      </c>
      <c r="AX134" s="14"/>
      <c r="AZ134" s="78">
        <v>44308</v>
      </c>
      <c r="BA134" s="79">
        <f t="shared" ca="1" si="91"/>
        <v>1500</v>
      </c>
      <c r="BB134" s="79">
        <f t="shared" ca="1" si="111"/>
        <v>1500</v>
      </c>
      <c r="BC134" s="79">
        <f t="shared" ca="1" si="120"/>
        <v>1110.8080000000014</v>
      </c>
      <c r="BD134" s="79">
        <f t="shared" ca="1" si="92"/>
        <v>389.19199999999864</v>
      </c>
      <c r="BE134" s="79">
        <f t="shared" ca="1" si="93"/>
        <v>389.19199999999864</v>
      </c>
      <c r="BF134" s="79">
        <f t="shared" ca="1" si="127"/>
        <v>155131.601</v>
      </c>
      <c r="BG134" s="14">
        <f ca="1">SUM(BE$12:BE134)</f>
        <v>87270.730999999956</v>
      </c>
      <c r="BH134" s="77">
        <f ca="1">SUM(BC$12:BC134)+SUMIF(BD$12:BD134, "&lt;0")</f>
        <v>67860.87000000001</v>
      </c>
      <c r="BJ134" s="78">
        <v>44308</v>
      </c>
      <c r="BK134" s="79">
        <f t="shared" ca="1" si="94"/>
        <v>1750</v>
      </c>
      <c r="BL134" s="79">
        <f t="shared" ca="1" si="112"/>
        <v>1750</v>
      </c>
      <c r="BM134" s="79">
        <f t="shared" ca="1" si="121"/>
        <v>1110.8080000000014</v>
      </c>
      <c r="BN134" s="79">
        <f t="shared" ca="1" si="95"/>
        <v>639.19199999999864</v>
      </c>
      <c r="BO134" s="79">
        <f t="shared" ca="1" si="96"/>
        <v>639.19199999999864</v>
      </c>
      <c r="BP134" s="79">
        <f t="shared" ca="1" si="128"/>
        <v>167881.601</v>
      </c>
      <c r="BQ134" s="14">
        <f ca="1">SUM(BO$12:BO134)</f>
        <v>94020.730999999956</v>
      </c>
      <c r="BR134" s="77">
        <f ca="1">SUM(BM$12:BM134)+SUMIF(BN$12:BN134, "&lt;0")</f>
        <v>73860.87</v>
      </c>
      <c r="BT134" s="78">
        <v>44308</v>
      </c>
      <c r="BU134" s="79">
        <f t="shared" ca="1" si="97"/>
        <v>2000</v>
      </c>
      <c r="BV134" s="79">
        <f t="shared" ca="1" si="113"/>
        <v>2000</v>
      </c>
      <c r="BW134" s="79">
        <f t="shared" ca="1" si="122"/>
        <v>1212.9005168019498</v>
      </c>
      <c r="BX134" s="79">
        <f t="shared" ca="1" si="98"/>
        <v>787.09948319805017</v>
      </c>
      <c r="BY134" s="79">
        <f t="shared" ca="1" si="99"/>
        <v>787.09948319805017</v>
      </c>
      <c r="BZ134" s="79">
        <f t="shared" ca="1" si="105"/>
        <v>180081.49010891607</v>
      </c>
      <c r="CA134" s="14">
        <f ca="1">SUM(BY$12:BY134)</f>
        <v>100393.93770965282</v>
      </c>
      <c r="CB134" s="77">
        <f ca="1">SUM(BW$12:BW134)+SUMIF(BX$12:BX134, "&lt;0")</f>
        <v>79687.552399263281</v>
      </c>
      <c r="CD134" s="78">
        <v>44308</v>
      </c>
      <c r="CE134" s="79">
        <f t="shared" ca="1" si="100"/>
        <v>2500</v>
      </c>
      <c r="CF134" s="79">
        <f t="shared" ca="1" si="114"/>
        <v>2500</v>
      </c>
      <c r="CG134" s="79">
        <f t="shared" ca="1" si="123"/>
        <v>1674.9339195304706</v>
      </c>
      <c r="CH134" s="79">
        <f t="shared" ca="1" si="101"/>
        <v>825.06608046952942</v>
      </c>
      <c r="CI134" s="79">
        <f t="shared" ca="1" si="102"/>
        <v>825.06608046952942</v>
      </c>
      <c r="CJ134" s="79">
        <f t="shared" ca="1" si="129"/>
        <v>196841.69994991258</v>
      </c>
      <c r="CK134" s="14">
        <f ca="1">SUM(CI$12:CI134)</f>
        <v>112379.47635902846</v>
      </c>
      <c r="CL134" s="77">
        <f ca="1">SUM(CG$12:CG134)+SUMIF(CH$12:CH134, "&lt;0")</f>
        <v>84462.22359088411</v>
      </c>
    </row>
    <row r="135" spans="1:90" x14ac:dyDescent="0.2">
      <c r="A135" s="56">
        <v>44309</v>
      </c>
      <c r="B135" s="76">
        <f ca="1">IF($A135&gt;= $C$5,$C$6, INDEX('[1]Historical Data'!$D$2:$D$742, MATCH(A135, '[1]Historical Data'!$B$2:$B$742, 0)))</f>
        <v>1942.7882857142852</v>
      </c>
      <c r="C135" s="79">
        <f t="shared" ca="1" si="106"/>
        <v>1942.7882857142852</v>
      </c>
      <c r="D135" s="79">
        <f t="shared" ca="1" si="115"/>
        <v>1198.6289999999931</v>
      </c>
      <c r="E135" s="79">
        <f t="shared" ca="1" si="77"/>
        <v>744.15928571429208</v>
      </c>
      <c r="F135" s="79">
        <f t="shared" ca="1" si="78"/>
        <v>744.15928571429208</v>
      </c>
      <c r="G135" s="79">
        <f t="shared" ca="1" si="103"/>
        <v>179656.59185714272</v>
      </c>
      <c r="H135" s="14">
        <f ca="1">SUM(F$12:F135)</f>
        <v>99970.173999999955</v>
      </c>
      <c r="I135" s="77">
        <f ca="1">SUM(D$12:D135)+SUMIF(E$12:E135, "&lt;0")</f>
        <v>79686.417857142849</v>
      </c>
      <c r="J135" s="14"/>
      <c r="K135" s="78">
        <v>44309</v>
      </c>
      <c r="L135" s="79">
        <f t="shared" ca="1" si="79"/>
        <v>1850.8969899038457</v>
      </c>
      <c r="M135" s="79">
        <f t="shared" ca="1" si="107"/>
        <v>1850.8969899038457</v>
      </c>
      <c r="N135" s="79">
        <f t="shared" ca="1" si="116"/>
        <v>1198.6289999999931</v>
      </c>
      <c r="O135" s="79">
        <f t="shared" ca="1" si="80"/>
        <v>652.26798990385259</v>
      </c>
      <c r="P135" s="79">
        <f t="shared" ca="1" si="81"/>
        <v>652.26798990385259</v>
      </c>
      <c r="Q135" s="79">
        <f t="shared" ca="1" si="124"/>
        <v>174878.24447500016</v>
      </c>
      <c r="R135" s="14">
        <f ca="1">SUM(P$12:P135)</f>
        <v>97397.217717307707</v>
      </c>
      <c r="S135" s="77">
        <f ca="1">SUM(N$12:N135)+SUMIF(O$12:O135, "&lt;0")</f>
        <v>77481.026757692351</v>
      </c>
      <c r="U135" s="78">
        <v>44309</v>
      </c>
      <c r="V135" s="79">
        <f t="shared" ca="1" si="82"/>
        <v>1250</v>
      </c>
      <c r="W135" s="79">
        <f t="shared" ca="1" si="108"/>
        <v>1250</v>
      </c>
      <c r="X135" s="79">
        <f t="shared" ca="1" si="117"/>
        <v>1198.6289999999931</v>
      </c>
      <c r="Y135" s="79">
        <f t="shared" ca="1" si="83"/>
        <v>51.371000000006916</v>
      </c>
      <c r="Z135" s="79">
        <f t="shared" ca="1" si="84"/>
        <v>51.371000000006916</v>
      </c>
      <c r="AA135" s="79">
        <f t="shared" ca="1" si="125"/>
        <v>143631.601</v>
      </c>
      <c r="AB135" s="14">
        <f ca="1">SUM(Z$12:Z135)</f>
        <v>80572.102000000014</v>
      </c>
      <c r="AC135" s="77">
        <f ca="1">SUM(X$12:X135)+SUMIF(Y$12:Y135, "&lt;0")</f>
        <v>63059.498999999989</v>
      </c>
      <c r="AE135" s="78">
        <v>44309</v>
      </c>
      <c r="AF135" s="79">
        <f t="shared" ca="1" si="85"/>
        <v>2000</v>
      </c>
      <c r="AG135" s="79">
        <f t="shared" ca="1" si="109"/>
        <v>2000</v>
      </c>
      <c r="AH135" s="79">
        <f t="shared" ca="1" si="118"/>
        <v>1277.2162701548386</v>
      </c>
      <c r="AI135" s="79">
        <f t="shared" ca="1" si="86"/>
        <v>722.78372984516136</v>
      </c>
      <c r="AJ135" s="79">
        <f t="shared" ca="1" si="87"/>
        <v>722.78372984516136</v>
      </c>
      <c r="AK135" s="79">
        <f t="shared" ca="1" si="104"/>
        <v>182081.49010891607</v>
      </c>
      <c r="AL135" s="14">
        <f ca="1">SUM(AJ$12:AJ135)</f>
        <v>101116.72143949798</v>
      </c>
      <c r="AM135" s="77">
        <f ca="1">SUM(AH$12:AH135)+SUMIF(AI$12:AI135, "&lt;0")</f>
        <v>80964.768669418117</v>
      </c>
      <c r="AO135" s="78">
        <v>44309</v>
      </c>
      <c r="AP135" s="79">
        <f t="shared" ca="1" si="88"/>
        <v>3000</v>
      </c>
      <c r="AQ135" s="79">
        <f t="shared" ca="1" si="110"/>
        <v>2968</v>
      </c>
      <c r="AR135" s="79">
        <f t="shared" ca="1" si="119"/>
        <v>1762.7549195304623</v>
      </c>
      <c r="AS135" s="79">
        <f t="shared" ca="1" si="89"/>
        <v>1237.2450804695377</v>
      </c>
      <c r="AT135" s="79">
        <f t="shared" ca="1" si="90"/>
        <v>1237.2450804695377</v>
      </c>
      <c r="AU135" s="79">
        <f t="shared" ca="1" si="126"/>
        <v>205967.72356228146</v>
      </c>
      <c r="AV135" s="14">
        <f ca="1">SUM(AT$12:AT135)</f>
        <v>119742.74505186689</v>
      </c>
      <c r="AW135" s="77">
        <f ca="1">SUM(AR$12:AR135)+SUMIF(AS$12:AS135, "&lt;0")</f>
        <v>86224.97851041457</v>
      </c>
      <c r="AX135" s="14"/>
      <c r="AZ135" s="78">
        <v>44309</v>
      </c>
      <c r="BA135" s="79">
        <f t="shared" ca="1" si="91"/>
        <v>1500</v>
      </c>
      <c r="BB135" s="79">
        <f t="shared" ca="1" si="111"/>
        <v>1500</v>
      </c>
      <c r="BC135" s="79">
        <f t="shared" ca="1" si="120"/>
        <v>1198.6289999999931</v>
      </c>
      <c r="BD135" s="79">
        <f t="shared" ca="1" si="92"/>
        <v>301.37100000000692</v>
      </c>
      <c r="BE135" s="79">
        <f t="shared" ca="1" si="93"/>
        <v>301.37100000000692</v>
      </c>
      <c r="BF135" s="79">
        <f t="shared" ca="1" si="127"/>
        <v>156631.601</v>
      </c>
      <c r="BG135" s="14">
        <f ca="1">SUM(BE$12:BE135)</f>
        <v>87572.10199999997</v>
      </c>
      <c r="BH135" s="77">
        <f ca="1">SUM(BC$12:BC135)+SUMIF(BD$12:BD135, "&lt;0")</f>
        <v>69059.498999999996</v>
      </c>
      <c r="BJ135" s="78">
        <v>44309</v>
      </c>
      <c r="BK135" s="79">
        <f t="shared" ca="1" si="94"/>
        <v>1750</v>
      </c>
      <c r="BL135" s="79">
        <f t="shared" ca="1" si="112"/>
        <v>1750</v>
      </c>
      <c r="BM135" s="79">
        <f t="shared" ca="1" si="121"/>
        <v>1198.6289999999931</v>
      </c>
      <c r="BN135" s="79">
        <f t="shared" ca="1" si="95"/>
        <v>551.37100000000692</v>
      </c>
      <c r="BO135" s="79">
        <f t="shared" ca="1" si="96"/>
        <v>551.37100000000692</v>
      </c>
      <c r="BP135" s="79">
        <f t="shared" ca="1" si="128"/>
        <v>169631.601</v>
      </c>
      <c r="BQ135" s="14">
        <f ca="1">SUM(BO$12:BO135)</f>
        <v>94572.10199999997</v>
      </c>
      <c r="BR135" s="77">
        <f ca="1">SUM(BM$12:BM135)+SUMIF(BN$12:BN135, "&lt;0")</f>
        <v>75059.498999999982</v>
      </c>
      <c r="BT135" s="78">
        <v>44309</v>
      </c>
      <c r="BU135" s="79">
        <f t="shared" ca="1" si="97"/>
        <v>2000</v>
      </c>
      <c r="BV135" s="79">
        <f t="shared" ca="1" si="113"/>
        <v>2000</v>
      </c>
      <c r="BW135" s="79">
        <f t="shared" ca="1" si="122"/>
        <v>1277.2162701548386</v>
      </c>
      <c r="BX135" s="79">
        <f t="shared" ca="1" si="98"/>
        <v>722.78372984516136</v>
      </c>
      <c r="BY135" s="79">
        <f t="shared" ca="1" si="99"/>
        <v>722.78372984516136</v>
      </c>
      <c r="BZ135" s="79">
        <f t="shared" ca="1" si="105"/>
        <v>182081.49010891607</v>
      </c>
      <c r="CA135" s="14">
        <f ca="1">SUM(BY$12:BY135)</f>
        <v>101116.72143949798</v>
      </c>
      <c r="CB135" s="77">
        <f ca="1">SUM(BW$12:BW135)+SUMIF(BX$12:BX135, "&lt;0")</f>
        <v>80964.768669418117</v>
      </c>
      <c r="CD135" s="78">
        <v>44309</v>
      </c>
      <c r="CE135" s="79">
        <f t="shared" ca="1" si="100"/>
        <v>2500</v>
      </c>
      <c r="CF135" s="79">
        <f t="shared" ca="1" si="114"/>
        <v>2500</v>
      </c>
      <c r="CG135" s="79">
        <f t="shared" ca="1" si="123"/>
        <v>1762.7549195304623</v>
      </c>
      <c r="CH135" s="79">
        <f t="shared" ca="1" si="101"/>
        <v>737.2450804695377</v>
      </c>
      <c r="CI135" s="79">
        <f t="shared" ca="1" si="102"/>
        <v>737.2450804695377</v>
      </c>
      <c r="CJ135" s="79">
        <f t="shared" ca="1" si="129"/>
        <v>199341.69994991258</v>
      </c>
      <c r="CK135" s="14">
        <f ca="1">SUM(CI$12:CI135)</f>
        <v>113116.721439498</v>
      </c>
      <c r="CL135" s="77">
        <f ca="1">SUM(CG$12:CG135)+SUMIF(CH$12:CH135, "&lt;0")</f>
        <v>86224.97851041457</v>
      </c>
    </row>
    <row r="136" spans="1:90" x14ac:dyDescent="0.2">
      <c r="A136" s="56">
        <v>44310</v>
      </c>
      <c r="B136" s="76">
        <f ca="1">IF($A136&gt;= $C$5,$C$6, INDEX('[1]Historical Data'!$D$2:$D$742, MATCH(A136, '[1]Historical Data'!$B$2:$B$742, 0)))</f>
        <v>1942.7882857142852</v>
      </c>
      <c r="C136" s="79">
        <f t="shared" ca="1" si="106"/>
        <v>1942.7882857142852</v>
      </c>
      <c r="D136" s="79">
        <f t="shared" ca="1" si="115"/>
        <v>1491.6670000000049</v>
      </c>
      <c r="E136" s="79">
        <f t="shared" ca="1" si="77"/>
        <v>451.12128571428025</v>
      </c>
      <c r="F136" s="79">
        <f t="shared" ca="1" si="78"/>
        <v>451.12128571428025</v>
      </c>
      <c r="G136" s="79">
        <f t="shared" ca="1" si="103"/>
        <v>181599.380142857</v>
      </c>
      <c r="H136" s="14">
        <f ca="1">SUM(F$12:F136)</f>
        <v>100421.29528571424</v>
      </c>
      <c r="I136" s="77">
        <f ca="1">SUM(D$12:D136)+SUMIF(E$12:E136, "&lt;0")</f>
        <v>81178.084857142851</v>
      </c>
      <c r="J136" s="14"/>
      <c r="K136" s="78">
        <v>44310</v>
      </c>
      <c r="L136" s="79">
        <f t="shared" ca="1" si="79"/>
        <v>1850.8969899038457</v>
      </c>
      <c r="M136" s="79">
        <f t="shared" ca="1" si="107"/>
        <v>1850.8969899038457</v>
      </c>
      <c r="N136" s="79">
        <f t="shared" ca="1" si="116"/>
        <v>1491.6670000000049</v>
      </c>
      <c r="O136" s="79">
        <f t="shared" ca="1" si="80"/>
        <v>359.22998990384076</v>
      </c>
      <c r="P136" s="79">
        <f t="shared" ca="1" si="81"/>
        <v>359.22998990384076</v>
      </c>
      <c r="Q136" s="79">
        <f t="shared" ca="1" si="124"/>
        <v>176729.14146490401</v>
      </c>
      <c r="R136" s="14">
        <f ca="1">SUM(P$12:P136)</f>
        <v>97756.447707211541</v>
      </c>
      <c r="S136" s="77">
        <f ca="1">SUM(N$12:N136)+SUMIF(O$12:O136, "&lt;0")</f>
        <v>78972.693757692352</v>
      </c>
      <c r="U136" s="78">
        <v>44310</v>
      </c>
      <c r="V136" s="79">
        <f t="shared" ca="1" si="82"/>
        <v>1250</v>
      </c>
      <c r="W136" s="79">
        <f t="shared" ca="1" si="108"/>
        <v>1250</v>
      </c>
      <c r="X136" s="79">
        <f t="shared" ca="1" si="117"/>
        <v>1250</v>
      </c>
      <c r="Y136" s="79">
        <f t="shared" ca="1" si="83"/>
        <v>0</v>
      </c>
      <c r="Z136" s="79">
        <f t="shared" ca="1" si="84"/>
        <v>0</v>
      </c>
      <c r="AA136" s="79">
        <f t="shared" ca="1" si="125"/>
        <v>144881.601</v>
      </c>
      <c r="AB136" s="14">
        <f ca="1">SUM(Z$12:Z136)</f>
        <v>80572.102000000014</v>
      </c>
      <c r="AC136" s="77">
        <f ca="1">SUM(X$12:X136)+SUMIF(Y$12:Y136, "&lt;0")</f>
        <v>64309.498999999989</v>
      </c>
      <c r="AE136" s="78">
        <v>44310</v>
      </c>
      <c r="AF136" s="79">
        <f t="shared" ca="1" si="85"/>
        <v>2000</v>
      </c>
      <c r="AG136" s="79">
        <f t="shared" ca="1" si="109"/>
        <v>2000</v>
      </c>
      <c r="AH136" s="79">
        <f t="shared" ca="1" si="118"/>
        <v>1546.7490235077478</v>
      </c>
      <c r="AI136" s="79">
        <f t="shared" ca="1" si="86"/>
        <v>453.25097649225222</v>
      </c>
      <c r="AJ136" s="79">
        <f t="shared" ca="1" si="87"/>
        <v>453.25097649225222</v>
      </c>
      <c r="AK136" s="79">
        <f t="shared" ca="1" si="104"/>
        <v>184081.49010891607</v>
      </c>
      <c r="AL136" s="14">
        <f ca="1">SUM(AJ$12:AJ136)</f>
        <v>101569.97241599024</v>
      </c>
      <c r="AM136" s="77">
        <f ca="1">SUM(AH$12:AH136)+SUMIF(AI$12:AI136, "&lt;0")</f>
        <v>82511.51769292586</v>
      </c>
      <c r="AO136" s="78">
        <v>44310</v>
      </c>
      <c r="AP136" s="79">
        <f t="shared" ca="1" si="88"/>
        <v>3000</v>
      </c>
      <c r="AQ136" s="79">
        <f t="shared" ca="1" si="110"/>
        <v>2981</v>
      </c>
      <c r="AR136" s="79">
        <f t="shared" ca="1" si="119"/>
        <v>2055.7929195304741</v>
      </c>
      <c r="AS136" s="79">
        <f t="shared" ca="1" si="89"/>
        <v>944.20708046952586</v>
      </c>
      <c r="AT136" s="79">
        <f t="shared" ca="1" si="90"/>
        <v>944.20708046952586</v>
      </c>
      <c r="AU136" s="79">
        <f t="shared" ca="1" si="126"/>
        <v>208967.72356228146</v>
      </c>
      <c r="AV136" s="14">
        <f ca="1">SUM(AT$12:AT136)</f>
        <v>120686.95213233642</v>
      </c>
      <c r="AW136" s="77">
        <f ca="1">SUM(AR$12:AR136)+SUMIF(AS$12:AS136, "&lt;0")</f>
        <v>88280.771429945045</v>
      </c>
      <c r="AX136" s="14"/>
      <c r="AZ136" s="78">
        <v>44310</v>
      </c>
      <c r="BA136" s="79">
        <f t="shared" ca="1" si="91"/>
        <v>1500</v>
      </c>
      <c r="BB136" s="79">
        <f t="shared" ca="1" si="111"/>
        <v>1500</v>
      </c>
      <c r="BC136" s="79">
        <f t="shared" ca="1" si="120"/>
        <v>1491.6670000000049</v>
      </c>
      <c r="BD136" s="79">
        <f t="shared" ca="1" si="92"/>
        <v>8.3329999999950815</v>
      </c>
      <c r="BE136" s="79">
        <f t="shared" ca="1" si="93"/>
        <v>8.3329999999950815</v>
      </c>
      <c r="BF136" s="79">
        <f t="shared" ca="1" si="127"/>
        <v>158131.601</v>
      </c>
      <c r="BG136" s="14">
        <f ca="1">SUM(BE$12:BE136)</f>
        <v>87580.434999999969</v>
      </c>
      <c r="BH136" s="77">
        <f ca="1">SUM(BC$12:BC136)+SUMIF(BD$12:BD136, "&lt;0")</f>
        <v>70551.165999999997</v>
      </c>
      <c r="BJ136" s="78">
        <v>44310</v>
      </c>
      <c r="BK136" s="79">
        <f t="shared" ca="1" si="94"/>
        <v>1750</v>
      </c>
      <c r="BL136" s="79">
        <f t="shared" ca="1" si="112"/>
        <v>1750</v>
      </c>
      <c r="BM136" s="79">
        <f t="shared" ca="1" si="121"/>
        <v>1491.6670000000049</v>
      </c>
      <c r="BN136" s="79">
        <f t="shared" ca="1" si="95"/>
        <v>258.33299999999508</v>
      </c>
      <c r="BO136" s="79">
        <f t="shared" ca="1" si="96"/>
        <v>258.33299999999508</v>
      </c>
      <c r="BP136" s="79">
        <f t="shared" ca="1" si="128"/>
        <v>171381.601</v>
      </c>
      <c r="BQ136" s="14">
        <f ca="1">SUM(BO$12:BO136)</f>
        <v>94830.434999999969</v>
      </c>
      <c r="BR136" s="77">
        <f ca="1">SUM(BM$12:BM136)+SUMIF(BN$12:BN136, "&lt;0")</f>
        <v>76551.165999999983</v>
      </c>
      <c r="BT136" s="78">
        <v>44310</v>
      </c>
      <c r="BU136" s="79">
        <f t="shared" ca="1" si="97"/>
        <v>2000</v>
      </c>
      <c r="BV136" s="79">
        <f t="shared" ca="1" si="113"/>
        <v>2000</v>
      </c>
      <c r="BW136" s="79">
        <f t="shared" ca="1" si="122"/>
        <v>1546.7490235077478</v>
      </c>
      <c r="BX136" s="79">
        <f t="shared" ca="1" si="98"/>
        <v>453.25097649225222</v>
      </c>
      <c r="BY136" s="79">
        <f t="shared" ca="1" si="99"/>
        <v>453.25097649225222</v>
      </c>
      <c r="BZ136" s="79">
        <f t="shared" ca="1" si="105"/>
        <v>184081.49010891607</v>
      </c>
      <c r="CA136" s="14">
        <f ca="1">SUM(BY$12:BY136)</f>
        <v>101569.97241599024</v>
      </c>
      <c r="CB136" s="77">
        <f ca="1">SUM(BW$12:BW136)+SUMIF(BX$12:BX136, "&lt;0")</f>
        <v>82511.51769292586</v>
      </c>
      <c r="CD136" s="78">
        <v>44310</v>
      </c>
      <c r="CE136" s="79">
        <f t="shared" ca="1" si="100"/>
        <v>2500</v>
      </c>
      <c r="CF136" s="79">
        <f t="shared" ca="1" si="114"/>
        <v>2500</v>
      </c>
      <c r="CG136" s="79">
        <f t="shared" ca="1" si="123"/>
        <v>2046.7490235077478</v>
      </c>
      <c r="CH136" s="79">
        <f t="shared" ca="1" si="101"/>
        <v>453.25097649225222</v>
      </c>
      <c r="CI136" s="79">
        <f t="shared" ca="1" si="102"/>
        <v>453.25097649225222</v>
      </c>
      <c r="CJ136" s="79">
        <f t="shared" ca="1" si="129"/>
        <v>201841.69994991258</v>
      </c>
      <c r="CK136" s="14">
        <f ca="1">SUM(CI$12:CI136)</f>
        <v>113569.97241599025</v>
      </c>
      <c r="CL136" s="77">
        <f ca="1">SUM(CG$12:CG136)+SUMIF(CH$12:CH136, "&lt;0")</f>
        <v>88271.727533922312</v>
      </c>
    </row>
    <row r="137" spans="1:90" x14ac:dyDescent="0.2">
      <c r="A137" s="56">
        <v>44311</v>
      </c>
      <c r="B137" s="76">
        <f ca="1">IF($A137&gt;= $C$5,$C$6, INDEX('[1]Historical Data'!$D$2:$D$742, MATCH(A137, '[1]Historical Data'!$B$2:$B$742, 0)))</f>
        <v>1942.7882857142852</v>
      </c>
      <c r="C137" s="79">
        <f t="shared" ca="1" si="106"/>
        <v>1942.7882857142852</v>
      </c>
      <c r="D137" s="79">
        <f t="shared" ca="1" si="115"/>
        <v>1353.3700000000008</v>
      </c>
      <c r="E137" s="79">
        <f t="shared" ca="1" si="77"/>
        <v>589.41828571428437</v>
      </c>
      <c r="F137" s="79">
        <f t="shared" ca="1" si="78"/>
        <v>589.41828571428437</v>
      </c>
      <c r="G137" s="79">
        <f t="shared" ca="1" si="103"/>
        <v>183542.16842857128</v>
      </c>
      <c r="H137" s="14">
        <f ca="1">SUM(F$12:F137)</f>
        <v>101010.71357142853</v>
      </c>
      <c r="I137" s="77">
        <f ca="1">SUM(D$12:D137)+SUMIF(E$12:E137, "&lt;0")</f>
        <v>82531.454857142846</v>
      </c>
      <c r="J137" s="14"/>
      <c r="K137" s="78">
        <v>44311</v>
      </c>
      <c r="L137" s="79">
        <f t="shared" ca="1" si="79"/>
        <v>1850.8969899038457</v>
      </c>
      <c r="M137" s="79">
        <f t="shared" ca="1" si="107"/>
        <v>1850.8969899038457</v>
      </c>
      <c r="N137" s="79">
        <f t="shared" ca="1" si="116"/>
        <v>1353.3700000000008</v>
      </c>
      <c r="O137" s="79">
        <f t="shared" ca="1" si="80"/>
        <v>497.52698990384488</v>
      </c>
      <c r="P137" s="79">
        <f t="shared" ca="1" si="81"/>
        <v>497.52698990384488</v>
      </c>
      <c r="Q137" s="79">
        <f t="shared" ca="1" si="124"/>
        <v>178580.03845480786</v>
      </c>
      <c r="R137" s="14">
        <f ca="1">SUM(P$12:P137)</f>
        <v>98253.97469711538</v>
      </c>
      <c r="S137" s="77">
        <f ca="1">SUM(N$12:N137)+SUMIF(O$12:O137, "&lt;0")</f>
        <v>80326.063757692347</v>
      </c>
      <c r="U137" s="78">
        <v>44311</v>
      </c>
      <c r="V137" s="79">
        <f t="shared" ca="1" si="82"/>
        <v>1250</v>
      </c>
      <c r="W137" s="79">
        <f t="shared" ca="1" si="108"/>
        <v>1250</v>
      </c>
      <c r="X137" s="79">
        <f t="shared" ca="1" si="117"/>
        <v>1250</v>
      </c>
      <c r="Y137" s="79">
        <f t="shared" ca="1" si="83"/>
        <v>0</v>
      </c>
      <c r="Z137" s="79">
        <f t="shared" ca="1" si="84"/>
        <v>0</v>
      </c>
      <c r="AA137" s="79">
        <f t="shared" ca="1" si="125"/>
        <v>146131.601</v>
      </c>
      <c r="AB137" s="14">
        <f ca="1">SUM(Z$12:Z137)</f>
        <v>80572.102000000014</v>
      </c>
      <c r="AC137" s="77">
        <f ca="1">SUM(X$12:X137)+SUMIF(Y$12:Y137, "&lt;0")</f>
        <v>65559.498999999982</v>
      </c>
      <c r="AE137" s="78">
        <v>44311</v>
      </c>
      <c r="AF137" s="79">
        <f t="shared" ca="1" si="85"/>
        <v>2000</v>
      </c>
      <c r="AG137" s="79">
        <f t="shared" ca="1" si="109"/>
        <v>2000</v>
      </c>
      <c r="AH137" s="79">
        <f t="shared" ca="1" si="118"/>
        <v>1384.9467768606407</v>
      </c>
      <c r="AI137" s="79">
        <f t="shared" ca="1" si="86"/>
        <v>615.05322313935926</v>
      </c>
      <c r="AJ137" s="79">
        <f t="shared" ca="1" si="87"/>
        <v>615.05322313935926</v>
      </c>
      <c r="AK137" s="79">
        <f t="shared" ca="1" si="104"/>
        <v>186081.49010891607</v>
      </c>
      <c r="AL137" s="14">
        <f ca="1">SUM(AJ$12:AJ137)</f>
        <v>102185.0256391296</v>
      </c>
      <c r="AM137" s="77">
        <f ca="1">SUM(AH$12:AH137)+SUMIF(AI$12:AI137, "&lt;0")</f>
        <v>83896.464469786501</v>
      </c>
      <c r="AO137" s="78">
        <v>44311</v>
      </c>
      <c r="AP137" s="79">
        <f t="shared" ca="1" si="88"/>
        <v>3000</v>
      </c>
      <c r="AQ137" s="79">
        <f t="shared" ca="1" si="110"/>
        <v>2991</v>
      </c>
      <c r="AR137" s="79">
        <f t="shared" ca="1" si="119"/>
        <v>1917.4959195304698</v>
      </c>
      <c r="AS137" s="79">
        <f t="shared" ca="1" si="89"/>
        <v>1082.5040804695302</v>
      </c>
      <c r="AT137" s="79">
        <f t="shared" ca="1" si="90"/>
        <v>1082.5040804695302</v>
      </c>
      <c r="AU137" s="79">
        <f t="shared" ca="1" si="126"/>
        <v>211967.72356228146</v>
      </c>
      <c r="AV137" s="14">
        <f ca="1">SUM(AT$12:AT137)</f>
        <v>121769.45621280595</v>
      </c>
      <c r="AW137" s="77">
        <f ca="1">SUM(AR$12:AR137)+SUMIF(AS$12:AS137, "&lt;0")</f>
        <v>90198.267349475514</v>
      </c>
      <c r="AX137" s="14"/>
      <c r="AZ137" s="78">
        <v>44311</v>
      </c>
      <c r="BA137" s="79">
        <f t="shared" ca="1" si="91"/>
        <v>1500</v>
      </c>
      <c r="BB137" s="79">
        <f t="shared" ca="1" si="111"/>
        <v>1500</v>
      </c>
      <c r="BC137" s="79">
        <f t="shared" ca="1" si="120"/>
        <v>1353.3700000000008</v>
      </c>
      <c r="BD137" s="79">
        <f t="shared" ca="1" si="92"/>
        <v>146.6299999999992</v>
      </c>
      <c r="BE137" s="79">
        <f t="shared" ca="1" si="93"/>
        <v>146.6299999999992</v>
      </c>
      <c r="BF137" s="79">
        <f t="shared" ca="1" si="127"/>
        <v>159631.601</v>
      </c>
      <c r="BG137" s="14">
        <f ca="1">SUM(BE$12:BE137)</f>
        <v>87727.064999999973</v>
      </c>
      <c r="BH137" s="77">
        <f ca="1">SUM(BC$12:BC137)+SUMIF(BD$12:BD137, "&lt;0")</f>
        <v>71904.535999999993</v>
      </c>
      <c r="BJ137" s="78">
        <v>44311</v>
      </c>
      <c r="BK137" s="79">
        <f t="shared" ca="1" si="94"/>
        <v>1750</v>
      </c>
      <c r="BL137" s="79">
        <f t="shared" ca="1" si="112"/>
        <v>1750</v>
      </c>
      <c r="BM137" s="79">
        <f t="shared" ca="1" si="121"/>
        <v>1353.3700000000008</v>
      </c>
      <c r="BN137" s="79">
        <f t="shared" ca="1" si="95"/>
        <v>396.6299999999992</v>
      </c>
      <c r="BO137" s="79">
        <f t="shared" ca="1" si="96"/>
        <v>396.6299999999992</v>
      </c>
      <c r="BP137" s="79">
        <f t="shared" ca="1" si="128"/>
        <v>173131.601</v>
      </c>
      <c r="BQ137" s="14">
        <f ca="1">SUM(BO$12:BO137)</f>
        <v>95227.064999999973</v>
      </c>
      <c r="BR137" s="77">
        <f ca="1">SUM(BM$12:BM137)+SUMIF(BN$12:BN137, "&lt;0")</f>
        <v>77904.535999999978</v>
      </c>
      <c r="BT137" s="78">
        <v>44311</v>
      </c>
      <c r="BU137" s="79">
        <f t="shared" ca="1" si="97"/>
        <v>2000</v>
      </c>
      <c r="BV137" s="79">
        <f t="shared" ca="1" si="113"/>
        <v>2000</v>
      </c>
      <c r="BW137" s="79">
        <f t="shared" ca="1" si="122"/>
        <v>1384.9467768606407</v>
      </c>
      <c r="BX137" s="79">
        <f t="shared" ca="1" si="98"/>
        <v>615.05322313935926</v>
      </c>
      <c r="BY137" s="79">
        <f t="shared" ca="1" si="99"/>
        <v>615.05322313935926</v>
      </c>
      <c r="BZ137" s="79">
        <f t="shared" ca="1" si="105"/>
        <v>186081.49010891607</v>
      </c>
      <c r="CA137" s="14">
        <f ca="1">SUM(BY$12:BY137)</f>
        <v>102185.0256391296</v>
      </c>
      <c r="CB137" s="77">
        <f ca="1">SUM(BW$12:BW137)+SUMIF(BX$12:BX137, "&lt;0")</f>
        <v>83896.464469786501</v>
      </c>
      <c r="CD137" s="78">
        <v>44311</v>
      </c>
      <c r="CE137" s="79">
        <f t="shared" ca="1" si="100"/>
        <v>2500</v>
      </c>
      <c r="CF137" s="79">
        <f t="shared" ca="1" si="114"/>
        <v>2500</v>
      </c>
      <c r="CG137" s="79">
        <f t="shared" ca="1" si="123"/>
        <v>1884.9467768606407</v>
      </c>
      <c r="CH137" s="79">
        <f t="shared" ca="1" si="101"/>
        <v>615.05322313935926</v>
      </c>
      <c r="CI137" s="79">
        <f t="shared" ca="1" si="102"/>
        <v>615.05322313935926</v>
      </c>
      <c r="CJ137" s="79">
        <f t="shared" ca="1" si="129"/>
        <v>204341.69994991258</v>
      </c>
      <c r="CK137" s="14">
        <f ca="1">SUM(CI$12:CI137)</f>
        <v>114185.02563912961</v>
      </c>
      <c r="CL137" s="77">
        <f ca="1">SUM(CG$12:CG137)+SUMIF(CH$12:CH137, "&lt;0")</f>
        <v>90156.674310782953</v>
      </c>
    </row>
    <row r="138" spans="1:90" x14ac:dyDescent="0.2">
      <c r="A138" s="56">
        <v>44312</v>
      </c>
      <c r="B138" s="76">
        <f ca="1">IF($A138&gt;= $C$5,$C$6, INDEX('[1]Historical Data'!$D$2:$D$742, MATCH(A138, '[1]Historical Data'!$B$2:$B$742, 0)))</f>
        <v>1942.7882857142852</v>
      </c>
      <c r="C138" s="79">
        <f t="shared" ca="1" si="106"/>
        <v>1942.7882857142852</v>
      </c>
      <c r="D138" s="79">
        <f t="shared" ca="1" si="115"/>
        <v>609.47499999999627</v>
      </c>
      <c r="E138" s="79">
        <f t="shared" ca="1" si="77"/>
        <v>1333.3132857142889</v>
      </c>
      <c r="F138" s="79">
        <f t="shared" ca="1" si="78"/>
        <v>1333.3132857142889</v>
      </c>
      <c r="G138" s="79">
        <f t="shared" ca="1" si="103"/>
        <v>185484.95671428557</v>
      </c>
      <c r="H138" s="14">
        <f ca="1">SUM(F$12:F138)</f>
        <v>102344.02685714282</v>
      </c>
      <c r="I138" s="77">
        <f ca="1">SUM(D$12:D138)+SUMIF(E$12:E138, "&lt;0")</f>
        <v>83140.929857142837</v>
      </c>
      <c r="J138" s="14"/>
      <c r="K138" s="78">
        <v>44312</v>
      </c>
      <c r="L138" s="79">
        <f t="shared" ca="1" si="79"/>
        <v>1850.8969899038457</v>
      </c>
      <c r="M138" s="79">
        <f t="shared" ca="1" si="107"/>
        <v>1850.8969899038457</v>
      </c>
      <c r="N138" s="79">
        <f t="shared" ca="1" si="116"/>
        <v>609.47499999999627</v>
      </c>
      <c r="O138" s="79">
        <f t="shared" ca="1" si="80"/>
        <v>1241.4219899038494</v>
      </c>
      <c r="P138" s="79">
        <f t="shared" ca="1" si="81"/>
        <v>1241.4219899038494</v>
      </c>
      <c r="Q138" s="79">
        <f t="shared" ca="1" si="124"/>
        <v>180430.93544471171</v>
      </c>
      <c r="R138" s="14">
        <f ca="1">SUM(P$12:P138)</f>
        <v>99495.396687019223</v>
      </c>
      <c r="S138" s="77">
        <f ca="1">SUM(N$12:N138)+SUMIF(O$12:O138, "&lt;0")</f>
        <v>80935.538757692339</v>
      </c>
      <c r="U138" s="78">
        <v>44312</v>
      </c>
      <c r="V138" s="79">
        <f t="shared" ca="1" si="82"/>
        <v>1250</v>
      </c>
      <c r="W138" s="79">
        <f t="shared" ca="1" si="108"/>
        <v>1250</v>
      </c>
      <c r="X138" s="79">
        <f t="shared" ca="1" si="117"/>
        <v>954.51200000000199</v>
      </c>
      <c r="Y138" s="79">
        <f t="shared" ca="1" si="83"/>
        <v>295.48799999999801</v>
      </c>
      <c r="Z138" s="79">
        <f t="shared" ca="1" si="84"/>
        <v>295.48799999999801</v>
      </c>
      <c r="AA138" s="79">
        <f t="shared" ca="1" si="125"/>
        <v>147381.601</v>
      </c>
      <c r="AB138" s="14">
        <f ca="1">SUM(Z$12:Z138)</f>
        <v>80867.590000000011</v>
      </c>
      <c r="AC138" s="77">
        <f ca="1">SUM(X$12:X138)+SUMIF(Y$12:Y138, "&lt;0")</f>
        <v>66514.010999999984</v>
      </c>
      <c r="AE138" s="78">
        <v>44312</v>
      </c>
      <c r="AF138" s="79">
        <f t="shared" ca="1" si="85"/>
        <v>2000</v>
      </c>
      <c r="AG138" s="79">
        <f t="shared" ca="1" si="109"/>
        <v>2000</v>
      </c>
      <c r="AH138" s="79">
        <f t="shared" ca="1" si="118"/>
        <v>617.54653021353329</v>
      </c>
      <c r="AI138" s="79">
        <f t="shared" ca="1" si="86"/>
        <v>1382.4534697864667</v>
      </c>
      <c r="AJ138" s="79">
        <f t="shared" ca="1" si="87"/>
        <v>1382.4534697864667</v>
      </c>
      <c r="AK138" s="79">
        <f t="shared" ca="1" si="104"/>
        <v>188081.49010891607</v>
      </c>
      <c r="AL138" s="14">
        <f ca="1">SUM(AJ$12:AJ138)</f>
        <v>103567.47910891607</v>
      </c>
      <c r="AM138" s="77">
        <f ca="1">SUM(AH$12:AH138)+SUMIF(AI$12:AI138, "&lt;0")</f>
        <v>84514.011000000028</v>
      </c>
      <c r="AO138" s="78">
        <v>44312</v>
      </c>
      <c r="AP138" s="79">
        <f t="shared" ca="1" si="88"/>
        <v>3000</v>
      </c>
      <c r="AQ138" s="79">
        <f t="shared" ca="1" si="110"/>
        <v>2997</v>
      </c>
      <c r="AR138" s="79">
        <f t="shared" ca="1" si="119"/>
        <v>1173.6009195304657</v>
      </c>
      <c r="AS138" s="79">
        <f t="shared" ca="1" si="89"/>
        <v>1826.3990804695343</v>
      </c>
      <c r="AT138" s="79">
        <f t="shared" ca="1" si="90"/>
        <v>1826.3990804695343</v>
      </c>
      <c r="AU138" s="79">
        <f t="shared" ca="1" si="126"/>
        <v>214967.72356228146</v>
      </c>
      <c r="AV138" s="14">
        <f ca="1">SUM(AT$12:AT138)</f>
        <v>123595.85529327548</v>
      </c>
      <c r="AW138" s="77">
        <f ca="1">SUM(AR$12:AR138)+SUMIF(AS$12:AS138, "&lt;0")</f>
        <v>91371.86826900598</v>
      </c>
      <c r="AX138" s="14"/>
      <c r="AZ138" s="78">
        <v>44312</v>
      </c>
      <c r="BA138" s="79">
        <f t="shared" ca="1" si="91"/>
        <v>1500</v>
      </c>
      <c r="BB138" s="79">
        <f t="shared" ca="1" si="111"/>
        <v>1500</v>
      </c>
      <c r="BC138" s="79">
        <f t="shared" ca="1" si="120"/>
        <v>609.47499999999627</v>
      </c>
      <c r="BD138" s="79">
        <f t="shared" ca="1" si="92"/>
        <v>890.52500000000373</v>
      </c>
      <c r="BE138" s="79">
        <f t="shared" ca="1" si="93"/>
        <v>890.52500000000373</v>
      </c>
      <c r="BF138" s="79">
        <f t="shared" ca="1" si="127"/>
        <v>161131.601</v>
      </c>
      <c r="BG138" s="14">
        <f ca="1">SUM(BE$12:BE138)</f>
        <v>88617.589999999982</v>
      </c>
      <c r="BH138" s="77">
        <f ca="1">SUM(BC$12:BC138)+SUMIF(BD$12:BD138, "&lt;0")</f>
        <v>72514.010999999984</v>
      </c>
      <c r="BJ138" s="78">
        <v>44312</v>
      </c>
      <c r="BK138" s="79">
        <f t="shared" ca="1" si="94"/>
        <v>1750</v>
      </c>
      <c r="BL138" s="79">
        <f t="shared" ca="1" si="112"/>
        <v>1750</v>
      </c>
      <c r="BM138" s="79">
        <f t="shared" ca="1" si="121"/>
        <v>609.47499999999627</v>
      </c>
      <c r="BN138" s="79">
        <f t="shared" ca="1" si="95"/>
        <v>1140.5250000000037</v>
      </c>
      <c r="BO138" s="79">
        <f t="shared" ca="1" si="96"/>
        <v>1140.5250000000037</v>
      </c>
      <c r="BP138" s="79">
        <f t="shared" ca="1" si="128"/>
        <v>174881.601</v>
      </c>
      <c r="BQ138" s="14">
        <f ca="1">SUM(BO$12:BO138)</f>
        <v>96367.589999999982</v>
      </c>
      <c r="BR138" s="77">
        <f ca="1">SUM(BM$12:BM138)+SUMIF(BN$12:BN138, "&lt;0")</f>
        <v>78514.010999999969</v>
      </c>
      <c r="BT138" s="78">
        <v>44312</v>
      </c>
      <c r="BU138" s="79">
        <f t="shared" ca="1" si="97"/>
        <v>2000</v>
      </c>
      <c r="BV138" s="79">
        <f t="shared" ca="1" si="113"/>
        <v>2000</v>
      </c>
      <c r="BW138" s="79">
        <f t="shared" ca="1" si="122"/>
        <v>617.54653021353329</v>
      </c>
      <c r="BX138" s="79">
        <f t="shared" ca="1" si="98"/>
        <v>1382.4534697864667</v>
      </c>
      <c r="BY138" s="79">
        <f t="shared" ca="1" si="99"/>
        <v>1382.4534697864667</v>
      </c>
      <c r="BZ138" s="79">
        <f t="shared" ca="1" si="105"/>
        <v>188081.49010891607</v>
      </c>
      <c r="CA138" s="14">
        <f ca="1">SUM(BY$12:BY138)</f>
        <v>103567.47910891607</v>
      </c>
      <c r="CB138" s="77">
        <f ca="1">SUM(BW$12:BW138)+SUMIF(BX$12:BX138, "&lt;0")</f>
        <v>84514.011000000028</v>
      </c>
      <c r="CD138" s="78">
        <v>44312</v>
      </c>
      <c r="CE138" s="79">
        <f t="shared" ca="1" si="100"/>
        <v>2500</v>
      </c>
      <c r="CF138" s="79">
        <f t="shared" ca="1" si="114"/>
        <v>2500</v>
      </c>
      <c r="CG138" s="79">
        <f t="shared" ca="1" si="123"/>
        <v>1117.5465302135333</v>
      </c>
      <c r="CH138" s="79">
        <f t="shared" ca="1" si="101"/>
        <v>1382.4534697864667</v>
      </c>
      <c r="CI138" s="79">
        <f t="shared" ca="1" si="102"/>
        <v>1382.4534697864667</v>
      </c>
      <c r="CJ138" s="79">
        <f t="shared" ca="1" si="129"/>
        <v>206841.69994991258</v>
      </c>
      <c r="CK138" s="14">
        <f ca="1">SUM(CI$12:CI138)</f>
        <v>115567.47910891609</v>
      </c>
      <c r="CL138" s="77">
        <f ca="1">SUM(CG$12:CG138)+SUMIF(CH$12:CH138, "&lt;0")</f>
        <v>91274.220840996481</v>
      </c>
    </row>
    <row r="139" spans="1:90" x14ac:dyDescent="0.2">
      <c r="A139" s="56">
        <v>44313</v>
      </c>
      <c r="B139" s="76">
        <f ca="1">IF($A139&gt;= $C$5,$C$6, INDEX('[1]Historical Data'!$D$2:$D$742, MATCH(A139, '[1]Historical Data'!$B$2:$B$742, 0)))</f>
        <v>1942.7882857142852</v>
      </c>
      <c r="C139" s="79">
        <f t="shared" ca="1" si="106"/>
        <v>1942.7882857142852</v>
      </c>
      <c r="D139" s="79">
        <f t="shared" ca="1" si="115"/>
        <v>771.04900000000134</v>
      </c>
      <c r="E139" s="79">
        <f t="shared" ca="1" si="77"/>
        <v>1171.7392857142838</v>
      </c>
      <c r="F139" s="79">
        <f t="shared" ca="1" si="78"/>
        <v>1171.7392857142838</v>
      </c>
      <c r="G139" s="79">
        <f t="shared" ca="1" si="103"/>
        <v>187427.74499999985</v>
      </c>
      <c r="H139" s="14">
        <f ca="1">SUM(F$12:F139)</f>
        <v>103515.7661428571</v>
      </c>
      <c r="I139" s="77">
        <f ca="1">SUM(D$12:D139)+SUMIF(E$12:E139, "&lt;0")</f>
        <v>83911.978857142836</v>
      </c>
      <c r="J139" s="14"/>
      <c r="K139" s="78">
        <v>44313</v>
      </c>
      <c r="L139" s="79">
        <f t="shared" ca="1" si="79"/>
        <v>1850.8969899038457</v>
      </c>
      <c r="M139" s="79">
        <f t="shared" ca="1" si="107"/>
        <v>1850.8969899038457</v>
      </c>
      <c r="N139" s="79">
        <f t="shared" ca="1" si="116"/>
        <v>771.04900000000134</v>
      </c>
      <c r="O139" s="79">
        <f t="shared" ca="1" si="80"/>
        <v>1079.8479899038443</v>
      </c>
      <c r="P139" s="79">
        <f t="shared" ca="1" si="81"/>
        <v>1079.8479899038443</v>
      </c>
      <c r="Q139" s="79">
        <f t="shared" ca="1" si="124"/>
        <v>182281.83243461556</v>
      </c>
      <c r="R139" s="14">
        <f ca="1">SUM(P$12:P139)</f>
        <v>100575.24467692307</v>
      </c>
      <c r="S139" s="77">
        <f ca="1">SUM(N$12:N139)+SUMIF(O$12:O139, "&lt;0")</f>
        <v>81706.587757692338</v>
      </c>
      <c r="U139" s="78">
        <v>44313</v>
      </c>
      <c r="V139" s="79">
        <f t="shared" ca="1" si="82"/>
        <v>1250</v>
      </c>
      <c r="W139" s="79">
        <f t="shared" ca="1" si="108"/>
        <v>1250</v>
      </c>
      <c r="X139" s="79">
        <f t="shared" ca="1" si="117"/>
        <v>771.04900000000134</v>
      </c>
      <c r="Y139" s="79">
        <f t="shared" ca="1" si="83"/>
        <v>478.95099999999866</v>
      </c>
      <c r="Z139" s="79">
        <f t="shared" ca="1" si="84"/>
        <v>478.95099999999866</v>
      </c>
      <c r="AA139" s="79">
        <f t="shared" ca="1" si="125"/>
        <v>148631.601</v>
      </c>
      <c r="AB139" s="14">
        <f ca="1">SUM(Z$12:Z139)</f>
        <v>81346.541000000012</v>
      </c>
      <c r="AC139" s="77">
        <f ca="1">SUM(X$12:X139)+SUMIF(Y$12:Y139, "&lt;0")</f>
        <v>67285.059999999983</v>
      </c>
      <c r="AE139" s="78">
        <v>44313</v>
      </c>
      <c r="AF139" s="79">
        <f t="shared" ca="1" si="85"/>
        <v>2000</v>
      </c>
      <c r="AG139" s="79">
        <f t="shared" ca="1" si="109"/>
        <v>2000</v>
      </c>
      <c r="AH139" s="79">
        <f t="shared" ca="1" si="118"/>
        <v>771.04900000000134</v>
      </c>
      <c r="AI139" s="79">
        <f t="shared" ca="1" si="86"/>
        <v>1228.9509999999987</v>
      </c>
      <c r="AJ139" s="79">
        <f t="shared" ca="1" si="87"/>
        <v>1228.9509999999987</v>
      </c>
      <c r="AK139" s="79">
        <f t="shared" ca="1" si="104"/>
        <v>190081.49010891607</v>
      </c>
      <c r="AL139" s="14">
        <f ca="1">SUM(AJ$12:AJ139)</f>
        <v>104796.43010891607</v>
      </c>
      <c r="AM139" s="77">
        <f ca="1">SUM(AH$12:AH139)+SUMIF(AI$12:AI139, "&lt;0")</f>
        <v>85285.060000000027</v>
      </c>
      <c r="AO139" s="78">
        <v>44313</v>
      </c>
      <c r="AP139" s="79">
        <f t="shared" ca="1" si="88"/>
        <v>3000</v>
      </c>
      <c r="AQ139" s="79">
        <f t="shared" ca="1" si="110"/>
        <v>3000</v>
      </c>
      <c r="AR139" s="79">
        <f t="shared" ca="1" si="119"/>
        <v>1335.1749195304703</v>
      </c>
      <c r="AS139" s="79">
        <f t="shared" ca="1" si="89"/>
        <v>1664.8250804695297</v>
      </c>
      <c r="AT139" s="79">
        <f t="shared" ca="1" si="90"/>
        <v>1664.8250804695297</v>
      </c>
      <c r="AU139" s="79">
        <f t="shared" ca="1" si="126"/>
        <v>217967.72356228146</v>
      </c>
      <c r="AV139" s="14">
        <f ca="1">SUM(AT$12:AT139)</f>
        <v>125260.68037374501</v>
      </c>
      <c r="AW139" s="77">
        <f ca="1">SUM(AR$12:AR139)+SUMIF(AS$12:AS139, "&lt;0")</f>
        <v>92707.043188536452</v>
      </c>
      <c r="AX139" s="14"/>
      <c r="AZ139" s="78">
        <v>44313</v>
      </c>
      <c r="BA139" s="79">
        <f t="shared" ca="1" si="91"/>
        <v>1500</v>
      </c>
      <c r="BB139" s="79">
        <f t="shared" ca="1" si="111"/>
        <v>1500</v>
      </c>
      <c r="BC139" s="79">
        <f t="shared" ca="1" si="120"/>
        <v>771.04900000000134</v>
      </c>
      <c r="BD139" s="79">
        <f t="shared" ca="1" si="92"/>
        <v>728.95099999999866</v>
      </c>
      <c r="BE139" s="79">
        <f t="shared" ca="1" si="93"/>
        <v>728.95099999999866</v>
      </c>
      <c r="BF139" s="79">
        <f t="shared" ca="1" si="127"/>
        <v>162631.601</v>
      </c>
      <c r="BG139" s="14">
        <f ca="1">SUM(BE$12:BE139)</f>
        <v>89346.540999999983</v>
      </c>
      <c r="BH139" s="77">
        <f ca="1">SUM(BC$12:BC139)+SUMIF(BD$12:BD139, "&lt;0")</f>
        <v>73285.059999999983</v>
      </c>
      <c r="BJ139" s="78">
        <v>44313</v>
      </c>
      <c r="BK139" s="79">
        <f t="shared" ca="1" si="94"/>
        <v>1750</v>
      </c>
      <c r="BL139" s="79">
        <f t="shared" ca="1" si="112"/>
        <v>1750</v>
      </c>
      <c r="BM139" s="79">
        <f t="shared" ca="1" si="121"/>
        <v>771.04900000000134</v>
      </c>
      <c r="BN139" s="79">
        <f t="shared" ca="1" si="95"/>
        <v>978.95099999999866</v>
      </c>
      <c r="BO139" s="79">
        <f t="shared" ca="1" si="96"/>
        <v>978.95099999999866</v>
      </c>
      <c r="BP139" s="79">
        <f t="shared" ca="1" si="128"/>
        <v>176631.601</v>
      </c>
      <c r="BQ139" s="14">
        <f ca="1">SUM(BO$12:BO139)</f>
        <v>97346.540999999983</v>
      </c>
      <c r="BR139" s="77">
        <f ca="1">SUM(BM$12:BM139)+SUMIF(BN$12:BN139, "&lt;0")</f>
        <v>79285.059999999969</v>
      </c>
      <c r="BT139" s="78">
        <v>44313</v>
      </c>
      <c r="BU139" s="79">
        <f t="shared" ca="1" si="97"/>
        <v>2000</v>
      </c>
      <c r="BV139" s="79">
        <f t="shared" ca="1" si="113"/>
        <v>2000</v>
      </c>
      <c r="BW139" s="79">
        <f t="shared" ca="1" si="122"/>
        <v>771.04900000000134</v>
      </c>
      <c r="BX139" s="79">
        <f t="shared" ca="1" si="98"/>
        <v>1228.9509999999987</v>
      </c>
      <c r="BY139" s="79">
        <f t="shared" ca="1" si="99"/>
        <v>1228.9509999999987</v>
      </c>
      <c r="BZ139" s="79">
        <f t="shared" ca="1" si="105"/>
        <v>190081.49010891607</v>
      </c>
      <c r="CA139" s="14">
        <f ca="1">SUM(BY$12:BY139)</f>
        <v>104796.43010891607</v>
      </c>
      <c r="CB139" s="77">
        <f ca="1">SUM(BW$12:BW139)+SUMIF(BX$12:BX139, "&lt;0")</f>
        <v>85285.060000000027</v>
      </c>
      <c r="CD139" s="78">
        <v>44313</v>
      </c>
      <c r="CE139" s="79">
        <f t="shared" ca="1" si="100"/>
        <v>2500</v>
      </c>
      <c r="CF139" s="79">
        <f t="shared" ca="1" si="114"/>
        <v>2500</v>
      </c>
      <c r="CG139" s="79">
        <f t="shared" ca="1" si="123"/>
        <v>1255.6152835664354</v>
      </c>
      <c r="CH139" s="79">
        <f t="shared" ca="1" si="101"/>
        <v>1244.3847164335646</v>
      </c>
      <c r="CI139" s="79">
        <f t="shared" ca="1" si="102"/>
        <v>1244.3847164335646</v>
      </c>
      <c r="CJ139" s="79">
        <f t="shared" ca="1" si="129"/>
        <v>209341.69994991258</v>
      </c>
      <c r="CK139" s="14">
        <f ca="1">SUM(CI$12:CI139)</f>
        <v>116811.86382534965</v>
      </c>
      <c r="CL139" s="77">
        <f ca="1">SUM(CG$12:CG139)+SUMIF(CH$12:CH139, "&lt;0")</f>
        <v>92529.83612456292</v>
      </c>
    </row>
    <row r="140" spans="1:90" x14ac:dyDescent="0.2">
      <c r="A140" s="56">
        <v>44314</v>
      </c>
      <c r="B140" s="76">
        <f ca="1">IF($A140&gt;= $C$5,$C$6, INDEX('[1]Historical Data'!$D$2:$D$742, MATCH(A140, '[1]Historical Data'!$B$2:$B$742, 0)))</f>
        <v>1942.7882857142852</v>
      </c>
      <c r="C140" s="79">
        <f t="shared" ca="1" si="106"/>
        <v>1942.7882857142852</v>
      </c>
      <c r="D140" s="79">
        <f t="shared" ca="1" si="115"/>
        <v>0</v>
      </c>
      <c r="E140" s="79">
        <f t="shared" ref="E140:E203" ca="1" si="130">B140-D140</f>
        <v>1942.7882857142852</v>
      </c>
      <c r="F140" s="79">
        <f t="shared" ref="F140:F203" ca="1" si="131">IF(E140 &gt; 0, E140, 0)</f>
        <v>1942.7882857142852</v>
      </c>
      <c r="G140" s="79">
        <f t="shared" ca="1" si="103"/>
        <v>189370.53328571413</v>
      </c>
      <c r="H140" s="14">
        <f ca="1">SUM(F$12:F140)</f>
        <v>105458.55442857138</v>
      </c>
      <c r="I140" s="77">
        <f ca="1">SUM(D$12:D140)+SUMIF(E$12:E140, "&lt;0")</f>
        <v>83911.978857142836</v>
      </c>
      <c r="J140" s="14"/>
      <c r="K140" s="78">
        <v>44314</v>
      </c>
      <c r="L140" s="79">
        <f t="shared" ref="L140:L203" ca="1" si="132">IF(K140&lt;M$5, $B140, MIN(M$7, M$9 + $C$8*(K140-M$5)))</f>
        <v>1850.8969899038457</v>
      </c>
      <c r="M140" s="79">
        <f t="shared" ca="1" si="107"/>
        <v>1850.8969899038457</v>
      </c>
      <c r="N140" s="79">
        <f t="shared" ca="1" si="116"/>
        <v>0</v>
      </c>
      <c r="O140" s="79">
        <f t="shared" ref="O140:O203" ca="1" si="133">L140-N140</f>
        <v>1850.8969899038457</v>
      </c>
      <c r="P140" s="79">
        <f t="shared" ref="P140:P203" ca="1" si="134">IF(O140 &gt; 0, O140, 0)</f>
        <v>1850.8969899038457</v>
      </c>
      <c r="Q140" s="79">
        <f t="shared" ca="1" si="124"/>
        <v>184132.72942451941</v>
      </c>
      <c r="R140" s="14">
        <f ca="1">SUM(P$12:P140)</f>
        <v>102426.14166682692</v>
      </c>
      <c r="S140" s="77">
        <f ca="1">SUM(N$12:N140)+SUMIF(O$12:O140, "&lt;0")</f>
        <v>81706.587757692338</v>
      </c>
      <c r="U140" s="78">
        <v>44314</v>
      </c>
      <c r="V140" s="79">
        <f t="shared" ref="V140:V203" ca="1" si="135">IF(U140&lt;W$5, $B140, MIN(W$7, W$9 + $C$8*(U140-W$5)))</f>
        <v>1250</v>
      </c>
      <c r="W140" s="79">
        <f t="shared" ca="1" si="108"/>
        <v>1250</v>
      </c>
      <c r="X140" s="79">
        <f t="shared" ca="1" si="117"/>
        <v>0</v>
      </c>
      <c r="Y140" s="79">
        <f t="shared" ref="Y140:Y203" ca="1" si="136">V140-X140</f>
        <v>1250</v>
      </c>
      <c r="Z140" s="79">
        <f t="shared" ref="Z140:Z203" ca="1" si="137">IF(Y140 &gt; 0, Y140, 0)</f>
        <v>1250</v>
      </c>
      <c r="AA140" s="79">
        <f t="shared" ca="1" si="125"/>
        <v>149881.601</v>
      </c>
      <c r="AB140" s="14">
        <f ca="1">SUM(Z$12:Z140)</f>
        <v>82596.541000000012</v>
      </c>
      <c r="AC140" s="77">
        <f ca="1">SUM(X$12:X140)+SUMIF(Y$12:Y140, "&lt;0")</f>
        <v>67285.059999999983</v>
      </c>
      <c r="AE140" s="78">
        <v>44314</v>
      </c>
      <c r="AF140" s="79">
        <f t="shared" ref="AF140:AF203" ca="1" si="138">IF(AE140&lt;AG$5, $B140, MIN(AG$7, AG$9 + $C$8*(AE140-AG$5)))</f>
        <v>2000</v>
      </c>
      <c r="AG140" s="79">
        <f t="shared" ca="1" si="109"/>
        <v>2000</v>
      </c>
      <c r="AH140" s="79">
        <f t="shared" ca="1" si="118"/>
        <v>0</v>
      </c>
      <c r="AI140" s="79">
        <f t="shared" ref="AI140:AI203" ca="1" si="139">AF140-AH140</f>
        <v>2000</v>
      </c>
      <c r="AJ140" s="79">
        <f t="shared" ref="AJ140:AJ203" ca="1" si="140">IF(AI140 &gt; 0, AI140, 0)</f>
        <v>2000</v>
      </c>
      <c r="AK140" s="79">
        <f t="shared" ca="1" si="104"/>
        <v>192081.49010891607</v>
      </c>
      <c r="AL140" s="14">
        <f ca="1">SUM(AJ$12:AJ140)</f>
        <v>106796.43010891607</v>
      </c>
      <c r="AM140" s="77">
        <f ca="1">SUM(AH$12:AH140)+SUMIF(AI$12:AI140, "&lt;0")</f>
        <v>85285.060000000027</v>
      </c>
      <c r="AO140" s="78">
        <v>44314</v>
      </c>
      <c r="AP140" s="79">
        <f t="shared" ref="AP140:AP203" ca="1" si="141">IF(AO140&lt;AQ$5, $B140, MIN(AQ$7, AQ$9 + $C$8*(AO140-AQ$5)))</f>
        <v>3000</v>
      </c>
      <c r="AQ140" s="79">
        <f t="shared" ca="1" si="110"/>
        <v>3000</v>
      </c>
      <c r="AR140" s="79">
        <f t="shared" ca="1" si="119"/>
        <v>564.12591953046899</v>
      </c>
      <c r="AS140" s="79">
        <f t="shared" ref="AS140:AS203" ca="1" si="142">AP140-AR140</f>
        <v>2435.8740804695308</v>
      </c>
      <c r="AT140" s="79">
        <f t="shared" ref="AT140:AT203" ca="1" si="143">IF(AS140 &gt; 0, AS140, 0)</f>
        <v>2435.8740804695308</v>
      </c>
      <c r="AU140" s="79">
        <f t="shared" ca="1" si="126"/>
        <v>220967.72356228146</v>
      </c>
      <c r="AV140" s="14">
        <f ca="1">SUM(AT$12:AT140)</f>
        <v>127696.55445421454</v>
      </c>
      <c r="AW140" s="77">
        <f ca="1">SUM(AR$12:AR140)+SUMIF(AS$12:AS140, "&lt;0")</f>
        <v>93271.169108066926</v>
      </c>
      <c r="AX140" s="14"/>
      <c r="AZ140" s="78">
        <v>44314</v>
      </c>
      <c r="BA140" s="79">
        <f t="shared" ref="BA140:BA203" ca="1" si="144">IF(AZ140&lt;BB$5, $B140, MIN(BB$7, BB$9 + $C$8*(AZ140-BB$5)))</f>
        <v>1500</v>
      </c>
      <c r="BB140" s="79">
        <f t="shared" ca="1" si="111"/>
        <v>1500</v>
      </c>
      <c r="BC140" s="79">
        <f t="shared" ca="1" si="120"/>
        <v>0</v>
      </c>
      <c r="BD140" s="79">
        <f t="shared" ref="BD140:BD203" ca="1" si="145">BA140-BC140</f>
        <v>1500</v>
      </c>
      <c r="BE140" s="79">
        <f t="shared" ref="BE140:BE203" ca="1" si="146">IF(BD140 &gt; 0, BD140, 0)</f>
        <v>1500</v>
      </c>
      <c r="BF140" s="79">
        <f t="shared" ca="1" si="127"/>
        <v>164131.601</v>
      </c>
      <c r="BG140" s="14">
        <f ca="1">SUM(BE$12:BE140)</f>
        <v>90846.540999999983</v>
      </c>
      <c r="BH140" s="77">
        <f ca="1">SUM(BC$12:BC140)+SUMIF(BD$12:BD140, "&lt;0")</f>
        <v>73285.059999999983</v>
      </c>
      <c r="BJ140" s="78">
        <v>44314</v>
      </c>
      <c r="BK140" s="79">
        <f t="shared" ref="BK140:BK203" ca="1" si="147">IF(BJ140&lt;BL$5, $B140, MIN(BL$7, BL$9 + $C$8*(BJ140-BL$5)))</f>
        <v>1750</v>
      </c>
      <c r="BL140" s="79">
        <f t="shared" ca="1" si="112"/>
        <v>1750</v>
      </c>
      <c r="BM140" s="79">
        <f t="shared" ca="1" si="121"/>
        <v>0</v>
      </c>
      <c r="BN140" s="79">
        <f t="shared" ref="BN140:BN203" ca="1" si="148">BK140-BM140</f>
        <v>1750</v>
      </c>
      <c r="BO140" s="79">
        <f t="shared" ref="BO140:BO203" ca="1" si="149">IF(BN140 &gt; 0, BN140, 0)</f>
        <v>1750</v>
      </c>
      <c r="BP140" s="79">
        <f t="shared" ca="1" si="128"/>
        <v>178381.601</v>
      </c>
      <c r="BQ140" s="14">
        <f ca="1">SUM(BO$12:BO140)</f>
        <v>99096.540999999983</v>
      </c>
      <c r="BR140" s="77">
        <f ca="1">SUM(BM$12:BM140)+SUMIF(BN$12:BN140, "&lt;0")</f>
        <v>79285.059999999969</v>
      </c>
      <c r="BT140" s="78">
        <v>44314</v>
      </c>
      <c r="BU140" s="79">
        <f t="shared" ref="BU140:BU203" ca="1" si="150">IF(BT140&lt;BV$5, $B140, MIN(BV$7, BV$9 + $C$8*(BT140-BV$5)))</f>
        <v>2000</v>
      </c>
      <c r="BV140" s="79">
        <f t="shared" ca="1" si="113"/>
        <v>2000</v>
      </c>
      <c r="BW140" s="79">
        <f t="shared" ca="1" si="122"/>
        <v>0</v>
      </c>
      <c r="BX140" s="79">
        <f t="shared" ref="BX140:BX203" ca="1" si="151">BU140-BW140</f>
        <v>2000</v>
      </c>
      <c r="BY140" s="79">
        <f t="shared" ref="BY140:BY203" ca="1" si="152">IF(BX140 &gt; 0, BX140, 0)</f>
        <v>2000</v>
      </c>
      <c r="BZ140" s="79">
        <f t="shared" ca="1" si="105"/>
        <v>192081.49010891607</v>
      </c>
      <c r="CA140" s="14">
        <f ca="1">SUM(BY$12:BY140)</f>
        <v>106796.43010891607</v>
      </c>
      <c r="CB140" s="77">
        <f ca="1">SUM(BW$12:BW140)+SUMIF(BX$12:BX140, "&lt;0")</f>
        <v>85285.060000000027</v>
      </c>
      <c r="CD140" s="78">
        <v>44314</v>
      </c>
      <c r="CE140" s="79">
        <f t="shared" ref="CE140:CE203" ca="1" si="153">IF(CD140&lt;CF$5, $B140, MIN(CF$7, CF$9 + $C$8*(CD140-CF$5)))</f>
        <v>2500</v>
      </c>
      <c r="CF140" s="79">
        <f t="shared" ca="1" si="114"/>
        <v>2500</v>
      </c>
      <c r="CG140" s="79">
        <f t="shared" ca="1" si="123"/>
        <v>461.06103691933117</v>
      </c>
      <c r="CH140" s="79">
        <f t="shared" ref="CH140:CH203" ca="1" si="154">CE140-CG140</f>
        <v>2038.9389630806688</v>
      </c>
      <c r="CI140" s="79">
        <f t="shared" ref="CI140:CI203" ca="1" si="155">IF(CH140 &gt; 0, CH140, 0)</f>
        <v>2038.9389630806688</v>
      </c>
      <c r="CJ140" s="79">
        <f t="shared" ca="1" si="129"/>
        <v>211841.69994991258</v>
      </c>
      <c r="CK140" s="14">
        <f ca="1">SUM(CI$12:CI140)</f>
        <v>118850.80278843032</v>
      </c>
      <c r="CL140" s="77">
        <f ca="1">SUM(CG$12:CG140)+SUMIF(CH$12:CH140, "&lt;0")</f>
        <v>92990.897161482251</v>
      </c>
    </row>
    <row r="141" spans="1:90" x14ac:dyDescent="0.2">
      <c r="A141" s="56">
        <v>44315</v>
      </c>
      <c r="B141" s="76">
        <f ca="1">IF($A141&gt;= $C$5,$C$6, INDEX('[1]Historical Data'!$D$2:$D$742, MATCH(A141, '[1]Historical Data'!$B$2:$B$742, 0)))</f>
        <v>1942.7882857142852</v>
      </c>
      <c r="C141" s="79">
        <f t="shared" ca="1" si="106"/>
        <v>1942.7882857142852</v>
      </c>
      <c r="D141" s="79">
        <f t="shared" ca="1" si="115"/>
        <v>728.76699999999801</v>
      </c>
      <c r="E141" s="79">
        <f t="shared" ca="1" si="130"/>
        <v>1214.0212857142872</v>
      </c>
      <c r="F141" s="79">
        <f t="shared" ca="1" si="131"/>
        <v>1214.0212857142872</v>
      </c>
      <c r="G141" s="79">
        <f t="shared" ref="G141:G204" ca="1" si="156">B141+G140</f>
        <v>191313.32157142842</v>
      </c>
      <c r="H141" s="14">
        <f ca="1">SUM(F$12:F141)</f>
        <v>106672.57571428567</v>
      </c>
      <c r="I141" s="77">
        <f ca="1">SUM(D$12:D141)+SUMIF(E$12:E141, "&lt;0")</f>
        <v>84640.745857142829</v>
      </c>
      <c r="J141" s="14"/>
      <c r="K141" s="78">
        <v>44315</v>
      </c>
      <c r="L141" s="79">
        <f t="shared" ca="1" si="132"/>
        <v>1850.8969899038457</v>
      </c>
      <c r="M141" s="79">
        <f t="shared" ca="1" si="107"/>
        <v>1850.8969899038457</v>
      </c>
      <c r="N141" s="79">
        <f t="shared" ca="1" si="116"/>
        <v>728.76699999999801</v>
      </c>
      <c r="O141" s="79">
        <f t="shared" ca="1" si="133"/>
        <v>1122.1299899038477</v>
      </c>
      <c r="P141" s="79">
        <f t="shared" ca="1" si="134"/>
        <v>1122.1299899038477</v>
      </c>
      <c r="Q141" s="79">
        <f t="shared" ca="1" si="124"/>
        <v>185983.62641442326</v>
      </c>
      <c r="R141" s="14">
        <f ca="1">SUM(P$12:P141)</f>
        <v>103548.27165673077</v>
      </c>
      <c r="S141" s="77">
        <f ca="1">SUM(N$12:N141)+SUMIF(O$12:O141, "&lt;0")</f>
        <v>82435.35475769233</v>
      </c>
      <c r="U141" s="78">
        <v>44315</v>
      </c>
      <c r="V141" s="79">
        <f t="shared" ca="1" si="135"/>
        <v>1250</v>
      </c>
      <c r="W141" s="79">
        <f t="shared" ca="1" si="108"/>
        <v>1250</v>
      </c>
      <c r="X141" s="79">
        <f t="shared" ca="1" si="117"/>
        <v>728.76699999999801</v>
      </c>
      <c r="Y141" s="79">
        <f t="shared" ca="1" si="136"/>
        <v>521.23300000000199</v>
      </c>
      <c r="Z141" s="79">
        <f t="shared" ca="1" si="137"/>
        <v>521.23300000000199</v>
      </c>
      <c r="AA141" s="79">
        <f t="shared" ca="1" si="125"/>
        <v>151131.601</v>
      </c>
      <c r="AB141" s="14">
        <f ca="1">SUM(Z$12:Z141)</f>
        <v>83117.774000000019</v>
      </c>
      <c r="AC141" s="77">
        <f ca="1">SUM(X$12:X141)+SUMIF(Y$12:Y141, "&lt;0")</f>
        <v>68013.826999999976</v>
      </c>
      <c r="AE141" s="78">
        <v>44315</v>
      </c>
      <c r="AF141" s="79">
        <f t="shared" ca="1" si="138"/>
        <v>2000</v>
      </c>
      <c r="AG141" s="79">
        <f t="shared" ca="1" si="109"/>
        <v>2000</v>
      </c>
      <c r="AH141" s="79">
        <f t="shared" ca="1" si="118"/>
        <v>728.76699999999801</v>
      </c>
      <c r="AI141" s="79">
        <f t="shared" ca="1" si="139"/>
        <v>1271.233000000002</v>
      </c>
      <c r="AJ141" s="79">
        <f t="shared" ca="1" si="140"/>
        <v>1271.233000000002</v>
      </c>
      <c r="AK141" s="79">
        <f t="shared" ref="AK141:AK204" ca="1" si="157">AF141+AK140</f>
        <v>194081.49010891607</v>
      </c>
      <c r="AL141" s="14">
        <f ca="1">SUM(AJ$12:AJ141)</f>
        <v>108067.66310891608</v>
      </c>
      <c r="AM141" s="77">
        <f ca="1">SUM(AH$12:AH141)+SUMIF(AI$12:AI141, "&lt;0")</f>
        <v>86013.827000000019</v>
      </c>
      <c r="AO141" s="78">
        <v>44315</v>
      </c>
      <c r="AP141" s="79">
        <f t="shared" ca="1" si="141"/>
        <v>3000</v>
      </c>
      <c r="AQ141" s="79">
        <f t="shared" ca="1" si="110"/>
        <v>3000</v>
      </c>
      <c r="AR141" s="79">
        <f t="shared" ca="1" si="119"/>
        <v>1292.8929195304672</v>
      </c>
      <c r="AS141" s="79">
        <f t="shared" ca="1" si="142"/>
        <v>1707.1070804695328</v>
      </c>
      <c r="AT141" s="79">
        <f t="shared" ca="1" si="143"/>
        <v>1707.1070804695328</v>
      </c>
      <c r="AU141" s="79">
        <f t="shared" ca="1" si="126"/>
        <v>223967.72356228146</v>
      </c>
      <c r="AV141" s="14">
        <f ca="1">SUM(AT$12:AT141)</f>
        <v>129403.66153468407</v>
      </c>
      <c r="AW141" s="77">
        <f ca="1">SUM(AR$12:AR141)+SUMIF(AS$12:AS141, "&lt;0")</f>
        <v>94564.062027597392</v>
      </c>
      <c r="AX141" s="14"/>
      <c r="AZ141" s="78">
        <v>44315</v>
      </c>
      <c r="BA141" s="79">
        <f t="shared" ca="1" si="144"/>
        <v>1500</v>
      </c>
      <c r="BB141" s="79">
        <f t="shared" ca="1" si="111"/>
        <v>1500</v>
      </c>
      <c r="BC141" s="79">
        <f t="shared" ca="1" si="120"/>
        <v>728.76699999999801</v>
      </c>
      <c r="BD141" s="79">
        <f t="shared" ca="1" si="145"/>
        <v>771.23300000000199</v>
      </c>
      <c r="BE141" s="79">
        <f t="shared" ca="1" si="146"/>
        <v>771.23300000000199</v>
      </c>
      <c r="BF141" s="79">
        <f t="shared" ca="1" si="127"/>
        <v>165631.601</v>
      </c>
      <c r="BG141" s="14">
        <f ca="1">SUM(BE$12:BE141)</f>
        <v>91617.77399999999</v>
      </c>
      <c r="BH141" s="77">
        <f ca="1">SUM(BC$12:BC141)+SUMIF(BD$12:BD141, "&lt;0")</f>
        <v>74013.826999999976</v>
      </c>
      <c r="BJ141" s="78">
        <v>44315</v>
      </c>
      <c r="BK141" s="79">
        <f t="shared" ca="1" si="147"/>
        <v>1750</v>
      </c>
      <c r="BL141" s="79">
        <f t="shared" ca="1" si="112"/>
        <v>1750</v>
      </c>
      <c r="BM141" s="79">
        <f t="shared" ca="1" si="121"/>
        <v>728.76699999999801</v>
      </c>
      <c r="BN141" s="79">
        <f t="shared" ca="1" si="148"/>
        <v>1021.233000000002</v>
      </c>
      <c r="BO141" s="79">
        <f t="shared" ca="1" si="149"/>
        <v>1021.233000000002</v>
      </c>
      <c r="BP141" s="79">
        <f t="shared" ca="1" si="128"/>
        <v>180131.601</v>
      </c>
      <c r="BQ141" s="14">
        <f ca="1">SUM(BO$12:BO141)</f>
        <v>100117.77399999999</v>
      </c>
      <c r="BR141" s="77">
        <f ca="1">SUM(BM$12:BM141)+SUMIF(BN$12:BN141, "&lt;0")</f>
        <v>80013.826999999961</v>
      </c>
      <c r="BT141" s="78">
        <v>44315</v>
      </c>
      <c r="BU141" s="79">
        <f t="shared" ca="1" si="150"/>
        <v>2000</v>
      </c>
      <c r="BV141" s="79">
        <f t="shared" ca="1" si="113"/>
        <v>2000</v>
      </c>
      <c r="BW141" s="79">
        <f t="shared" ca="1" si="122"/>
        <v>728.76699999999801</v>
      </c>
      <c r="BX141" s="79">
        <f t="shared" ca="1" si="151"/>
        <v>1271.233000000002</v>
      </c>
      <c r="BY141" s="79">
        <f t="shared" ca="1" si="152"/>
        <v>1271.233000000002</v>
      </c>
      <c r="BZ141" s="79">
        <f t="shared" ref="BZ141:BZ204" ca="1" si="158">BU141+BZ140</f>
        <v>194081.49010891607</v>
      </c>
      <c r="CA141" s="14">
        <f ca="1">SUM(BY$12:BY141)</f>
        <v>108067.66310891608</v>
      </c>
      <c r="CB141" s="77">
        <f ca="1">SUM(BW$12:BW141)+SUMIF(BX$12:BX141, "&lt;0")</f>
        <v>86013.827000000019</v>
      </c>
      <c r="CD141" s="78">
        <v>44315</v>
      </c>
      <c r="CE141" s="79">
        <f t="shared" ca="1" si="153"/>
        <v>2500</v>
      </c>
      <c r="CF141" s="79">
        <f t="shared" ca="1" si="114"/>
        <v>2500</v>
      </c>
      <c r="CG141" s="79">
        <f t="shared" ca="1" si="123"/>
        <v>1166.3227902722265</v>
      </c>
      <c r="CH141" s="79">
        <f t="shared" ca="1" si="154"/>
        <v>1333.6772097277735</v>
      </c>
      <c r="CI141" s="79">
        <f t="shared" ca="1" si="155"/>
        <v>1333.6772097277735</v>
      </c>
      <c r="CJ141" s="79">
        <f t="shared" ca="1" si="129"/>
        <v>214341.69994991258</v>
      </c>
      <c r="CK141" s="14">
        <f ca="1">SUM(CI$12:CI141)</f>
        <v>120184.47999815809</v>
      </c>
      <c r="CL141" s="77">
        <f ca="1">SUM(CG$12:CG141)+SUMIF(CH$12:CH141, "&lt;0")</f>
        <v>94157.21995175448</v>
      </c>
    </row>
    <row r="142" spans="1:90" x14ac:dyDescent="0.2">
      <c r="A142" s="56">
        <v>44316</v>
      </c>
      <c r="B142" s="76">
        <f ca="1">IF($A142&gt;= $C$5,$C$6, INDEX('[1]Historical Data'!$D$2:$D$742, MATCH(A142, '[1]Historical Data'!$B$2:$B$742, 0)))</f>
        <v>1942.7882857142852</v>
      </c>
      <c r="C142" s="79">
        <f t="shared" ca="1" si="106"/>
        <v>1942.7882857142852</v>
      </c>
      <c r="D142" s="79">
        <f t="shared" ca="1" si="115"/>
        <v>118.7950000000028</v>
      </c>
      <c r="E142" s="79">
        <f t="shared" ca="1" si="130"/>
        <v>1823.9932857142824</v>
      </c>
      <c r="F142" s="79">
        <f t="shared" ca="1" si="131"/>
        <v>1823.9932857142824</v>
      </c>
      <c r="G142" s="79">
        <f t="shared" ca="1" si="156"/>
        <v>193256.1098571427</v>
      </c>
      <c r="H142" s="14">
        <f ca="1">SUM(F$12:F142)</f>
        <v>108496.56899999996</v>
      </c>
      <c r="I142" s="77">
        <f ca="1">SUM(D$12:D142)+SUMIF(E$12:E142, "&lt;0")</f>
        <v>84759.540857142827</v>
      </c>
      <c r="J142" s="14"/>
      <c r="K142" s="78">
        <v>44316</v>
      </c>
      <c r="L142" s="79">
        <f t="shared" ca="1" si="132"/>
        <v>1850.8969899038457</v>
      </c>
      <c r="M142" s="79">
        <f t="shared" ca="1" si="107"/>
        <v>1850.8969899038457</v>
      </c>
      <c r="N142" s="79">
        <f t="shared" ca="1" si="116"/>
        <v>118.7950000000028</v>
      </c>
      <c r="O142" s="79">
        <f t="shared" ca="1" si="133"/>
        <v>1732.1019899038429</v>
      </c>
      <c r="P142" s="79">
        <f t="shared" ca="1" si="134"/>
        <v>1732.1019899038429</v>
      </c>
      <c r="Q142" s="79">
        <f t="shared" ca="1" si="124"/>
        <v>187834.5234043271</v>
      </c>
      <c r="R142" s="14">
        <f ca="1">SUM(P$12:P142)</f>
        <v>105280.3736466346</v>
      </c>
      <c r="S142" s="77">
        <f ca="1">SUM(N$12:N142)+SUMIF(O$12:O142, "&lt;0")</f>
        <v>82554.149757692328</v>
      </c>
      <c r="U142" s="78">
        <v>44316</v>
      </c>
      <c r="V142" s="79">
        <f t="shared" ca="1" si="135"/>
        <v>1250</v>
      </c>
      <c r="W142" s="79">
        <f t="shared" ca="1" si="108"/>
        <v>1250</v>
      </c>
      <c r="X142" s="79">
        <f t="shared" ca="1" si="117"/>
        <v>118.7950000000028</v>
      </c>
      <c r="Y142" s="79">
        <f t="shared" ca="1" si="136"/>
        <v>1131.2049999999972</v>
      </c>
      <c r="Z142" s="79">
        <f t="shared" ca="1" si="137"/>
        <v>1131.2049999999972</v>
      </c>
      <c r="AA142" s="79">
        <f t="shared" ca="1" si="125"/>
        <v>152381.601</v>
      </c>
      <c r="AB142" s="14">
        <f ca="1">SUM(Z$12:Z142)</f>
        <v>84248.979000000021</v>
      </c>
      <c r="AC142" s="77">
        <f ca="1">SUM(X$12:X142)+SUMIF(Y$12:Y142, "&lt;0")</f>
        <v>68132.621999999974</v>
      </c>
      <c r="AE142" s="78">
        <v>44316</v>
      </c>
      <c r="AF142" s="79">
        <f t="shared" ca="1" si="138"/>
        <v>2000</v>
      </c>
      <c r="AG142" s="79">
        <f t="shared" ca="1" si="109"/>
        <v>2000</v>
      </c>
      <c r="AH142" s="79">
        <f t="shared" ca="1" si="118"/>
        <v>118.7950000000028</v>
      </c>
      <c r="AI142" s="79">
        <f t="shared" ca="1" si="139"/>
        <v>1881.2049999999972</v>
      </c>
      <c r="AJ142" s="79">
        <f t="shared" ca="1" si="140"/>
        <v>1881.2049999999972</v>
      </c>
      <c r="AK142" s="79">
        <f t="shared" ca="1" si="157"/>
        <v>196081.49010891607</v>
      </c>
      <c r="AL142" s="14">
        <f ca="1">SUM(AJ$12:AJ142)</f>
        <v>109948.86810891608</v>
      </c>
      <c r="AM142" s="77">
        <f ca="1">SUM(AH$12:AH142)+SUMIF(AI$12:AI142, "&lt;0")</f>
        <v>86132.622000000018</v>
      </c>
      <c r="AO142" s="78">
        <v>44316</v>
      </c>
      <c r="AP142" s="79">
        <f t="shared" ca="1" si="141"/>
        <v>3000</v>
      </c>
      <c r="AQ142" s="79">
        <f t="shared" ca="1" si="110"/>
        <v>3000</v>
      </c>
      <c r="AR142" s="79">
        <f t="shared" ca="1" si="119"/>
        <v>682.92091953047202</v>
      </c>
      <c r="AS142" s="79">
        <f t="shared" ca="1" si="142"/>
        <v>2317.079080469528</v>
      </c>
      <c r="AT142" s="79">
        <f t="shared" ca="1" si="143"/>
        <v>2317.079080469528</v>
      </c>
      <c r="AU142" s="79">
        <f t="shared" ca="1" si="126"/>
        <v>226967.72356228146</v>
      </c>
      <c r="AV142" s="14">
        <f ca="1">SUM(AT$12:AT142)</f>
        <v>131720.7406151536</v>
      </c>
      <c r="AW142" s="77">
        <f ca="1">SUM(AR$12:AR142)+SUMIF(AS$12:AS142, "&lt;0")</f>
        <v>95246.982947127864</v>
      </c>
      <c r="AX142" s="14"/>
      <c r="AZ142" s="78">
        <v>44316</v>
      </c>
      <c r="BA142" s="79">
        <f t="shared" ca="1" si="144"/>
        <v>1500</v>
      </c>
      <c r="BB142" s="79">
        <f t="shared" ca="1" si="111"/>
        <v>1500</v>
      </c>
      <c r="BC142" s="79">
        <f t="shared" ca="1" si="120"/>
        <v>118.7950000000028</v>
      </c>
      <c r="BD142" s="79">
        <f t="shared" ca="1" si="145"/>
        <v>1381.2049999999972</v>
      </c>
      <c r="BE142" s="79">
        <f t="shared" ca="1" si="146"/>
        <v>1381.2049999999972</v>
      </c>
      <c r="BF142" s="79">
        <f t="shared" ca="1" si="127"/>
        <v>167131.601</v>
      </c>
      <c r="BG142" s="14">
        <f ca="1">SUM(BE$12:BE142)</f>
        <v>92998.978999999992</v>
      </c>
      <c r="BH142" s="77">
        <f ca="1">SUM(BC$12:BC142)+SUMIF(BD$12:BD142, "&lt;0")</f>
        <v>74132.621999999974</v>
      </c>
      <c r="BJ142" s="78">
        <v>44316</v>
      </c>
      <c r="BK142" s="79">
        <f t="shared" ca="1" si="147"/>
        <v>1750</v>
      </c>
      <c r="BL142" s="79">
        <f t="shared" ca="1" si="112"/>
        <v>1750</v>
      </c>
      <c r="BM142" s="79">
        <f t="shared" ca="1" si="121"/>
        <v>118.7950000000028</v>
      </c>
      <c r="BN142" s="79">
        <f t="shared" ca="1" si="148"/>
        <v>1631.2049999999972</v>
      </c>
      <c r="BO142" s="79">
        <f t="shared" ca="1" si="149"/>
        <v>1631.2049999999972</v>
      </c>
      <c r="BP142" s="79">
        <f t="shared" ca="1" si="128"/>
        <v>181881.601</v>
      </c>
      <c r="BQ142" s="14">
        <f ca="1">SUM(BO$12:BO142)</f>
        <v>101748.97899999999</v>
      </c>
      <c r="BR142" s="77">
        <f ca="1">SUM(BM$12:BM142)+SUMIF(BN$12:BN142, "&lt;0")</f>
        <v>80132.621999999959</v>
      </c>
      <c r="BT142" s="78">
        <v>44316</v>
      </c>
      <c r="BU142" s="79">
        <f t="shared" ca="1" si="150"/>
        <v>2000</v>
      </c>
      <c r="BV142" s="79">
        <f t="shared" ca="1" si="113"/>
        <v>2000</v>
      </c>
      <c r="BW142" s="79">
        <f t="shared" ca="1" si="122"/>
        <v>118.7950000000028</v>
      </c>
      <c r="BX142" s="79">
        <f t="shared" ca="1" si="151"/>
        <v>1881.2049999999972</v>
      </c>
      <c r="BY142" s="79">
        <f t="shared" ca="1" si="152"/>
        <v>1881.2049999999972</v>
      </c>
      <c r="BZ142" s="79">
        <f t="shared" ca="1" si="158"/>
        <v>196081.49010891607</v>
      </c>
      <c r="CA142" s="14">
        <f ca="1">SUM(BY$12:BY142)</f>
        <v>109948.86810891608</v>
      </c>
      <c r="CB142" s="77">
        <f ca="1">SUM(BW$12:BW142)+SUMIF(BX$12:BX142, "&lt;0")</f>
        <v>86132.622000000018</v>
      </c>
      <c r="CD142" s="78">
        <v>44316</v>
      </c>
      <c r="CE142" s="79">
        <f t="shared" ca="1" si="153"/>
        <v>2500</v>
      </c>
      <c r="CF142" s="79">
        <f t="shared" ca="1" si="114"/>
        <v>2500</v>
      </c>
      <c r="CG142" s="79">
        <f t="shared" ca="1" si="123"/>
        <v>532.84554362512836</v>
      </c>
      <c r="CH142" s="79">
        <f t="shared" ca="1" si="154"/>
        <v>1967.1544563748716</v>
      </c>
      <c r="CI142" s="79">
        <f t="shared" ca="1" si="155"/>
        <v>1967.1544563748716</v>
      </c>
      <c r="CJ142" s="79">
        <f t="shared" ca="1" si="129"/>
        <v>216841.69994991258</v>
      </c>
      <c r="CK142" s="14">
        <f ca="1">SUM(CI$12:CI142)</f>
        <v>122151.63445453296</v>
      </c>
      <c r="CL142" s="77">
        <f ca="1">SUM(CG$12:CG142)+SUMIF(CH$12:CH142, "&lt;0")</f>
        <v>94690.065495379604</v>
      </c>
    </row>
    <row r="143" spans="1:90" x14ac:dyDescent="0.2">
      <c r="A143" s="56">
        <v>44317</v>
      </c>
      <c r="B143" s="76">
        <f ca="1">IF($A143&gt;= $C$5,$C$6, INDEX('[1]Historical Data'!$D$2:$D$742, MATCH(A143, '[1]Historical Data'!$B$2:$B$742, 0)))</f>
        <v>1942.7882857142852</v>
      </c>
      <c r="C143" s="79">
        <f t="shared" ca="1" si="106"/>
        <v>1942.7882857142852</v>
      </c>
      <c r="D143" s="79">
        <f t="shared" ca="1" si="115"/>
        <v>977.35300000000188</v>
      </c>
      <c r="E143" s="79">
        <f t="shared" ca="1" si="130"/>
        <v>965.43528571428328</v>
      </c>
      <c r="F143" s="79">
        <f t="shared" ca="1" si="131"/>
        <v>965.43528571428328</v>
      </c>
      <c r="G143" s="79">
        <f t="shared" ca="1" si="156"/>
        <v>195198.89814285698</v>
      </c>
      <c r="H143" s="14">
        <f ca="1">SUM(F$12:F143)</f>
        <v>109462.00428571424</v>
      </c>
      <c r="I143" s="77">
        <f ca="1">SUM(D$12:D143)+SUMIF(E$12:E143, "&lt;0")</f>
        <v>85736.89385714283</v>
      </c>
      <c r="J143" s="14"/>
      <c r="K143" s="78">
        <v>44317</v>
      </c>
      <c r="L143" s="79">
        <f t="shared" ca="1" si="132"/>
        <v>1850.8969899038457</v>
      </c>
      <c r="M143" s="79">
        <f t="shared" ca="1" si="107"/>
        <v>1850.8969899038457</v>
      </c>
      <c r="N143" s="79">
        <f t="shared" ca="1" si="116"/>
        <v>977.35300000000188</v>
      </c>
      <c r="O143" s="79">
        <f t="shared" ca="1" si="133"/>
        <v>873.54398990384379</v>
      </c>
      <c r="P143" s="79">
        <f t="shared" ca="1" si="134"/>
        <v>873.54398990384379</v>
      </c>
      <c r="Q143" s="79">
        <f t="shared" ca="1" si="124"/>
        <v>189685.42039423095</v>
      </c>
      <c r="R143" s="14">
        <f ca="1">SUM(P$12:P143)</f>
        <v>106153.91763653845</v>
      </c>
      <c r="S143" s="77">
        <f ca="1">SUM(N$12:N143)+SUMIF(O$12:O143, "&lt;0")</f>
        <v>83531.502757692331</v>
      </c>
      <c r="U143" s="78">
        <v>44317</v>
      </c>
      <c r="V143" s="79">
        <f t="shared" ca="1" si="135"/>
        <v>1250</v>
      </c>
      <c r="W143" s="79">
        <f t="shared" ca="1" si="108"/>
        <v>1250</v>
      </c>
      <c r="X143" s="79">
        <f t="shared" ca="1" si="117"/>
        <v>977.35300000000188</v>
      </c>
      <c r="Y143" s="79">
        <f t="shared" ca="1" si="136"/>
        <v>272.64699999999812</v>
      </c>
      <c r="Z143" s="79">
        <f t="shared" ca="1" si="137"/>
        <v>272.64699999999812</v>
      </c>
      <c r="AA143" s="79">
        <f t="shared" ca="1" si="125"/>
        <v>153631.601</v>
      </c>
      <c r="AB143" s="14">
        <f ca="1">SUM(Z$12:Z143)</f>
        <v>84521.626000000018</v>
      </c>
      <c r="AC143" s="77">
        <f ca="1">SUM(X$12:X143)+SUMIF(Y$12:Y143, "&lt;0")</f>
        <v>69109.974999999977</v>
      </c>
      <c r="AE143" s="78">
        <v>44317</v>
      </c>
      <c r="AF143" s="79">
        <f t="shared" ca="1" si="138"/>
        <v>2000</v>
      </c>
      <c r="AG143" s="79">
        <f t="shared" ca="1" si="109"/>
        <v>2000</v>
      </c>
      <c r="AH143" s="79">
        <f t="shared" ca="1" si="118"/>
        <v>977.35300000000188</v>
      </c>
      <c r="AI143" s="79">
        <f t="shared" ca="1" si="139"/>
        <v>1022.6469999999981</v>
      </c>
      <c r="AJ143" s="79">
        <f t="shared" ca="1" si="140"/>
        <v>1022.6469999999981</v>
      </c>
      <c r="AK143" s="79">
        <f t="shared" ca="1" si="157"/>
        <v>198081.49010891607</v>
      </c>
      <c r="AL143" s="14">
        <f ca="1">SUM(AJ$12:AJ143)</f>
        <v>110971.51510891608</v>
      </c>
      <c r="AM143" s="77">
        <f ca="1">SUM(AH$12:AH143)+SUMIF(AI$12:AI143, "&lt;0")</f>
        <v>87109.97500000002</v>
      </c>
      <c r="AO143" s="78">
        <v>44317</v>
      </c>
      <c r="AP143" s="79">
        <f t="shared" ca="1" si="141"/>
        <v>3000</v>
      </c>
      <c r="AQ143" s="79">
        <f t="shared" ca="1" si="110"/>
        <v>3000</v>
      </c>
      <c r="AR143" s="79">
        <f t="shared" ca="1" si="119"/>
        <v>1541.4789195304711</v>
      </c>
      <c r="AS143" s="79">
        <f t="shared" ca="1" si="142"/>
        <v>1458.5210804695289</v>
      </c>
      <c r="AT143" s="79">
        <f t="shared" ca="1" si="143"/>
        <v>1458.5210804695289</v>
      </c>
      <c r="AU143" s="79">
        <f t="shared" ca="1" si="126"/>
        <v>229967.72356228146</v>
      </c>
      <c r="AV143" s="14">
        <f ca="1">SUM(AT$12:AT143)</f>
        <v>133179.26169562314</v>
      </c>
      <c r="AW143" s="77">
        <f ca="1">SUM(AR$12:AR143)+SUMIF(AS$12:AS143, "&lt;0")</f>
        <v>96788.461866658341</v>
      </c>
      <c r="AX143" s="14"/>
      <c r="AZ143" s="78">
        <v>44317</v>
      </c>
      <c r="BA143" s="79">
        <f t="shared" ca="1" si="144"/>
        <v>1500</v>
      </c>
      <c r="BB143" s="79">
        <f t="shared" ca="1" si="111"/>
        <v>1500</v>
      </c>
      <c r="BC143" s="79">
        <f t="shared" ca="1" si="120"/>
        <v>977.35300000000188</v>
      </c>
      <c r="BD143" s="79">
        <f t="shared" ca="1" si="145"/>
        <v>522.64699999999812</v>
      </c>
      <c r="BE143" s="79">
        <f t="shared" ca="1" si="146"/>
        <v>522.64699999999812</v>
      </c>
      <c r="BF143" s="79">
        <f t="shared" ca="1" si="127"/>
        <v>168631.601</v>
      </c>
      <c r="BG143" s="14">
        <f ca="1">SUM(BE$12:BE143)</f>
        <v>93521.625999999989</v>
      </c>
      <c r="BH143" s="77">
        <f ca="1">SUM(BC$12:BC143)+SUMIF(BD$12:BD143, "&lt;0")</f>
        <v>75109.974999999977</v>
      </c>
      <c r="BJ143" s="78">
        <v>44317</v>
      </c>
      <c r="BK143" s="79">
        <f t="shared" ca="1" si="147"/>
        <v>1750</v>
      </c>
      <c r="BL143" s="79">
        <f t="shared" ca="1" si="112"/>
        <v>1750</v>
      </c>
      <c r="BM143" s="79">
        <f t="shared" ca="1" si="121"/>
        <v>977.35300000000188</v>
      </c>
      <c r="BN143" s="79">
        <f t="shared" ca="1" si="148"/>
        <v>772.64699999999812</v>
      </c>
      <c r="BO143" s="79">
        <f t="shared" ca="1" si="149"/>
        <v>772.64699999999812</v>
      </c>
      <c r="BP143" s="79">
        <f t="shared" ca="1" si="128"/>
        <v>183631.601</v>
      </c>
      <c r="BQ143" s="14">
        <f ca="1">SUM(BO$12:BO143)</f>
        <v>102521.62599999999</v>
      </c>
      <c r="BR143" s="77">
        <f ca="1">SUM(BM$12:BM143)+SUMIF(BN$12:BN143, "&lt;0")</f>
        <v>81109.974999999962</v>
      </c>
      <c r="BT143" s="78">
        <v>44317</v>
      </c>
      <c r="BU143" s="79">
        <f t="shared" ca="1" si="150"/>
        <v>2000</v>
      </c>
      <c r="BV143" s="79">
        <f t="shared" ca="1" si="113"/>
        <v>2000</v>
      </c>
      <c r="BW143" s="79">
        <f t="shared" ca="1" si="122"/>
        <v>977.35300000000188</v>
      </c>
      <c r="BX143" s="79">
        <f t="shared" ca="1" si="151"/>
        <v>1022.6469999999981</v>
      </c>
      <c r="BY143" s="79">
        <f t="shared" ca="1" si="152"/>
        <v>1022.6469999999981</v>
      </c>
      <c r="BZ143" s="79">
        <f t="shared" ca="1" si="158"/>
        <v>198081.49010891607</v>
      </c>
      <c r="CA143" s="14">
        <f ca="1">SUM(BY$12:BY143)</f>
        <v>110971.51510891608</v>
      </c>
      <c r="CB143" s="77">
        <f ca="1">SUM(BW$12:BW143)+SUMIF(BX$12:BX143, "&lt;0")</f>
        <v>87109.97500000002</v>
      </c>
      <c r="CD143" s="78">
        <v>44317</v>
      </c>
      <c r="CE143" s="79">
        <f t="shared" ca="1" si="153"/>
        <v>2500</v>
      </c>
      <c r="CF143" s="79">
        <f t="shared" ca="1" si="114"/>
        <v>2500</v>
      </c>
      <c r="CG143" s="79">
        <f t="shared" ca="1" si="123"/>
        <v>1367.8982969780245</v>
      </c>
      <c r="CH143" s="79">
        <f t="shared" ca="1" si="154"/>
        <v>1132.1017030219755</v>
      </c>
      <c r="CI143" s="79">
        <f t="shared" ca="1" si="155"/>
        <v>1132.1017030219755</v>
      </c>
      <c r="CJ143" s="79">
        <f t="shared" ca="1" si="129"/>
        <v>219341.69994991258</v>
      </c>
      <c r="CK143" s="14">
        <f ca="1">SUM(CI$12:CI143)</f>
        <v>123283.73615755494</v>
      </c>
      <c r="CL143" s="77">
        <f ca="1">SUM(CG$12:CG143)+SUMIF(CH$12:CH143, "&lt;0")</f>
        <v>96057.963792357623</v>
      </c>
    </row>
    <row r="144" spans="1:90" x14ac:dyDescent="0.2">
      <c r="A144" s="56">
        <v>44318</v>
      </c>
      <c r="B144" s="76">
        <f ca="1">IF($A144&gt;= $C$5,$C$6, INDEX('[1]Historical Data'!$D$2:$D$742, MATCH(A144, '[1]Historical Data'!$B$2:$B$742, 0)))</f>
        <v>1942.7882857142852</v>
      </c>
      <c r="C144" s="79">
        <f t="shared" ca="1" si="106"/>
        <v>1942.7882857142852</v>
      </c>
      <c r="D144" s="79">
        <f t="shared" ca="1" si="115"/>
        <v>1021.1349999999948</v>
      </c>
      <c r="E144" s="79">
        <f t="shared" ca="1" si="130"/>
        <v>921.6532857142904</v>
      </c>
      <c r="F144" s="79">
        <f t="shared" ca="1" si="131"/>
        <v>921.6532857142904</v>
      </c>
      <c r="G144" s="79">
        <f t="shared" ca="1" si="156"/>
        <v>197141.68642857127</v>
      </c>
      <c r="H144" s="14">
        <f ca="1">SUM(F$12:F144)</f>
        <v>110383.65757142853</v>
      </c>
      <c r="I144" s="77">
        <f ca="1">SUM(D$12:D144)+SUMIF(E$12:E144, "&lt;0")</f>
        <v>86758.028857142825</v>
      </c>
      <c r="J144" s="14"/>
      <c r="K144" s="78">
        <v>44318</v>
      </c>
      <c r="L144" s="79">
        <f t="shared" ca="1" si="132"/>
        <v>1850.8969899038457</v>
      </c>
      <c r="M144" s="79">
        <f t="shared" ca="1" si="107"/>
        <v>1850.8969899038457</v>
      </c>
      <c r="N144" s="79">
        <f t="shared" ca="1" si="116"/>
        <v>1021.1349999999948</v>
      </c>
      <c r="O144" s="79">
        <f t="shared" ca="1" si="133"/>
        <v>829.76198990385092</v>
      </c>
      <c r="P144" s="79">
        <f t="shared" ca="1" si="134"/>
        <v>829.76198990385092</v>
      </c>
      <c r="Q144" s="79">
        <f t="shared" ca="1" si="124"/>
        <v>191536.3173841348</v>
      </c>
      <c r="R144" s="14">
        <f ca="1">SUM(P$12:P144)</f>
        <v>106983.6796264423</v>
      </c>
      <c r="S144" s="77">
        <f ca="1">SUM(N$12:N144)+SUMIF(O$12:O144, "&lt;0")</f>
        <v>84552.637757692326</v>
      </c>
      <c r="U144" s="78">
        <v>44318</v>
      </c>
      <c r="V144" s="79">
        <f t="shared" ca="1" si="135"/>
        <v>1250</v>
      </c>
      <c r="W144" s="79">
        <f t="shared" ca="1" si="108"/>
        <v>1250</v>
      </c>
      <c r="X144" s="79">
        <f t="shared" ca="1" si="117"/>
        <v>1021.1349999999948</v>
      </c>
      <c r="Y144" s="79">
        <f t="shared" ca="1" si="136"/>
        <v>228.86500000000524</v>
      </c>
      <c r="Z144" s="79">
        <f t="shared" ca="1" si="137"/>
        <v>228.86500000000524</v>
      </c>
      <c r="AA144" s="79">
        <f t="shared" ca="1" si="125"/>
        <v>154881.601</v>
      </c>
      <c r="AB144" s="14">
        <f ca="1">SUM(Z$12:Z144)</f>
        <v>84750.491000000024</v>
      </c>
      <c r="AC144" s="77">
        <f ca="1">SUM(X$12:X144)+SUMIF(Y$12:Y144, "&lt;0")</f>
        <v>70131.109999999971</v>
      </c>
      <c r="AE144" s="78">
        <v>44318</v>
      </c>
      <c r="AF144" s="79">
        <f t="shared" ca="1" si="138"/>
        <v>2000</v>
      </c>
      <c r="AG144" s="79">
        <f t="shared" ca="1" si="109"/>
        <v>2000</v>
      </c>
      <c r="AH144" s="79">
        <f t="shared" ca="1" si="118"/>
        <v>1021.1349999999948</v>
      </c>
      <c r="AI144" s="79">
        <f t="shared" ca="1" si="139"/>
        <v>978.86500000000524</v>
      </c>
      <c r="AJ144" s="79">
        <f t="shared" ca="1" si="140"/>
        <v>978.86500000000524</v>
      </c>
      <c r="AK144" s="79">
        <f t="shared" ca="1" si="157"/>
        <v>200081.49010891607</v>
      </c>
      <c r="AL144" s="14">
        <f ca="1">SUM(AJ$12:AJ144)</f>
        <v>111950.38010891608</v>
      </c>
      <c r="AM144" s="77">
        <f ca="1">SUM(AH$12:AH144)+SUMIF(AI$12:AI144, "&lt;0")</f>
        <v>88131.110000000015</v>
      </c>
      <c r="AO144" s="78">
        <v>44318</v>
      </c>
      <c r="AP144" s="79">
        <f t="shared" ca="1" si="141"/>
        <v>3000</v>
      </c>
      <c r="AQ144" s="79">
        <f t="shared" ca="1" si="110"/>
        <v>3000</v>
      </c>
      <c r="AR144" s="79">
        <f t="shared" ca="1" si="119"/>
        <v>1585.260919530464</v>
      </c>
      <c r="AS144" s="79">
        <f t="shared" ca="1" si="142"/>
        <v>1414.739080469536</v>
      </c>
      <c r="AT144" s="79">
        <f t="shared" ca="1" si="143"/>
        <v>1414.739080469536</v>
      </c>
      <c r="AU144" s="79">
        <f t="shared" ca="1" si="126"/>
        <v>232967.72356228146</v>
      </c>
      <c r="AV144" s="14">
        <f ca="1">SUM(AT$12:AT144)</f>
        <v>134594.00077609267</v>
      </c>
      <c r="AW144" s="77">
        <f ca="1">SUM(AR$12:AR144)+SUMIF(AS$12:AS144, "&lt;0")</f>
        <v>98373.72278618881</v>
      </c>
      <c r="AX144" s="14"/>
      <c r="AZ144" s="78">
        <v>44318</v>
      </c>
      <c r="BA144" s="79">
        <f t="shared" ca="1" si="144"/>
        <v>1500</v>
      </c>
      <c r="BB144" s="79">
        <f t="shared" ca="1" si="111"/>
        <v>1500</v>
      </c>
      <c r="BC144" s="79">
        <f t="shared" ca="1" si="120"/>
        <v>1021.1349999999948</v>
      </c>
      <c r="BD144" s="79">
        <f t="shared" ca="1" si="145"/>
        <v>478.86500000000524</v>
      </c>
      <c r="BE144" s="79">
        <f t="shared" ca="1" si="146"/>
        <v>478.86500000000524</v>
      </c>
      <c r="BF144" s="79">
        <f t="shared" ca="1" si="127"/>
        <v>170131.601</v>
      </c>
      <c r="BG144" s="14">
        <f ca="1">SUM(BE$12:BE144)</f>
        <v>94000.490999999995</v>
      </c>
      <c r="BH144" s="77">
        <f ca="1">SUM(BC$12:BC144)+SUMIF(BD$12:BD144, "&lt;0")</f>
        <v>76131.109999999971</v>
      </c>
      <c r="BJ144" s="78">
        <v>44318</v>
      </c>
      <c r="BK144" s="79">
        <f t="shared" ca="1" si="147"/>
        <v>1750</v>
      </c>
      <c r="BL144" s="79">
        <f t="shared" ca="1" si="112"/>
        <v>1750</v>
      </c>
      <c r="BM144" s="79">
        <f t="shared" ca="1" si="121"/>
        <v>1021.1349999999948</v>
      </c>
      <c r="BN144" s="79">
        <f t="shared" ca="1" si="148"/>
        <v>728.86500000000524</v>
      </c>
      <c r="BO144" s="79">
        <f t="shared" ca="1" si="149"/>
        <v>728.86500000000524</v>
      </c>
      <c r="BP144" s="79">
        <f t="shared" ca="1" si="128"/>
        <v>185381.601</v>
      </c>
      <c r="BQ144" s="14">
        <f ca="1">SUM(BO$12:BO144)</f>
        <v>103250.49099999999</v>
      </c>
      <c r="BR144" s="77">
        <f ca="1">SUM(BM$12:BM144)+SUMIF(BN$12:BN144, "&lt;0")</f>
        <v>82131.109999999957</v>
      </c>
      <c r="BT144" s="78">
        <v>44318</v>
      </c>
      <c r="BU144" s="79">
        <f t="shared" ca="1" si="150"/>
        <v>2000</v>
      </c>
      <c r="BV144" s="79">
        <f t="shared" ca="1" si="113"/>
        <v>2000</v>
      </c>
      <c r="BW144" s="79">
        <f t="shared" ca="1" si="122"/>
        <v>1021.1349999999948</v>
      </c>
      <c r="BX144" s="79">
        <f t="shared" ca="1" si="151"/>
        <v>978.86500000000524</v>
      </c>
      <c r="BY144" s="79">
        <f t="shared" ca="1" si="152"/>
        <v>978.86500000000524</v>
      </c>
      <c r="BZ144" s="79">
        <f t="shared" ca="1" si="158"/>
        <v>200081.49010891607</v>
      </c>
      <c r="CA144" s="14">
        <f ca="1">SUM(BY$12:BY144)</f>
        <v>111950.38010891608</v>
      </c>
      <c r="CB144" s="77">
        <f ca="1">SUM(BW$12:BW144)+SUMIF(BX$12:BX144, "&lt;0")</f>
        <v>88131.110000000015</v>
      </c>
      <c r="CD144" s="78">
        <v>44318</v>
      </c>
      <c r="CE144" s="79">
        <f t="shared" ca="1" si="153"/>
        <v>2500</v>
      </c>
      <c r="CF144" s="79">
        <f t="shared" ca="1" si="114"/>
        <v>2500</v>
      </c>
      <c r="CG144" s="79">
        <f t="shared" ca="1" si="123"/>
        <v>1388.1750503309145</v>
      </c>
      <c r="CH144" s="79">
        <f t="shared" ca="1" si="154"/>
        <v>1111.8249496690855</v>
      </c>
      <c r="CI144" s="79">
        <f t="shared" ca="1" si="155"/>
        <v>1111.8249496690855</v>
      </c>
      <c r="CJ144" s="79">
        <f t="shared" ca="1" si="129"/>
        <v>221841.69994991258</v>
      </c>
      <c r="CK144" s="14">
        <f ca="1">SUM(CI$12:CI144)</f>
        <v>124395.56110722403</v>
      </c>
      <c r="CL144" s="77">
        <f ca="1">SUM(CG$12:CG144)+SUMIF(CH$12:CH144, "&lt;0")</f>
        <v>97446.138842688539</v>
      </c>
    </row>
    <row r="145" spans="1:90" x14ac:dyDescent="0.2">
      <c r="A145" s="56">
        <v>44319</v>
      </c>
      <c r="B145" s="76">
        <f ca="1">IF($A145&gt;= $C$5,$C$6, INDEX('[1]Historical Data'!$D$2:$D$742, MATCH(A145, '[1]Historical Data'!$B$2:$B$742, 0)))</f>
        <v>1942.7882857142852</v>
      </c>
      <c r="C145" s="79">
        <f t="shared" ca="1" si="106"/>
        <v>1942.7882857142852</v>
      </c>
      <c r="D145" s="79">
        <f t="shared" ca="1" si="115"/>
        <v>0</v>
      </c>
      <c r="E145" s="79">
        <f t="shared" ca="1" si="130"/>
        <v>1942.7882857142852</v>
      </c>
      <c r="F145" s="79">
        <f t="shared" ca="1" si="131"/>
        <v>1942.7882857142852</v>
      </c>
      <c r="G145" s="79">
        <f t="shared" ca="1" si="156"/>
        <v>199084.47471428555</v>
      </c>
      <c r="H145" s="14">
        <f ca="1">SUM(F$12:F145)</f>
        <v>112326.44585714281</v>
      </c>
      <c r="I145" s="77">
        <f ca="1">SUM(D$12:D145)+SUMIF(E$12:E145, "&lt;0")</f>
        <v>86758.028857142825</v>
      </c>
      <c r="J145" s="14"/>
      <c r="K145" s="78">
        <v>44319</v>
      </c>
      <c r="L145" s="79">
        <f t="shared" ca="1" si="132"/>
        <v>1850.8969899038457</v>
      </c>
      <c r="M145" s="79">
        <f t="shared" ca="1" si="107"/>
        <v>1850.8969899038457</v>
      </c>
      <c r="N145" s="79">
        <f t="shared" ca="1" si="116"/>
        <v>0</v>
      </c>
      <c r="O145" s="79">
        <f t="shared" ca="1" si="133"/>
        <v>1850.8969899038457</v>
      </c>
      <c r="P145" s="79">
        <f t="shared" ca="1" si="134"/>
        <v>1850.8969899038457</v>
      </c>
      <c r="Q145" s="79">
        <f t="shared" ca="1" si="124"/>
        <v>193387.21437403865</v>
      </c>
      <c r="R145" s="14">
        <f ca="1">SUM(P$12:P145)</f>
        <v>108834.57661634615</v>
      </c>
      <c r="S145" s="77">
        <f ca="1">SUM(N$12:N145)+SUMIF(O$12:O145, "&lt;0")</f>
        <v>84552.637757692326</v>
      </c>
      <c r="U145" s="78">
        <v>44319</v>
      </c>
      <c r="V145" s="79">
        <f t="shared" ca="1" si="135"/>
        <v>1250</v>
      </c>
      <c r="W145" s="79">
        <f t="shared" ca="1" si="108"/>
        <v>1250</v>
      </c>
      <c r="X145" s="79">
        <f t="shared" ca="1" si="117"/>
        <v>0</v>
      </c>
      <c r="Y145" s="79">
        <f t="shared" ca="1" si="136"/>
        <v>1250</v>
      </c>
      <c r="Z145" s="79">
        <f t="shared" ca="1" si="137"/>
        <v>1250</v>
      </c>
      <c r="AA145" s="79">
        <f t="shared" ca="1" si="125"/>
        <v>156131.601</v>
      </c>
      <c r="AB145" s="14">
        <f ca="1">SUM(Z$12:Z145)</f>
        <v>86000.491000000024</v>
      </c>
      <c r="AC145" s="77">
        <f ca="1">SUM(X$12:X145)+SUMIF(Y$12:Y145, "&lt;0")</f>
        <v>70131.109999999971</v>
      </c>
      <c r="AE145" s="78">
        <v>44319</v>
      </c>
      <c r="AF145" s="79">
        <f t="shared" ca="1" si="138"/>
        <v>2000</v>
      </c>
      <c r="AG145" s="79">
        <f t="shared" ca="1" si="109"/>
        <v>2000</v>
      </c>
      <c r="AH145" s="79">
        <f t="shared" ca="1" si="118"/>
        <v>0</v>
      </c>
      <c r="AI145" s="79">
        <f t="shared" ca="1" si="139"/>
        <v>2000</v>
      </c>
      <c r="AJ145" s="79">
        <f t="shared" ca="1" si="140"/>
        <v>2000</v>
      </c>
      <c r="AK145" s="79">
        <f t="shared" ca="1" si="157"/>
        <v>202081.49010891607</v>
      </c>
      <c r="AL145" s="14">
        <f ca="1">SUM(AJ$12:AJ145)</f>
        <v>113950.38010891608</v>
      </c>
      <c r="AM145" s="77">
        <f ca="1">SUM(AH$12:AH145)+SUMIF(AI$12:AI145, "&lt;0")</f>
        <v>88131.110000000015</v>
      </c>
      <c r="AO145" s="78">
        <v>44319</v>
      </c>
      <c r="AP145" s="79">
        <f t="shared" ca="1" si="141"/>
        <v>3000</v>
      </c>
      <c r="AQ145" s="79">
        <f t="shared" ca="1" si="110"/>
        <v>3000</v>
      </c>
      <c r="AR145" s="79">
        <f t="shared" ca="1" si="119"/>
        <v>564.12591953046922</v>
      </c>
      <c r="AS145" s="79">
        <f t="shared" ca="1" si="142"/>
        <v>2435.8740804695308</v>
      </c>
      <c r="AT145" s="79">
        <f t="shared" ca="1" si="143"/>
        <v>2435.8740804695308</v>
      </c>
      <c r="AU145" s="79">
        <f t="shared" ca="1" si="126"/>
        <v>235967.72356228146</v>
      </c>
      <c r="AV145" s="14">
        <f ca="1">SUM(AT$12:AT145)</f>
        <v>137029.87485656221</v>
      </c>
      <c r="AW145" s="77">
        <f ca="1">SUM(AR$12:AR145)+SUMIF(AS$12:AS145, "&lt;0")</f>
        <v>98937.848705719283</v>
      </c>
      <c r="AX145" s="14"/>
      <c r="AZ145" s="78">
        <v>44319</v>
      </c>
      <c r="BA145" s="79">
        <f t="shared" ca="1" si="144"/>
        <v>1500</v>
      </c>
      <c r="BB145" s="79">
        <f t="shared" ca="1" si="111"/>
        <v>1500</v>
      </c>
      <c r="BC145" s="79">
        <f t="shared" ca="1" si="120"/>
        <v>0</v>
      </c>
      <c r="BD145" s="79">
        <f t="shared" ca="1" si="145"/>
        <v>1500</v>
      </c>
      <c r="BE145" s="79">
        <f t="shared" ca="1" si="146"/>
        <v>1500</v>
      </c>
      <c r="BF145" s="79">
        <f t="shared" ca="1" si="127"/>
        <v>171631.601</v>
      </c>
      <c r="BG145" s="14">
        <f ca="1">SUM(BE$12:BE145)</f>
        <v>95500.490999999995</v>
      </c>
      <c r="BH145" s="77">
        <f ca="1">SUM(BC$12:BC145)+SUMIF(BD$12:BD145, "&lt;0")</f>
        <v>76131.109999999971</v>
      </c>
      <c r="BJ145" s="78">
        <v>44319</v>
      </c>
      <c r="BK145" s="79">
        <f t="shared" ca="1" si="147"/>
        <v>1750</v>
      </c>
      <c r="BL145" s="79">
        <f t="shared" ca="1" si="112"/>
        <v>1750</v>
      </c>
      <c r="BM145" s="79">
        <f t="shared" ca="1" si="121"/>
        <v>0</v>
      </c>
      <c r="BN145" s="79">
        <f t="shared" ca="1" si="148"/>
        <v>1750</v>
      </c>
      <c r="BO145" s="79">
        <f t="shared" ca="1" si="149"/>
        <v>1750</v>
      </c>
      <c r="BP145" s="79">
        <f t="shared" ca="1" si="128"/>
        <v>187131.601</v>
      </c>
      <c r="BQ145" s="14">
        <f ca="1">SUM(BO$12:BO145)</f>
        <v>105000.49099999999</v>
      </c>
      <c r="BR145" s="77">
        <f ca="1">SUM(BM$12:BM145)+SUMIF(BN$12:BN145, "&lt;0")</f>
        <v>82131.109999999957</v>
      </c>
      <c r="BT145" s="78">
        <v>44319</v>
      </c>
      <c r="BU145" s="79">
        <f t="shared" ca="1" si="150"/>
        <v>2000</v>
      </c>
      <c r="BV145" s="79">
        <f t="shared" ca="1" si="113"/>
        <v>2000</v>
      </c>
      <c r="BW145" s="79">
        <f t="shared" ca="1" si="122"/>
        <v>0</v>
      </c>
      <c r="BX145" s="79">
        <f t="shared" ca="1" si="151"/>
        <v>2000</v>
      </c>
      <c r="BY145" s="79">
        <f t="shared" ca="1" si="152"/>
        <v>2000</v>
      </c>
      <c r="BZ145" s="79">
        <f t="shared" ca="1" si="158"/>
        <v>202081.49010891607</v>
      </c>
      <c r="CA145" s="14">
        <f ca="1">SUM(BY$12:BY145)</f>
        <v>113950.38010891608</v>
      </c>
      <c r="CB145" s="77">
        <f ca="1">SUM(BW$12:BW145)+SUMIF(BX$12:BX145, "&lt;0")</f>
        <v>88131.110000000015</v>
      </c>
      <c r="CD145" s="78">
        <v>44319</v>
      </c>
      <c r="CE145" s="79">
        <f t="shared" ca="1" si="153"/>
        <v>2500</v>
      </c>
      <c r="CF145" s="79">
        <f t="shared" ca="1" si="114"/>
        <v>2500</v>
      </c>
      <c r="CG145" s="79">
        <f t="shared" ca="1" si="123"/>
        <v>343.53480368381679</v>
      </c>
      <c r="CH145" s="79">
        <f t="shared" ca="1" si="154"/>
        <v>2156.4651963161832</v>
      </c>
      <c r="CI145" s="79">
        <f t="shared" ca="1" si="155"/>
        <v>2156.4651963161832</v>
      </c>
      <c r="CJ145" s="79">
        <f t="shared" ca="1" si="129"/>
        <v>224341.69994991258</v>
      </c>
      <c r="CK145" s="14">
        <f ca="1">SUM(CI$12:CI145)</f>
        <v>126552.02630354022</v>
      </c>
      <c r="CL145" s="77">
        <f ca="1">SUM(CG$12:CG145)+SUMIF(CH$12:CH145, "&lt;0")</f>
        <v>97789.67364637235</v>
      </c>
    </row>
    <row r="146" spans="1:90" x14ac:dyDescent="0.2">
      <c r="A146" s="56">
        <v>44320</v>
      </c>
      <c r="B146" s="76">
        <f ca="1">IF($A146&gt;= $C$5,$C$6, INDEX('[1]Historical Data'!$D$2:$D$742, MATCH(A146, '[1]Historical Data'!$B$2:$B$742, 0)))</f>
        <v>1942.7882857142852</v>
      </c>
      <c r="C146" s="79">
        <f t="shared" ref="C146:C209" ca="1" si="159">AVERAGE(B140:B146)</f>
        <v>1942.7882857142852</v>
      </c>
      <c r="D146" s="79">
        <f t="shared" ca="1" si="115"/>
        <v>320.53100000000268</v>
      </c>
      <c r="E146" s="79">
        <f t="shared" ca="1" si="130"/>
        <v>1622.2572857142825</v>
      </c>
      <c r="F146" s="79">
        <f t="shared" ca="1" si="131"/>
        <v>1622.2572857142825</v>
      </c>
      <c r="G146" s="79">
        <f t="shared" ca="1" si="156"/>
        <v>201027.26299999983</v>
      </c>
      <c r="H146" s="14">
        <f ca="1">SUM(F$12:F146)</f>
        <v>113948.70314285709</v>
      </c>
      <c r="I146" s="77">
        <f ca="1">SUM(D$12:D146)+SUMIF(E$12:E146, "&lt;0")</f>
        <v>87078.559857142827</v>
      </c>
      <c r="J146" s="14"/>
      <c r="K146" s="78">
        <v>44320</v>
      </c>
      <c r="L146" s="79">
        <f t="shared" ca="1" si="132"/>
        <v>1850.8969899038457</v>
      </c>
      <c r="M146" s="79">
        <f t="shared" ref="M146:M209" ca="1" si="160">AVERAGE(L140:L146)</f>
        <v>1850.8969899038457</v>
      </c>
      <c r="N146" s="79">
        <f t="shared" ca="1" si="116"/>
        <v>320.53100000000268</v>
      </c>
      <c r="O146" s="79">
        <f t="shared" ca="1" si="133"/>
        <v>1530.365989903843</v>
      </c>
      <c r="P146" s="79">
        <f t="shared" ca="1" si="134"/>
        <v>1530.365989903843</v>
      </c>
      <c r="Q146" s="79">
        <f t="shared" ca="1" si="124"/>
        <v>195238.1113639425</v>
      </c>
      <c r="R146" s="14">
        <f ca="1">SUM(P$12:P146)</f>
        <v>110364.94260625</v>
      </c>
      <c r="S146" s="77">
        <f ca="1">SUM(N$12:N146)+SUMIF(O$12:O146, "&lt;0")</f>
        <v>84873.168757692329</v>
      </c>
      <c r="U146" s="78">
        <v>44320</v>
      </c>
      <c r="V146" s="79">
        <f t="shared" ca="1" si="135"/>
        <v>1250</v>
      </c>
      <c r="W146" s="79">
        <f t="shared" ref="W146:W209" ca="1" si="161">AVERAGE(V140:V146)</f>
        <v>1250</v>
      </c>
      <c r="X146" s="79">
        <f t="shared" ca="1" si="117"/>
        <v>320.53100000000268</v>
      </c>
      <c r="Y146" s="79">
        <f t="shared" ca="1" si="136"/>
        <v>929.46899999999732</v>
      </c>
      <c r="Z146" s="79">
        <f t="shared" ca="1" si="137"/>
        <v>929.46899999999732</v>
      </c>
      <c r="AA146" s="79">
        <f t="shared" ca="1" si="125"/>
        <v>157381.601</v>
      </c>
      <c r="AB146" s="14">
        <f ca="1">SUM(Z$12:Z146)</f>
        <v>86929.960000000021</v>
      </c>
      <c r="AC146" s="77">
        <f ca="1">SUM(X$12:X146)+SUMIF(Y$12:Y146, "&lt;0")</f>
        <v>70451.640999999974</v>
      </c>
      <c r="AE146" s="78">
        <v>44320</v>
      </c>
      <c r="AF146" s="79">
        <f t="shared" ca="1" si="138"/>
        <v>2000</v>
      </c>
      <c r="AG146" s="79">
        <f t="shared" ref="AG146:AG209" ca="1" si="162">AVERAGE(AF140:AF146)</f>
        <v>2000</v>
      </c>
      <c r="AH146" s="79">
        <f t="shared" ca="1" si="118"/>
        <v>320.53100000000268</v>
      </c>
      <c r="AI146" s="79">
        <f t="shared" ca="1" si="139"/>
        <v>1679.4689999999973</v>
      </c>
      <c r="AJ146" s="79">
        <f t="shared" ca="1" si="140"/>
        <v>1679.4689999999973</v>
      </c>
      <c r="AK146" s="79">
        <f t="shared" ca="1" si="157"/>
        <v>204081.49010891607</v>
      </c>
      <c r="AL146" s="14">
        <f ca="1">SUM(AJ$12:AJ146)</f>
        <v>115629.84910891608</v>
      </c>
      <c r="AM146" s="77">
        <f ca="1">SUM(AH$12:AH146)+SUMIF(AI$12:AI146, "&lt;0")</f>
        <v>88451.641000000018</v>
      </c>
      <c r="AO146" s="78">
        <v>44320</v>
      </c>
      <c r="AP146" s="79">
        <f t="shared" ca="1" si="141"/>
        <v>3000</v>
      </c>
      <c r="AQ146" s="79">
        <f t="shared" ref="AQ146:AQ209" ca="1" si="163">ROUND(AVERAGE(AP140:AP146), 0)</f>
        <v>3000</v>
      </c>
      <c r="AR146" s="79">
        <f t="shared" ca="1" si="119"/>
        <v>884.6569195304719</v>
      </c>
      <c r="AS146" s="79">
        <f t="shared" ca="1" si="142"/>
        <v>2115.3430804695281</v>
      </c>
      <c r="AT146" s="79">
        <f t="shared" ca="1" si="143"/>
        <v>2115.3430804695281</v>
      </c>
      <c r="AU146" s="79">
        <f t="shared" ca="1" si="126"/>
        <v>238967.72356228146</v>
      </c>
      <c r="AV146" s="14">
        <f ca="1">SUM(AT$12:AT146)</f>
        <v>139145.21793703173</v>
      </c>
      <c r="AW146" s="77">
        <f ca="1">SUM(AR$12:AR146)+SUMIF(AS$12:AS146, "&lt;0")</f>
        <v>99822.50562524976</v>
      </c>
      <c r="AX146" s="14"/>
      <c r="AZ146" s="78">
        <v>44320</v>
      </c>
      <c r="BA146" s="79">
        <f t="shared" ca="1" si="144"/>
        <v>1500</v>
      </c>
      <c r="BB146" s="79">
        <f t="shared" ref="BB146:BB209" ca="1" si="164">AVERAGE(BA140:BA146)</f>
        <v>1500</v>
      </c>
      <c r="BC146" s="79">
        <f t="shared" ca="1" si="120"/>
        <v>320.53100000000268</v>
      </c>
      <c r="BD146" s="79">
        <f t="shared" ca="1" si="145"/>
        <v>1179.4689999999973</v>
      </c>
      <c r="BE146" s="79">
        <f t="shared" ca="1" si="146"/>
        <v>1179.4689999999973</v>
      </c>
      <c r="BF146" s="79">
        <f t="shared" ca="1" si="127"/>
        <v>173131.601</v>
      </c>
      <c r="BG146" s="14">
        <f ca="1">SUM(BE$12:BE146)</f>
        <v>96679.959999999992</v>
      </c>
      <c r="BH146" s="77">
        <f ca="1">SUM(BC$12:BC146)+SUMIF(BD$12:BD146, "&lt;0")</f>
        <v>76451.640999999974</v>
      </c>
      <c r="BJ146" s="78">
        <v>44320</v>
      </c>
      <c r="BK146" s="79">
        <f t="shared" ca="1" si="147"/>
        <v>1750</v>
      </c>
      <c r="BL146" s="79">
        <f t="shared" ref="BL146:BL209" ca="1" si="165">AVERAGE(BK140:BK146)</f>
        <v>1750</v>
      </c>
      <c r="BM146" s="79">
        <f t="shared" ca="1" si="121"/>
        <v>320.53100000000268</v>
      </c>
      <c r="BN146" s="79">
        <f t="shared" ca="1" si="148"/>
        <v>1429.4689999999973</v>
      </c>
      <c r="BO146" s="79">
        <f t="shared" ca="1" si="149"/>
        <v>1429.4689999999973</v>
      </c>
      <c r="BP146" s="79">
        <f t="shared" ca="1" si="128"/>
        <v>188881.601</v>
      </c>
      <c r="BQ146" s="14">
        <f ca="1">SUM(BO$12:BO146)</f>
        <v>106429.95999999999</v>
      </c>
      <c r="BR146" s="77">
        <f ca="1">SUM(BM$12:BM146)+SUMIF(BN$12:BN146, "&lt;0")</f>
        <v>82451.64099999996</v>
      </c>
      <c r="BT146" s="78">
        <v>44320</v>
      </c>
      <c r="BU146" s="79">
        <f t="shared" ca="1" si="150"/>
        <v>2000</v>
      </c>
      <c r="BV146" s="79">
        <f t="shared" ref="BV146:BV209" ca="1" si="166">AVERAGE(BU140:BU146)</f>
        <v>2000</v>
      </c>
      <c r="BW146" s="79">
        <f t="shared" ca="1" si="122"/>
        <v>320.53100000000268</v>
      </c>
      <c r="BX146" s="79">
        <f t="shared" ca="1" si="151"/>
        <v>1679.4689999999973</v>
      </c>
      <c r="BY146" s="79">
        <f t="shared" ca="1" si="152"/>
        <v>1679.4689999999973</v>
      </c>
      <c r="BZ146" s="79">
        <f t="shared" ca="1" si="158"/>
        <v>204081.49010891607</v>
      </c>
      <c r="CA146" s="14">
        <f ca="1">SUM(BY$12:BY146)</f>
        <v>115629.84910891608</v>
      </c>
      <c r="CB146" s="77">
        <f ca="1">SUM(BW$12:BW146)+SUMIF(BX$12:BX146, "&lt;0")</f>
        <v>88451.641000000018</v>
      </c>
      <c r="CD146" s="78">
        <v>44320</v>
      </c>
      <c r="CE146" s="79">
        <f t="shared" ca="1" si="153"/>
        <v>2500</v>
      </c>
      <c r="CF146" s="79">
        <f t="shared" ref="CF146:CF209" ca="1" si="167">AVERAGE(CE140:CE146)</f>
        <v>2500</v>
      </c>
      <c r="CG146" s="79">
        <f t="shared" ca="1" si="123"/>
        <v>640.56055703671655</v>
      </c>
      <c r="CH146" s="79">
        <f t="shared" ca="1" si="154"/>
        <v>1859.4394429632835</v>
      </c>
      <c r="CI146" s="79">
        <f t="shared" ca="1" si="155"/>
        <v>1859.4394429632835</v>
      </c>
      <c r="CJ146" s="79">
        <f t="shared" ca="1" si="129"/>
        <v>226841.69994991258</v>
      </c>
      <c r="CK146" s="14">
        <f ca="1">SUM(CI$12:CI146)</f>
        <v>128411.4657465035</v>
      </c>
      <c r="CL146" s="77">
        <f ca="1">SUM(CG$12:CG146)+SUMIF(CH$12:CH146, "&lt;0")</f>
        <v>98430.234203409069</v>
      </c>
    </row>
    <row r="147" spans="1:90" x14ac:dyDescent="0.2">
      <c r="A147" s="56">
        <v>44321</v>
      </c>
      <c r="B147" s="76">
        <f ca="1">IF($A147&gt;= $C$5,$C$6, INDEX('[1]Historical Data'!$D$2:$D$742, MATCH(A147, '[1]Historical Data'!$B$2:$B$742, 0)))</f>
        <v>1942.7882857142852</v>
      </c>
      <c r="C147" s="79">
        <f t="shared" ca="1" si="159"/>
        <v>1942.7882857142852</v>
      </c>
      <c r="D147" s="79">
        <f t="shared" ca="1" si="115"/>
        <v>0</v>
      </c>
      <c r="E147" s="79">
        <f t="shared" ca="1" si="130"/>
        <v>1942.7882857142852</v>
      </c>
      <c r="F147" s="79">
        <f t="shared" ca="1" si="131"/>
        <v>1942.7882857142852</v>
      </c>
      <c r="G147" s="79">
        <f t="shared" ca="1" si="156"/>
        <v>202970.05128571411</v>
      </c>
      <c r="H147" s="14">
        <f ca="1">SUM(F$12:F147)</f>
        <v>115891.49142857137</v>
      </c>
      <c r="I147" s="77">
        <f ca="1">SUM(D$12:D147)+SUMIF(E$12:E147, "&lt;0")</f>
        <v>87078.559857142827</v>
      </c>
      <c r="J147" s="14"/>
      <c r="K147" s="78">
        <v>44321</v>
      </c>
      <c r="L147" s="79">
        <f t="shared" ca="1" si="132"/>
        <v>1850.8969899038457</v>
      </c>
      <c r="M147" s="79">
        <f t="shared" ca="1" si="160"/>
        <v>1850.8969899038457</v>
      </c>
      <c r="N147" s="79">
        <f t="shared" ca="1" si="116"/>
        <v>0</v>
      </c>
      <c r="O147" s="79">
        <f t="shared" ca="1" si="133"/>
        <v>1850.8969899038457</v>
      </c>
      <c r="P147" s="79">
        <f t="shared" ca="1" si="134"/>
        <v>1850.8969899038457</v>
      </c>
      <c r="Q147" s="79">
        <f t="shared" ca="1" si="124"/>
        <v>197089.00835384635</v>
      </c>
      <c r="R147" s="14">
        <f ca="1">SUM(P$12:P147)</f>
        <v>112215.83959615385</v>
      </c>
      <c r="S147" s="77">
        <f ca="1">SUM(N$12:N147)+SUMIF(O$12:O147, "&lt;0")</f>
        <v>84873.168757692329</v>
      </c>
      <c r="U147" s="78">
        <v>44321</v>
      </c>
      <c r="V147" s="79">
        <f t="shared" ca="1" si="135"/>
        <v>1250</v>
      </c>
      <c r="W147" s="79">
        <f t="shared" ca="1" si="161"/>
        <v>1250</v>
      </c>
      <c r="X147" s="79">
        <f t="shared" ca="1" si="117"/>
        <v>0</v>
      </c>
      <c r="Y147" s="79">
        <f t="shared" ca="1" si="136"/>
        <v>1250</v>
      </c>
      <c r="Z147" s="79">
        <f t="shared" ca="1" si="137"/>
        <v>1250</v>
      </c>
      <c r="AA147" s="79">
        <f t="shared" ca="1" si="125"/>
        <v>158631.601</v>
      </c>
      <c r="AB147" s="14">
        <f ca="1">SUM(Z$12:Z147)</f>
        <v>88179.960000000021</v>
      </c>
      <c r="AC147" s="77">
        <f ca="1">SUM(X$12:X147)+SUMIF(Y$12:Y147, "&lt;0")</f>
        <v>70451.640999999974</v>
      </c>
      <c r="AE147" s="78">
        <v>44321</v>
      </c>
      <c r="AF147" s="79">
        <f t="shared" ca="1" si="138"/>
        <v>2000</v>
      </c>
      <c r="AG147" s="79">
        <f t="shared" ca="1" si="162"/>
        <v>2000</v>
      </c>
      <c r="AH147" s="79">
        <f t="shared" ca="1" si="118"/>
        <v>0</v>
      </c>
      <c r="AI147" s="79">
        <f t="shared" ca="1" si="139"/>
        <v>2000</v>
      </c>
      <c r="AJ147" s="79">
        <f t="shared" ca="1" si="140"/>
        <v>2000</v>
      </c>
      <c r="AK147" s="79">
        <f t="shared" ca="1" si="157"/>
        <v>206081.49010891607</v>
      </c>
      <c r="AL147" s="14">
        <f ca="1">SUM(AJ$12:AJ147)</f>
        <v>117629.84910891608</v>
      </c>
      <c r="AM147" s="77">
        <f ca="1">SUM(AH$12:AH147)+SUMIF(AI$12:AI147, "&lt;0")</f>
        <v>88451.641000000018</v>
      </c>
      <c r="AO147" s="78">
        <v>44321</v>
      </c>
      <c r="AP147" s="79">
        <f t="shared" ca="1" si="141"/>
        <v>3000</v>
      </c>
      <c r="AQ147" s="79">
        <f t="shared" ca="1" si="163"/>
        <v>3000</v>
      </c>
      <c r="AR147" s="79">
        <f t="shared" ca="1" si="119"/>
        <v>564.12591953046922</v>
      </c>
      <c r="AS147" s="79">
        <f t="shared" ca="1" si="142"/>
        <v>2435.8740804695308</v>
      </c>
      <c r="AT147" s="79">
        <f t="shared" ca="1" si="143"/>
        <v>2435.8740804695308</v>
      </c>
      <c r="AU147" s="79">
        <f t="shared" ca="1" si="126"/>
        <v>241967.72356228146</v>
      </c>
      <c r="AV147" s="14">
        <f ca="1">SUM(AT$12:AT147)</f>
        <v>141581.09201750127</v>
      </c>
      <c r="AW147" s="77">
        <f ca="1">SUM(AR$12:AR147)+SUMIF(AS$12:AS147, "&lt;0")</f>
        <v>100386.63154478023</v>
      </c>
      <c r="AX147" s="14"/>
      <c r="AZ147" s="78">
        <v>44321</v>
      </c>
      <c r="BA147" s="79">
        <f t="shared" ca="1" si="144"/>
        <v>1500</v>
      </c>
      <c r="BB147" s="79">
        <f t="shared" ca="1" si="164"/>
        <v>1500</v>
      </c>
      <c r="BC147" s="79">
        <f t="shared" ca="1" si="120"/>
        <v>0</v>
      </c>
      <c r="BD147" s="79">
        <f t="shared" ca="1" si="145"/>
        <v>1500</v>
      </c>
      <c r="BE147" s="79">
        <f t="shared" ca="1" si="146"/>
        <v>1500</v>
      </c>
      <c r="BF147" s="79">
        <f t="shared" ca="1" si="127"/>
        <v>174631.601</v>
      </c>
      <c r="BG147" s="14">
        <f ca="1">SUM(BE$12:BE147)</f>
        <v>98179.959999999992</v>
      </c>
      <c r="BH147" s="77">
        <f ca="1">SUM(BC$12:BC147)+SUMIF(BD$12:BD147, "&lt;0")</f>
        <v>76451.640999999974</v>
      </c>
      <c r="BJ147" s="78">
        <v>44321</v>
      </c>
      <c r="BK147" s="79">
        <f t="shared" ca="1" si="147"/>
        <v>1750</v>
      </c>
      <c r="BL147" s="79">
        <f t="shared" ca="1" si="165"/>
        <v>1750</v>
      </c>
      <c r="BM147" s="79">
        <f t="shared" ca="1" si="121"/>
        <v>0</v>
      </c>
      <c r="BN147" s="79">
        <f t="shared" ca="1" si="148"/>
        <v>1750</v>
      </c>
      <c r="BO147" s="79">
        <f t="shared" ca="1" si="149"/>
        <v>1750</v>
      </c>
      <c r="BP147" s="79">
        <f t="shared" ca="1" si="128"/>
        <v>190631.601</v>
      </c>
      <c r="BQ147" s="14">
        <f ca="1">SUM(BO$12:BO147)</f>
        <v>108179.95999999999</v>
      </c>
      <c r="BR147" s="77">
        <f ca="1">SUM(BM$12:BM147)+SUMIF(BN$12:BN147, "&lt;0")</f>
        <v>82451.64099999996</v>
      </c>
      <c r="BT147" s="78">
        <v>44321</v>
      </c>
      <c r="BU147" s="79">
        <f t="shared" ca="1" si="150"/>
        <v>2000</v>
      </c>
      <c r="BV147" s="79">
        <f t="shared" ca="1" si="166"/>
        <v>2000</v>
      </c>
      <c r="BW147" s="79">
        <f t="shared" ca="1" si="122"/>
        <v>0</v>
      </c>
      <c r="BX147" s="79">
        <f t="shared" ca="1" si="151"/>
        <v>2000</v>
      </c>
      <c r="BY147" s="79">
        <f t="shared" ca="1" si="152"/>
        <v>2000</v>
      </c>
      <c r="BZ147" s="79">
        <f t="shared" ca="1" si="158"/>
        <v>206081.49010891607</v>
      </c>
      <c r="CA147" s="14">
        <f ca="1">SUM(BY$12:BY147)</f>
        <v>117629.84910891608</v>
      </c>
      <c r="CB147" s="77">
        <f ca="1">SUM(BW$12:BW147)+SUMIF(BX$12:BX147, "&lt;0")</f>
        <v>88451.641000000018</v>
      </c>
      <c r="CD147" s="78">
        <v>44321</v>
      </c>
      <c r="CE147" s="79">
        <f t="shared" ca="1" si="153"/>
        <v>2500</v>
      </c>
      <c r="CF147" s="79">
        <f t="shared" ca="1" si="167"/>
        <v>2500</v>
      </c>
      <c r="CG147" s="79">
        <f t="shared" ca="1" si="123"/>
        <v>296.52431038961095</v>
      </c>
      <c r="CH147" s="79">
        <f t="shared" ca="1" si="154"/>
        <v>2203.4756896103891</v>
      </c>
      <c r="CI147" s="79">
        <f t="shared" ca="1" si="155"/>
        <v>2203.4756896103891</v>
      </c>
      <c r="CJ147" s="79">
        <f t="shared" ca="1" si="129"/>
        <v>229341.69994991258</v>
      </c>
      <c r="CK147" s="14">
        <f ca="1">SUM(CI$12:CI147)</f>
        <v>130614.94143611389</v>
      </c>
      <c r="CL147" s="77">
        <f ca="1">SUM(CG$12:CG147)+SUMIF(CH$12:CH147, "&lt;0")</f>
        <v>98726.758513798675</v>
      </c>
    </row>
    <row r="148" spans="1:90" x14ac:dyDescent="0.2">
      <c r="A148" s="56">
        <v>44322</v>
      </c>
      <c r="B148" s="76">
        <f ca="1">IF($A148&gt;= $C$5,$C$6, INDEX('[1]Historical Data'!$D$2:$D$742, MATCH(A148, '[1]Historical Data'!$B$2:$B$742, 0)))</f>
        <v>1942.7882857142852</v>
      </c>
      <c r="C148" s="79">
        <f t="shared" ca="1" si="159"/>
        <v>1942.7882857142852</v>
      </c>
      <c r="D148" s="79">
        <f t="shared" ca="1" si="115"/>
        <v>0</v>
      </c>
      <c r="E148" s="79">
        <f t="shared" ca="1" si="130"/>
        <v>1942.7882857142852</v>
      </c>
      <c r="F148" s="79">
        <f t="shared" ca="1" si="131"/>
        <v>1942.7882857142852</v>
      </c>
      <c r="G148" s="79">
        <f t="shared" ca="1" si="156"/>
        <v>204912.8395714284</v>
      </c>
      <c r="H148" s="14">
        <f ca="1">SUM(F$12:F148)</f>
        <v>117834.27971428566</v>
      </c>
      <c r="I148" s="77">
        <f ca="1">SUM(D$12:D148)+SUMIF(E$12:E148, "&lt;0")</f>
        <v>87078.559857142827</v>
      </c>
      <c r="J148" s="14"/>
      <c r="K148" s="78">
        <v>44322</v>
      </c>
      <c r="L148" s="79">
        <f t="shared" ca="1" si="132"/>
        <v>1850.8969899038457</v>
      </c>
      <c r="M148" s="79">
        <f t="shared" ca="1" si="160"/>
        <v>1850.8969899038457</v>
      </c>
      <c r="N148" s="79">
        <f t="shared" ca="1" si="116"/>
        <v>0</v>
      </c>
      <c r="O148" s="79">
        <f t="shared" ca="1" si="133"/>
        <v>1850.8969899038457</v>
      </c>
      <c r="P148" s="79">
        <f t="shared" ca="1" si="134"/>
        <v>1850.8969899038457</v>
      </c>
      <c r="Q148" s="79">
        <f t="shared" ca="1" si="124"/>
        <v>198939.9053437502</v>
      </c>
      <c r="R148" s="14">
        <f ca="1">SUM(P$12:P148)</f>
        <v>114066.7365860577</v>
      </c>
      <c r="S148" s="77">
        <f ca="1">SUM(N$12:N148)+SUMIF(O$12:O148, "&lt;0")</f>
        <v>84873.168757692329</v>
      </c>
      <c r="U148" s="78">
        <v>44322</v>
      </c>
      <c r="V148" s="79">
        <f t="shared" ca="1" si="135"/>
        <v>1250</v>
      </c>
      <c r="W148" s="79">
        <f t="shared" ca="1" si="161"/>
        <v>1250</v>
      </c>
      <c r="X148" s="79">
        <f t="shared" ca="1" si="117"/>
        <v>0</v>
      </c>
      <c r="Y148" s="79">
        <f t="shared" ca="1" si="136"/>
        <v>1250</v>
      </c>
      <c r="Z148" s="79">
        <f t="shared" ca="1" si="137"/>
        <v>1250</v>
      </c>
      <c r="AA148" s="79">
        <f t="shared" ca="1" si="125"/>
        <v>159881.601</v>
      </c>
      <c r="AB148" s="14">
        <f ca="1">SUM(Z$12:Z148)</f>
        <v>89429.960000000021</v>
      </c>
      <c r="AC148" s="77">
        <f ca="1">SUM(X$12:X148)+SUMIF(Y$12:Y148, "&lt;0")</f>
        <v>70451.640999999974</v>
      </c>
      <c r="AE148" s="78">
        <v>44322</v>
      </c>
      <c r="AF148" s="79">
        <f t="shared" ca="1" si="138"/>
        <v>2000</v>
      </c>
      <c r="AG148" s="79">
        <f t="shared" ca="1" si="162"/>
        <v>2000</v>
      </c>
      <c r="AH148" s="79">
        <f t="shared" ca="1" si="118"/>
        <v>0</v>
      </c>
      <c r="AI148" s="79">
        <f t="shared" ca="1" si="139"/>
        <v>2000</v>
      </c>
      <c r="AJ148" s="79">
        <f t="shared" ca="1" si="140"/>
        <v>2000</v>
      </c>
      <c r="AK148" s="79">
        <f t="shared" ca="1" si="157"/>
        <v>208081.49010891607</v>
      </c>
      <c r="AL148" s="14">
        <f ca="1">SUM(AJ$12:AJ148)</f>
        <v>119629.84910891608</v>
      </c>
      <c r="AM148" s="77">
        <f ca="1">SUM(AH$12:AH148)+SUMIF(AI$12:AI148, "&lt;0")</f>
        <v>88451.641000000018</v>
      </c>
      <c r="AO148" s="78">
        <v>44322</v>
      </c>
      <c r="AP148" s="79">
        <f t="shared" ca="1" si="141"/>
        <v>3000</v>
      </c>
      <c r="AQ148" s="79">
        <f t="shared" ca="1" si="163"/>
        <v>3000</v>
      </c>
      <c r="AR148" s="79">
        <f t="shared" ca="1" si="119"/>
        <v>564.12591953046876</v>
      </c>
      <c r="AS148" s="79">
        <f t="shared" ca="1" si="142"/>
        <v>2435.8740804695312</v>
      </c>
      <c r="AT148" s="79">
        <f t="shared" ca="1" si="143"/>
        <v>2435.8740804695312</v>
      </c>
      <c r="AU148" s="79">
        <f t="shared" ca="1" si="126"/>
        <v>244967.72356228146</v>
      </c>
      <c r="AV148" s="14">
        <f ca="1">SUM(AT$12:AT148)</f>
        <v>144016.96609797081</v>
      </c>
      <c r="AW148" s="77">
        <f ca="1">SUM(AR$12:AR148)+SUMIF(AS$12:AS148, "&lt;0")</f>
        <v>100950.75746431071</v>
      </c>
      <c r="AX148" s="14"/>
      <c r="AZ148" s="78">
        <v>44322</v>
      </c>
      <c r="BA148" s="79">
        <f t="shared" ca="1" si="144"/>
        <v>1500</v>
      </c>
      <c r="BB148" s="79">
        <f t="shared" ca="1" si="164"/>
        <v>1500</v>
      </c>
      <c r="BC148" s="79">
        <f t="shared" ca="1" si="120"/>
        <v>0</v>
      </c>
      <c r="BD148" s="79">
        <f t="shared" ca="1" si="145"/>
        <v>1500</v>
      </c>
      <c r="BE148" s="79">
        <f t="shared" ca="1" si="146"/>
        <v>1500</v>
      </c>
      <c r="BF148" s="79">
        <f t="shared" ca="1" si="127"/>
        <v>176131.601</v>
      </c>
      <c r="BG148" s="14">
        <f ca="1">SUM(BE$12:BE148)</f>
        <v>99679.959999999992</v>
      </c>
      <c r="BH148" s="77">
        <f ca="1">SUM(BC$12:BC148)+SUMIF(BD$12:BD148, "&lt;0")</f>
        <v>76451.640999999974</v>
      </c>
      <c r="BJ148" s="78">
        <v>44322</v>
      </c>
      <c r="BK148" s="79">
        <f t="shared" ca="1" si="147"/>
        <v>1750</v>
      </c>
      <c r="BL148" s="79">
        <f t="shared" ca="1" si="165"/>
        <v>1750</v>
      </c>
      <c r="BM148" s="79">
        <f t="shared" ca="1" si="121"/>
        <v>0</v>
      </c>
      <c r="BN148" s="79">
        <f t="shared" ca="1" si="148"/>
        <v>1750</v>
      </c>
      <c r="BO148" s="79">
        <f t="shared" ca="1" si="149"/>
        <v>1750</v>
      </c>
      <c r="BP148" s="79">
        <f t="shared" ca="1" si="128"/>
        <v>192381.601</v>
      </c>
      <c r="BQ148" s="14">
        <f ca="1">SUM(BO$12:BO148)</f>
        <v>109929.95999999999</v>
      </c>
      <c r="BR148" s="77">
        <f ca="1">SUM(BM$12:BM148)+SUMIF(BN$12:BN148, "&lt;0")</f>
        <v>82451.64099999996</v>
      </c>
      <c r="BT148" s="78">
        <v>44322</v>
      </c>
      <c r="BU148" s="79">
        <f t="shared" ca="1" si="150"/>
        <v>2000</v>
      </c>
      <c r="BV148" s="79">
        <f t="shared" ca="1" si="166"/>
        <v>2000</v>
      </c>
      <c r="BW148" s="79">
        <f t="shared" ca="1" si="122"/>
        <v>0</v>
      </c>
      <c r="BX148" s="79">
        <f t="shared" ca="1" si="151"/>
        <v>2000</v>
      </c>
      <c r="BY148" s="79">
        <f t="shared" ca="1" si="152"/>
        <v>2000</v>
      </c>
      <c r="BZ148" s="79">
        <f t="shared" ca="1" si="158"/>
        <v>208081.49010891607</v>
      </c>
      <c r="CA148" s="14">
        <f ca="1">SUM(BY$12:BY148)</f>
        <v>119629.84910891608</v>
      </c>
      <c r="CB148" s="77">
        <f ca="1">SUM(BW$12:BW148)+SUMIF(BX$12:BX148, "&lt;0")</f>
        <v>88451.641000000018</v>
      </c>
      <c r="CD148" s="78">
        <v>44322</v>
      </c>
      <c r="CE148" s="79">
        <f t="shared" ca="1" si="153"/>
        <v>2500</v>
      </c>
      <c r="CF148" s="79">
        <f t="shared" ca="1" si="167"/>
        <v>2500</v>
      </c>
      <c r="CG148" s="79">
        <f t="shared" ca="1" si="123"/>
        <v>273.01906374250802</v>
      </c>
      <c r="CH148" s="79">
        <f t="shared" ca="1" si="154"/>
        <v>2226.980936257492</v>
      </c>
      <c r="CI148" s="79">
        <f t="shared" ca="1" si="155"/>
        <v>2226.980936257492</v>
      </c>
      <c r="CJ148" s="79">
        <f t="shared" ca="1" si="129"/>
        <v>231841.69994991258</v>
      </c>
      <c r="CK148" s="14">
        <f ca="1">SUM(CI$12:CI148)</f>
        <v>132841.92237237139</v>
      </c>
      <c r="CL148" s="77">
        <f ca="1">SUM(CG$12:CG148)+SUMIF(CH$12:CH148, "&lt;0")</f>
        <v>98999.777577541186</v>
      </c>
    </row>
    <row r="149" spans="1:90" x14ac:dyDescent="0.2">
      <c r="A149" s="56">
        <v>44323</v>
      </c>
      <c r="B149" s="76">
        <f ca="1">IF($A149&gt;= $C$5,$C$6, INDEX('[1]Historical Data'!$D$2:$D$742, MATCH(A149, '[1]Historical Data'!$B$2:$B$742, 0)))</f>
        <v>1942.7882857142852</v>
      </c>
      <c r="C149" s="79">
        <f t="shared" ca="1" si="159"/>
        <v>1942.7882857142852</v>
      </c>
      <c r="D149" s="79">
        <f t="shared" ca="1" si="115"/>
        <v>437.93600000000151</v>
      </c>
      <c r="E149" s="79">
        <f t="shared" ca="1" si="130"/>
        <v>1504.8522857142837</v>
      </c>
      <c r="F149" s="79">
        <f t="shared" ca="1" si="131"/>
        <v>1504.8522857142837</v>
      </c>
      <c r="G149" s="79">
        <f t="shared" ca="1" si="156"/>
        <v>206855.62785714268</v>
      </c>
      <c r="H149" s="14">
        <f ca="1">SUM(F$12:F149)</f>
        <v>119339.13199999994</v>
      </c>
      <c r="I149" s="77">
        <f ca="1">SUM(D$12:D149)+SUMIF(E$12:E149, "&lt;0")</f>
        <v>87516.495857142829</v>
      </c>
      <c r="J149" s="14"/>
      <c r="K149" s="78">
        <v>44323</v>
      </c>
      <c r="L149" s="79">
        <f t="shared" ca="1" si="132"/>
        <v>1850.8969899038457</v>
      </c>
      <c r="M149" s="79">
        <f t="shared" ca="1" si="160"/>
        <v>1850.8969899038457</v>
      </c>
      <c r="N149" s="79">
        <f t="shared" ca="1" si="116"/>
        <v>437.93600000000151</v>
      </c>
      <c r="O149" s="79">
        <f t="shared" ca="1" si="133"/>
        <v>1412.9609899038442</v>
      </c>
      <c r="P149" s="79">
        <f t="shared" ca="1" si="134"/>
        <v>1412.9609899038442</v>
      </c>
      <c r="Q149" s="79">
        <f t="shared" ca="1" si="124"/>
        <v>200790.80233365405</v>
      </c>
      <c r="R149" s="14">
        <f ca="1">SUM(P$12:P149)</f>
        <v>115479.69757596155</v>
      </c>
      <c r="S149" s="77">
        <f ca="1">SUM(N$12:N149)+SUMIF(O$12:O149, "&lt;0")</f>
        <v>85311.10475769233</v>
      </c>
      <c r="U149" s="78">
        <v>44323</v>
      </c>
      <c r="V149" s="79">
        <f t="shared" ca="1" si="135"/>
        <v>1250</v>
      </c>
      <c r="W149" s="79">
        <f t="shared" ca="1" si="161"/>
        <v>1250</v>
      </c>
      <c r="X149" s="79">
        <f t="shared" ca="1" si="117"/>
        <v>437.93600000000151</v>
      </c>
      <c r="Y149" s="79">
        <f t="shared" ca="1" si="136"/>
        <v>812.06399999999849</v>
      </c>
      <c r="Z149" s="79">
        <f t="shared" ca="1" si="137"/>
        <v>812.06399999999849</v>
      </c>
      <c r="AA149" s="79">
        <f t="shared" ca="1" si="125"/>
        <v>161131.601</v>
      </c>
      <c r="AB149" s="14">
        <f ca="1">SUM(Z$12:Z149)</f>
        <v>90242.024000000019</v>
      </c>
      <c r="AC149" s="77">
        <f ca="1">SUM(X$12:X149)+SUMIF(Y$12:Y149, "&lt;0")</f>
        <v>70889.576999999976</v>
      </c>
      <c r="AE149" s="78">
        <v>44323</v>
      </c>
      <c r="AF149" s="79">
        <f t="shared" ca="1" si="138"/>
        <v>2000</v>
      </c>
      <c r="AG149" s="79">
        <f t="shared" ca="1" si="162"/>
        <v>2000</v>
      </c>
      <c r="AH149" s="79">
        <f t="shared" ca="1" si="118"/>
        <v>437.93600000000151</v>
      </c>
      <c r="AI149" s="79">
        <f t="shared" ca="1" si="139"/>
        <v>1562.0639999999985</v>
      </c>
      <c r="AJ149" s="79">
        <f t="shared" ca="1" si="140"/>
        <v>1562.0639999999985</v>
      </c>
      <c r="AK149" s="79">
        <f t="shared" ca="1" si="157"/>
        <v>210081.49010891607</v>
      </c>
      <c r="AL149" s="14">
        <f ca="1">SUM(AJ$12:AJ149)</f>
        <v>121191.91310891608</v>
      </c>
      <c r="AM149" s="77">
        <f ca="1">SUM(AH$12:AH149)+SUMIF(AI$12:AI149, "&lt;0")</f>
        <v>88889.577000000019</v>
      </c>
      <c r="AO149" s="78">
        <v>44323</v>
      </c>
      <c r="AP149" s="79">
        <f t="shared" ca="1" si="141"/>
        <v>3000</v>
      </c>
      <c r="AQ149" s="79">
        <f t="shared" ca="1" si="163"/>
        <v>3000</v>
      </c>
      <c r="AR149" s="79">
        <f t="shared" ca="1" si="119"/>
        <v>1002.0619195304707</v>
      </c>
      <c r="AS149" s="79">
        <f t="shared" ca="1" si="142"/>
        <v>1997.9380804695293</v>
      </c>
      <c r="AT149" s="79">
        <f t="shared" ca="1" si="143"/>
        <v>1997.9380804695293</v>
      </c>
      <c r="AU149" s="79">
        <f t="shared" ca="1" si="126"/>
        <v>247967.72356228146</v>
      </c>
      <c r="AV149" s="14">
        <f ca="1">SUM(AT$12:AT149)</f>
        <v>146014.90417844034</v>
      </c>
      <c r="AW149" s="77">
        <f ca="1">SUM(AR$12:AR149)+SUMIF(AS$12:AS149, "&lt;0")</f>
        <v>101952.81938384118</v>
      </c>
      <c r="AX149" s="14"/>
      <c r="AZ149" s="78">
        <v>44323</v>
      </c>
      <c r="BA149" s="79">
        <f t="shared" ca="1" si="144"/>
        <v>1500</v>
      </c>
      <c r="BB149" s="79">
        <f t="shared" ca="1" si="164"/>
        <v>1500</v>
      </c>
      <c r="BC149" s="79">
        <f t="shared" ca="1" si="120"/>
        <v>437.93600000000151</v>
      </c>
      <c r="BD149" s="79">
        <f t="shared" ca="1" si="145"/>
        <v>1062.0639999999985</v>
      </c>
      <c r="BE149" s="79">
        <f t="shared" ca="1" si="146"/>
        <v>1062.0639999999985</v>
      </c>
      <c r="BF149" s="79">
        <f t="shared" ca="1" si="127"/>
        <v>177631.601</v>
      </c>
      <c r="BG149" s="14">
        <f ca="1">SUM(BE$12:BE149)</f>
        <v>100742.02399999999</v>
      </c>
      <c r="BH149" s="77">
        <f ca="1">SUM(BC$12:BC149)+SUMIF(BD$12:BD149, "&lt;0")</f>
        <v>76889.576999999976</v>
      </c>
      <c r="BJ149" s="78">
        <v>44323</v>
      </c>
      <c r="BK149" s="79">
        <f t="shared" ca="1" si="147"/>
        <v>1750</v>
      </c>
      <c r="BL149" s="79">
        <f t="shared" ca="1" si="165"/>
        <v>1750</v>
      </c>
      <c r="BM149" s="79">
        <f t="shared" ca="1" si="121"/>
        <v>437.93600000000151</v>
      </c>
      <c r="BN149" s="79">
        <f t="shared" ca="1" si="148"/>
        <v>1312.0639999999985</v>
      </c>
      <c r="BO149" s="79">
        <f t="shared" ca="1" si="149"/>
        <v>1312.0639999999985</v>
      </c>
      <c r="BP149" s="79">
        <f t="shared" ca="1" si="128"/>
        <v>194131.601</v>
      </c>
      <c r="BQ149" s="14">
        <f ca="1">SUM(BO$12:BO149)</f>
        <v>111242.02399999999</v>
      </c>
      <c r="BR149" s="77">
        <f ca="1">SUM(BM$12:BM149)+SUMIF(BN$12:BN149, "&lt;0")</f>
        <v>82889.576999999961</v>
      </c>
      <c r="BT149" s="78">
        <v>44323</v>
      </c>
      <c r="BU149" s="79">
        <f t="shared" ca="1" si="150"/>
        <v>2000</v>
      </c>
      <c r="BV149" s="79">
        <f t="shared" ca="1" si="166"/>
        <v>2000</v>
      </c>
      <c r="BW149" s="79">
        <f t="shared" ca="1" si="122"/>
        <v>437.93600000000151</v>
      </c>
      <c r="BX149" s="79">
        <f t="shared" ca="1" si="151"/>
        <v>1562.0639999999985</v>
      </c>
      <c r="BY149" s="79">
        <f t="shared" ca="1" si="152"/>
        <v>1562.0639999999985</v>
      </c>
      <c r="BZ149" s="79">
        <f t="shared" ca="1" si="158"/>
        <v>210081.49010891607</v>
      </c>
      <c r="CA149" s="14">
        <f ca="1">SUM(BY$12:BY149)</f>
        <v>121191.91310891608</v>
      </c>
      <c r="CB149" s="77">
        <f ca="1">SUM(BW$12:BW149)+SUMIF(BX$12:BX149, "&lt;0")</f>
        <v>88889.577000000019</v>
      </c>
      <c r="CD149" s="78">
        <v>44323</v>
      </c>
      <c r="CE149" s="79">
        <f t="shared" ca="1" si="153"/>
        <v>2500</v>
      </c>
      <c r="CF149" s="79">
        <f t="shared" ca="1" si="167"/>
        <v>2500</v>
      </c>
      <c r="CG149" s="79">
        <f t="shared" ca="1" si="123"/>
        <v>687.44981709540662</v>
      </c>
      <c r="CH149" s="79">
        <f t="shared" ca="1" si="154"/>
        <v>1812.5501829045934</v>
      </c>
      <c r="CI149" s="79">
        <f t="shared" ca="1" si="155"/>
        <v>1812.5501829045934</v>
      </c>
      <c r="CJ149" s="79">
        <f t="shared" ca="1" si="129"/>
        <v>234341.69994991258</v>
      </c>
      <c r="CK149" s="14">
        <f ca="1">SUM(CI$12:CI149)</f>
        <v>134654.47255527598</v>
      </c>
      <c r="CL149" s="77">
        <f ca="1">SUM(CG$12:CG149)+SUMIF(CH$12:CH149, "&lt;0")</f>
        <v>99687.227394636589</v>
      </c>
    </row>
    <row r="150" spans="1:90" x14ac:dyDescent="0.2">
      <c r="A150" s="56">
        <v>44324</v>
      </c>
      <c r="B150" s="76">
        <f ca="1">IF($A150&gt;= $C$5,$C$6, INDEX('[1]Historical Data'!$D$2:$D$742, MATCH(A150, '[1]Historical Data'!$B$2:$B$742, 0)))</f>
        <v>1942.7882857142852</v>
      </c>
      <c r="C150" s="79">
        <f t="shared" ca="1" si="159"/>
        <v>1942.7882857142852</v>
      </c>
      <c r="D150" s="79">
        <f t="shared" ca="1" si="115"/>
        <v>1587.7700000000004</v>
      </c>
      <c r="E150" s="79">
        <f t="shared" ca="1" si="130"/>
        <v>355.01828571428473</v>
      </c>
      <c r="F150" s="79">
        <f t="shared" ca="1" si="131"/>
        <v>355.01828571428473</v>
      </c>
      <c r="G150" s="79">
        <f t="shared" ca="1" si="156"/>
        <v>208798.41614285696</v>
      </c>
      <c r="H150" s="14">
        <f ca="1">SUM(F$12:F150)</f>
        <v>119694.15028571422</v>
      </c>
      <c r="I150" s="77">
        <f ca="1">SUM(D$12:D150)+SUMIF(E$12:E150, "&lt;0")</f>
        <v>89104.265857142833</v>
      </c>
      <c r="J150" s="14"/>
      <c r="K150" s="78">
        <v>44324</v>
      </c>
      <c r="L150" s="79">
        <f t="shared" ca="1" si="132"/>
        <v>1850.8969899038457</v>
      </c>
      <c r="M150" s="79">
        <f t="shared" ca="1" si="160"/>
        <v>1850.8969899038457</v>
      </c>
      <c r="N150" s="79">
        <f t="shared" ca="1" si="116"/>
        <v>1587.7700000000004</v>
      </c>
      <c r="O150" s="79">
        <f t="shared" ca="1" si="133"/>
        <v>263.12698990384524</v>
      </c>
      <c r="P150" s="79">
        <f t="shared" ca="1" si="134"/>
        <v>263.12698990384524</v>
      </c>
      <c r="Q150" s="79">
        <f t="shared" ca="1" si="124"/>
        <v>202641.6993235579</v>
      </c>
      <c r="R150" s="14">
        <f ca="1">SUM(P$12:P150)</f>
        <v>115742.82456586539</v>
      </c>
      <c r="S150" s="77">
        <f ca="1">SUM(N$12:N150)+SUMIF(O$12:O150, "&lt;0")</f>
        <v>86898.874757692334</v>
      </c>
      <c r="U150" s="78">
        <v>44324</v>
      </c>
      <c r="V150" s="79">
        <f t="shared" ca="1" si="135"/>
        <v>1250</v>
      </c>
      <c r="W150" s="79">
        <f t="shared" ca="1" si="161"/>
        <v>1250</v>
      </c>
      <c r="X150" s="79">
        <f t="shared" ca="1" si="117"/>
        <v>1250</v>
      </c>
      <c r="Y150" s="79">
        <f t="shared" ca="1" si="136"/>
        <v>0</v>
      </c>
      <c r="Z150" s="79">
        <f t="shared" ca="1" si="137"/>
        <v>0</v>
      </c>
      <c r="AA150" s="79">
        <f t="shared" ca="1" si="125"/>
        <v>162381.601</v>
      </c>
      <c r="AB150" s="14">
        <f ca="1">SUM(Z$12:Z150)</f>
        <v>90242.024000000019</v>
      </c>
      <c r="AC150" s="77">
        <f ca="1">SUM(X$12:X150)+SUMIF(Y$12:Y150, "&lt;0")</f>
        <v>72139.576999999976</v>
      </c>
      <c r="AE150" s="78">
        <v>44324</v>
      </c>
      <c r="AF150" s="79">
        <f t="shared" ca="1" si="138"/>
        <v>2000</v>
      </c>
      <c r="AG150" s="79">
        <f t="shared" ca="1" si="162"/>
        <v>2000</v>
      </c>
      <c r="AH150" s="79">
        <f t="shared" ca="1" si="118"/>
        <v>1587.7700000000004</v>
      </c>
      <c r="AI150" s="79">
        <f t="shared" ca="1" si="139"/>
        <v>412.22999999999956</v>
      </c>
      <c r="AJ150" s="79">
        <f t="shared" ca="1" si="140"/>
        <v>412.22999999999956</v>
      </c>
      <c r="AK150" s="79">
        <f t="shared" ca="1" si="157"/>
        <v>212081.49010891607</v>
      </c>
      <c r="AL150" s="14">
        <f ca="1">SUM(AJ$12:AJ150)</f>
        <v>121604.14310891608</v>
      </c>
      <c r="AM150" s="77">
        <f ca="1">SUM(AH$12:AH150)+SUMIF(AI$12:AI150, "&lt;0")</f>
        <v>90477.347000000023</v>
      </c>
      <c r="AO150" s="78">
        <v>44324</v>
      </c>
      <c r="AP150" s="79">
        <f t="shared" ca="1" si="141"/>
        <v>3000</v>
      </c>
      <c r="AQ150" s="79">
        <f t="shared" ca="1" si="163"/>
        <v>3000</v>
      </c>
      <c r="AR150" s="79">
        <f t="shared" ca="1" si="119"/>
        <v>2151.8959195304697</v>
      </c>
      <c r="AS150" s="79">
        <f t="shared" ca="1" si="142"/>
        <v>848.10408046953034</v>
      </c>
      <c r="AT150" s="79">
        <f t="shared" ca="1" si="143"/>
        <v>848.10408046953034</v>
      </c>
      <c r="AU150" s="79">
        <f t="shared" ca="1" si="126"/>
        <v>250967.72356228146</v>
      </c>
      <c r="AV150" s="14">
        <f ca="1">SUM(AT$12:AT150)</f>
        <v>146863.00825890986</v>
      </c>
      <c r="AW150" s="77">
        <f ca="1">SUM(AR$12:AR150)+SUMIF(AS$12:AS150, "&lt;0")</f>
        <v>104104.71530337165</v>
      </c>
      <c r="AX150" s="14"/>
      <c r="AZ150" s="78">
        <v>44324</v>
      </c>
      <c r="BA150" s="79">
        <f t="shared" ca="1" si="144"/>
        <v>1500</v>
      </c>
      <c r="BB150" s="79">
        <f t="shared" ca="1" si="164"/>
        <v>1500</v>
      </c>
      <c r="BC150" s="79">
        <f t="shared" ca="1" si="120"/>
        <v>1500</v>
      </c>
      <c r="BD150" s="79">
        <f t="shared" ca="1" si="145"/>
        <v>0</v>
      </c>
      <c r="BE150" s="79">
        <f t="shared" ca="1" si="146"/>
        <v>0</v>
      </c>
      <c r="BF150" s="79">
        <f t="shared" ca="1" si="127"/>
        <v>179131.601</v>
      </c>
      <c r="BG150" s="14">
        <f ca="1">SUM(BE$12:BE150)</f>
        <v>100742.02399999999</v>
      </c>
      <c r="BH150" s="77">
        <f ca="1">SUM(BC$12:BC150)+SUMIF(BD$12:BD150, "&lt;0")</f>
        <v>78389.576999999976</v>
      </c>
      <c r="BJ150" s="78">
        <v>44324</v>
      </c>
      <c r="BK150" s="79">
        <f t="shared" ca="1" si="147"/>
        <v>1750</v>
      </c>
      <c r="BL150" s="79">
        <f t="shared" ca="1" si="165"/>
        <v>1750</v>
      </c>
      <c r="BM150" s="79">
        <f t="shared" ca="1" si="121"/>
        <v>1587.7700000000004</v>
      </c>
      <c r="BN150" s="79">
        <f t="shared" ca="1" si="148"/>
        <v>162.22999999999956</v>
      </c>
      <c r="BO150" s="79">
        <f t="shared" ca="1" si="149"/>
        <v>162.22999999999956</v>
      </c>
      <c r="BP150" s="79">
        <f t="shared" ca="1" si="128"/>
        <v>195881.601</v>
      </c>
      <c r="BQ150" s="14">
        <f ca="1">SUM(BO$12:BO150)</f>
        <v>111404.25399999999</v>
      </c>
      <c r="BR150" s="77">
        <f ca="1">SUM(BM$12:BM150)+SUMIF(BN$12:BN150, "&lt;0")</f>
        <v>84477.346999999965</v>
      </c>
      <c r="BT150" s="78">
        <v>44324</v>
      </c>
      <c r="BU150" s="79">
        <f t="shared" ca="1" si="150"/>
        <v>2000</v>
      </c>
      <c r="BV150" s="79">
        <f t="shared" ca="1" si="166"/>
        <v>2000</v>
      </c>
      <c r="BW150" s="79">
        <f t="shared" ca="1" si="122"/>
        <v>1587.7700000000004</v>
      </c>
      <c r="BX150" s="79">
        <f t="shared" ca="1" si="151"/>
        <v>412.22999999999956</v>
      </c>
      <c r="BY150" s="79">
        <f t="shared" ca="1" si="152"/>
        <v>412.22999999999956</v>
      </c>
      <c r="BZ150" s="79">
        <f t="shared" ca="1" si="158"/>
        <v>212081.49010891607</v>
      </c>
      <c r="CA150" s="14">
        <f ca="1">SUM(BY$12:BY150)</f>
        <v>121604.14310891608</v>
      </c>
      <c r="CB150" s="77">
        <f ca="1">SUM(BW$12:BW150)+SUMIF(BX$12:BX150, "&lt;0")</f>
        <v>90477.347000000023</v>
      </c>
      <c r="CD150" s="78">
        <v>44324</v>
      </c>
      <c r="CE150" s="79">
        <f t="shared" ca="1" si="153"/>
        <v>2500</v>
      </c>
      <c r="CF150" s="79">
        <f t="shared" ca="1" si="167"/>
        <v>2500</v>
      </c>
      <c r="CG150" s="79">
        <f t="shared" ca="1" si="123"/>
        <v>1813.7785704483031</v>
      </c>
      <c r="CH150" s="79">
        <f t="shared" ca="1" si="154"/>
        <v>686.22142955169693</v>
      </c>
      <c r="CI150" s="79">
        <f t="shared" ca="1" si="155"/>
        <v>686.22142955169693</v>
      </c>
      <c r="CJ150" s="79">
        <f t="shared" ca="1" si="129"/>
        <v>236841.69994991258</v>
      </c>
      <c r="CK150" s="14">
        <f ca="1">SUM(CI$12:CI150)</f>
        <v>135340.69398482767</v>
      </c>
      <c r="CL150" s="77">
        <f ca="1">SUM(CG$12:CG150)+SUMIF(CH$12:CH150, "&lt;0")</f>
        <v>101501.0059650849</v>
      </c>
    </row>
    <row r="151" spans="1:90" x14ac:dyDescent="0.2">
      <c r="A151" s="56">
        <v>44325</v>
      </c>
      <c r="B151" s="76">
        <f ca="1">IF($A151&gt;= $C$5,$C$6, INDEX('[1]Historical Data'!$D$2:$D$742, MATCH(A151, '[1]Historical Data'!$B$2:$B$742, 0)))</f>
        <v>1942.7882857142852</v>
      </c>
      <c r="C151" s="79">
        <f t="shared" ca="1" si="159"/>
        <v>1942.7882857142852</v>
      </c>
      <c r="D151" s="79">
        <f t="shared" ca="1" si="115"/>
        <v>1942.7882857142852</v>
      </c>
      <c r="E151" s="79">
        <f t="shared" ca="1" si="130"/>
        <v>0</v>
      </c>
      <c r="F151" s="79">
        <f t="shared" ca="1" si="131"/>
        <v>0</v>
      </c>
      <c r="G151" s="79">
        <f t="shared" ca="1" si="156"/>
        <v>210741.20442857125</v>
      </c>
      <c r="H151" s="14">
        <f ca="1">SUM(F$12:F151)</f>
        <v>119694.15028571422</v>
      </c>
      <c r="I151" s="77">
        <f ca="1">SUM(D$12:D151)+SUMIF(E$12:E151, "&lt;0")</f>
        <v>91047.054142857116</v>
      </c>
      <c r="J151" s="14"/>
      <c r="K151" s="78">
        <v>44325</v>
      </c>
      <c r="L151" s="79">
        <f t="shared" ca="1" si="132"/>
        <v>1850.8969899038457</v>
      </c>
      <c r="M151" s="79">
        <f t="shared" ca="1" si="160"/>
        <v>1850.8969899038457</v>
      </c>
      <c r="N151" s="79">
        <f t="shared" ca="1" si="116"/>
        <v>1850.8969899038457</v>
      </c>
      <c r="O151" s="79">
        <f t="shared" ca="1" si="133"/>
        <v>0</v>
      </c>
      <c r="P151" s="79">
        <f t="shared" ca="1" si="134"/>
        <v>0</v>
      </c>
      <c r="Q151" s="79">
        <f t="shared" ca="1" si="124"/>
        <v>204492.59631346175</v>
      </c>
      <c r="R151" s="14">
        <f ca="1">SUM(P$12:P151)</f>
        <v>115742.82456586539</v>
      </c>
      <c r="S151" s="77">
        <f ca="1">SUM(N$12:N151)+SUMIF(O$12:O151, "&lt;0")</f>
        <v>88749.771747596184</v>
      </c>
      <c r="U151" s="78">
        <v>44325</v>
      </c>
      <c r="V151" s="79">
        <f t="shared" ca="1" si="135"/>
        <v>1250</v>
      </c>
      <c r="W151" s="79">
        <f t="shared" ca="1" si="161"/>
        <v>1250</v>
      </c>
      <c r="X151" s="79">
        <f t="shared" ca="1" si="117"/>
        <v>1250</v>
      </c>
      <c r="Y151" s="79">
        <f t="shared" ca="1" si="136"/>
        <v>0</v>
      </c>
      <c r="Z151" s="79">
        <f t="shared" ca="1" si="137"/>
        <v>0</v>
      </c>
      <c r="AA151" s="79">
        <f t="shared" ca="1" si="125"/>
        <v>163631.601</v>
      </c>
      <c r="AB151" s="14">
        <f ca="1">SUM(Z$12:Z151)</f>
        <v>90242.024000000019</v>
      </c>
      <c r="AC151" s="77">
        <f ca="1">SUM(X$12:X151)+SUMIF(Y$12:Y151, "&lt;0")</f>
        <v>73389.576999999976</v>
      </c>
      <c r="AE151" s="78">
        <v>44325</v>
      </c>
      <c r="AF151" s="79">
        <f t="shared" ca="1" si="138"/>
        <v>2000</v>
      </c>
      <c r="AG151" s="79">
        <f t="shared" ca="1" si="162"/>
        <v>2000</v>
      </c>
      <c r="AH151" s="79">
        <f t="shared" ca="1" si="118"/>
        <v>1984.7629999999963</v>
      </c>
      <c r="AI151" s="79">
        <f t="shared" ca="1" si="139"/>
        <v>15.237000000003718</v>
      </c>
      <c r="AJ151" s="79">
        <f t="shared" ca="1" si="140"/>
        <v>15.237000000003718</v>
      </c>
      <c r="AK151" s="79">
        <f t="shared" ca="1" si="157"/>
        <v>214081.49010891607</v>
      </c>
      <c r="AL151" s="14">
        <f ca="1">SUM(AJ$12:AJ151)</f>
        <v>121619.38010891608</v>
      </c>
      <c r="AM151" s="77">
        <f ca="1">SUM(AH$12:AH151)+SUMIF(AI$12:AI151, "&lt;0")</f>
        <v>92462.110000000015</v>
      </c>
      <c r="AO151" s="78">
        <v>44325</v>
      </c>
      <c r="AP151" s="79">
        <f t="shared" ca="1" si="141"/>
        <v>3000</v>
      </c>
      <c r="AQ151" s="79">
        <f t="shared" ca="1" si="163"/>
        <v>3000</v>
      </c>
      <c r="AR151" s="79">
        <f t="shared" ca="1" si="119"/>
        <v>2548.8889195304655</v>
      </c>
      <c r="AS151" s="79">
        <f t="shared" ca="1" si="142"/>
        <v>451.1110804695345</v>
      </c>
      <c r="AT151" s="79">
        <f t="shared" ca="1" si="143"/>
        <v>451.1110804695345</v>
      </c>
      <c r="AU151" s="79">
        <f t="shared" ca="1" si="126"/>
        <v>253967.72356228146</v>
      </c>
      <c r="AV151" s="14">
        <f ca="1">SUM(AT$12:AT151)</f>
        <v>147314.11933937939</v>
      </c>
      <c r="AW151" s="77">
        <f ca="1">SUM(AR$12:AR151)+SUMIF(AS$12:AS151, "&lt;0")</f>
        <v>106653.60422290211</v>
      </c>
      <c r="AX151" s="14"/>
      <c r="AZ151" s="78">
        <v>44325</v>
      </c>
      <c r="BA151" s="79">
        <f t="shared" ca="1" si="144"/>
        <v>1500</v>
      </c>
      <c r="BB151" s="79">
        <f t="shared" ca="1" si="164"/>
        <v>1500</v>
      </c>
      <c r="BC151" s="79">
        <f t="shared" ca="1" si="120"/>
        <v>1500</v>
      </c>
      <c r="BD151" s="79">
        <f t="shared" ca="1" si="145"/>
        <v>0</v>
      </c>
      <c r="BE151" s="79">
        <f t="shared" ca="1" si="146"/>
        <v>0</v>
      </c>
      <c r="BF151" s="79">
        <f t="shared" ca="1" si="127"/>
        <v>180631.601</v>
      </c>
      <c r="BG151" s="14">
        <f ca="1">SUM(BE$12:BE151)</f>
        <v>100742.02399999999</v>
      </c>
      <c r="BH151" s="77">
        <f ca="1">SUM(BC$12:BC151)+SUMIF(BD$12:BD151, "&lt;0")</f>
        <v>79889.576999999976</v>
      </c>
      <c r="BJ151" s="78">
        <v>44325</v>
      </c>
      <c r="BK151" s="79">
        <f t="shared" ca="1" si="147"/>
        <v>1750</v>
      </c>
      <c r="BL151" s="79">
        <f t="shared" ca="1" si="165"/>
        <v>1750</v>
      </c>
      <c r="BM151" s="79">
        <f t="shared" ca="1" si="121"/>
        <v>1750</v>
      </c>
      <c r="BN151" s="79">
        <f t="shared" ca="1" si="148"/>
        <v>0</v>
      </c>
      <c r="BO151" s="79">
        <f t="shared" ca="1" si="149"/>
        <v>0</v>
      </c>
      <c r="BP151" s="79">
        <f t="shared" ca="1" si="128"/>
        <v>197631.601</v>
      </c>
      <c r="BQ151" s="14">
        <f ca="1">SUM(BO$12:BO151)</f>
        <v>111404.25399999999</v>
      </c>
      <c r="BR151" s="77">
        <f ca="1">SUM(BM$12:BM151)+SUMIF(BN$12:BN151, "&lt;0")</f>
        <v>86227.346999999965</v>
      </c>
      <c r="BT151" s="78">
        <v>44325</v>
      </c>
      <c r="BU151" s="79">
        <f t="shared" ca="1" si="150"/>
        <v>2000</v>
      </c>
      <c r="BV151" s="79">
        <f t="shared" ca="1" si="166"/>
        <v>2000</v>
      </c>
      <c r="BW151" s="79">
        <f t="shared" ca="1" si="122"/>
        <v>1984.7629999999963</v>
      </c>
      <c r="BX151" s="79">
        <f t="shared" ca="1" si="151"/>
        <v>15.237000000003718</v>
      </c>
      <c r="BY151" s="79">
        <f t="shared" ca="1" si="152"/>
        <v>15.237000000003718</v>
      </c>
      <c r="BZ151" s="79">
        <f t="shared" ca="1" si="158"/>
        <v>214081.49010891607</v>
      </c>
      <c r="CA151" s="14">
        <f ca="1">SUM(BY$12:BY151)</f>
        <v>121619.38010891608</v>
      </c>
      <c r="CB151" s="77">
        <f ca="1">SUM(BW$12:BW151)+SUMIF(BX$12:BX151, "&lt;0")</f>
        <v>92462.110000000015</v>
      </c>
      <c r="CD151" s="78">
        <v>44325</v>
      </c>
      <c r="CE151" s="79">
        <f t="shared" ca="1" si="153"/>
        <v>2500</v>
      </c>
      <c r="CF151" s="79">
        <f t="shared" ca="1" si="167"/>
        <v>2500</v>
      </c>
      <c r="CG151" s="79">
        <f t="shared" ca="1" si="123"/>
        <v>2187.266323801196</v>
      </c>
      <c r="CH151" s="79">
        <f t="shared" ca="1" si="154"/>
        <v>312.73367619880401</v>
      </c>
      <c r="CI151" s="79">
        <f t="shared" ca="1" si="155"/>
        <v>312.73367619880401</v>
      </c>
      <c r="CJ151" s="79">
        <f t="shared" ca="1" si="129"/>
        <v>239341.69994991258</v>
      </c>
      <c r="CK151" s="14">
        <f ca="1">SUM(CI$12:CI151)</f>
        <v>135653.42766102648</v>
      </c>
      <c r="CL151" s="77">
        <f ca="1">SUM(CG$12:CG151)+SUMIF(CH$12:CH151, "&lt;0")</f>
        <v>103688.2722888861</v>
      </c>
    </row>
    <row r="152" spans="1:90" x14ac:dyDescent="0.2">
      <c r="A152" s="56">
        <v>44326</v>
      </c>
      <c r="B152" s="76">
        <f ca="1">IF($A152&gt;= $C$5,$C$6, INDEX('[1]Historical Data'!$D$2:$D$742, MATCH(A152, '[1]Historical Data'!$B$2:$B$742, 0)))</f>
        <v>1942.7882857142852</v>
      </c>
      <c r="C152" s="79">
        <f t="shared" ca="1" si="159"/>
        <v>1942.7882857142852</v>
      </c>
      <c r="D152" s="79">
        <f t="shared" ca="1" si="115"/>
        <v>1406.6237142857051</v>
      </c>
      <c r="E152" s="79">
        <f t="shared" ca="1" si="130"/>
        <v>536.16457142858008</v>
      </c>
      <c r="F152" s="79">
        <f t="shared" ca="1" si="131"/>
        <v>536.16457142858008</v>
      </c>
      <c r="G152" s="79">
        <f t="shared" ca="1" si="156"/>
        <v>212683.99271428553</v>
      </c>
      <c r="H152" s="14">
        <f ca="1">SUM(F$12:F152)</f>
        <v>120230.3148571428</v>
      </c>
      <c r="I152" s="77">
        <f ca="1">SUM(D$12:D152)+SUMIF(E$12:E152, "&lt;0")</f>
        <v>92453.677857142815</v>
      </c>
      <c r="J152" s="14"/>
      <c r="K152" s="78">
        <v>44326</v>
      </c>
      <c r="L152" s="79">
        <f t="shared" ca="1" si="132"/>
        <v>1850.8969899038457</v>
      </c>
      <c r="M152" s="79">
        <f t="shared" ca="1" si="160"/>
        <v>1850.8969899038457</v>
      </c>
      <c r="N152" s="79">
        <f t="shared" ca="1" si="116"/>
        <v>1498.5150100961446</v>
      </c>
      <c r="O152" s="79">
        <f t="shared" ca="1" si="133"/>
        <v>352.3819798077011</v>
      </c>
      <c r="P152" s="79">
        <f t="shared" ca="1" si="134"/>
        <v>352.3819798077011</v>
      </c>
      <c r="Q152" s="79">
        <f t="shared" ca="1" si="124"/>
        <v>206343.4933033656</v>
      </c>
      <c r="R152" s="14">
        <f ca="1">SUM(P$12:P152)</f>
        <v>116095.20654567309</v>
      </c>
      <c r="S152" s="77">
        <f ca="1">SUM(N$12:N152)+SUMIF(O$12:O152, "&lt;0")</f>
        <v>90248.286757692331</v>
      </c>
      <c r="U152" s="78">
        <v>44326</v>
      </c>
      <c r="V152" s="79">
        <f t="shared" ca="1" si="135"/>
        <v>1250</v>
      </c>
      <c r="W152" s="79">
        <f t="shared" ca="1" si="161"/>
        <v>1250</v>
      </c>
      <c r="X152" s="79">
        <f t="shared" ca="1" si="117"/>
        <v>1250</v>
      </c>
      <c r="Y152" s="79">
        <f t="shared" ca="1" si="136"/>
        <v>0</v>
      </c>
      <c r="Z152" s="79">
        <f t="shared" ca="1" si="137"/>
        <v>0</v>
      </c>
      <c r="AA152" s="79">
        <f t="shared" ca="1" si="125"/>
        <v>164881.601</v>
      </c>
      <c r="AB152" s="14">
        <f ca="1">SUM(Z$12:Z152)</f>
        <v>90242.024000000019</v>
      </c>
      <c r="AC152" s="77">
        <f ca="1">SUM(X$12:X152)+SUMIF(Y$12:Y152, "&lt;0")</f>
        <v>74639.576999999976</v>
      </c>
      <c r="AE152" s="78">
        <v>44326</v>
      </c>
      <c r="AF152" s="79">
        <f t="shared" ca="1" si="138"/>
        <v>2000</v>
      </c>
      <c r="AG152" s="79">
        <f t="shared" ca="1" si="162"/>
        <v>2000</v>
      </c>
      <c r="AH152" s="79">
        <f t="shared" ca="1" si="118"/>
        <v>1364.648999999994</v>
      </c>
      <c r="AI152" s="79">
        <f t="shared" ca="1" si="139"/>
        <v>635.35100000000602</v>
      </c>
      <c r="AJ152" s="79">
        <f t="shared" ca="1" si="140"/>
        <v>635.35100000000602</v>
      </c>
      <c r="AK152" s="79">
        <f t="shared" ca="1" si="157"/>
        <v>216081.49010891607</v>
      </c>
      <c r="AL152" s="14">
        <f ca="1">SUM(AJ$12:AJ152)</f>
        <v>122254.73110891609</v>
      </c>
      <c r="AM152" s="77">
        <f ca="1">SUM(AH$12:AH152)+SUMIF(AI$12:AI152, "&lt;0")</f>
        <v>93826.759000000005</v>
      </c>
      <c r="AO152" s="78">
        <v>44326</v>
      </c>
      <c r="AP152" s="79">
        <f t="shared" ca="1" si="141"/>
        <v>3000</v>
      </c>
      <c r="AQ152" s="79">
        <f t="shared" ca="1" si="163"/>
        <v>3000</v>
      </c>
      <c r="AR152" s="79">
        <f t="shared" ca="1" si="119"/>
        <v>1928.7749195304632</v>
      </c>
      <c r="AS152" s="79">
        <f t="shared" ca="1" si="142"/>
        <v>1071.2250804695368</v>
      </c>
      <c r="AT152" s="79">
        <f t="shared" ca="1" si="143"/>
        <v>1071.2250804695368</v>
      </c>
      <c r="AU152" s="79">
        <f t="shared" ca="1" si="126"/>
        <v>256967.72356228146</v>
      </c>
      <c r="AV152" s="14">
        <f ca="1">SUM(AT$12:AT152)</f>
        <v>148385.34441984893</v>
      </c>
      <c r="AW152" s="77">
        <f ca="1">SUM(AR$12:AR152)+SUMIF(AS$12:AS152, "&lt;0")</f>
        <v>108582.37914243258</v>
      </c>
      <c r="AX152" s="14"/>
      <c r="AZ152" s="78">
        <v>44326</v>
      </c>
      <c r="BA152" s="79">
        <f t="shared" ca="1" si="144"/>
        <v>1500</v>
      </c>
      <c r="BB152" s="79">
        <f t="shared" ca="1" si="164"/>
        <v>1500</v>
      </c>
      <c r="BC152" s="79">
        <f t="shared" ca="1" si="120"/>
        <v>1500</v>
      </c>
      <c r="BD152" s="79">
        <f t="shared" ca="1" si="145"/>
        <v>0</v>
      </c>
      <c r="BE152" s="79">
        <f t="shared" ca="1" si="146"/>
        <v>0</v>
      </c>
      <c r="BF152" s="79">
        <f t="shared" ca="1" si="127"/>
        <v>182131.601</v>
      </c>
      <c r="BG152" s="14">
        <f ca="1">SUM(BE$12:BE152)</f>
        <v>100742.02399999999</v>
      </c>
      <c r="BH152" s="77">
        <f ca="1">SUM(BC$12:BC152)+SUMIF(BD$12:BD152, "&lt;0")</f>
        <v>81389.576999999976</v>
      </c>
      <c r="BJ152" s="78">
        <v>44326</v>
      </c>
      <c r="BK152" s="79">
        <f t="shared" ca="1" si="147"/>
        <v>1750</v>
      </c>
      <c r="BL152" s="79">
        <f t="shared" ca="1" si="165"/>
        <v>1750</v>
      </c>
      <c r="BM152" s="79">
        <f t="shared" ca="1" si="121"/>
        <v>1599.4119999999903</v>
      </c>
      <c r="BN152" s="79">
        <f t="shared" ca="1" si="148"/>
        <v>150.58800000000974</v>
      </c>
      <c r="BO152" s="79">
        <f t="shared" ca="1" si="149"/>
        <v>150.58800000000974</v>
      </c>
      <c r="BP152" s="79">
        <f t="shared" ca="1" si="128"/>
        <v>199381.601</v>
      </c>
      <c r="BQ152" s="14">
        <f ca="1">SUM(BO$12:BO152)</f>
        <v>111554.84199999999</v>
      </c>
      <c r="BR152" s="77">
        <f ca="1">SUM(BM$12:BM152)+SUMIF(BN$12:BN152, "&lt;0")</f>
        <v>87826.758999999962</v>
      </c>
      <c r="BT152" s="78">
        <v>44326</v>
      </c>
      <c r="BU152" s="79">
        <f t="shared" ca="1" si="150"/>
        <v>2000</v>
      </c>
      <c r="BV152" s="79">
        <f t="shared" ca="1" si="166"/>
        <v>2000</v>
      </c>
      <c r="BW152" s="79">
        <f t="shared" ca="1" si="122"/>
        <v>1364.648999999994</v>
      </c>
      <c r="BX152" s="79">
        <f t="shared" ca="1" si="151"/>
        <v>635.35100000000602</v>
      </c>
      <c r="BY152" s="79">
        <f t="shared" ca="1" si="152"/>
        <v>635.35100000000602</v>
      </c>
      <c r="BZ152" s="79">
        <f t="shared" ca="1" si="158"/>
        <v>216081.49010891607</v>
      </c>
      <c r="CA152" s="14">
        <f ca="1">SUM(BY$12:BY152)</f>
        <v>122254.73110891609</v>
      </c>
      <c r="CB152" s="77">
        <f ca="1">SUM(BW$12:BW152)+SUMIF(BX$12:BX152, "&lt;0")</f>
        <v>93826.759000000005</v>
      </c>
      <c r="CD152" s="78">
        <v>44326</v>
      </c>
      <c r="CE152" s="79">
        <f t="shared" ca="1" si="153"/>
        <v>2500</v>
      </c>
      <c r="CF152" s="79">
        <f t="shared" ca="1" si="167"/>
        <v>2500</v>
      </c>
      <c r="CG152" s="79">
        <f t="shared" ca="1" si="123"/>
        <v>1543.6470771540908</v>
      </c>
      <c r="CH152" s="79">
        <f t="shared" ca="1" si="154"/>
        <v>956.35292284590923</v>
      </c>
      <c r="CI152" s="79">
        <f t="shared" ca="1" si="155"/>
        <v>956.35292284590923</v>
      </c>
      <c r="CJ152" s="79">
        <f t="shared" ca="1" si="129"/>
        <v>241841.69994991258</v>
      </c>
      <c r="CK152" s="14">
        <f ca="1">SUM(CI$12:CI152)</f>
        <v>136609.7805838724</v>
      </c>
      <c r="CL152" s="77">
        <f ca="1">SUM(CG$12:CG152)+SUMIF(CH$12:CH152, "&lt;0")</f>
        <v>105231.91936604019</v>
      </c>
    </row>
    <row r="153" spans="1:90" x14ac:dyDescent="0.2">
      <c r="A153" s="56">
        <v>44327</v>
      </c>
      <c r="B153" s="76">
        <f ca="1">IF($A153&gt;= $C$5,$C$6, INDEX('[1]Historical Data'!$D$2:$D$742, MATCH(A153, '[1]Historical Data'!$B$2:$B$742, 0)))</f>
        <v>1942.7882857142852</v>
      </c>
      <c r="C153" s="79">
        <f t="shared" ca="1" si="159"/>
        <v>1942.7882857142852</v>
      </c>
      <c r="D153" s="79">
        <f t="shared" ca="1" si="115"/>
        <v>1942.7882857142852</v>
      </c>
      <c r="E153" s="79">
        <f t="shared" ca="1" si="130"/>
        <v>0</v>
      </c>
      <c r="F153" s="79">
        <f t="shared" ca="1" si="131"/>
        <v>0</v>
      </c>
      <c r="G153" s="79">
        <f t="shared" ca="1" si="156"/>
        <v>214626.78099999981</v>
      </c>
      <c r="H153" s="14">
        <f ca="1">SUM(F$12:F153)</f>
        <v>120230.3148571428</v>
      </c>
      <c r="I153" s="77">
        <f ca="1">SUM(D$12:D153)+SUMIF(E$12:E153, "&lt;0")</f>
        <v>94396.466142857098</v>
      </c>
      <c r="J153" s="14"/>
      <c r="K153" s="78">
        <v>44327</v>
      </c>
      <c r="L153" s="79">
        <f t="shared" ca="1" si="132"/>
        <v>1850.8969899038457</v>
      </c>
      <c r="M153" s="79">
        <f t="shared" ca="1" si="160"/>
        <v>1850.8969899038457</v>
      </c>
      <c r="N153" s="79">
        <f t="shared" ca="1" si="116"/>
        <v>1850.8969899038457</v>
      </c>
      <c r="O153" s="79">
        <f t="shared" ca="1" si="133"/>
        <v>0</v>
      </c>
      <c r="P153" s="79">
        <f t="shared" ca="1" si="134"/>
        <v>0</v>
      </c>
      <c r="Q153" s="79">
        <f t="shared" ca="1" si="124"/>
        <v>208194.39029326945</v>
      </c>
      <c r="R153" s="14">
        <f ca="1">SUM(P$12:P153)</f>
        <v>116095.20654567309</v>
      </c>
      <c r="S153" s="77">
        <f ca="1">SUM(N$12:N153)+SUMIF(O$12:O153, "&lt;0")</f>
        <v>92099.18374759618</v>
      </c>
      <c r="U153" s="78">
        <v>44327</v>
      </c>
      <c r="V153" s="79">
        <f t="shared" ca="1" si="135"/>
        <v>1250</v>
      </c>
      <c r="W153" s="79">
        <f t="shared" ca="1" si="161"/>
        <v>1250</v>
      </c>
      <c r="X153" s="79">
        <f t="shared" ca="1" si="117"/>
        <v>1250</v>
      </c>
      <c r="Y153" s="79">
        <f t="shared" ca="1" si="136"/>
        <v>0</v>
      </c>
      <c r="Z153" s="79">
        <f t="shared" ca="1" si="137"/>
        <v>0</v>
      </c>
      <c r="AA153" s="79">
        <f t="shared" ca="1" si="125"/>
        <v>166131.601</v>
      </c>
      <c r="AB153" s="14">
        <f ca="1">SUM(Z$12:Z153)</f>
        <v>90242.024000000019</v>
      </c>
      <c r="AC153" s="77">
        <f ca="1">SUM(X$12:X153)+SUMIF(Y$12:Y153, "&lt;0")</f>
        <v>75889.576999999976</v>
      </c>
      <c r="AE153" s="78">
        <v>44327</v>
      </c>
      <c r="AF153" s="79">
        <f t="shared" ca="1" si="138"/>
        <v>2000</v>
      </c>
      <c r="AG153" s="79">
        <f t="shared" ca="1" si="162"/>
        <v>2000</v>
      </c>
      <c r="AH153" s="79">
        <f t="shared" ca="1" si="118"/>
        <v>1997.8820000000042</v>
      </c>
      <c r="AI153" s="79">
        <f t="shared" ca="1" si="139"/>
        <v>2.1179999999958454</v>
      </c>
      <c r="AJ153" s="79">
        <f t="shared" ca="1" si="140"/>
        <v>2.1179999999958454</v>
      </c>
      <c r="AK153" s="79">
        <f t="shared" ca="1" si="157"/>
        <v>218081.49010891607</v>
      </c>
      <c r="AL153" s="14">
        <f ca="1">SUM(AJ$12:AJ153)</f>
        <v>122256.8491089161</v>
      </c>
      <c r="AM153" s="77">
        <f ca="1">SUM(AH$12:AH153)+SUMIF(AI$12:AI153, "&lt;0")</f>
        <v>95824.641000000003</v>
      </c>
      <c r="AO153" s="78">
        <v>44327</v>
      </c>
      <c r="AP153" s="79">
        <f t="shared" ca="1" si="141"/>
        <v>3000</v>
      </c>
      <c r="AQ153" s="79">
        <f t="shared" ca="1" si="163"/>
        <v>3000</v>
      </c>
      <c r="AR153" s="79">
        <f t="shared" ca="1" si="119"/>
        <v>2562.0079195304734</v>
      </c>
      <c r="AS153" s="79">
        <f t="shared" ca="1" si="142"/>
        <v>437.99208046952663</v>
      </c>
      <c r="AT153" s="79">
        <f t="shared" ca="1" si="143"/>
        <v>437.99208046952663</v>
      </c>
      <c r="AU153" s="79">
        <f t="shared" ca="1" si="126"/>
        <v>259967.72356228146</v>
      </c>
      <c r="AV153" s="14">
        <f ca="1">SUM(AT$12:AT153)</f>
        <v>148823.33650031846</v>
      </c>
      <c r="AW153" s="77">
        <f ca="1">SUM(AR$12:AR153)+SUMIF(AS$12:AS153, "&lt;0")</f>
        <v>111144.38706196305</v>
      </c>
      <c r="AX153" s="14"/>
      <c r="AZ153" s="78">
        <v>44327</v>
      </c>
      <c r="BA153" s="79">
        <f t="shared" ca="1" si="144"/>
        <v>1500</v>
      </c>
      <c r="BB153" s="79">
        <f t="shared" ca="1" si="164"/>
        <v>1500</v>
      </c>
      <c r="BC153" s="79">
        <f t="shared" ca="1" si="120"/>
        <v>1500</v>
      </c>
      <c r="BD153" s="79">
        <f t="shared" ca="1" si="145"/>
        <v>0</v>
      </c>
      <c r="BE153" s="79">
        <f t="shared" ca="1" si="146"/>
        <v>0</v>
      </c>
      <c r="BF153" s="79">
        <f t="shared" ca="1" si="127"/>
        <v>183631.601</v>
      </c>
      <c r="BG153" s="14">
        <f ca="1">SUM(BE$12:BE153)</f>
        <v>100742.02399999999</v>
      </c>
      <c r="BH153" s="77">
        <f ca="1">SUM(BC$12:BC153)+SUMIF(BD$12:BD153, "&lt;0")</f>
        <v>82889.576999999976</v>
      </c>
      <c r="BJ153" s="78">
        <v>44327</v>
      </c>
      <c r="BK153" s="79">
        <f t="shared" ca="1" si="147"/>
        <v>1750</v>
      </c>
      <c r="BL153" s="79">
        <f t="shared" ca="1" si="165"/>
        <v>1750</v>
      </c>
      <c r="BM153" s="79">
        <f t="shared" ca="1" si="121"/>
        <v>1750</v>
      </c>
      <c r="BN153" s="79">
        <f t="shared" ca="1" si="148"/>
        <v>0</v>
      </c>
      <c r="BO153" s="79">
        <f t="shared" ca="1" si="149"/>
        <v>0</v>
      </c>
      <c r="BP153" s="79">
        <f t="shared" ca="1" si="128"/>
        <v>201131.601</v>
      </c>
      <c r="BQ153" s="14">
        <f ca="1">SUM(BO$12:BO153)</f>
        <v>111554.84199999999</v>
      </c>
      <c r="BR153" s="77">
        <f ca="1">SUM(BM$12:BM153)+SUMIF(BN$12:BN153, "&lt;0")</f>
        <v>89576.758999999962</v>
      </c>
      <c r="BT153" s="78">
        <v>44327</v>
      </c>
      <c r="BU153" s="79">
        <f t="shared" ca="1" si="150"/>
        <v>2000</v>
      </c>
      <c r="BV153" s="79">
        <f t="shared" ca="1" si="166"/>
        <v>2000</v>
      </c>
      <c r="BW153" s="79">
        <f t="shared" ca="1" si="122"/>
        <v>1997.8820000000042</v>
      </c>
      <c r="BX153" s="79">
        <f t="shared" ca="1" si="151"/>
        <v>2.1179999999958454</v>
      </c>
      <c r="BY153" s="79">
        <f t="shared" ca="1" si="152"/>
        <v>2.1179999999958454</v>
      </c>
      <c r="BZ153" s="79">
        <f t="shared" ca="1" si="158"/>
        <v>218081.49010891607</v>
      </c>
      <c r="CA153" s="14">
        <f ca="1">SUM(BY$12:BY153)</f>
        <v>122256.8491089161</v>
      </c>
      <c r="CB153" s="77">
        <f ca="1">SUM(BW$12:BW153)+SUMIF(BX$12:BX153, "&lt;0")</f>
        <v>95824.641000000003</v>
      </c>
      <c r="CD153" s="78">
        <v>44327</v>
      </c>
      <c r="CE153" s="79">
        <f t="shared" ca="1" si="153"/>
        <v>2500</v>
      </c>
      <c r="CF153" s="79">
        <f t="shared" ca="1" si="167"/>
        <v>2500</v>
      </c>
      <c r="CG153" s="79">
        <f t="shared" ca="1" si="123"/>
        <v>2153.374830506998</v>
      </c>
      <c r="CH153" s="79">
        <f t="shared" ca="1" si="154"/>
        <v>346.62516949300198</v>
      </c>
      <c r="CI153" s="79">
        <f t="shared" ca="1" si="155"/>
        <v>346.62516949300198</v>
      </c>
      <c r="CJ153" s="79">
        <f t="shared" ca="1" si="129"/>
        <v>244341.69994991258</v>
      </c>
      <c r="CK153" s="14">
        <f ca="1">SUM(CI$12:CI153)</f>
        <v>136956.4057533654</v>
      </c>
      <c r="CL153" s="77">
        <f ca="1">SUM(CG$12:CG153)+SUMIF(CH$12:CH153, "&lt;0")</f>
        <v>107385.2941965472</v>
      </c>
    </row>
    <row r="154" spans="1:90" x14ac:dyDescent="0.2">
      <c r="A154" s="56">
        <v>44328</v>
      </c>
      <c r="B154" s="76">
        <f ca="1">IF($A154&gt;= $C$5,$C$6, INDEX('[1]Historical Data'!$D$2:$D$742, MATCH(A154, '[1]Historical Data'!$B$2:$B$742, 0)))</f>
        <v>1942.7882857142852</v>
      </c>
      <c r="C154" s="79">
        <f t="shared" ca="1" si="159"/>
        <v>1942.7882857142852</v>
      </c>
      <c r="D154" s="79">
        <f t="shared" ca="1" si="115"/>
        <v>608.51771428571988</v>
      </c>
      <c r="E154" s="79">
        <f t="shared" ca="1" si="130"/>
        <v>1334.2705714285653</v>
      </c>
      <c r="F154" s="79">
        <f t="shared" ca="1" si="131"/>
        <v>1334.2705714285653</v>
      </c>
      <c r="G154" s="79">
        <f t="shared" ca="1" si="156"/>
        <v>216569.5692857141</v>
      </c>
      <c r="H154" s="14">
        <f ca="1">SUM(F$12:F154)</f>
        <v>121564.58542857137</v>
      </c>
      <c r="I154" s="77">
        <f ca="1">SUM(D$12:D154)+SUMIF(E$12:E154, "&lt;0")</f>
        <v>95004.983857142812</v>
      </c>
      <c r="J154" s="14"/>
      <c r="K154" s="78">
        <v>44328</v>
      </c>
      <c r="L154" s="79">
        <f t="shared" ca="1" si="132"/>
        <v>1850.8969899038457</v>
      </c>
      <c r="M154" s="79">
        <f t="shared" ca="1" si="160"/>
        <v>1850.8969899038457</v>
      </c>
      <c r="N154" s="79">
        <f t="shared" ca="1" si="116"/>
        <v>700.40901009615936</v>
      </c>
      <c r="O154" s="79">
        <f t="shared" ca="1" si="133"/>
        <v>1150.4879798076863</v>
      </c>
      <c r="P154" s="79">
        <f t="shared" ca="1" si="134"/>
        <v>1150.4879798076863</v>
      </c>
      <c r="Q154" s="79">
        <f t="shared" ca="1" si="124"/>
        <v>210045.2872831733</v>
      </c>
      <c r="R154" s="14">
        <f ca="1">SUM(P$12:P154)</f>
        <v>117245.69452548078</v>
      </c>
      <c r="S154" s="77">
        <f ca="1">SUM(N$12:N154)+SUMIF(O$12:O154, "&lt;0")</f>
        <v>92799.592757692342</v>
      </c>
      <c r="U154" s="78">
        <v>44328</v>
      </c>
      <c r="V154" s="79">
        <f t="shared" ca="1" si="135"/>
        <v>1250</v>
      </c>
      <c r="W154" s="79">
        <f t="shared" ca="1" si="161"/>
        <v>1250</v>
      </c>
      <c r="X154" s="79">
        <f t="shared" ca="1" si="117"/>
        <v>1250</v>
      </c>
      <c r="Y154" s="79">
        <f t="shared" ca="1" si="136"/>
        <v>0</v>
      </c>
      <c r="Z154" s="79">
        <f t="shared" ca="1" si="137"/>
        <v>0</v>
      </c>
      <c r="AA154" s="79">
        <f t="shared" ca="1" si="125"/>
        <v>167381.601</v>
      </c>
      <c r="AB154" s="14">
        <f ca="1">SUM(Z$12:Z154)</f>
        <v>90242.024000000019</v>
      </c>
      <c r="AC154" s="77">
        <f ca="1">SUM(X$12:X154)+SUMIF(Y$12:Y154, "&lt;0")</f>
        <v>77139.576999999976</v>
      </c>
      <c r="AE154" s="78">
        <v>44328</v>
      </c>
      <c r="AF154" s="79">
        <f t="shared" ca="1" si="138"/>
        <v>2000</v>
      </c>
      <c r="AG154" s="79">
        <f t="shared" ca="1" si="162"/>
        <v>2000</v>
      </c>
      <c r="AH154" s="79">
        <f t="shared" ca="1" si="118"/>
        <v>553.42400000000089</v>
      </c>
      <c r="AI154" s="79">
        <f t="shared" ca="1" si="139"/>
        <v>1446.5759999999991</v>
      </c>
      <c r="AJ154" s="79">
        <f t="shared" ca="1" si="140"/>
        <v>1446.5759999999991</v>
      </c>
      <c r="AK154" s="79">
        <f t="shared" ca="1" si="157"/>
        <v>220081.49010891607</v>
      </c>
      <c r="AL154" s="14">
        <f ca="1">SUM(AJ$12:AJ154)</f>
        <v>123703.4251089161</v>
      </c>
      <c r="AM154" s="77">
        <f ca="1">SUM(AH$12:AH154)+SUMIF(AI$12:AI154, "&lt;0")</f>
        <v>96378.065000000002</v>
      </c>
      <c r="AO154" s="78">
        <v>44328</v>
      </c>
      <c r="AP154" s="79">
        <f t="shared" ca="1" si="141"/>
        <v>3000</v>
      </c>
      <c r="AQ154" s="79">
        <f t="shared" ca="1" si="163"/>
        <v>3000</v>
      </c>
      <c r="AR154" s="79">
        <f t="shared" ca="1" si="119"/>
        <v>1117.5499195304701</v>
      </c>
      <c r="AS154" s="79">
        <f t="shared" ca="1" si="142"/>
        <v>1882.4500804695299</v>
      </c>
      <c r="AT154" s="79">
        <f t="shared" ca="1" si="143"/>
        <v>1882.4500804695299</v>
      </c>
      <c r="AU154" s="79">
        <f t="shared" ca="1" si="126"/>
        <v>262967.72356228146</v>
      </c>
      <c r="AV154" s="14">
        <f ca="1">SUM(AT$12:AT154)</f>
        <v>150705.786580788</v>
      </c>
      <c r="AW154" s="77">
        <f ca="1">SUM(AR$12:AR154)+SUMIF(AS$12:AS154, "&lt;0")</f>
        <v>112261.93698149352</v>
      </c>
      <c r="AX154" s="14"/>
      <c r="AZ154" s="78">
        <v>44328</v>
      </c>
      <c r="BA154" s="79">
        <f t="shared" ca="1" si="144"/>
        <v>1500</v>
      </c>
      <c r="BB154" s="79">
        <f t="shared" ca="1" si="164"/>
        <v>1500</v>
      </c>
      <c r="BC154" s="79">
        <f t="shared" ca="1" si="120"/>
        <v>1488.4879999999957</v>
      </c>
      <c r="BD154" s="79">
        <f t="shared" ca="1" si="145"/>
        <v>11.512000000004264</v>
      </c>
      <c r="BE154" s="79">
        <f t="shared" ca="1" si="146"/>
        <v>11.512000000004264</v>
      </c>
      <c r="BF154" s="79">
        <f t="shared" ca="1" si="127"/>
        <v>185131.601</v>
      </c>
      <c r="BG154" s="14">
        <f ca="1">SUM(BE$12:BE154)</f>
        <v>100753.53599999999</v>
      </c>
      <c r="BH154" s="77">
        <f ca="1">SUM(BC$12:BC154)+SUMIF(BD$12:BD154, "&lt;0")</f>
        <v>84378.064999999973</v>
      </c>
      <c r="BJ154" s="78">
        <v>44328</v>
      </c>
      <c r="BK154" s="79">
        <f t="shared" ca="1" si="147"/>
        <v>1750</v>
      </c>
      <c r="BL154" s="79">
        <f t="shared" ca="1" si="165"/>
        <v>1750</v>
      </c>
      <c r="BM154" s="79">
        <f t="shared" ca="1" si="121"/>
        <v>801.30600000000504</v>
      </c>
      <c r="BN154" s="79">
        <f t="shared" ca="1" si="148"/>
        <v>948.69399999999496</v>
      </c>
      <c r="BO154" s="79">
        <f t="shared" ca="1" si="149"/>
        <v>948.69399999999496</v>
      </c>
      <c r="BP154" s="79">
        <f t="shared" ca="1" si="128"/>
        <v>202881.601</v>
      </c>
      <c r="BQ154" s="14">
        <f ca="1">SUM(BO$12:BO154)</f>
        <v>112503.53599999998</v>
      </c>
      <c r="BR154" s="77">
        <f ca="1">SUM(BM$12:BM154)+SUMIF(BN$12:BN154, "&lt;0")</f>
        <v>90378.064999999973</v>
      </c>
      <c r="BT154" s="78">
        <v>44328</v>
      </c>
      <c r="BU154" s="79">
        <f t="shared" ca="1" si="150"/>
        <v>2000</v>
      </c>
      <c r="BV154" s="79">
        <f t="shared" ca="1" si="166"/>
        <v>2000</v>
      </c>
      <c r="BW154" s="79">
        <f t="shared" ca="1" si="122"/>
        <v>553.42400000000089</v>
      </c>
      <c r="BX154" s="79">
        <f t="shared" ca="1" si="151"/>
        <v>1446.5759999999991</v>
      </c>
      <c r="BY154" s="79">
        <f t="shared" ca="1" si="152"/>
        <v>1446.5759999999991</v>
      </c>
      <c r="BZ154" s="79">
        <f t="shared" ca="1" si="158"/>
        <v>220081.49010891607</v>
      </c>
      <c r="CA154" s="14">
        <f ca="1">SUM(BY$12:BY154)</f>
        <v>123703.4251089161</v>
      </c>
      <c r="CB154" s="77">
        <f ca="1">SUM(BW$12:BW154)+SUMIF(BX$12:BX154, "&lt;0")</f>
        <v>96378.065000000002</v>
      </c>
      <c r="CD154" s="78">
        <v>44328</v>
      </c>
      <c r="CE154" s="79">
        <f t="shared" ca="1" si="153"/>
        <v>2500</v>
      </c>
      <c r="CF154" s="79">
        <f t="shared" ca="1" si="167"/>
        <v>2500</v>
      </c>
      <c r="CG154" s="79">
        <f t="shared" ca="1" si="123"/>
        <v>685.41158385989183</v>
      </c>
      <c r="CH154" s="79">
        <f t="shared" ca="1" si="154"/>
        <v>1814.5884161401082</v>
      </c>
      <c r="CI154" s="79">
        <f t="shared" ca="1" si="155"/>
        <v>1814.5884161401082</v>
      </c>
      <c r="CJ154" s="79">
        <f t="shared" ca="1" si="129"/>
        <v>246841.69994991258</v>
      </c>
      <c r="CK154" s="14">
        <f ca="1">SUM(CI$12:CI154)</f>
        <v>138770.99416950552</v>
      </c>
      <c r="CL154" s="77">
        <f ca="1">SUM(CG$12:CG154)+SUMIF(CH$12:CH154, "&lt;0")</f>
        <v>108070.70578040709</v>
      </c>
    </row>
    <row r="155" spans="1:90" x14ac:dyDescent="0.2">
      <c r="A155" s="56">
        <v>44329</v>
      </c>
      <c r="B155" s="76">
        <f ca="1">IF($A155&gt;= $C$5,$C$6, INDEX('[1]Historical Data'!$D$2:$D$742, MATCH(A155, '[1]Historical Data'!$B$2:$B$742, 0)))</f>
        <v>1942.7882857142852</v>
      </c>
      <c r="C155" s="79">
        <f t="shared" ca="1" si="159"/>
        <v>1942.7882857142852</v>
      </c>
      <c r="D155" s="79">
        <f t="shared" ca="1" si="115"/>
        <v>517.90399999999681</v>
      </c>
      <c r="E155" s="79">
        <f t="shared" ca="1" si="130"/>
        <v>1424.8842857142884</v>
      </c>
      <c r="F155" s="79">
        <f t="shared" ca="1" si="131"/>
        <v>1424.8842857142884</v>
      </c>
      <c r="G155" s="79">
        <f t="shared" ca="1" si="156"/>
        <v>218512.35757142838</v>
      </c>
      <c r="H155" s="14">
        <f ca="1">SUM(F$12:F155)</f>
        <v>122989.46971428566</v>
      </c>
      <c r="I155" s="77">
        <f ca="1">SUM(D$12:D155)+SUMIF(E$12:E155, "&lt;0")</f>
        <v>95522.887857142807</v>
      </c>
      <c r="J155" s="14"/>
      <c r="K155" s="78">
        <v>44329</v>
      </c>
      <c r="L155" s="79">
        <f t="shared" ca="1" si="132"/>
        <v>1850.8969899038457</v>
      </c>
      <c r="M155" s="79">
        <f t="shared" ca="1" si="160"/>
        <v>1850.8969899038457</v>
      </c>
      <c r="N155" s="79">
        <f t="shared" ca="1" si="116"/>
        <v>517.90399999999681</v>
      </c>
      <c r="O155" s="79">
        <f t="shared" ca="1" si="133"/>
        <v>1332.9929899038489</v>
      </c>
      <c r="P155" s="79">
        <f t="shared" ca="1" si="134"/>
        <v>1332.9929899038489</v>
      </c>
      <c r="Q155" s="79">
        <f t="shared" ca="1" si="124"/>
        <v>211896.18427307715</v>
      </c>
      <c r="R155" s="14">
        <f ca="1">SUM(P$12:P155)</f>
        <v>118578.68751538463</v>
      </c>
      <c r="S155" s="77">
        <f ca="1">SUM(N$12:N155)+SUMIF(O$12:O155, "&lt;0")</f>
        <v>93317.496757692337</v>
      </c>
      <c r="U155" s="78">
        <v>44329</v>
      </c>
      <c r="V155" s="79">
        <f t="shared" ca="1" si="135"/>
        <v>1250</v>
      </c>
      <c r="W155" s="79">
        <f t="shared" ca="1" si="161"/>
        <v>1250</v>
      </c>
      <c r="X155" s="79">
        <f t="shared" ca="1" si="117"/>
        <v>1250</v>
      </c>
      <c r="Y155" s="79">
        <f t="shared" ca="1" si="136"/>
        <v>0</v>
      </c>
      <c r="Z155" s="79">
        <f t="shared" ca="1" si="137"/>
        <v>0</v>
      </c>
      <c r="AA155" s="79">
        <f t="shared" ca="1" si="125"/>
        <v>168631.601</v>
      </c>
      <c r="AB155" s="14">
        <f ca="1">SUM(Z$12:Z155)</f>
        <v>90242.024000000019</v>
      </c>
      <c r="AC155" s="77">
        <f ca="1">SUM(X$12:X155)+SUMIF(Y$12:Y155, "&lt;0")</f>
        <v>78389.576999999976</v>
      </c>
      <c r="AE155" s="78">
        <v>44329</v>
      </c>
      <c r="AF155" s="79">
        <f t="shared" ca="1" si="138"/>
        <v>2000</v>
      </c>
      <c r="AG155" s="79">
        <f t="shared" ca="1" si="162"/>
        <v>2000</v>
      </c>
      <c r="AH155" s="79">
        <f t="shared" ca="1" si="118"/>
        <v>517.90399999999681</v>
      </c>
      <c r="AI155" s="79">
        <f t="shared" ca="1" si="139"/>
        <v>1482.0960000000032</v>
      </c>
      <c r="AJ155" s="79">
        <f t="shared" ca="1" si="140"/>
        <v>1482.0960000000032</v>
      </c>
      <c r="AK155" s="79">
        <f t="shared" ca="1" si="157"/>
        <v>222081.49010891607</v>
      </c>
      <c r="AL155" s="14">
        <f ca="1">SUM(AJ$12:AJ155)</f>
        <v>125185.5211089161</v>
      </c>
      <c r="AM155" s="77">
        <f ca="1">SUM(AH$12:AH155)+SUMIF(AI$12:AI155, "&lt;0")</f>
        <v>96895.968999999997</v>
      </c>
      <c r="AO155" s="78">
        <v>44329</v>
      </c>
      <c r="AP155" s="79">
        <f t="shared" ca="1" si="141"/>
        <v>3000</v>
      </c>
      <c r="AQ155" s="79">
        <f t="shared" ca="1" si="163"/>
        <v>3000</v>
      </c>
      <c r="AR155" s="79">
        <f t="shared" ca="1" si="119"/>
        <v>1082.029919530466</v>
      </c>
      <c r="AS155" s="79">
        <f t="shared" ca="1" si="142"/>
        <v>1917.970080469534</v>
      </c>
      <c r="AT155" s="79">
        <f t="shared" ca="1" si="143"/>
        <v>1917.970080469534</v>
      </c>
      <c r="AU155" s="79">
        <f t="shared" ca="1" si="126"/>
        <v>265967.72356228146</v>
      </c>
      <c r="AV155" s="14">
        <f ca="1">SUM(AT$12:AT155)</f>
        <v>152623.75666125753</v>
      </c>
      <c r="AW155" s="77">
        <f ca="1">SUM(AR$12:AR155)+SUMIF(AS$12:AS155, "&lt;0")</f>
        <v>113343.96690102399</v>
      </c>
      <c r="AX155" s="14"/>
      <c r="AZ155" s="78">
        <v>44329</v>
      </c>
      <c r="BA155" s="79">
        <f t="shared" ca="1" si="144"/>
        <v>1500</v>
      </c>
      <c r="BB155" s="79">
        <f t="shared" ca="1" si="164"/>
        <v>1500</v>
      </c>
      <c r="BC155" s="79">
        <f t="shared" ca="1" si="120"/>
        <v>517.90399999999681</v>
      </c>
      <c r="BD155" s="79">
        <f t="shared" ca="1" si="145"/>
        <v>982.09600000000319</v>
      </c>
      <c r="BE155" s="79">
        <f t="shared" ca="1" si="146"/>
        <v>982.09600000000319</v>
      </c>
      <c r="BF155" s="79">
        <f t="shared" ca="1" si="127"/>
        <v>186631.601</v>
      </c>
      <c r="BG155" s="14">
        <f ca="1">SUM(BE$12:BE155)</f>
        <v>101735.632</v>
      </c>
      <c r="BH155" s="77">
        <f ca="1">SUM(BC$12:BC155)+SUMIF(BD$12:BD155, "&lt;0")</f>
        <v>84895.968999999968</v>
      </c>
      <c r="BJ155" s="78">
        <v>44329</v>
      </c>
      <c r="BK155" s="79">
        <f t="shared" ca="1" si="147"/>
        <v>1750</v>
      </c>
      <c r="BL155" s="79">
        <f t="shared" ca="1" si="165"/>
        <v>1750</v>
      </c>
      <c r="BM155" s="79">
        <f t="shared" ca="1" si="121"/>
        <v>517.90399999999681</v>
      </c>
      <c r="BN155" s="79">
        <f t="shared" ca="1" si="148"/>
        <v>1232.0960000000032</v>
      </c>
      <c r="BO155" s="79">
        <f t="shared" ca="1" si="149"/>
        <v>1232.0960000000032</v>
      </c>
      <c r="BP155" s="79">
        <f t="shared" ca="1" si="128"/>
        <v>204631.601</v>
      </c>
      <c r="BQ155" s="14">
        <f ca="1">SUM(BO$12:BO155)</f>
        <v>113735.63199999998</v>
      </c>
      <c r="BR155" s="77">
        <f ca="1">SUM(BM$12:BM155)+SUMIF(BN$12:BN155, "&lt;0")</f>
        <v>90895.968999999968</v>
      </c>
      <c r="BT155" s="78">
        <v>44329</v>
      </c>
      <c r="BU155" s="79">
        <f t="shared" ca="1" si="150"/>
        <v>2000</v>
      </c>
      <c r="BV155" s="79">
        <f t="shared" ca="1" si="166"/>
        <v>2000</v>
      </c>
      <c r="BW155" s="79">
        <f t="shared" ca="1" si="122"/>
        <v>517.90399999999681</v>
      </c>
      <c r="BX155" s="79">
        <f t="shared" ca="1" si="151"/>
        <v>1482.0960000000032</v>
      </c>
      <c r="BY155" s="79">
        <f t="shared" ca="1" si="152"/>
        <v>1482.0960000000032</v>
      </c>
      <c r="BZ155" s="79">
        <f t="shared" ca="1" si="158"/>
        <v>222081.49010891607</v>
      </c>
      <c r="CA155" s="14">
        <f ca="1">SUM(BY$12:BY155)</f>
        <v>125185.5211089161</v>
      </c>
      <c r="CB155" s="77">
        <f ca="1">SUM(BW$12:BW155)+SUMIF(BX$12:BX155, "&lt;0")</f>
        <v>96895.968999999997</v>
      </c>
      <c r="CD155" s="78">
        <v>44329</v>
      </c>
      <c r="CE155" s="79">
        <f t="shared" ca="1" si="153"/>
        <v>2500</v>
      </c>
      <c r="CF155" s="79">
        <f t="shared" ca="1" si="167"/>
        <v>2500</v>
      </c>
      <c r="CG155" s="79">
        <f t="shared" ca="1" si="123"/>
        <v>626.38633721278484</v>
      </c>
      <c r="CH155" s="79">
        <f t="shared" ca="1" si="154"/>
        <v>1873.6136627872152</v>
      </c>
      <c r="CI155" s="79">
        <f t="shared" ca="1" si="155"/>
        <v>1873.6136627872152</v>
      </c>
      <c r="CJ155" s="79">
        <f t="shared" ca="1" si="129"/>
        <v>249341.69994991258</v>
      </c>
      <c r="CK155" s="14">
        <f ca="1">SUM(CI$12:CI155)</f>
        <v>140644.60783229274</v>
      </c>
      <c r="CL155" s="77">
        <f ca="1">SUM(CG$12:CG155)+SUMIF(CH$12:CH155, "&lt;0")</f>
        <v>108697.09211761988</v>
      </c>
    </row>
    <row r="156" spans="1:90" x14ac:dyDescent="0.2">
      <c r="A156" s="56">
        <v>44330</v>
      </c>
      <c r="B156" s="76">
        <f ca="1">IF($A156&gt;= $C$5,$C$6, INDEX('[1]Historical Data'!$D$2:$D$742, MATCH(A156, '[1]Historical Data'!$B$2:$B$742, 0)))</f>
        <v>1942.7882857142852</v>
      </c>
      <c r="C156" s="79">
        <f t="shared" ca="1" si="159"/>
        <v>1942.7882857142852</v>
      </c>
      <c r="D156" s="79">
        <f t="shared" ca="1" si="115"/>
        <v>1170.3842857142859</v>
      </c>
      <c r="E156" s="79">
        <f t="shared" ca="1" si="130"/>
        <v>772.40399999999931</v>
      </c>
      <c r="F156" s="79">
        <f t="shared" ca="1" si="131"/>
        <v>772.40399999999931</v>
      </c>
      <c r="G156" s="79">
        <f t="shared" ca="1" si="156"/>
        <v>220455.14585714266</v>
      </c>
      <c r="H156" s="14">
        <f ca="1">SUM(F$12:F156)</f>
        <v>123761.87371428566</v>
      </c>
      <c r="I156" s="77">
        <f ca="1">SUM(D$12:D156)+SUMIF(E$12:E156, "&lt;0")</f>
        <v>96693.272142857095</v>
      </c>
      <c r="J156" s="14"/>
      <c r="K156" s="78">
        <v>44330</v>
      </c>
      <c r="L156" s="79">
        <f t="shared" ca="1" si="132"/>
        <v>1850.8969899038457</v>
      </c>
      <c r="M156" s="79">
        <f t="shared" ca="1" si="160"/>
        <v>1850.8969899038457</v>
      </c>
      <c r="N156" s="79">
        <f t="shared" ca="1" si="116"/>
        <v>1078.4929899038464</v>
      </c>
      <c r="O156" s="79">
        <f t="shared" ca="1" si="133"/>
        <v>772.40399999999931</v>
      </c>
      <c r="P156" s="79">
        <f t="shared" ca="1" si="134"/>
        <v>772.40399999999931</v>
      </c>
      <c r="Q156" s="79">
        <f t="shared" ca="1" si="124"/>
        <v>213747.081262981</v>
      </c>
      <c r="R156" s="14">
        <f ca="1">SUM(P$12:P156)</f>
        <v>119351.09151538463</v>
      </c>
      <c r="S156" s="77">
        <f ca="1">SUM(N$12:N156)+SUMIF(O$12:O156, "&lt;0")</f>
        <v>94395.989747596177</v>
      </c>
      <c r="U156" s="78">
        <v>44330</v>
      </c>
      <c r="V156" s="79">
        <f t="shared" ca="1" si="135"/>
        <v>1250</v>
      </c>
      <c r="W156" s="79">
        <f t="shared" ca="1" si="161"/>
        <v>1250</v>
      </c>
      <c r="X156" s="79">
        <f t="shared" ca="1" si="117"/>
        <v>983.98799999999324</v>
      </c>
      <c r="Y156" s="79">
        <f t="shared" ca="1" si="136"/>
        <v>266.01200000000676</v>
      </c>
      <c r="Z156" s="79">
        <f t="shared" ca="1" si="137"/>
        <v>266.01200000000676</v>
      </c>
      <c r="AA156" s="79">
        <f t="shared" ca="1" si="125"/>
        <v>169881.601</v>
      </c>
      <c r="AB156" s="14">
        <f ca="1">SUM(Z$12:Z156)</f>
        <v>90508.036000000022</v>
      </c>
      <c r="AC156" s="77">
        <f ca="1">SUM(X$12:X156)+SUMIF(Y$12:Y156, "&lt;0")</f>
        <v>79373.564999999973</v>
      </c>
      <c r="AE156" s="78">
        <v>44330</v>
      </c>
      <c r="AF156" s="79">
        <f t="shared" ca="1" si="138"/>
        <v>2000</v>
      </c>
      <c r="AG156" s="79">
        <f t="shared" ca="1" si="162"/>
        <v>2000</v>
      </c>
      <c r="AH156" s="79">
        <f t="shared" ca="1" si="118"/>
        <v>1078.4929899038464</v>
      </c>
      <c r="AI156" s="79">
        <f t="shared" ca="1" si="139"/>
        <v>921.50701009615364</v>
      </c>
      <c r="AJ156" s="79">
        <f t="shared" ca="1" si="140"/>
        <v>921.50701009615364</v>
      </c>
      <c r="AK156" s="79">
        <f t="shared" ca="1" si="157"/>
        <v>224081.49010891607</v>
      </c>
      <c r="AL156" s="14">
        <f ca="1">SUM(AJ$12:AJ156)</f>
        <v>126107.02811901226</v>
      </c>
      <c r="AM156" s="77">
        <f ca="1">SUM(AH$12:AH156)+SUMIF(AI$12:AI156, "&lt;0")</f>
        <v>97974.461989903837</v>
      </c>
      <c r="AO156" s="78">
        <v>44330</v>
      </c>
      <c r="AP156" s="79">
        <f t="shared" ca="1" si="141"/>
        <v>3000</v>
      </c>
      <c r="AQ156" s="79">
        <f t="shared" ca="1" si="163"/>
        <v>3000</v>
      </c>
      <c r="AR156" s="79">
        <f t="shared" ca="1" si="119"/>
        <v>1642.6189094343156</v>
      </c>
      <c r="AS156" s="79">
        <f t="shared" ca="1" si="142"/>
        <v>1357.3810905656844</v>
      </c>
      <c r="AT156" s="79">
        <f t="shared" ca="1" si="143"/>
        <v>1357.3810905656844</v>
      </c>
      <c r="AU156" s="79">
        <f t="shared" ca="1" si="126"/>
        <v>268967.72356228146</v>
      </c>
      <c r="AV156" s="14">
        <f ca="1">SUM(AT$12:AT156)</f>
        <v>153981.1377518232</v>
      </c>
      <c r="AW156" s="77">
        <f ca="1">SUM(AR$12:AR156)+SUMIF(AS$12:AS156, "&lt;0")</f>
        <v>114986.5858104583</v>
      </c>
      <c r="AX156" s="14"/>
      <c r="AZ156" s="78">
        <v>44330</v>
      </c>
      <c r="BA156" s="79">
        <f t="shared" ca="1" si="144"/>
        <v>1500</v>
      </c>
      <c r="BB156" s="79">
        <f t="shared" ca="1" si="164"/>
        <v>1500</v>
      </c>
      <c r="BC156" s="79">
        <f t="shared" ca="1" si="120"/>
        <v>727.59600000000069</v>
      </c>
      <c r="BD156" s="79">
        <f t="shared" ca="1" si="145"/>
        <v>772.40399999999931</v>
      </c>
      <c r="BE156" s="79">
        <f t="shared" ca="1" si="146"/>
        <v>772.40399999999931</v>
      </c>
      <c r="BF156" s="79">
        <f t="shared" ca="1" si="127"/>
        <v>188131.601</v>
      </c>
      <c r="BG156" s="14">
        <f ca="1">SUM(BE$12:BE156)</f>
        <v>102508.03599999999</v>
      </c>
      <c r="BH156" s="77">
        <f ca="1">SUM(BC$12:BC156)+SUMIF(BD$12:BD156, "&lt;0")</f>
        <v>85623.564999999973</v>
      </c>
      <c r="BJ156" s="78">
        <v>44330</v>
      </c>
      <c r="BK156" s="79">
        <f t="shared" ca="1" si="147"/>
        <v>1750</v>
      </c>
      <c r="BL156" s="79">
        <f t="shared" ca="1" si="165"/>
        <v>1750</v>
      </c>
      <c r="BM156" s="79">
        <f t="shared" ca="1" si="121"/>
        <v>977.59600000000069</v>
      </c>
      <c r="BN156" s="79">
        <f t="shared" ca="1" si="148"/>
        <v>772.40399999999931</v>
      </c>
      <c r="BO156" s="79">
        <f t="shared" ca="1" si="149"/>
        <v>772.40399999999931</v>
      </c>
      <c r="BP156" s="79">
        <f t="shared" ca="1" si="128"/>
        <v>206381.601</v>
      </c>
      <c r="BQ156" s="14">
        <f ca="1">SUM(BO$12:BO156)</f>
        <v>114508.03599999998</v>
      </c>
      <c r="BR156" s="77">
        <f ca="1">SUM(BM$12:BM156)+SUMIF(BN$12:BN156, "&lt;0")</f>
        <v>91873.564999999973</v>
      </c>
      <c r="BT156" s="78">
        <v>44330</v>
      </c>
      <c r="BU156" s="79">
        <f t="shared" ca="1" si="150"/>
        <v>2000</v>
      </c>
      <c r="BV156" s="79">
        <f t="shared" ca="1" si="166"/>
        <v>2000</v>
      </c>
      <c r="BW156" s="79">
        <f t="shared" ca="1" si="122"/>
        <v>1078.4929899038464</v>
      </c>
      <c r="BX156" s="79">
        <f t="shared" ca="1" si="151"/>
        <v>921.50701009615364</v>
      </c>
      <c r="BY156" s="79">
        <f t="shared" ca="1" si="152"/>
        <v>921.50701009615364</v>
      </c>
      <c r="BZ156" s="79">
        <f t="shared" ca="1" si="158"/>
        <v>224081.49010891607</v>
      </c>
      <c r="CA156" s="14">
        <f ca="1">SUM(BY$12:BY156)</f>
        <v>126107.02811901226</v>
      </c>
      <c r="CB156" s="77">
        <f ca="1">SUM(BW$12:BW156)+SUMIF(BX$12:BX156, "&lt;0")</f>
        <v>97974.461989903837</v>
      </c>
      <c r="CD156" s="78">
        <v>44330</v>
      </c>
      <c r="CE156" s="79">
        <f t="shared" ca="1" si="153"/>
        <v>2500</v>
      </c>
      <c r="CF156" s="79">
        <f t="shared" ca="1" si="167"/>
        <v>2500</v>
      </c>
      <c r="CG156" s="79">
        <f t="shared" ca="1" si="123"/>
        <v>1163.4700804695315</v>
      </c>
      <c r="CH156" s="79">
        <f t="shared" ca="1" si="154"/>
        <v>1336.5299195304685</v>
      </c>
      <c r="CI156" s="79">
        <f t="shared" ca="1" si="155"/>
        <v>1336.5299195304685</v>
      </c>
      <c r="CJ156" s="79">
        <f t="shared" ca="1" si="129"/>
        <v>251841.69994991258</v>
      </c>
      <c r="CK156" s="14">
        <f ca="1">SUM(CI$12:CI156)</f>
        <v>141981.1377518232</v>
      </c>
      <c r="CL156" s="77">
        <f ca="1">SUM(CG$12:CG156)+SUMIF(CH$12:CH156, "&lt;0")</f>
        <v>109860.56219808941</v>
      </c>
    </row>
    <row r="157" spans="1:90" x14ac:dyDescent="0.2">
      <c r="A157" s="56">
        <v>44331</v>
      </c>
      <c r="B157" s="76">
        <f ca="1">IF($A157&gt;= $C$5,$C$6, INDEX('[1]Historical Data'!$D$2:$D$742, MATCH(A157, '[1]Historical Data'!$B$2:$B$742, 0)))</f>
        <v>1942.7882857142852</v>
      </c>
      <c r="C157" s="79">
        <f t="shared" ca="1" si="159"/>
        <v>1942.7882857142852</v>
      </c>
      <c r="D157" s="79">
        <f t="shared" ca="1" si="115"/>
        <v>1700.762285714284</v>
      </c>
      <c r="E157" s="79">
        <f t="shared" ca="1" si="130"/>
        <v>242.0260000000012</v>
      </c>
      <c r="F157" s="79">
        <f t="shared" ca="1" si="131"/>
        <v>242.0260000000012</v>
      </c>
      <c r="G157" s="79">
        <f t="shared" ca="1" si="156"/>
        <v>222397.93414285695</v>
      </c>
      <c r="H157" s="14">
        <f ca="1">SUM(F$12:F157)</f>
        <v>124003.89971428565</v>
      </c>
      <c r="I157" s="77">
        <f ca="1">SUM(D$12:D157)+SUMIF(E$12:E157, "&lt;0")</f>
        <v>98394.03442857138</v>
      </c>
      <c r="J157" s="14"/>
      <c r="K157" s="78">
        <v>44331</v>
      </c>
      <c r="L157" s="79">
        <f t="shared" ca="1" si="132"/>
        <v>1850.8969899038457</v>
      </c>
      <c r="M157" s="79">
        <f t="shared" ca="1" si="160"/>
        <v>1850.8969899038457</v>
      </c>
      <c r="N157" s="79">
        <f t="shared" ca="1" si="116"/>
        <v>1608.8709899038445</v>
      </c>
      <c r="O157" s="79">
        <f t="shared" ca="1" si="133"/>
        <v>242.0260000000012</v>
      </c>
      <c r="P157" s="79">
        <f t="shared" ca="1" si="134"/>
        <v>242.0260000000012</v>
      </c>
      <c r="Q157" s="79">
        <f t="shared" ca="1" si="124"/>
        <v>215597.97825288484</v>
      </c>
      <c r="R157" s="14">
        <f ca="1">SUM(P$12:P157)</f>
        <v>119593.11751538463</v>
      </c>
      <c r="S157" s="77">
        <f ca="1">SUM(N$12:N157)+SUMIF(O$12:O157, "&lt;0")</f>
        <v>96004.860737500028</v>
      </c>
      <c r="U157" s="78">
        <v>44331</v>
      </c>
      <c r="V157" s="79">
        <f t="shared" ca="1" si="135"/>
        <v>1250</v>
      </c>
      <c r="W157" s="79">
        <f t="shared" ca="1" si="161"/>
        <v>1250</v>
      </c>
      <c r="X157" s="79">
        <f t="shared" ca="1" si="117"/>
        <v>1007.9739999999988</v>
      </c>
      <c r="Y157" s="79">
        <f t="shared" ca="1" si="136"/>
        <v>242.0260000000012</v>
      </c>
      <c r="Z157" s="79">
        <f t="shared" ca="1" si="137"/>
        <v>242.0260000000012</v>
      </c>
      <c r="AA157" s="79">
        <f t="shared" ca="1" si="125"/>
        <v>171131.601</v>
      </c>
      <c r="AB157" s="14">
        <f ca="1">SUM(Z$12:Z157)</f>
        <v>90750.06200000002</v>
      </c>
      <c r="AC157" s="77">
        <f ca="1">SUM(X$12:X157)+SUMIF(Y$12:Y157, "&lt;0")</f>
        <v>80381.538999999975</v>
      </c>
      <c r="AE157" s="78">
        <v>44331</v>
      </c>
      <c r="AF157" s="79">
        <f t="shared" ca="1" si="138"/>
        <v>2000</v>
      </c>
      <c r="AG157" s="79">
        <f t="shared" ca="1" si="162"/>
        <v>2000</v>
      </c>
      <c r="AH157" s="79">
        <f t="shared" ca="1" si="118"/>
        <v>1632.3762365509474</v>
      </c>
      <c r="AI157" s="79">
        <f t="shared" ca="1" si="139"/>
        <v>367.6237634490526</v>
      </c>
      <c r="AJ157" s="79">
        <f t="shared" ca="1" si="140"/>
        <v>367.6237634490526</v>
      </c>
      <c r="AK157" s="79">
        <f t="shared" ca="1" si="157"/>
        <v>226081.49010891607</v>
      </c>
      <c r="AL157" s="14">
        <f ca="1">SUM(AJ$12:AJ157)</f>
        <v>126474.65188246132</v>
      </c>
      <c r="AM157" s="77">
        <f ca="1">SUM(AH$12:AH157)+SUMIF(AI$12:AI157, "&lt;0")</f>
        <v>99606.838226454784</v>
      </c>
      <c r="AO157" s="78">
        <v>44331</v>
      </c>
      <c r="AP157" s="79">
        <f t="shared" ca="1" si="141"/>
        <v>3000</v>
      </c>
      <c r="AQ157" s="79">
        <f t="shared" ca="1" si="163"/>
        <v>3000</v>
      </c>
      <c r="AR157" s="79">
        <f t="shared" ca="1" si="119"/>
        <v>2193.8480804695296</v>
      </c>
      <c r="AS157" s="79">
        <f t="shared" ca="1" si="142"/>
        <v>806.15191953047042</v>
      </c>
      <c r="AT157" s="79">
        <f t="shared" ca="1" si="143"/>
        <v>806.15191953047042</v>
      </c>
      <c r="AU157" s="79">
        <f t="shared" ca="1" si="126"/>
        <v>271967.72356228146</v>
      </c>
      <c r="AV157" s="14">
        <f ca="1">SUM(AT$12:AT157)</f>
        <v>154787.28967135368</v>
      </c>
      <c r="AW157" s="77">
        <f ca="1">SUM(AR$12:AR157)+SUMIF(AS$12:AS157, "&lt;0")</f>
        <v>117180.43389092783</v>
      </c>
      <c r="AX157" s="14"/>
      <c r="AZ157" s="78">
        <v>44331</v>
      </c>
      <c r="BA157" s="79">
        <f t="shared" ca="1" si="144"/>
        <v>1500</v>
      </c>
      <c r="BB157" s="79">
        <f t="shared" ca="1" si="164"/>
        <v>1500</v>
      </c>
      <c r="BC157" s="79">
        <f t="shared" ca="1" si="120"/>
        <v>1257.9739999999988</v>
      </c>
      <c r="BD157" s="79">
        <f t="shared" ca="1" si="145"/>
        <v>242.0260000000012</v>
      </c>
      <c r="BE157" s="79">
        <f t="shared" ca="1" si="146"/>
        <v>242.0260000000012</v>
      </c>
      <c r="BF157" s="79">
        <f t="shared" ca="1" si="127"/>
        <v>189631.601</v>
      </c>
      <c r="BG157" s="14">
        <f ca="1">SUM(BE$12:BE157)</f>
        <v>102750.06199999999</v>
      </c>
      <c r="BH157" s="77">
        <f ca="1">SUM(BC$12:BC157)+SUMIF(BD$12:BD157, "&lt;0")</f>
        <v>86881.538999999975</v>
      </c>
      <c r="BJ157" s="78">
        <v>44331</v>
      </c>
      <c r="BK157" s="79">
        <f t="shared" ca="1" si="147"/>
        <v>1750</v>
      </c>
      <c r="BL157" s="79">
        <f t="shared" ca="1" si="165"/>
        <v>1750</v>
      </c>
      <c r="BM157" s="79">
        <f t="shared" ca="1" si="121"/>
        <v>1507.9739999999988</v>
      </c>
      <c r="BN157" s="79">
        <f t="shared" ca="1" si="148"/>
        <v>242.0260000000012</v>
      </c>
      <c r="BO157" s="79">
        <f t="shared" ca="1" si="149"/>
        <v>242.0260000000012</v>
      </c>
      <c r="BP157" s="79">
        <f t="shared" ca="1" si="128"/>
        <v>208131.601</v>
      </c>
      <c r="BQ157" s="14">
        <f ca="1">SUM(BO$12:BO157)</f>
        <v>114750.06199999998</v>
      </c>
      <c r="BR157" s="77">
        <f ca="1">SUM(BM$12:BM157)+SUMIF(BN$12:BN157, "&lt;0")</f>
        <v>93381.538999999975</v>
      </c>
      <c r="BT157" s="78">
        <v>44331</v>
      </c>
      <c r="BU157" s="79">
        <f t="shared" ca="1" si="150"/>
        <v>2000</v>
      </c>
      <c r="BV157" s="79">
        <f t="shared" ca="1" si="166"/>
        <v>2000</v>
      </c>
      <c r="BW157" s="79">
        <f t="shared" ca="1" si="122"/>
        <v>1632.3762365509474</v>
      </c>
      <c r="BX157" s="79">
        <f t="shared" ca="1" si="151"/>
        <v>367.6237634490526</v>
      </c>
      <c r="BY157" s="79">
        <f t="shared" ca="1" si="152"/>
        <v>367.6237634490526</v>
      </c>
      <c r="BZ157" s="79">
        <f t="shared" ca="1" si="158"/>
        <v>226081.49010891607</v>
      </c>
      <c r="CA157" s="14">
        <f ca="1">SUM(BY$12:BY157)</f>
        <v>126474.65188246132</v>
      </c>
      <c r="CB157" s="77">
        <f ca="1">SUM(BW$12:BW157)+SUMIF(BX$12:BX157, "&lt;0")</f>
        <v>99606.838226454784</v>
      </c>
      <c r="CD157" s="78">
        <v>44331</v>
      </c>
      <c r="CE157" s="79">
        <f t="shared" ca="1" si="153"/>
        <v>2500</v>
      </c>
      <c r="CF157" s="79">
        <f t="shared" ca="1" si="167"/>
        <v>2500</v>
      </c>
      <c r="CG157" s="79">
        <f t="shared" ca="1" si="123"/>
        <v>1693.8480804695296</v>
      </c>
      <c r="CH157" s="79">
        <f t="shared" ca="1" si="154"/>
        <v>806.15191953047042</v>
      </c>
      <c r="CI157" s="79">
        <f t="shared" ca="1" si="155"/>
        <v>806.15191953047042</v>
      </c>
      <c r="CJ157" s="79">
        <f t="shared" ca="1" si="129"/>
        <v>254341.69994991258</v>
      </c>
      <c r="CK157" s="14">
        <f ca="1">SUM(CI$12:CI157)</f>
        <v>142787.28967135368</v>
      </c>
      <c r="CL157" s="77">
        <f ca="1">SUM(CG$12:CG157)+SUMIF(CH$12:CH157, "&lt;0")</f>
        <v>111554.41027855893</v>
      </c>
    </row>
    <row r="158" spans="1:90" x14ac:dyDescent="0.2">
      <c r="A158" s="56">
        <v>44332</v>
      </c>
      <c r="B158" s="76">
        <f ca="1">IF($A158&gt;= $C$5,$C$6, INDEX('[1]Historical Data'!$D$2:$D$742, MATCH(A158, '[1]Historical Data'!$B$2:$B$742, 0)))</f>
        <v>1942.7882857142852</v>
      </c>
      <c r="C158" s="79">
        <f t="shared" ca="1" si="159"/>
        <v>1942.7882857142852</v>
      </c>
      <c r="D158" s="79">
        <f t="shared" ca="1" si="115"/>
        <v>831.98028571428381</v>
      </c>
      <c r="E158" s="79">
        <f t="shared" ca="1" si="130"/>
        <v>1110.8080000000014</v>
      </c>
      <c r="F158" s="79">
        <f t="shared" ca="1" si="131"/>
        <v>1110.8080000000014</v>
      </c>
      <c r="G158" s="79">
        <f t="shared" ca="1" si="156"/>
        <v>224340.72242857123</v>
      </c>
      <c r="H158" s="14">
        <f ca="1">SUM(F$12:F158)</f>
        <v>125114.70771428566</v>
      </c>
      <c r="I158" s="77">
        <f ca="1">SUM(D$12:D158)+SUMIF(E$12:E158, "&lt;0")</f>
        <v>99226.014714285659</v>
      </c>
      <c r="J158" s="14"/>
      <c r="K158" s="78">
        <v>44332</v>
      </c>
      <c r="L158" s="79">
        <f t="shared" ca="1" si="132"/>
        <v>1850.8969899038457</v>
      </c>
      <c r="M158" s="79">
        <f t="shared" ca="1" si="160"/>
        <v>1850.8969899038457</v>
      </c>
      <c r="N158" s="79">
        <f t="shared" ca="1" si="116"/>
        <v>740.08898990384432</v>
      </c>
      <c r="O158" s="79">
        <f t="shared" ca="1" si="133"/>
        <v>1110.8080000000014</v>
      </c>
      <c r="P158" s="79">
        <f t="shared" ca="1" si="134"/>
        <v>1110.8080000000014</v>
      </c>
      <c r="Q158" s="79">
        <f t="shared" ca="1" si="124"/>
        <v>217448.87524278869</v>
      </c>
      <c r="R158" s="14">
        <f ca="1">SUM(P$12:P158)</f>
        <v>120703.92551538463</v>
      </c>
      <c r="S158" s="77">
        <f ca="1">SUM(N$12:N158)+SUMIF(O$12:O158, "&lt;0")</f>
        <v>96744.949727403873</v>
      </c>
      <c r="U158" s="78">
        <v>44332</v>
      </c>
      <c r="V158" s="79">
        <f t="shared" ca="1" si="135"/>
        <v>1250</v>
      </c>
      <c r="W158" s="79">
        <f t="shared" ca="1" si="161"/>
        <v>1250</v>
      </c>
      <c r="X158" s="79">
        <f t="shared" ca="1" si="117"/>
        <v>139.19199999999864</v>
      </c>
      <c r="Y158" s="79">
        <f t="shared" ca="1" si="136"/>
        <v>1110.8080000000014</v>
      </c>
      <c r="Z158" s="79">
        <f t="shared" ca="1" si="137"/>
        <v>1110.8080000000014</v>
      </c>
      <c r="AA158" s="79">
        <f t="shared" ca="1" si="125"/>
        <v>172381.601</v>
      </c>
      <c r="AB158" s="14">
        <f ca="1">SUM(Z$12:Z158)</f>
        <v>91860.870000000024</v>
      </c>
      <c r="AC158" s="77">
        <f ca="1">SUM(X$12:X158)+SUMIF(Y$12:Y158, "&lt;0")</f>
        <v>80520.730999999971</v>
      </c>
      <c r="AE158" s="78">
        <v>44332</v>
      </c>
      <c r="AF158" s="79">
        <f t="shared" ca="1" si="138"/>
        <v>2000</v>
      </c>
      <c r="AG158" s="79">
        <f t="shared" ca="1" si="162"/>
        <v>2000</v>
      </c>
      <c r="AH158" s="79">
        <f t="shared" ca="1" si="118"/>
        <v>787.09948319805017</v>
      </c>
      <c r="AI158" s="79">
        <f t="shared" ca="1" si="139"/>
        <v>1212.9005168019498</v>
      </c>
      <c r="AJ158" s="79">
        <f t="shared" ca="1" si="140"/>
        <v>1212.9005168019498</v>
      </c>
      <c r="AK158" s="79">
        <f t="shared" ca="1" si="157"/>
        <v>228081.49010891607</v>
      </c>
      <c r="AL158" s="14">
        <f ca="1">SUM(AJ$12:AJ158)</f>
        <v>127687.55239926327</v>
      </c>
      <c r="AM158" s="77">
        <f ca="1">SUM(AH$12:AH158)+SUMIF(AI$12:AI158, "&lt;0")</f>
        <v>100393.93770965283</v>
      </c>
      <c r="AO158" s="78">
        <v>44332</v>
      </c>
      <c r="AP158" s="79">
        <f t="shared" ca="1" si="141"/>
        <v>3000</v>
      </c>
      <c r="AQ158" s="79">
        <f t="shared" ca="1" si="163"/>
        <v>3000</v>
      </c>
      <c r="AR158" s="79">
        <f t="shared" ca="1" si="119"/>
        <v>1325.0660804695294</v>
      </c>
      <c r="AS158" s="79">
        <f t="shared" ca="1" si="142"/>
        <v>1674.9339195304706</v>
      </c>
      <c r="AT158" s="79">
        <f t="shared" ca="1" si="143"/>
        <v>1674.9339195304706</v>
      </c>
      <c r="AU158" s="79">
        <f t="shared" ca="1" si="126"/>
        <v>274967.72356228146</v>
      </c>
      <c r="AV158" s="14">
        <f ca="1">SUM(AT$12:AT158)</f>
        <v>156462.22359088415</v>
      </c>
      <c r="AW158" s="77">
        <f ca="1">SUM(AR$12:AR158)+SUMIF(AS$12:AS158, "&lt;0")</f>
        <v>118505.49997139737</v>
      </c>
      <c r="AX158" s="14"/>
      <c r="AZ158" s="78">
        <v>44332</v>
      </c>
      <c r="BA158" s="79">
        <f t="shared" ca="1" si="144"/>
        <v>1500</v>
      </c>
      <c r="BB158" s="79">
        <f t="shared" ca="1" si="164"/>
        <v>1500</v>
      </c>
      <c r="BC158" s="79">
        <f t="shared" ca="1" si="120"/>
        <v>389.19199999999864</v>
      </c>
      <c r="BD158" s="79">
        <f t="shared" ca="1" si="145"/>
        <v>1110.8080000000014</v>
      </c>
      <c r="BE158" s="79">
        <f t="shared" ca="1" si="146"/>
        <v>1110.8080000000014</v>
      </c>
      <c r="BF158" s="79">
        <f t="shared" ca="1" si="127"/>
        <v>191131.601</v>
      </c>
      <c r="BG158" s="14">
        <f ca="1">SUM(BE$12:BE158)</f>
        <v>103860.87</v>
      </c>
      <c r="BH158" s="77">
        <f ca="1">SUM(BC$12:BC158)+SUMIF(BD$12:BD158, "&lt;0")</f>
        <v>87270.730999999971</v>
      </c>
      <c r="BJ158" s="78">
        <v>44332</v>
      </c>
      <c r="BK158" s="79">
        <f t="shared" ca="1" si="147"/>
        <v>1750</v>
      </c>
      <c r="BL158" s="79">
        <f t="shared" ca="1" si="165"/>
        <v>1750</v>
      </c>
      <c r="BM158" s="79">
        <f t="shared" ca="1" si="121"/>
        <v>639.19199999999864</v>
      </c>
      <c r="BN158" s="79">
        <f t="shared" ca="1" si="148"/>
        <v>1110.8080000000014</v>
      </c>
      <c r="BO158" s="79">
        <f t="shared" ca="1" si="149"/>
        <v>1110.8080000000014</v>
      </c>
      <c r="BP158" s="79">
        <f t="shared" ca="1" si="128"/>
        <v>209881.601</v>
      </c>
      <c r="BQ158" s="14">
        <f ca="1">SUM(BO$12:BO158)</f>
        <v>115860.86999999998</v>
      </c>
      <c r="BR158" s="77">
        <f ca="1">SUM(BM$12:BM158)+SUMIF(BN$12:BN158, "&lt;0")</f>
        <v>94020.730999999971</v>
      </c>
      <c r="BT158" s="78">
        <v>44332</v>
      </c>
      <c r="BU158" s="79">
        <f t="shared" ca="1" si="150"/>
        <v>2000</v>
      </c>
      <c r="BV158" s="79">
        <f t="shared" ca="1" si="166"/>
        <v>2000</v>
      </c>
      <c r="BW158" s="79">
        <f t="shared" ca="1" si="122"/>
        <v>787.09948319805017</v>
      </c>
      <c r="BX158" s="79">
        <f t="shared" ca="1" si="151"/>
        <v>1212.9005168019498</v>
      </c>
      <c r="BY158" s="79">
        <f t="shared" ca="1" si="152"/>
        <v>1212.9005168019498</v>
      </c>
      <c r="BZ158" s="79">
        <f t="shared" ca="1" si="158"/>
        <v>228081.49010891607</v>
      </c>
      <c r="CA158" s="14">
        <f ca="1">SUM(BY$12:BY158)</f>
        <v>127687.55239926327</v>
      </c>
      <c r="CB158" s="77">
        <f ca="1">SUM(BW$12:BW158)+SUMIF(BX$12:BX158, "&lt;0")</f>
        <v>100393.93770965283</v>
      </c>
      <c r="CD158" s="78">
        <v>44332</v>
      </c>
      <c r="CE158" s="79">
        <f t="shared" ca="1" si="153"/>
        <v>2500</v>
      </c>
      <c r="CF158" s="79">
        <f t="shared" ca="1" si="167"/>
        <v>2500</v>
      </c>
      <c r="CG158" s="79">
        <f t="shared" ca="1" si="123"/>
        <v>825.06608046952942</v>
      </c>
      <c r="CH158" s="79">
        <f t="shared" ca="1" si="154"/>
        <v>1674.9339195304706</v>
      </c>
      <c r="CI158" s="79">
        <f t="shared" ca="1" si="155"/>
        <v>1674.9339195304706</v>
      </c>
      <c r="CJ158" s="79">
        <f t="shared" ca="1" si="129"/>
        <v>256841.69994991258</v>
      </c>
      <c r="CK158" s="14">
        <f ca="1">SUM(CI$12:CI158)</f>
        <v>144462.22359088415</v>
      </c>
      <c r="CL158" s="77">
        <f ca="1">SUM(CG$12:CG158)+SUMIF(CH$12:CH158, "&lt;0")</f>
        <v>112379.47635902847</v>
      </c>
    </row>
    <row r="159" spans="1:90" x14ac:dyDescent="0.2">
      <c r="A159" s="56">
        <v>44333</v>
      </c>
      <c r="B159" s="76">
        <f ca="1">IF($A159&gt;= $C$5,$C$6, INDEX('[1]Historical Data'!$D$2:$D$742, MATCH(A159, '[1]Historical Data'!$B$2:$B$742, 0)))</f>
        <v>1942.7882857142852</v>
      </c>
      <c r="C159" s="79">
        <f t="shared" ca="1" si="159"/>
        <v>1942.7882857142852</v>
      </c>
      <c r="D159" s="79">
        <f t="shared" ca="1" si="115"/>
        <v>744.15928571429208</v>
      </c>
      <c r="E159" s="79">
        <f t="shared" ca="1" si="130"/>
        <v>1198.6289999999931</v>
      </c>
      <c r="F159" s="79">
        <f t="shared" ca="1" si="131"/>
        <v>1198.6289999999931</v>
      </c>
      <c r="G159" s="79">
        <f t="shared" ca="1" si="156"/>
        <v>226283.51071428551</v>
      </c>
      <c r="H159" s="14">
        <f ca="1">SUM(F$12:F159)</f>
        <v>126313.33671428564</v>
      </c>
      <c r="I159" s="77">
        <f ca="1">SUM(D$12:D159)+SUMIF(E$12:E159, "&lt;0")</f>
        <v>99970.173999999955</v>
      </c>
      <c r="J159" s="14"/>
      <c r="K159" s="78">
        <v>44333</v>
      </c>
      <c r="L159" s="79">
        <f t="shared" ca="1" si="132"/>
        <v>1850.8969899038457</v>
      </c>
      <c r="M159" s="79">
        <f t="shared" ca="1" si="160"/>
        <v>1850.8969899038457</v>
      </c>
      <c r="N159" s="79">
        <f t="shared" ca="1" si="116"/>
        <v>652.26798990385259</v>
      </c>
      <c r="O159" s="79">
        <f t="shared" ca="1" si="133"/>
        <v>1198.6289999999931</v>
      </c>
      <c r="P159" s="79">
        <f t="shared" ca="1" si="134"/>
        <v>1198.6289999999931</v>
      </c>
      <c r="Q159" s="79">
        <f t="shared" ca="1" si="124"/>
        <v>219299.77223269254</v>
      </c>
      <c r="R159" s="14">
        <f ca="1">SUM(P$12:P159)</f>
        <v>121902.55451538462</v>
      </c>
      <c r="S159" s="77">
        <f ca="1">SUM(N$12:N159)+SUMIF(O$12:O159, "&lt;0")</f>
        <v>97397.217717307722</v>
      </c>
      <c r="U159" s="78">
        <v>44333</v>
      </c>
      <c r="V159" s="79">
        <f t="shared" ca="1" si="135"/>
        <v>1250</v>
      </c>
      <c r="W159" s="79">
        <f t="shared" ca="1" si="161"/>
        <v>1250</v>
      </c>
      <c r="X159" s="79">
        <f t="shared" ca="1" si="117"/>
        <v>51.371000000006916</v>
      </c>
      <c r="Y159" s="79">
        <f t="shared" ca="1" si="136"/>
        <v>1198.6289999999931</v>
      </c>
      <c r="Z159" s="79">
        <f t="shared" ca="1" si="137"/>
        <v>1198.6289999999931</v>
      </c>
      <c r="AA159" s="79">
        <f t="shared" ca="1" si="125"/>
        <v>173631.601</v>
      </c>
      <c r="AB159" s="14">
        <f ca="1">SUM(Z$12:Z159)</f>
        <v>93059.499000000011</v>
      </c>
      <c r="AC159" s="77">
        <f ca="1">SUM(X$12:X159)+SUMIF(Y$12:Y159, "&lt;0")</f>
        <v>80572.101999999984</v>
      </c>
      <c r="AE159" s="78">
        <v>44333</v>
      </c>
      <c r="AF159" s="79">
        <f t="shared" ca="1" si="138"/>
        <v>2000</v>
      </c>
      <c r="AG159" s="79">
        <f t="shared" ca="1" si="162"/>
        <v>2000</v>
      </c>
      <c r="AH159" s="79">
        <f t="shared" ca="1" si="118"/>
        <v>722.78372984516136</v>
      </c>
      <c r="AI159" s="79">
        <f t="shared" ca="1" si="139"/>
        <v>1277.2162701548386</v>
      </c>
      <c r="AJ159" s="79">
        <f t="shared" ca="1" si="140"/>
        <v>1277.2162701548386</v>
      </c>
      <c r="AK159" s="79">
        <f t="shared" ca="1" si="157"/>
        <v>230081.49010891607</v>
      </c>
      <c r="AL159" s="14">
        <f ca="1">SUM(AJ$12:AJ159)</f>
        <v>128964.7686694181</v>
      </c>
      <c r="AM159" s="77">
        <f ca="1">SUM(AH$12:AH159)+SUMIF(AI$12:AI159, "&lt;0")</f>
        <v>101116.721439498</v>
      </c>
      <c r="AO159" s="78">
        <v>44333</v>
      </c>
      <c r="AP159" s="79">
        <f t="shared" ca="1" si="141"/>
        <v>3000</v>
      </c>
      <c r="AQ159" s="79">
        <f t="shared" ca="1" si="163"/>
        <v>3000</v>
      </c>
      <c r="AR159" s="79">
        <f t="shared" ca="1" si="119"/>
        <v>1237.2450804695377</v>
      </c>
      <c r="AS159" s="79">
        <f t="shared" ca="1" si="142"/>
        <v>1762.7549195304623</v>
      </c>
      <c r="AT159" s="79">
        <f t="shared" ca="1" si="143"/>
        <v>1762.7549195304623</v>
      </c>
      <c r="AU159" s="79">
        <f t="shared" ca="1" si="126"/>
        <v>277967.72356228146</v>
      </c>
      <c r="AV159" s="14">
        <f ca="1">SUM(AT$12:AT159)</f>
        <v>158224.97851041463</v>
      </c>
      <c r="AW159" s="77">
        <f ca="1">SUM(AR$12:AR159)+SUMIF(AS$12:AS159, "&lt;0")</f>
        <v>119742.74505186691</v>
      </c>
      <c r="AX159" s="14"/>
      <c r="AZ159" s="78">
        <v>44333</v>
      </c>
      <c r="BA159" s="79">
        <f t="shared" ca="1" si="144"/>
        <v>1500</v>
      </c>
      <c r="BB159" s="79">
        <f t="shared" ca="1" si="164"/>
        <v>1500</v>
      </c>
      <c r="BC159" s="79">
        <f t="shared" ca="1" si="120"/>
        <v>301.37100000000692</v>
      </c>
      <c r="BD159" s="79">
        <f t="shared" ca="1" si="145"/>
        <v>1198.6289999999931</v>
      </c>
      <c r="BE159" s="79">
        <f t="shared" ca="1" si="146"/>
        <v>1198.6289999999931</v>
      </c>
      <c r="BF159" s="79">
        <f t="shared" ca="1" si="127"/>
        <v>192631.601</v>
      </c>
      <c r="BG159" s="14">
        <f ca="1">SUM(BE$12:BE159)</f>
        <v>105059.49899999998</v>
      </c>
      <c r="BH159" s="77">
        <f ca="1">SUM(BC$12:BC159)+SUMIF(BD$12:BD159, "&lt;0")</f>
        <v>87572.101999999984</v>
      </c>
      <c r="BJ159" s="78">
        <v>44333</v>
      </c>
      <c r="BK159" s="79">
        <f t="shared" ca="1" si="147"/>
        <v>1750</v>
      </c>
      <c r="BL159" s="79">
        <f t="shared" ca="1" si="165"/>
        <v>1750</v>
      </c>
      <c r="BM159" s="79">
        <f t="shared" ca="1" si="121"/>
        <v>551.37100000000692</v>
      </c>
      <c r="BN159" s="79">
        <f t="shared" ca="1" si="148"/>
        <v>1198.6289999999931</v>
      </c>
      <c r="BO159" s="79">
        <f t="shared" ca="1" si="149"/>
        <v>1198.6289999999931</v>
      </c>
      <c r="BP159" s="79">
        <f t="shared" ca="1" si="128"/>
        <v>211631.601</v>
      </c>
      <c r="BQ159" s="14">
        <f ca="1">SUM(BO$12:BO159)</f>
        <v>117059.49899999997</v>
      </c>
      <c r="BR159" s="77">
        <f ca="1">SUM(BM$12:BM159)+SUMIF(BN$12:BN159, "&lt;0")</f>
        <v>94572.101999999984</v>
      </c>
      <c r="BT159" s="78">
        <v>44333</v>
      </c>
      <c r="BU159" s="79">
        <f t="shared" ca="1" si="150"/>
        <v>2000</v>
      </c>
      <c r="BV159" s="79">
        <f t="shared" ca="1" si="166"/>
        <v>2000</v>
      </c>
      <c r="BW159" s="79">
        <f t="shared" ca="1" si="122"/>
        <v>722.78372984516136</v>
      </c>
      <c r="BX159" s="79">
        <f t="shared" ca="1" si="151"/>
        <v>1277.2162701548386</v>
      </c>
      <c r="BY159" s="79">
        <f t="shared" ca="1" si="152"/>
        <v>1277.2162701548386</v>
      </c>
      <c r="BZ159" s="79">
        <f t="shared" ca="1" si="158"/>
        <v>230081.49010891607</v>
      </c>
      <c r="CA159" s="14">
        <f ca="1">SUM(BY$12:BY159)</f>
        <v>128964.7686694181</v>
      </c>
      <c r="CB159" s="77">
        <f ca="1">SUM(BW$12:BW159)+SUMIF(BX$12:BX159, "&lt;0")</f>
        <v>101116.721439498</v>
      </c>
      <c r="CD159" s="78">
        <v>44333</v>
      </c>
      <c r="CE159" s="79">
        <f t="shared" ca="1" si="153"/>
        <v>2500</v>
      </c>
      <c r="CF159" s="79">
        <f t="shared" ca="1" si="167"/>
        <v>2500</v>
      </c>
      <c r="CG159" s="79">
        <f t="shared" ca="1" si="123"/>
        <v>737.2450804695377</v>
      </c>
      <c r="CH159" s="79">
        <f t="shared" ca="1" si="154"/>
        <v>1762.7549195304623</v>
      </c>
      <c r="CI159" s="79">
        <f t="shared" ca="1" si="155"/>
        <v>1762.7549195304623</v>
      </c>
      <c r="CJ159" s="79">
        <f t="shared" ca="1" si="129"/>
        <v>259341.69994991258</v>
      </c>
      <c r="CK159" s="14">
        <f ca="1">SUM(CI$12:CI159)</f>
        <v>146224.97851041463</v>
      </c>
      <c r="CL159" s="77">
        <f ca="1">SUM(CG$12:CG159)+SUMIF(CH$12:CH159, "&lt;0")</f>
        <v>113116.72143949801</v>
      </c>
    </row>
    <row r="160" spans="1:90" x14ac:dyDescent="0.2">
      <c r="A160" s="56">
        <v>44334</v>
      </c>
      <c r="B160" s="76">
        <f ca="1">IF($A160&gt;= $C$5,$C$6, INDEX('[1]Historical Data'!$D$2:$D$742, MATCH(A160, '[1]Historical Data'!$B$2:$B$742, 0)))</f>
        <v>1942.7882857142852</v>
      </c>
      <c r="C160" s="79">
        <f t="shared" ca="1" si="159"/>
        <v>1942.7882857142852</v>
      </c>
      <c r="D160" s="79">
        <f t="shared" ca="1" si="115"/>
        <v>451.12128571428025</v>
      </c>
      <c r="E160" s="79">
        <f t="shared" ca="1" si="130"/>
        <v>1491.6670000000049</v>
      </c>
      <c r="F160" s="79">
        <f t="shared" ca="1" si="131"/>
        <v>1491.6670000000049</v>
      </c>
      <c r="G160" s="79">
        <f t="shared" ca="1" si="156"/>
        <v>228226.2989999998</v>
      </c>
      <c r="H160" s="14">
        <f ca="1">SUM(F$12:F160)</f>
        <v>127805.00371428565</v>
      </c>
      <c r="I160" s="77">
        <f ca="1">SUM(D$12:D160)+SUMIF(E$12:E160, "&lt;0")</f>
        <v>100421.29528571424</v>
      </c>
      <c r="J160" s="14"/>
      <c r="K160" s="78">
        <v>44334</v>
      </c>
      <c r="L160" s="79">
        <f t="shared" ca="1" si="132"/>
        <v>1850.8969899038457</v>
      </c>
      <c r="M160" s="79">
        <f t="shared" ca="1" si="160"/>
        <v>1850.8969899038457</v>
      </c>
      <c r="N160" s="79">
        <f t="shared" ca="1" si="116"/>
        <v>359.22998990384076</v>
      </c>
      <c r="O160" s="79">
        <f t="shared" ca="1" si="133"/>
        <v>1491.6670000000049</v>
      </c>
      <c r="P160" s="79">
        <f t="shared" ca="1" si="134"/>
        <v>1491.6670000000049</v>
      </c>
      <c r="Q160" s="79">
        <f t="shared" ca="1" si="124"/>
        <v>221150.66922259639</v>
      </c>
      <c r="R160" s="14">
        <f ca="1">SUM(P$12:P160)</f>
        <v>123394.22151538462</v>
      </c>
      <c r="S160" s="77">
        <f ca="1">SUM(N$12:N160)+SUMIF(O$12:O160, "&lt;0")</f>
        <v>97756.44770721157</v>
      </c>
      <c r="U160" s="78">
        <v>44334</v>
      </c>
      <c r="V160" s="79">
        <f t="shared" ca="1" si="135"/>
        <v>1250</v>
      </c>
      <c r="W160" s="79">
        <f t="shared" ca="1" si="161"/>
        <v>1250</v>
      </c>
      <c r="X160" s="79">
        <f t="shared" ca="1" si="117"/>
        <v>0</v>
      </c>
      <c r="Y160" s="79">
        <f t="shared" ca="1" si="136"/>
        <v>1250</v>
      </c>
      <c r="Z160" s="79">
        <f t="shared" ca="1" si="137"/>
        <v>1250</v>
      </c>
      <c r="AA160" s="79">
        <f t="shared" ca="1" si="125"/>
        <v>174881.601</v>
      </c>
      <c r="AB160" s="14">
        <f ca="1">SUM(Z$12:Z160)</f>
        <v>94309.499000000011</v>
      </c>
      <c r="AC160" s="77">
        <f ca="1">SUM(X$12:X160)+SUMIF(Y$12:Y160, "&lt;0")</f>
        <v>80572.101999999984</v>
      </c>
      <c r="AE160" s="78">
        <v>44334</v>
      </c>
      <c r="AF160" s="79">
        <f t="shared" ca="1" si="138"/>
        <v>2000</v>
      </c>
      <c r="AG160" s="79">
        <f t="shared" ca="1" si="162"/>
        <v>2000</v>
      </c>
      <c r="AH160" s="79">
        <f t="shared" ca="1" si="118"/>
        <v>453.25097649225222</v>
      </c>
      <c r="AI160" s="79">
        <f t="shared" ca="1" si="139"/>
        <v>1546.7490235077478</v>
      </c>
      <c r="AJ160" s="79">
        <f t="shared" ca="1" si="140"/>
        <v>1546.7490235077478</v>
      </c>
      <c r="AK160" s="79">
        <f t="shared" ca="1" si="157"/>
        <v>232081.49010891607</v>
      </c>
      <c r="AL160" s="14">
        <f ca="1">SUM(AJ$12:AJ160)</f>
        <v>130511.51769292585</v>
      </c>
      <c r="AM160" s="77">
        <f ca="1">SUM(AH$12:AH160)+SUMIF(AI$12:AI160, "&lt;0")</f>
        <v>101569.97241599025</v>
      </c>
      <c r="AO160" s="78">
        <v>44334</v>
      </c>
      <c r="AP160" s="79">
        <f t="shared" ca="1" si="141"/>
        <v>3000</v>
      </c>
      <c r="AQ160" s="79">
        <f t="shared" ca="1" si="163"/>
        <v>3000</v>
      </c>
      <c r="AR160" s="79">
        <f t="shared" ca="1" si="119"/>
        <v>944.20708046952586</v>
      </c>
      <c r="AS160" s="79">
        <f t="shared" ca="1" si="142"/>
        <v>2055.7929195304741</v>
      </c>
      <c r="AT160" s="79">
        <f t="shared" ca="1" si="143"/>
        <v>2055.7929195304741</v>
      </c>
      <c r="AU160" s="79">
        <f t="shared" ca="1" si="126"/>
        <v>280967.72356228146</v>
      </c>
      <c r="AV160" s="14">
        <f ca="1">SUM(AT$12:AT160)</f>
        <v>160280.7714299451</v>
      </c>
      <c r="AW160" s="77">
        <f ca="1">SUM(AR$12:AR160)+SUMIF(AS$12:AS160, "&lt;0")</f>
        <v>120686.95213233643</v>
      </c>
      <c r="AX160" s="14"/>
      <c r="AZ160" s="78">
        <v>44334</v>
      </c>
      <c r="BA160" s="79">
        <f t="shared" ca="1" si="144"/>
        <v>1500</v>
      </c>
      <c r="BB160" s="79">
        <f t="shared" ca="1" si="164"/>
        <v>1500</v>
      </c>
      <c r="BC160" s="79">
        <f t="shared" ca="1" si="120"/>
        <v>8.3329999999950815</v>
      </c>
      <c r="BD160" s="79">
        <f t="shared" ca="1" si="145"/>
        <v>1491.6670000000049</v>
      </c>
      <c r="BE160" s="79">
        <f t="shared" ca="1" si="146"/>
        <v>1491.6670000000049</v>
      </c>
      <c r="BF160" s="79">
        <f t="shared" ca="1" si="127"/>
        <v>194131.601</v>
      </c>
      <c r="BG160" s="14">
        <f ca="1">SUM(BE$12:BE160)</f>
        <v>106551.16599999998</v>
      </c>
      <c r="BH160" s="77">
        <f ca="1">SUM(BC$12:BC160)+SUMIF(BD$12:BD160, "&lt;0")</f>
        <v>87580.434999999983</v>
      </c>
      <c r="BJ160" s="78">
        <v>44334</v>
      </c>
      <c r="BK160" s="79">
        <f t="shared" ca="1" si="147"/>
        <v>1750</v>
      </c>
      <c r="BL160" s="79">
        <f t="shared" ca="1" si="165"/>
        <v>1750</v>
      </c>
      <c r="BM160" s="79">
        <f t="shared" ca="1" si="121"/>
        <v>258.33299999999508</v>
      </c>
      <c r="BN160" s="79">
        <f t="shared" ca="1" si="148"/>
        <v>1491.6670000000049</v>
      </c>
      <c r="BO160" s="79">
        <f t="shared" ca="1" si="149"/>
        <v>1491.6670000000049</v>
      </c>
      <c r="BP160" s="79">
        <f t="shared" ca="1" si="128"/>
        <v>213381.601</v>
      </c>
      <c r="BQ160" s="14">
        <f ca="1">SUM(BO$12:BO160)</f>
        <v>118551.16599999997</v>
      </c>
      <c r="BR160" s="77">
        <f ca="1">SUM(BM$12:BM160)+SUMIF(BN$12:BN160, "&lt;0")</f>
        <v>94830.434999999983</v>
      </c>
      <c r="BT160" s="78">
        <v>44334</v>
      </c>
      <c r="BU160" s="79">
        <f t="shared" ca="1" si="150"/>
        <v>2000</v>
      </c>
      <c r="BV160" s="79">
        <f t="shared" ca="1" si="166"/>
        <v>2000</v>
      </c>
      <c r="BW160" s="79">
        <f t="shared" ca="1" si="122"/>
        <v>453.25097649225222</v>
      </c>
      <c r="BX160" s="79">
        <f t="shared" ca="1" si="151"/>
        <v>1546.7490235077478</v>
      </c>
      <c r="BY160" s="79">
        <f t="shared" ca="1" si="152"/>
        <v>1546.7490235077478</v>
      </c>
      <c r="BZ160" s="79">
        <f t="shared" ca="1" si="158"/>
        <v>232081.49010891607</v>
      </c>
      <c r="CA160" s="14">
        <f ca="1">SUM(BY$12:BY160)</f>
        <v>130511.51769292585</v>
      </c>
      <c r="CB160" s="77">
        <f ca="1">SUM(BW$12:BW160)+SUMIF(BX$12:BX160, "&lt;0")</f>
        <v>101569.97241599025</v>
      </c>
      <c r="CD160" s="78">
        <v>44334</v>
      </c>
      <c r="CE160" s="79">
        <f t="shared" ca="1" si="153"/>
        <v>2500</v>
      </c>
      <c r="CF160" s="79">
        <f t="shared" ca="1" si="167"/>
        <v>2500</v>
      </c>
      <c r="CG160" s="79">
        <f t="shared" ca="1" si="123"/>
        <v>453.25097649225222</v>
      </c>
      <c r="CH160" s="79">
        <f t="shared" ca="1" si="154"/>
        <v>2046.7490235077478</v>
      </c>
      <c r="CI160" s="79">
        <f t="shared" ca="1" si="155"/>
        <v>2046.7490235077478</v>
      </c>
      <c r="CJ160" s="79">
        <f t="shared" ca="1" si="129"/>
        <v>261841.69994991258</v>
      </c>
      <c r="CK160" s="14">
        <f ca="1">SUM(CI$12:CI160)</f>
        <v>148271.72753392239</v>
      </c>
      <c r="CL160" s="77">
        <f ca="1">SUM(CG$12:CG160)+SUMIF(CH$12:CH160, "&lt;0")</f>
        <v>113569.97241599027</v>
      </c>
    </row>
    <row r="161" spans="1:90" x14ac:dyDescent="0.2">
      <c r="A161" s="56">
        <v>44335</v>
      </c>
      <c r="B161" s="76">
        <f ca="1">IF($A161&gt;= $C$5,$C$6, INDEX('[1]Historical Data'!$D$2:$D$742, MATCH(A161, '[1]Historical Data'!$B$2:$B$742, 0)))</f>
        <v>1942.7882857142852</v>
      </c>
      <c r="C161" s="79">
        <f t="shared" ca="1" si="159"/>
        <v>1942.7882857142852</v>
      </c>
      <c r="D161" s="79">
        <f t="shared" ca="1" si="115"/>
        <v>589.41828571428437</v>
      </c>
      <c r="E161" s="79">
        <f t="shared" ca="1" si="130"/>
        <v>1353.3700000000008</v>
      </c>
      <c r="F161" s="79">
        <f t="shared" ca="1" si="131"/>
        <v>1353.3700000000008</v>
      </c>
      <c r="G161" s="79">
        <f t="shared" ca="1" si="156"/>
        <v>230169.08728571408</v>
      </c>
      <c r="H161" s="14">
        <f ca="1">SUM(F$12:F161)</f>
        <v>129158.37371428564</v>
      </c>
      <c r="I161" s="77">
        <f ca="1">SUM(D$12:D161)+SUMIF(E$12:E161, "&lt;0")</f>
        <v>101010.71357142853</v>
      </c>
      <c r="J161" s="14"/>
      <c r="K161" s="78">
        <v>44335</v>
      </c>
      <c r="L161" s="79">
        <f t="shared" ca="1" si="132"/>
        <v>1850.8969899038457</v>
      </c>
      <c r="M161" s="79">
        <f t="shared" ca="1" si="160"/>
        <v>1850.8969899038457</v>
      </c>
      <c r="N161" s="79">
        <f t="shared" ca="1" si="116"/>
        <v>497.52698990384488</v>
      </c>
      <c r="O161" s="79">
        <f t="shared" ca="1" si="133"/>
        <v>1353.3700000000008</v>
      </c>
      <c r="P161" s="79">
        <f t="shared" ca="1" si="134"/>
        <v>1353.3700000000008</v>
      </c>
      <c r="Q161" s="79">
        <f t="shared" ca="1" si="124"/>
        <v>223001.56621250024</v>
      </c>
      <c r="R161" s="14">
        <f ca="1">SUM(P$12:P161)</f>
        <v>124747.59151538461</v>
      </c>
      <c r="S161" s="77">
        <f ca="1">SUM(N$12:N161)+SUMIF(O$12:O161, "&lt;0")</f>
        <v>98253.974697115409</v>
      </c>
      <c r="U161" s="78">
        <v>44335</v>
      </c>
      <c r="V161" s="79">
        <f t="shared" ca="1" si="135"/>
        <v>1250</v>
      </c>
      <c r="W161" s="79">
        <f t="shared" ca="1" si="161"/>
        <v>1250</v>
      </c>
      <c r="X161" s="79">
        <f t="shared" ca="1" si="117"/>
        <v>0</v>
      </c>
      <c r="Y161" s="79">
        <f t="shared" ca="1" si="136"/>
        <v>1250</v>
      </c>
      <c r="Z161" s="79">
        <f t="shared" ca="1" si="137"/>
        <v>1250</v>
      </c>
      <c r="AA161" s="79">
        <f t="shared" ca="1" si="125"/>
        <v>176131.601</v>
      </c>
      <c r="AB161" s="14">
        <f ca="1">SUM(Z$12:Z161)</f>
        <v>95559.499000000011</v>
      </c>
      <c r="AC161" s="77">
        <f ca="1">SUM(X$12:X161)+SUMIF(Y$12:Y161, "&lt;0")</f>
        <v>80572.101999999984</v>
      </c>
      <c r="AE161" s="78">
        <v>44335</v>
      </c>
      <c r="AF161" s="79">
        <f t="shared" ca="1" si="138"/>
        <v>2000</v>
      </c>
      <c r="AG161" s="79">
        <f t="shared" ca="1" si="162"/>
        <v>2000</v>
      </c>
      <c r="AH161" s="79">
        <f t="shared" ca="1" si="118"/>
        <v>615.05322313935926</v>
      </c>
      <c r="AI161" s="79">
        <f t="shared" ca="1" si="139"/>
        <v>1384.9467768606407</v>
      </c>
      <c r="AJ161" s="79">
        <f t="shared" ca="1" si="140"/>
        <v>1384.9467768606407</v>
      </c>
      <c r="AK161" s="79">
        <f t="shared" ca="1" si="157"/>
        <v>234081.49010891607</v>
      </c>
      <c r="AL161" s="14">
        <f ca="1">SUM(AJ$12:AJ161)</f>
        <v>131896.46446978647</v>
      </c>
      <c r="AM161" s="77">
        <f ca="1">SUM(AH$12:AH161)+SUMIF(AI$12:AI161, "&lt;0")</f>
        <v>102185.02563912961</v>
      </c>
      <c r="AO161" s="78">
        <v>44335</v>
      </c>
      <c r="AP161" s="79">
        <f t="shared" ca="1" si="141"/>
        <v>3000</v>
      </c>
      <c r="AQ161" s="79">
        <f t="shared" ca="1" si="163"/>
        <v>3000</v>
      </c>
      <c r="AR161" s="79">
        <f t="shared" ca="1" si="119"/>
        <v>1082.5040804695302</v>
      </c>
      <c r="AS161" s="79">
        <f t="shared" ca="1" si="142"/>
        <v>1917.4959195304698</v>
      </c>
      <c r="AT161" s="79">
        <f t="shared" ca="1" si="143"/>
        <v>1917.4959195304698</v>
      </c>
      <c r="AU161" s="79">
        <f t="shared" ca="1" si="126"/>
        <v>283967.72356228146</v>
      </c>
      <c r="AV161" s="14">
        <f ca="1">SUM(AT$12:AT161)</f>
        <v>162198.26734947559</v>
      </c>
      <c r="AW161" s="77">
        <f ca="1">SUM(AR$12:AR161)+SUMIF(AS$12:AS161, "&lt;0")</f>
        <v>121769.45621280596</v>
      </c>
      <c r="AX161" s="14"/>
      <c r="AZ161" s="78">
        <v>44335</v>
      </c>
      <c r="BA161" s="79">
        <f t="shared" ca="1" si="144"/>
        <v>1500</v>
      </c>
      <c r="BB161" s="79">
        <f t="shared" ca="1" si="164"/>
        <v>1500</v>
      </c>
      <c r="BC161" s="79">
        <f t="shared" ca="1" si="120"/>
        <v>146.6299999999992</v>
      </c>
      <c r="BD161" s="79">
        <f t="shared" ca="1" si="145"/>
        <v>1353.3700000000008</v>
      </c>
      <c r="BE161" s="79">
        <f t="shared" ca="1" si="146"/>
        <v>1353.3700000000008</v>
      </c>
      <c r="BF161" s="79">
        <f t="shared" ca="1" si="127"/>
        <v>195631.601</v>
      </c>
      <c r="BG161" s="14">
        <f ca="1">SUM(BE$12:BE161)</f>
        <v>107904.53599999998</v>
      </c>
      <c r="BH161" s="77">
        <f ca="1">SUM(BC$12:BC161)+SUMIF(BD$12:BD161, "&lt;0")</f>
        <v>87727.064999999988</v>
      </c>
      <c r="BJ161" s="78">
        <v>44335</v>
      </c>
      <c r="BK161" s="79">
        <f t="shared" ca="1" si="147"/>
        <v>1750</v>
      </c>
      <c r="BL161" s="79">
        <f t="shared" ca="1" si="165"/>
        <v>1750</v>
      </c>
      <c r="BM161" s="79">
        <f t="shared" ca="1" si="121"/>
        <v>396.6299999999992</v>
      </c>
      <c r="BN161" s="79">
        <f t="shared" ca="1" si="148"/>
        <v>1353.3700000000008</v>
      </c>
      <c r="BO161" s="79">
        <f t="shared" ca="1" si="149"/>
        <v>1353.3700000000008</v>
      </c>
      <c r="BP161" s="79">
        <f t="shared" ca="1" si="128"/>
        <v>215131.601</v>
      </c>
      <c r="BQ161" s="14">
        <f ca="1">SUM(BO$12:BO161)</f>
        <v>119904.53599999996</v>
      </c>
      <c r="BR161" s="77">
        <f ca="1">SUM(BM$12:BM161)+SUMIF(BN$12:BN161, "&lt;0")</f>
        <v>95227.064999999988</v>
      </c>
      <c r="BT161" s="78">
        <v>44335</v>
      </c>
      <c r="BU161" s="79">
        <f t="shared" ca="1" si="150"/>
        <v>2000</v>
      </c>
      <c r="BV161" s="79">
        <f t="shared" ca="1" si="166"/>
        <v>2000</v>
      </c>
      <c r="BW161" s="79">
        <f t="shared" ca="1" si="122"/>
        <v>615.05322313935926</v>
      </c>
      <c r="BX161" s="79">
        <f t="shared" ca="1" si="151"/>
        <v>1384.9467768606407</v>
      </c>
      <c r="BY161" s="79">
        <f t="shared" ca="1" si="152"/>
        <v>1384.9467768606407</v>
      </c>
      <c r="BZ161" s="79">
        <f t="shared" ca="1" si="158"/>
        <v>234081.49010891607</v>
      </c>
      <c r="CA161" s="14">
        <f ca="1">SUM(BY$12:BY161)</f>
        <v>131896.46446978647</v>
      </c>
      <c r="CB161" s="77">
        <f ca="1">SUM(BW$12:BW161)+SUMIF(BX$12:BX161, "&lt;0")</f>
        <v>102185.02563912961</v>
      </c>
      <c r="CD161" s="78">
        <v>44335</v>
      </c>
      <c r="CE161" s="79">
        <f t="shared" ca="1" si="153"/>
        <v>2500</v>
      </c>
      <c r="CF161" s="79">
        <f t="shared" ca="1" si="167"/>
        <v>2500</v>
      </c>
      <c r="CG161" s="79">
        <f t="shared" ca="1" si="123"/>
        <v>615.05322313935926</v>
      </c>
      <c r="CH161" s="79">
        <f t="shared" ca="1" si="154"/>
        <v>1884.9467768606407</v>
      </c>
      <c r="CI161" s="79">
        <f t="shared" ca="1" si="155"/>
        <v>1884.9467768606407</v>
      </c>
      <c r="CJ161" s="79">
        <f t="shared" ca="1" si="129"/>
        <v>264341.69994991261</v>
      </c>
      <c r="CK161" s="14">
        <f ca="1">SUM(CI$12:CI161)</f>
        <v>150156.67431078301</v>
      </c>
      <c r="CL161" s="77">
        <f ca="1">SUM(CG$12:CG161)+SUMIF(CH$12:CH161, "&lt;0")</f>
        <v>114185.02563912963</v>
      </c>
    </row>
    <row r="162" spans="1:90" x14ac:dyDescent="0.2">
      <c r="A162" s="56">
        <v>44336</v>
      </c>
      <c r="B162" s="76">
        <f ca="1">IF($A162&gt;= $C$5,$C$6, INDEX('[1]Historical Data'!$D$2:$D$742, MATCH(A162, '[1]Historical Data'!$B$2:$B$742, 0)))</f>
        <v>1942.7882857142852</v>
      </c>
      <c r="C162" s="79">
        <f t="shared" ca="1" si="159"/>
        <v>1942.7882857142852</v>
      </c>
      <c r="D162" s="79">
        <f t="shared" ca="1" si="115"/>
        <v>1333.3132857142889</v>
      </c>
      <c r="E162" s="79">
        <f t="shared" ca="1" si="130"/>
        <v>609.47499999999627</v>
      </c>
      <c r="F162" s="79">
        <f t="shared" ca="1" si="131"/>
        <v>609.47499999999627</v>
      </c>
      <c r="G162" s="79">
        <f t="shared" ca="1" si="156"/>
        <v>232111.87557142836</v>
      </c>
      <c r="H162" s="14">
        <f ca="1">SUM(F$12:F162)</f>
        <v>129767.84871428563</v>
      </c>
      <c r="I162" s="77">
        <f ca="1">SUM(D$12:D162)+SUMIF(E$12:E162, "&lt;0")</f>
        <v>102344.02685714282</v>
      </c>
      <c r="J162" s="14"/>
      <c r="K162" s="78">
        <v>44336</v>
      </c>
      <c r="L162" s="79">
        <f t="shared" ca="1" si="132"/>
        <v>1850.8969899038457</v>
      </c>
      <c r="M162" s="79">
        <f t="shared" ca="1" si="160"/>
        <v>1850.8969899038457</v>
      </c>
      <c r="N162" s="79">
        <f t="shared" ca="1" si="116"/>
        <v>1241.4219899038494</v>
      </c>
      <c r="O162" s="79">
        <f t="shared" ca="1" si="133"/>
        <v>609.47499999999627</v>
      </c>
      <c r="P162" s="79">
        <f t="shared" ca="1" si="134"/>
        <v>609.47499999999627</v>
      </c>
      <c r="Q162" s="79">
        <f t="shared" ca="1" si="124"/>
        <v>224852.46320240409</v>
      </c>
      <c r="R162" s="14">
        <f ca="1">SUM(P$12:P162)</f>
        <v>125357.06651538461</v>
      </c>
      <c r="S162" s="77">
        <f ca="1">SUM(N$12:N162)+SUMIF(O$12:O162, "&lt;0")</f>
        <v>99495.396687019253</v>
      </c>
      <c r="U162" s="78">
        <v>44336</v>
      </c>
      <c r="V162" s="79">
        <f t="shared" ca="1" si="135"/>
        <v>1250</v>
      </c>
      <c r="W162" s="79">
        <f t="shared" ca="1" si="161"/>
        <v>1250</v>
      </c>
      <c r="X162" s="79">
        <f t="shared" ca="1" si="117"/>
        <v>295.48799999999801</v>
      </c>
      <c r="Y162" s="79">
        <f t="shared" ca="1" si="136"/>
        <v>954.51200000000199</v>
      </c>
      <c r="Z162" s="79">
        <f t="shared" ca="1" si="137"/>
        <v>954.51200000000199</v>
      </c>
      <c r="AA162" s="79">
        <f t="shared" ca="1" si="125"/>
        <v>177381.601</v>
      </c>
      <c r="AB162" s="14">
        <f ca="1">SUM(Z$12:Z162)</f>
        <v>96514.011000000013</v>
      </c>
      <c r="AC162" s="77">
        <f ca="1">SUM(X$12:X162)+SUMIF(Y$12:Y162, "&lt;0")</f>
        <v>80867.589999999982</v>
      </c>
      <c r="AE162" s="78">
        <v>44336</v>
      </c>
      <c r="AF162" s="79">
        <f t="shared" ca="1" si="138"/>
        <v>2000</v>
      </c>
      <c r="AG162" s="79">
        <f t="shared" ca="1" si="162"/>
        <v>2000</v>
      </c>
      <c r="AH162" s="79">
        <f t="shared" ca="1" si="118"/>
        <v>1382.4534697864667</v>
      </c>
      <c r="AI162" s="79">
        <f t="shared" ca="1" si="139"/>
        <v>617.54653021353329</v>
      </c>
      <c r="AJ162" s="79">
        <f t="shared" ca="1" si="140"/>
        <v>617.54653021353329</v>
      </c>
      <c r="AK162" s="79">
        <f t="shared" ca="1" si="157"/>
        <v>236081.49010891607</v>
      </c>
      <c r="AL162" s="14">
        <f ca="1">SUM(AJ$12:AJ162)</f>
        <v>132514.011</v>
      </c>
      <c r="AM162" s="77">
        <f ca="1">SUM(AH$12:AH162)+SUMIF(AI$12:AI162, "&lt;0")</f>
        <v>103567.47910891609</v>
      </c>
      <c r="AO162" s="78">
        <v>44336</v>
      </c>
      <c r="AP162" s="79">
        <f t="shared" ca="1" si="141"/>
        <v>3000</v>
      </c>
      <c r="AQ162" s="79">
        <f t="shared" ca="1" si="163"/>
        <v>3000</v>
      </c>
      <c r="AR162" s="79">
        <f t="shared" ca="1" si="119"/>
        <v>1826.3990804695343</v>
      </c>
      <c r="AS162" s="79">
        <f t="shared" ca="1" si="142"/>
        <v>1173.6009195304657</v>
      </c>
      <c r="AT162" s="79">
        <f t="shared" ca="1" si="143"/>
        <v>1173.6009195304657</v>
      </c>
      <c r="AU162" s="79">
        <f t="shared" ca="1" si="126"/>
        <v>286967.72356228146</v>
      </c>
      <c r="AV162" s="14">
        <f ca="1">SUM(AT$12:AT162)</f>
        <v>163371.86826900605</v>
      </c>
      <c r="AW162" s="77">
        <f ca="1">SUM(AR$12:AR162)+SUMIF(AS$12:AS162, "&lt;0")</f>
        <v>123595.8552932755</v>
      </c>
      <c r="AX162" s="14"/>
      <c r="AZ162" s="78">
        <v>44336</v>
      </c>
      <c r="BA162" s="79">
        <f t="shared" ca="1" si="144"/>
        <v>1500</v>
      </c>
      <c r="BB162" s="79">
        <f t="shared" ca="1" si="164"/>
        <v>1500</v>
      </c>
      <c r="BC162" s="79">
        <f t="shared" ca="1" si="120"/>
        <v>890.52500000000373</v>
      </c>
      <c r="BD162" s="79">
        <f t="shared" ca="1" si="145"/>
        <v>609.47499999999627</v>
      </c>
      <c r="BE162" s="79">
        <f t="shared" ca="1" si="146"/>
        <v>609.47499999999627</v>
      </c>
      <c r="BF162" s="79">
        <f t="shared" ca="1" si="127"/>
        <v>197131.601</v>
      </c>
      <c r="BG162" s="14">
        <f ca="1">SUM(BE$12:BE162)</f>
        <v>108514.01099999997</v>
      </c>
      <c r="BH162" s="77">
        <f ca="1">SUM(BC$12:BC162)+SUMIF(BD$12:BD162, "&lt;0")</f>
        <v>88617.59</v>
      </c>
      <c r="BJ162" s="78">
        <v>44336</v>
      </c>
      <c r="BK162" s="79">
        <f t="shared" ca="1" si="147"/>
        <v>1750</v>
      </c>
      <c r="BL162" s="79">
        <f t="shared" ca="1" si="165"/>
        <v>1750</v>
      </c>
      <c r="BM162" s="79">
        <f t="shared" ca="1" si="121"/>
        <v>1140.5250000000037</v>
      </c>
      <c r="BN162" s="79">
        <f t="shared" ca="1" si="148"/>
        <v>609.47499999999627</v>
      </c>
      <c r="BO162" s="79">
        <f t="shared" ca="1" si="149"/>
        <v>609.47499999999627</v>
      </c>
      <c r="BP162" s="79">
        <f t="shared" ca="1" si="128"/>
        <v>216881.601</v>
      </c>
      <c r="BQ162" s="14">
        <f ca="1">SUM(BO$12:BO162)</f>
        <v>120514.01099999995</v>
      </c>
      <c r="BR162" s="77">
        <f ca="1">SUM(BM$12:BM162)+SUMIF(BN$12:BN162, "&lt;0")</f>
        <v>96367.59</v>
      </c>
      <c r="BT162" s="78">
        <v>44336</v>
      </c>
      <c r="BU162" s="79">
        <f t="shared" ca="1" si="150"/>
        <v>2000</v>
      </c>
      <c r="BV162" s="79">
        <f t="shared" ca="1" si="166"/>
        <v>2000</v>
      </c>
      <c r="BW162" s="79">
        <f t="shared" ca="1" si="122"/>
        <v>1382.4534697864667</v>
      </c>
      <c r="BX162" s="79">
        <f t="shared" ca="1" si="151"/>
        <v>617.54653021353329</v>
      </c>
      <c r="BY162" s="79">
        <f t="shared" ca="1" si="152"/>
        <v>617.54653021353329</v>
      </c>
      <c r="BZ162" s="79">
        <f t="shared" ca="1" si="158"/>
        <v>236081.49010891607</v>
      </c>
      <c r="CA162" s="14">
        <f ca="1">SUM(BY$12:BY162)</f>
        <v>132514.011</v>
      </c>
      <c r="CB162" s="77">
        <f ca="1">SUM(BW$12:BW162)+SUMIF(BX$12:BX162, "&lt;0")</f>
        <v>103567.47910891609</v>
      </c>
      <c r="CD162" s="78">
        <v>44336</v>
      </c>
      <c r="CE162" s="79">
        <f t="shared" ca="1" si="153"/>
        <v>2500</v>
      </c>
      <c r="CF162" s="79">
        <f t="shared" ca="1" si="167"/>
        <v>2500</v>
      </c>
      <c r="CG162" s="79">
        <f t="shared" ca="1" si="123"/>
        <v>1382.4534697864667</v>
      </c>
      <c r="CH162" s="79">
        <f t="shared" ca="1" si="154"/>
        <v>1117.5465302135333</v>
      </c>
      <c r="CI162" s="79">
        <f t="shared" ca="1" si="155"/>
        <v>1117.5465302135333</v>
      </c>
      <c r="CJ162" s="79">
        <f t="shared" ca="1" si="129"/>
        <v>266841.69994991261</v>
      </c>
      <c r="CK162" s="14">
        <f ca="1">SUM(CI$12:CI162)</f>
        <v>151274.22084099654</v>
      </c>
      <c r="CL162" s="77">
        <f ca="1">SUM(CG$12:CG162)+SUMIF(CH$12:CH162, "&lt;0")</f>
        <v>115567.4791089161</v>
      </c>
    </row>
    <row r="163" spans="1:90" x14ac:dyDescent="0.2">
      <c r="A163" s="56">
        <v>44337</v>
      </c>
      <c r="B163" s="76">
        <f ca="1">IF($A163&gt;= $C$5,$C$6, INDEX('[1]Historical Data'!$D$2:$D$742, MATCH(A163, '[1]Historical Data'!$B$2:$B$742, 0)))</f>
        <v>1942.7882857142852</v>
      </c>
      <c r="C163" s="79">
        <f t="shared" ca="1" si="159"/>
        <v>1942.7882857142852</v>
      </c>
      <c r="D163" s="79">
        <f t="shared" ca="1" si="115"/>
        <v>1171.7392857142838</v>
      </c>
      <c r="E163" s="79">
        <f t="shared" ca="1" si="130"/>
        <v>771.04900000000134</v>
      </c>
      <c r="F163" s="79">
        <f t="shared" ca="1" si="131"/>
        <v>771.04900000000134</v>
      </c>
      <c r="G163" s="79">
        <f t="shared" ca="1" si="156"/>
        <v>234054.66385714264</v>
      </c>
      <c r="H163" s="14">
        <f ca="1">SUM(F$12:F163)</f>
        <v>130538.89771428563</v>
      </c>
      <c r="I163" s="77">
        <f ca="1">SUM(D$12:D163)+SUMIF(E$12:E163, "&lt;0")</f>
        <v>103515.7661428571</v>
      </c>
      <c r="J163" s="14"/>
      <c r="K163" s="78">
        <v>44337</v>
      </c>
      <c r="L163" s="79">
        <f t="shared" ca="1" si="132"/>
        <v>1850.8969899038457</v>
      </c>
      <c r="M163" s="79">
        <f t="shared" ca="1" si="160"/>
        <v>1850.8969899038457</v>
      </c>
      <c r="N163" s="79">
        <f t="shared" ca="1" si="116"/>
        <v>1079.8479899038443</v>
      </c>
      <c r="O163" s="79">
        <f t="shared" ca="1" si="133"/>
        <v>771.04900000000134</v>
      </c>
      <c r="P163" s="79">
        <f t="shared" ca="1" si="134"/>
        <v>771.04900000000134</v>
      </c>
      <c r="Q163" s="79">
        <f t="shared" ca="1" si="124"/>
        <v>226703.36019230794</v>
      </c>
      <c r="R163" s="14">
        <f ca="1">SUM(P$12:P163)</f>
        <v>126128.1155153846</v>
      </c>
      <c r="S163" s="77">
        <f ca="1">SUM(N$12:N163)+SUMIF(O$12:O163, "&lt;0")</f>
        <v>100575.2446769231</v>
      </c>
      <c r="U163" s="78">
        <v>44337</v>
      </c>
      <c r="V163" s="79">
        <f t="shared" ca="1" si="135"/>
        <v>1250</v>
      </c>
      <c r="W163" s="79">
        <f t="shared" ca="1" si="161"/>
        <v>1250</v>
      </c>
      <c r="X163" s="79">
        <f t="shared" ca="1" si="117"/>
        <v>478.95099999999866</v>
      </c>
      <c r="Y163" s="79">
        <f t="shared" ca="1" si="136"/>
        <v>771.04900000000134</v>
      </c>
      <c r="Z163" s="79">
        <f t="shared" ca="1" si="137"/>
        <v>771.04900000000134</v>
      </c>
      <c r="AA163" s="79">
        <f t="shared" ca="1" si="125"/>
        <v>178631.601</v>
      </c>
      <c r="AB163" s="14">
        <f ca="1">SUM(Z$12:Z163)</f>
        <v>97285.060000000012</v>
      </c>
      <c r="AC163" s="77">
        <f ca="1">SUM(X$12:X163)+SUMIF(Y$12:Y163, "&lt;0")</f>
        <v>81346.540999999983</v>
      </c>
      <c r="AE163" s="78">
        <v>44337</v>
      </c>
      <c r="AF163" s="79">
        <f t="shared" ca="1" si="138"/>
        <v>2000</v>
      </c>
      <c r="AG163" s="79">
        <f t="shared" ca="1" si="162"/>
        <v>2000</v>
      </c>
      <c r="AH163" s="79">
        <f t="shared" ca="1" si="118"/>
        <v>1228.9509999999987</v>
      </c>
      <c r="AI163" s="79">
        <f t="shared" ca="1" si="139"/>
        <v>771.04900000000134</v>
      </c>
      <c r="AJ163" s="79">
        <f t="shared" ca="1" si="140"/>
        <v>771.04900000000134</v>
      </c>
      <c r="AK163" s="79">
        <f t="shared" ca="1" si="157"/>
        <v>238081.49010891607</v>
      </c>
      <c r="AL163" s="14">
        <f ca="1">SUM(AJ$12:AJ163)</f>
        <v>133285.06</v>
      </c>
      <c r="AM163" s="77">
        <f ca="1">SUM(AH$12:AH163)+SUMIF(AI$12:AI163, "&lt;0")</f>
        <v>104796.43010891609</v>
      </c>
      <c r="AO163" s="78">
        <v>44337</v>
      </c>
      <c r="AP163" s="79">
        <f t="shared" ca="1" si="141"/>
        <v>3000</v>
      </c>
      <c r="AQ163" s="79">
        <f t="shared" ca="1" si="163"/>
        <v>3000</v>
      </c>
      <c r="AR163" s="79">
        <f t="shared" ca="1" si="119"/>
        <v>1664.8250804695297</v>
      </c>
      <c r="AS163" s="79">
        <f t="shared" ca="1" si="142"/>
        <v>1335.1749195304703</v>
      </c>
      <c r="AT163" s="79">
        <f t="shared" ca="1" si="143"/>
        <v>1335.1749195304703</v>
      </c>
      <c r="AU163" s="79">
        <f t="shared" ca="1" si="126"/>
        <v>289967.72356228146</v>
      </c>
      <c r="AV163" s="14">
        <f ca="1">SUM(AT$12:AT163)</f>
        <v>164707.04318853651</v>
      </c>
      <c r="AW163" s="77">
        <f ca="1">SUM(AR$12:AR163)+SUMIF(AS$12:AS163, "&lt;0")</f>
        <v>125260.68037374502</v>
      </c>
      <c r="AX163" s="14"/>
      <c r="AZ163" s="78">
        <v>44337</v>
      </c>
      <c r="BA163" s="79">
        <f t="shared" ca="1" si="144"/>
        <v>1500</v>
      </c>
      <c r="BB163" s="79">
        <f t="shared" ca="1" si="164"/>
        <v>1500</v>
      </c>
      <c r="BC163" s="79">
        <f t="shared" ca="1" si="120"/>
        <v>728.95099999999866</v>
      </c>
      <c r="BD163" s="79">
        <f t="shared" ca="1" si="145"/>
        <v>771.04900000000134</v>
      </c>
      <c r="BE163" s="79">
        <f t="shared" ca="1" si="146"/>
        <v>771.04900000000134</v>
      </c>
      <c r="BF163" s="79">
        <f t="shared" ca="1" si="127"/>
        <v>198631.601</v>
      </c>
      <c r="BG163" s="14">
        <f ca="1">SUM(BE$12:BE163)</f>
        <v>109285.05999999997</v>
      </c>
      <c r="BH163" s="77">
        <f ca="1">SUM(BC$12:BC163)+SUMIF(BD$12:BD163, "&lt;0")</f>
        <v>89346.540999999997</v>
      </c>
      <c r="BJ163" s="78">
        <v>44337</v>
      </c>
      <c r="BK163" s="79">
        <f t="shared" ca="1" si="147"/>
        <v>1750</v>
      </c>
      <c r="BL163" s="79">
        <f t="shared" ca="1" si="165"/>
        <v>1750</v>
      </c>
      <c r="BM163" s="79">
        <f t="shared" ca="1" si="121"/>
        <v>978.95099999999866</v>
      </c>
      <c r="BN163" s="79">
        <f t="shared" ca="1" si="148"/>
        <v>771.04900000000134</v>
      </c>
      <c r="BO163" s="79">
        <f t="shared" ca="1" si="149"/>
        <v>771.04900000000134</v>
      </c>
      <c r="BP163" s="79">
        <f t="shared" ca="1" si="128"/>
        <v>218631.601</v>
      </c>
      <c r="BQ163" s="14">
        <f ca="1">SUM(BO$12:BO163)</f>
        <v>121285.05999999995</v>
      </c>
      <c r="BR163" s="77">
        <f ca="1">SUM(BM$12:BM163)+SUMIF(BN$12:BN163, "&lt;0")</f>
        <v>97346.540999999997</v>
      </c>
      <c r="BT163" s="78">
        <v>44337</v>
      </c>
      <c r="BU163" s="79">
        <f t="shared" ca="1" si="150"/>
        <v>2000</v>
      </c>
      <c r="BV163" s="79">
        <f t="shared" ca="1" si="166"/>
        <v>2000</v>
      </c>
      <c r="BW163" s="79">
        <f t="shared" ca="1" si="122"/>
        <v>1228.9509999999987</v>
      </c>
      <c r="BX163" s="79">
        <f t="shared" ca="1" si="151"/>
        <v>771.04900000000134</v>
      </c>
      <c r="BY163" s="79">
        <f t="shared" ca="1" si="152"/>
        <v>771.04900000000134</v>
      </c>
      <c r="BZ163" s="79">
        <f t="shared" ca="1" si="158"/>
        <v>238081.49010891607</v>
      </c>
      <c r="CA163" s="14">
        <f ca="1">SUM(BY$12:BY163)</f>
        <v>133285.06</v>
      </c>
      <c r="CB163" s="77">
        <f ca="1">SUM(BW$12:BW163)+SUMIF(BX$12:BX163, "&lt;0")</f>
        <v>104796.43010891609</v>
      </c>
      <c r="CD163" s="78">
        <v>44337</v>
      </c>
      <c r="CE163" s="79">
        <f t="shared" ca="1" si="153"/>
        <v>2500</v>
      </c>
      <c r="CF163" s="79">
        <f t="shared" ca="1" si="167"/>
        <v>2500</v>
      </c>
      <c r="CG163" s="79">
        <f t="shared" ca="1" si="123"/>
        <v>1244.3847164335646</v>
      </c>
      <c r="CH163" s="79">
        <f t="shared" ca="1" si="154"/>
        <v>1255.6152835664354</v>
      </c>
      <c r="CI163" s="79">
        <f t="shared" ca="1" si="155"/>
        <v>1255.6152835664354</v>
      </c>
      <c r="CJ163" s="79">
        <f t="shared" ca="1" si="129"/>
        <v>269341.69994991261</v>
      </c>
      <c r="CK163" s="14">
        <f ca="1">SUM(CI$12:CI163)</f>
        <v>152529.83612456298</v>
      </c>
      <c r="CL163" s="77">
        <f ca="1">SUM(CG$12:CG163)+SUMIF(CH$12:CH163, "&lt;0")</f>
        <v>116811.86382534966</v>
      </c>
    </row>
    <row r="164" spans="1:90" x14ac:dyDescent="0.2">
      <c r="A164" s="56">
        <v>44338</v>
      </c>
      <c r="B164" s="76">
        <f ca="1">IF($A164&gt;= $C$5,$C$6, INDEX('[1]Historical Data'!$D$2:$D$742, MATCH(A164, '[1]Historical Data'!$B$2:$B$742, 0)))</f>
        <v>1942.7882857142852</v>
      </c>
      <c r="C164" s="79">
        <f t="shared" ca="1" si="159"/>
        <v>1942.7882857142852</v>
      </c>
      <c r="D164" s="79">
        <f t="shared" ref="D164:D227" ca="1" si="168" xml:space="preserve"> F140 + IF(E163 &lt; 0, -E163, 0)</f>
        <v>1942.7882857142852</v>
      </c>
      <c r="E164" s="79">
        <f t="shared" ca="1" si="130"/>
        <v>0</v>
      </c>
      <c r="F164" s="79">
        <f t="shared" ca="1" si="131"/>
        <v>0</v>
      </c>
      <c r="G164" s="79">
        <f t="shared" ca="1" si="156"/>
        <v>235997.45214285693</v>
      </c>
      <c r="H164" s="14">
        <f ca="1">SUM(F$12:F164)</f>
        <v>130538.89771428563</v>
      </c>
      <c r="I164" s="77">
        <f ca="1">SUM(D$12:D164)+SUMIF(E$12:E164, "&lt;0")</f>
        <v>105458.55442857138</v>
      </c>
      <c r="J164" s="14"/>
      <c r="K164" s="78">
        <v>44338</v>
      </c>
      <c r="L164" s="79">
        <f t="shared" ca="1" si="132"/>
        <v>1850.8969899038457</v>
      </c>
      <c r="M164" s="79">
        <f t="shared" ca="1" si="160"/>
        <v>1850.8969899038457</v>
      </c>
      <c r="N164" s="79">
        <f t="shared" ref="N164:N227" ca="1" si="169" xml:space="preserve"> P140 + IF(O163 &lt; 0, -O163, 0)</f>
        <v>1850.8969899038457</v>
      </c>
      <c r="O164" s="79">
        <f t="shared" ca="1" si="133"/>
        <v>0</v>
      </c>
      <c r="P164" s="79">
        <f t="shared" ca="1" si="134"/>
        <v>0</v>
      </c>
      <c r="Q164" s="79">
        <f t="shared" ca="1" si="124"/>
        <v>228554.25718221179</v>
      </c>
      <c r="R164" s="14">
        <f ca="1">SUM(P$12:P164)</f>
        <v>126128.1155153846</v>
      </c>
      <c r="S164" s="77">
        <f ca="1">SUM(N$12:N164)+SUMIF(O$12:O164, "&lt;0")</f>
        <v>102426.14166682695</v>
      </c>
      <c r="U164" s="78">
        <v>44338</v>
      </c>
      <c r="V164" s="79">
        <f t="shared" ca="1" si="135"/>
        <v>1250</v>
      </c>
      <c r="W164" s="79">
        <f t="shared" ca="1" si="161"/>
        <v>1250</v>
      </c>
      <c r="X164" s="79">
        <f t="shared" ref="X164:X227" ca="1" si="170" xml:space="preserve"> Z140 + IF(Y163 &lt; 0, -Y163, 0)</f>
        <v>1250</v>
      </c>
      <c r="Y164" s="79">
        <f t="shared" ca="1" si="136"/>
        <v>0</v>
      </c>
      <c r="Z164" s="79">
        <f t="shared" ca="1" si="137"/>
        <v>0</v>
      </c>
      <c r="AA164" s="79">
        <f t="shared" ca="1" si="125"/>
        <v>179881.601</v>
      </c>
      <c r="AB164" s="14">
        <f ca="1">SUM(Z$12:Z164)</f>
        <v>97285.060000000012</v>
      </c>
      <c r="AC164" s="77">
        <f ca="1">SUM(X$12:X164)+SUMIF(Y$12:Y164, "&lt;0")</f>
        <v>82596.540999999983</v>
      </c>
      <c r="AE164" s="78">
        <v>44338</v>
      </c>
      <c r="AF164" s="79">
        <f t="shared" ca="1" si="138"/>
        <v>2000</v>
      </c>
      <c r="AG164" s="79">
        <f t="shared" ca="1" si="162"/>
        <v>2000</v>
      </c>
      <c r="AH164" s="79">
        <f t="shared" ref="AH164:AH227" ca="1" si="171" xml:space="preserve"> AJ140 + IF(AI163 &lt; 0, -AI163, 0)</f>
        <v>2000</v>
      </c>
      <c r="AI164" s="79">
        <f t="shared" ca="1" si="139"/>
        <v>0</v>
      </c>
      <c r="AJ164" s="79">
        <f t="shared" ca="1" si="140"/>
        <v>0</v>
      </c>
      <c r="AK164" s="79">
        <f t="shared" ca="1" si="157"/>
        <v>240081.49010891607</v>
      </c>
      <c r="AL164" s="14">
        <f ca="1">SUM(AJ$12:AJ164)</f>
        <v>133285.06</v>
      </c>
      <c r="AM164" s="77">
        <f ca="1">SUM(AH$12:AH164)+SUMIF(AI$12:AI164, "&lt;0")</f>
        <v>106796.43010891609</v>
      </c>
      <c r="AO164" s="78">
        <v>44338</v>
      </c>
      <c r="AP164" s="79">
        <f t="shared" ca="1" si="141"/>
        <v>3000</v>
      </c>
      <c r="AQ164" s="79">
        <f t="shared" ca="1" si="163"/>
        <v>3000</v>
      </c>
      <c r="AR164" s="79">
        <f t="shared" ref="AR164:AR227" ca="1" si="172" xml:space="preserve"> AT140 + IF(AS163 &lt; 0, -AS163, 0)</f>
        <v>2435.8740804695308</v>
      </c>
      <c r="AS164" s="79">
        <f t="shared" ca="1" si="142"/>
        <v>564.12591953046922</v>
      </c>
      <c r="AT164" s="79">
        <f t="shared" ca="1" si="143"/>
        <v>564.12591953046922</v>
      </c>
      <c r="AU164" s="79">
        <f t="shared" ca="1" si="126"/>
        <v>292967.72356228146</v>
      </c>
      <c r="AV164" s="14">
        <f ca="1">SUM(AT$12:AT164)</f>
        <v>165271.16910806697</v>
      </c>
      <c r="AW164" s="77">
        <f ca="1">SUM(AR$12:AR164)+SUMIF(AS$12:AS164, "&lt;0")</f>
        <v>127696.55445421455</v>
      </c>
      <c r="AX164" s="14"/>
      <c r="AZ164" s="78">
        <v>44338</v>
      </c>
      <c r="BA164" s="79">
        <f t="shared" ca="1" si="144"/>
        <v>1500</v>
      </c>
      <c r="BB164" s="79">
        <f t="shared" ca="1" si="164"/>
        <v>1500</v>
      </c>
      <c r="BC164" s="79">
        <f t="shared" ref="BC164:BC227" ca="1" si="173" xml:space="preserve"> BE140 + IF(BD163 &lt; 0, -BD163, 0)</f>
        <v>1500</v>
      </c>
      <c r="BD164" s="79">
        <f t="shared" ca="1" si="145"/>
        <v>0</v>
      </c>
      <c r="BE164" s="79">
        <f t="shared" ca="1" si="146"/>
        <v>0</v>
      </c>
      <c r="BF164" s="79">
        <f t="shared" ca="1" si="127"/>
        <v>200131.601</v>
      </c>
      <c r="BG164" s="14">
        <f ca="1">SUM(BE$12:BE164)</f>
        <v>109285.05999999997</v>
      </c>
      <c r="BH164" s="77">
        <f ca="1">SUM(BC$12:BC164)+SUMIF(BD$12:BD164, "&lt;0")</f>
        <v>90846.540999999997</v>
      </c>
      <c r="BJ164" s="78">
        <v>44338</v>
      </c>
      <c r="BK164" s="79">
        <f t="shared" ca="1" si="147"/>
        <v>1750</v>
      </c>
      <c r="BL164" s="79">
        <f t="shared" ca="1" si="165"/>
        <v>1750</v>
      </c>
      <c r="BM164" s="79">
        <f t="shared" ref="BM164:BM227" ca="1" si="174" xml:space="preserve"> BO140 + IF(BN163 &lt; 0, -BN163, 0)</f>
        <v>1750</v>
      </c>
      <c r="BN164" s="79">
        <f t="shared" ca="1" si="148"/>
        <v>0</v>
      </c>
      <c r="BO164" s="79">
        <f t="shared" ca="1" si="149"/>
        <v>0</v>
      </c>
      <c r="BP164" s="79">
        <f t="shared" ca="1" si="128"/>
        <v>220381.601</v>
      </c>
      <c r="BQ164" s="14">
        <f ca="1">SUM(BO$12:BO164)</f>
        <v>121285.05999999995</v>
      </c>
      <c r="BR164" s="77">
        <f ca="1">SUM(BM$12:BM164)+SUMIF(BN$12:BN164, "&lt;0")</f>
        <v>99096.540999999997</v>
      </c>
      <c r="BT164" s="78">
        <v>44338</v>
      </c>
      <c r="BU164" s="79">
        <f t="shared" ca="1" si="150"/>
        <v>2000</v>
      </c>
      <c r="BV164" s="79">
        <f t="shared" ca="1" si="166"/>
        <v>2000</v>
      </c>
      <c r="BW164" s="79">
        <f t="shared" ref="BW164:BW227" ca="1" si="175" xml:space="preserve"> BY140 + IF(BX163 &lt; 0, -BX163, 0)</f>
        <v>2000</v>
      </c>
      <c r="BX164" s="79">
        <f t="shared" ca="1" si="151"/>
        <v>0</v>
      </c>
      <c r="BY164" s="79">
        <f t="shared" ca="1" si="152"/>
        <v>0</v>
      </c>
      <c r="BZ164" s="79">
        <f t="shared" ca="1" si="158"/>
        <v>240081.49010891607</v>
      </c>
      <c r="CA164" s="14">
        <f ca="1">SUM(BY$12:BY164)</f>
        <v>133285.06</v>
      </c>
      <c r="CB164" s="77">
        <f ca="1">SUM(BW$12:BW164)+SUMIF(BX$12:BX164, "&lt;0")</f>
        <v>106796.43010891609</v>
      </c>
      <c r="CD164" s="78">
        <v>44338</v>
      </c>
      <c r="CE164" s="79">
        <f t="shared" ca="1" si="153"/>
        <v>2500</v>
      </c>
      <c r="CF164" s="79">
        <f t="shared" ca="1" si="167"/>
        <v>2500</v>
      </c>
      <c r="CG164" s="79">
        <f t="shared" ref="CG164:CG227" ca="1" si="176" xml:space="preserve"> CI140 + IF(CH163 &lt; 0, -CH163, 0)</f>
        <v>2038.9389630806688</v>
      </c>
      <c r="CH164" s="79">
        <f t="shared" ca="1" si="154"/>
        <v>461.06103691933117</v>
      </c>
      <c r="CI164" s="79">
        <f t="shared" ca="1" si="155"/>
        <v>461.06103691933117</v>
      </c>
      <c r="CJ164" s="79">
        <f t="shared" ca="1" si="129"/>
        <v>271841.69994991261</v>
      </c>
      <c r="CK164" s="14">
        <f ca="1">SUM(CI$12:CI164)</f>
        <v>152990.89716148231</v>
      </c>
      <c r="CL164" s="77">
        <f ca="1">SUM(CG$12:CG164)+SUMIF(CH$12:CH164, "&lt;0")</f>
        <v>118850.80278843033</v>
      </c>
    </row>
    <row r="165" spans="1:90" x14ac:dyDescent="0.2">
      <c r="A165" s="56">
        <v>44339</v>
      </c>
      <c r="B165" s="76">
        <f ca="1">IF($A165&gt;= $C$5,$C$6, INDEX('[1]Historical Data'!$D$2:$D$742, MATCH(A165, '[1]Historical Data'!$B$2:$B$742, 0)))</f>
        <v>1942.7882857142852</v>
      </c>
      <c r="C165" s="79">
        <f t="shared" ca="1" si="159"/>
        <v>1942.7882857142852</v>
      </c>
      <c r="D165" s="79">
        <f t="shared" ca="1" si="168"/>
        <v>1214.0212857142872</v>
      </c>
      <c r="E165" s="79">
        <f t="shared" ca="1" si="130"/>
        <v>728.76699999999801</v>
      </c>
      <c r="F165" s="79">
        <f t="shared" ca="1" si="131"/>
        <v>728.76699999999801</v>
      </c>
      <c r="G165" s="79">
        <f t="shared" ca="1" si="156"/>
        <v>237940.24042857121</v>
      </c>
      <c r="H165" s="14">
        <f ca="1">SUM(F$12:F165)</f>
        <v>131267.66471428564</v>
      </c>
      <c r="I165" s="77">
        <f ca="1">SUM(D$12:D165)+SUMIF(E$12:E165, "&lt;0")</f>
        <v>106672.57571428567</v>
      </c>
      <c r="J165" s="14"/>
      <c r="K165" s="78">
        <v>44339</v>
      </c>
      <c r="L165" s="79">
        <f t="shared" ca="1" si="132"/>
        <v>1850.8969899038457</v>
      </c>
      <c r="M165" s="79">
        <f t="shared" ca="1" si="160"/>
        <v>1850.8969899038457</v>
      </c>
      <c r="N165" s="79">
        <f t="shared" ca="1" si="169"/>
        <v>1122.1299899038477</v>
      </c>
      <c r="O165" s="79">
        <f t="shared" ca="1" si="133"/>
        <v>728.76699999999801</v>
      </c>
      <c r="P165" s="79">
        <f t="shared" ca="1" si="134"/>
        <v>728.76699999999801</v>
      </c>
      <c r="Q165" s="79">
        <f t="shared" ca="1" si="124"/>
        <v>230405.15417211564</v>
      </c>
      <c r="R165" s="14">
        <f ca="1">SUM(P$12:P165)</f>
        <v>126856.8825153846</v>
      </c>
      <c r="S165" s="77">
        <f ca="1">SUM(N$12:N165)+SUMIF(O$12:O165, "&lt;0")</f>
        <v>103548.27165673079</v>
      </c>
      <c r="U165" s="78">
        <v>44339</v>
      </c>
      <c r="V165" s="79">
        <f t="shared" ca="1" si="135"/>
        <v>1250</v>
      </c>
      <c r="W165" s="79">
        <f t="shared" ca="1" si="161"/>
        <v>1250</v>
      </c>
      <c r="X165" s="79">
        <f t="shared" ca="1" si="170"/>
        <v>521.23300000000199</v>
      </c>
      <c r="Y165" s="79">
        <f t="shared" ca="1" si="136"/>
        <v>728.76699999999801</v>
      </c>
      <c r="Z165" s="79">
        <f t="shared" ca="1" si="137"/>
        <v>728.76699999999801</v>
      </c>
      <c r="AA165" s="79">
        <f t="shared" ca="1" si="125"/>
        <v>181131.601</v>
      </c>
      <c r="AB165" s="14">
        <f ca="1">SUM(Z$12:Z165)</f>
        <v>98013.827000000005</v>
      </c>
      <c r="AC165" s="77">
        <f ca="1">SUM(X$12:X165)+SUMIF(Y$12:Y165, "&lt;0")</f>
        <v>83117.77399999999</v>
      </c>
      <c r="AE165" s="78">
        <v>44339</v>
      </c>
      <c r="AF165" s="79">
        <f t="shared" ca="1" si="138"/>
        <v>2000</v>
      </c>
      <c r="AG165" s="79">
        <f t="shared" ca="1" si="162"/>
        <v>2000</v>
      </c>
      <c r="AH165" s="79">
        <f t="shared" ca="1" si="171"/>
        <v>1271.233000000002</v>
      </c>
      <c r="AI165" s="79">
        <f t="shared" ca="1" si="139"/>
        <v>728.76699999999801</v>
      </c>
      <c r="AJ165" s="79">
        <f t="shared" ca="1" si="140"/>
        <v>728.76699999999801</v>
      </c>
      <c r="AK165" s="79">
        <f t="shared" ca="1" si="157"/>
        <v>242081.49010891607</v>
      </c>
      <c r="AL165" s="14">
        <f ca="1">SUM(AJ$12:AJ165)</f>
        <v>134013.82699999999</v>
      </c>
      <c r="AM165" s="77">
        <f ca="1">SUM(AH$12:AH165)+SUMIF(AI$12:AI165, "&lt;0")</f>
        <v>108067.66310891609</v>
      </c>
      <c r="AO165" s="78">
        <v>44339</v>
      </c>
      <c r="AP165" s="79">
        <f t="shared" ca="1" si="141"/>
        <v>3000</v>
      </c>
      <c r="AQ165" s="79">
        <f t="shared" ca="1" si="163"/>
        <v>3000</v>
      </c>
      <c r="AR165" s="79">
        <f t="shared" ca="1" si="172"/>
        <v>1707.1070804695328</v>
      </c>
      <c r="AS165" s="79">
        <f t="shared" ca="1" si="142"/>
        <v>1292.8929195304672</v>
      </c>
      <c r="AT165" s="79">
        <f t="shared" ca="1" si="143"/>
        <v>1292.8929195304672</v>
      </c>
      <c r="AU165" s="79">
        <f t="shared" ca="1" si="126"/>
        <v>295967.72356228146</v>
      </c>
      <c r="AV165" s="14">
        <f ca="1">SUM(AT$12:AT165)</f>
        <v>166564.06202759745</v>
      </c>
      <c r="AW165" s="77">
        <f ca="1">SUM(AR$12:AR165)+SUMIF(AS$12:AS165, "&lt;0")</f>
        <v>129403.66153468408</v>
      </c>
      <c r="AX165" s="14"/>
      <c r="AZ165" s="78">
        <v>44339</v>
      </c>
      <c r="BA165" s="79">
        <f t="shared" ca="1" si="144"/>
        <v>1500</v>
      </c>
      <c r="BB165" s="79">
        <f t="shared" ca="1" si="164"/>
        <v>1500</v>
      </c>
      <c r="BC165" s="79">
        <f t="shared" ca="1" si="173"/>
        <v>771.23300000000199</v>
      </c>
      <c r="BD165" s="79">
        <f t="shared" ca="1" si="145"/>
        <v>728.76699999999801</v>
      </c>
      <c r="BE165" s="79">
        <f t="shared" ca="1" si="146"/>
        <v>728.76699999999801</v>
      </c>
      <c r="BF165" s="79">
        <f t="shared" ca="1" si="127"/>
        <v>201631.601</v>
      </c>
      <c r="BG165" s="14">
        <f ca="1">SUM(BE$12:BE165)</f>
        <v>110013.82699999996</v>
      </c>
      <c r="BH165" s="77">
        <f ca="1">SUM(BC$12:BC165)+SUMIF(BD$12:BD165, "&lt;0")</f>
        <v>91617.774000000005</v>
      </c>
      <c r="BJ165" s="78">
        <v>44339</v>
      </c>
      <c r="BK165" s="79">
        <f t="shared" ca="1" si="147"/>
        <v>1750</v>
      </c>
      <c r="BL165" s="79">
        <f t="shared" ca="1" si="165"/>
        <v>1750</v>
      </c>
      <c r="BM165" s="79">
        <f t="shared" ca="1" si="174"/>
        <v>1021.233000000002</v>
      </c>
      <c r="BN165" s="79">
        <f t="shared" ca="1" si="148"/>
        <v>728.76699999999801</v>
      </c>
      <c r="BO165" s="79">
        <f t="shared" ca="1" si="149"/>
        <v>728.76699999999801</v>
      </c>
      <c r="BP165" s="79">
        <f t="shared" ca="1" si="128"/>
        <v>222131.601</v>
      </c>
      <c r="BQ165" s="14">
        <f ca="1">SUM(BO$12:BO165)</f>
        <v>122013.82699999995</v>
      </c>
      <c r="BR165" s="77">
        <f ca="1">SUM(BM$12:BM165)+SUMIF(BN$12:BN165, "&lt;0")</f>
        <v>100117.774</v>
      </c>
      <c r="BT165" s="78">
        <v>44339</v>
      </c>
      <c r="BU165" s="79">
        <f t="shared" ca="1" si="150"/>
        <v>2000</v>
      </c>
      <c r="BV165" s="79">
        <f t="shared" ca="1" si="166"/>
        <v>2000</v>
      </c>
      <c r="BW165" s="79">
        <f t="shared" ca="1" si="175"/>
        <v>1271.233000000002</v>
      </c>
      <c r="BX165" s="79">
        <f t="shared" ca="1" si="151"/>
        <v>728.76699999999801</v>
      </c>
      <c r="BY165" s="79">
        <f t="shared" ca="1" si="152"/>
        <v>728.76699999999801</v>
      </c>
      <c r="BZ165" s="79">
        <f t="shared" ca="1" si="158"/>
        <v>242081.49010891607</v>
      </c>
      <c r="CA165" s="14">
        <f ca="1">SUM(BY$12:BY165)</f>
        <v>134013.82699999999</v>
      </c>
      <c r="CB165" s="77">
        <f ca="1">SUM(BW$12:BW165)+SUMIF(BX$12:BX165, "&lt;0")</f>
        <v>108067.66310891609</v>
      </c>
      <c r="CD165" s="78">
        <v>44339</v>
      </c>
      <c r="CE165" s="79">
        <f t="shared" ca="1" si="153"/>
        <v>2500</v>
      </c>
      <c r="CF165" s="79">
        <f t="shared" ca="1" si="167"/>
        <v>2500</v>
      </c>
      <c r="CG165" s="79">
        <f t="shared" ca="1" si="176"/>
        <v>1333.6772097277735</v>
      </c>
      <c r="CH165" s="79">
        <f t="shared" ca="1" si="154"/>
        <v>1166.3227902722265</v>
      </c>
      <c r="CI165" s="79">
        <f t="shared" ca="1" si="155"/>
        <v>1166.3227902722265</v>
      </c>
      <c r="CJ165" s="79">
        <f t="shared" ca="1" si="129"/>
        <v>274341.69994991261</v>
      </c>
      <c r="CK165" s="14">
        <f ca="1">SUM(CI$12:CI165)</f>
        <v>154157.21995175452</v>
      </c>
      <c r="CL165" s="77">
        <f ca="1">SUM(CG$12:CG165)+SUMIF(CH$12:CH165, "&lt;0")</f>
        <v>120184.4799981581</v>
      </c>
    </row>
    <row r="166" spans="1:90" x14ac:dyDescent="0.2">
      <c r="A166" s="56">
        <v>44340</v>
      </c>
      <c r="B166" s="76">
        <f ca="1">IF($A166&gt;= $C$5,$C$6, INDEX('[1]Historical Data'!$D$2:$D$742, MATCH(A166, '[1]Historical Data'!$B$2:$B$742, 0)))</f>
        <v>1942.7882857142852</v>
      </c>
      <c r="C166" s="79">
        <f t="shared" ca="1" si="159"/>
        <v>1942.7882857142852</v>
      </c>
      <c r="D166" s="79">
        <f t="shared" ca="1" si="168"/>
        <v>1823.9932857142824</v>
      </c>
      <c r="E166" s="79">
        <f t="shared" ca="1" si="130"/>
        <v>118.7950000000028</v>
      </c>
      <c r="F166" s="79">
        <f t="shared" ca="1" si="131"/>
        <v>118.7950000000028</v>
      </c>
      <c r="G166" s="79">
        <f t="shared" ca="1" si="156"/>
        <v>239883.02871428549</v>
      </c>
      <c r="H166" s="14">
        <f ca="1">SUM(F$12:F166)</f>
        <v>131386.45971428565</v>
      </c>
      <c r="I166" s="77">
        <f ca="1">SUM(D$12:D166)+SUMIF(E$12:E166, "&lt;0")</f>
        <v>108496.56899999996</v>
      </c>
      <c r="J166" s="14"/>
      <c r="K166" s="78">
        <v>44340</v>
      </c>
      <c r="L166" s="79">
        <f t="shared" ca="1" si="132"/>
        <v>1850.8969899038457</v>
      </c>
      <c r="M166" s="79">
        <f t="shared" ca="1" si="160"/>
        <v>1850.8969899038457</v>
      </c>
      <c r="N166" s="79">
        <f t="shared" ca="1" si="169"/>
        <v>1732.1019899038429</v>
      </c>
      <c r="O166" s="79">
        <f t="shared" ca="1" si="133"/>
        <v>118.7950000000028</v>
      </c>
      <c r="P166" s="79">
        <f t="shared" ca="1" si="134"/>
        <v>118.7950000000028</v>
      </c>
      <c r="Q166" s="79">
        <f t="shared" ca="1" si="124"/>
        <v>232256.05116201949</v>
      </c>
      <c r="R166" s="14">
        <f ca="1">SUM(P$12:P166)</f>
        <v>126975.6775153846</v>
      </c>
      <c r="S166" s="77">
        <f ca="1">SUM(N$12:N166)+SUMIF(O$12:O166, "&lt;0")</f>
        <v>105280.37364663463</v>
      </c>
      <c r="U166" s="78">
        <v>44340</v>
      </c>
      <c r="V166" s="79">
        <f t="shared" ca="1" si="135"/>
        <v>1250</v>
      </c>
      <c r="W166" s="79">
        <f t="shared" ca="1" si="161"/>
        <v>1250</v>
      </c>
      <c r="X166" s="79">
        <f t="shared" ca="1" si="170"/>
        <v>1131.2049999999972</v>
      </c>
      <c r="Y166" s="79">
        <f t="shared" ca="1" si="136"/>
        <v>118.7950000000028</v>
      </c>
      <c r="Z166" s="79">
        <f t="shared" ca="1" si="137"/>
        <v>118.7950000000028</v>
      </c>
      <c r="AA166" s="79">
        <f t="shared" ca="1" si="125"/>
        <v>182381.601</v>
      </c>
      <c r="AB166" s="14">
        <f ca="1">SUM(Z$12:Z166)</f>
        <v>98132.622000000003</v>
      </c>
      <c r="AC166" s="77">
        <f ca="1">SUM(X$12:X166)+SUMIF(Y$12:Y166, "&lt;0")</f>
        <v>84248.978999999992</v>
      </c>
      <c r="AE166" s="78">
        <v>44340</v>
      </c>
      <c r="AF166" s="79">
        <f t="shared" ca="1" si="138"/>
        <v>2000</v>
      </c>
      <c r="AG166" s="79">
        <f t="shared" ca="1" si="162"/>
        <v>2000</v>
      </c>
      <c r="AH166" s="79">
        <f t="shared" ca="1" si="171"/>
        <v>1881.2049999999972</v>
      </c>
      <c r="AI166" s="79">
        <f t="shared" ca="1" si="139"/>
        <v>118.7950000000028</v>
      </c>
      <c r="AJ166" s="79">
        <f t="shared" ca="1" si="140"/>
        <v>118.7950000000028</v>
      </c>
      <c r="AK166" s="79">
        <f t="shared" ca="1" si="157"/>
        <v>244081.49010891607</v>
      </c>
      <c r="AL166" s="14">
        <f ca="1">SUM(AJ$12:AJ166)</f>
        <v>134132.622</v>
      </c>
      <c r="AM166" s="77">
        <f ca="1">SUM(AH$12:AH166)+SUMIF(AI$12:AI166, "&lt;0")</f>
        <v>109948.8681089161</v>
      </c>
      <c r="AO166" s="78">
        <v>44340</v>
      </c>
      <c r="AP166" s="79">
        <f t="shared" ca="1" si="141"/>
        <v>3000</v>
      </c>
      <c r="AQ166" s="79">
        <f t="shared" ca="1" si="163"/>
        <v>3000</v>
      </c>
      <c r="AR166" s="79">
        <f t="shared" ca="1" si="172"/>
        <v>2317.079080469528</v>
      </c>
      <c r="AS166" s="79">
        <f t="shared" ca="1" si="142"/>
        <v>682.92091953047202</v>
      </c>
      <c r="AT166" s="79">
        <f t="shared" ca="1" si="143"/>
        <v>682.92091953047202</v>
      </c>
      <c r="AU166" s="79">
        <f t="shared" ca="1" si="126"/>
        <v>298967.72356228146</v>
      </c>
      <c r="AV166" s="14">
        <f ca="1">SUM(AT$12:AT166)</f>
        <v>167246.98294712792</v>
      </c>
      <c r="AW166" s="77">
        <f ca="1">SUM(AR$12:AR166)+SUMIF(AS$12:AS166, "&lt;0")</f>
        <v>131720.7406151536</v>
      </c>
      <c r="AX166" s="14"/>
      <c r="AZ166" s="78">
        <v>44340</v>
      </c>
      <c r="BA166" s="79">
        <f t="shared" ca="1" si="144"/>
        <v>1500</v>
      </c>
      <c r="BB166" s="79">
        <f t="shared" ca="1" si="164"/>
        <v>1500</v>
      </c>
      <c r="BC166" s="79">
        <f t="shared" ca="1" si="173"/>
        <v>1381.2049999999972</v>
      </c>
      <c r="BD166" s="79">
        <f t="shared" ca="1" si="145"/>
        <v>118.7950000000028</v>
      </c>
      <c r="BE166" s="79">
        <f t="shared" ca="1" si="146"/>
        <v>118.7950000000028</v>
      </c>
      <c r="BF166" s="79">
        <f t="shared" ca="1" si="127"/>
        <v>203131.601</v>
      </c>
      <c r="BG166" s="14">
        <f ca="1">SUM(BE$12:BE166)</f>
        <v>110132.62199999996</v>
      </c>
      <c r="BH166" s="77">
        <f ca="1">SUM(BC$12:BC166)+SUMIF(BD$12:BD166, "&lt;0")</f>
        <v>92998.979000000007</v>
      </c>
      <c r="BJ166" s="78">
        <v>44340</v>
      </c>
      <c r="BK166" s="79">
        <f t="shared" ca="1" si="147"/>
        <v>1750</v>
      </c>
      <c r="BL166" s="79">
        <f t="shared" ca="1" si="165"/>
        <v>1750</v>
      </c>
      <c r="BM166" s="79">
        <f t="shared" ca="1" si="174"/>
        <v>1631.2049999999972</v>
      </c>
      <c r="BN166" s="79">
        <f t="shared" ca="1" si="148"/>
        <v>118.7950000000028</v>
      </c>
      <c r="BO166" s="79">
        <f t="shared" ca="1" si="149"/>
        <v>118.7950000000028</v>
      </c>
      <c r="BP166" s="79">
        <f t="shared" ca="1" si="128"/>
        <v>223881.601</v>
      </c>
      <c r="BQ166" s="14">
        <f ca="1">SUM(BO$12:BO166)</f>
        <v>122132.62199999994</v>
      </c>
      <c r="BR166" s="77">
        <f ca="1">SUM(BM$12:BM166)+SUMIF(BN$12:BN166, "&lt;0")</f>
        <v>101748.97900000001</v>
      </c>
      <c r="BT166" s="78">
        <v>44340</v>
      </c>
      <c r="BU166" s="79">
        <f t="shared" ca="1" si="150"/>
        <v>2000</v>
      </c>
      <c r="BV166" s="79">
        <f t="shared" ca="1" si="166"/>
        <v>2000</v>
      </c>
      <c r="BW166" s="79">
        <f t="shared" ca="1" si="175"/>
        <v>1881.2049999999972</v>
      </c>
      <c r="BX166" s="79">
        <f t="shared" ca="1" si="151"/>
        <v>118.7950000000028</v>
      </c>
      <c r="BY166" s="79">
        <f t="shared" ca="1" si="152"/>
        <v>118.7950000000028</v>
      </c>
      <c r="BZ166" s="79">
        <f t="shared" ca="1" si="158"/>
        <v>244081.49010891607</v>
      </c>
      <c r="CA166" s="14">
        <f ca="1">SUM(BY$12:BY166)</f>
        <v>134132.622</v>
      </c>
      <c r="CB166" s="77">
        <f ca="1">SUM(BW$12:BW166)+SUMIF(BX$12:BX166, "&lt;0")</f>
        <v>109948.8681089161</v>
      </c>
      <c r="CD166" s="78">
        <v>44340</v>
      </c>
      <c r="CE166" s="79">
        <f t="shared" ca="1" si="153"/>
        <v>2500</v>
      </c>
      <c r="CF166" s="79">
        <f t="shared" ca="1" si="167"/>
        <v>2500</v>
      </c>
      <c r="CG166" s="79">
        <f t="shared" ca="1" si="176"/>
        <v>1967.1544563748716</v>
      </c>
      <c r="CH166" s="79">
        <f t="shared" ca="1" si="154"/>
        <v>532.84554362512836</v>
      </c>
      <c r="CI166" s="79">
        <f t="shared" ca="1" si="155"/>
        <v>532.84554362512836</v>
      </c>
      <c r="CJ166" s="79">
        <f t="shared" ca="1" si="129"/>
        <v>276841.69994991261</v>
      </c>
      <c r="CK166" s="14">
        <f ca="1">SUM(CI$12:CI166)</f>
        <v>154690.06549537965</v>
      </c>
      <c r="CL166" s="77">
        <f ca="1">SUM(CG$12:CG166)+SUMIF(CH$12:CH166, "&lt;0")</f>
        <v>122151.63445453298</v>
      </c>
    </row>
    <row r="167" spans="1:90" x14ac:dyDescent="0.2">
      <c r="A167" s="56">
        <v>44341</v>
      </c>
      <c r="B167" s="76">
        <f ca="1">IF($A167&gt;= $C$5,$C$6, INDEX('[1]Historical Data'!$D$2:$D$742, MATCH(A167, '[1]Historical Data'!$B$2:$B$742, 0)))</f>
        <v>1942.7882857142852</v>
      </c>
      <c r="C167" s="79">
        <f t="shared" ca="1" si="159"/>
        <v>1942.7882857142852</v>
      </c>
      <c r="D167" s="79">
        <f t="shared" ca="1" si="168"/>
        <v>965.43528571428328</v>
      </c>
      <c r="E167" s="79">
        <f t="shared" ca="1" si="130"/>
        <v>977.35300000000188</v>
      </c>
      <c r="F167" s="79">
        <f t="shared" ca="1" si="131"/>
        <v>977.35300000000188</v>
      </c>
      <c r="G167" s="79">
        <f t="shared" ca="1" si="156"/>
        <v>241825.81699999978</v>
      </c>
      <c r="H167" s="14">
        <f ca="1">SUM(F$12:F167)</f>
        <v>132363.81271428565</v>
      </c>
      <c r="I167" s="77">
        <f ca="1">SUM(D$12:D167)+SUMIF(E$12:E167, "&lt;0")</f>
        <v>109462.00428571424</v>
      </c>
      <c r="J167" s="14"/>
      <c r="K167" s="78">
        <v>44341</v>
      </c>
      <c r="L167" s="79">
        <f t="shared" ca="1" si="132"/>
        <v>1850.8969899038457</v>
      </c>
      <c r="M167" s="79">
        <f t="shared" ca="1" si="160"/>
        <v>1850.8969899038457</v>
      </c>
      <c r="N167" s="79">
        <f t="shared" ca="1" si="169"/>
        <v>873.54398990384379</v>
      </c>
      <c r="O167" s="79">
        <f t="shared" ca="1" si="133"/>
        <v>977.35300000000188</v>
      </c>
      <c r="P167" s="79">
        <f t="shared" ca="1" si="134"/>
        <v>977.35300000000188</v>
      </c>
      <c r="Q167" s="79">
        <f t="shared" ca="1" si="124"/>
        <v>234106.94815192334</v>
      </c>
      <c r="R167" s="14">
        <f ca="1">SUM(P$12:P167)</f>
        <v>127953.0305153846</v>
      </c>
      <c r="S167" s="77">
        <f ca="1">SUM(N$12:N167)+SUMIF(O$12:O167, "&lt;0")</f>
        <v>106153.91763653848</v>
      </c>
      <c r="U167" s="78">
        <v>44341</v>
      </c>
      <c r="V167" s="79">
        <f t="shared" ca="1" si="135"/>
        <v>1250</v>
      </c>
      <c r="W167" s="79">
        <f t="shared" ca="1" si="161"/>
        <v>1250</v>
      </c>
      <c r="X167" s="79">
        <f t="shared" ca="1" si="170"/>
        <v>272.64699999999812</v>
      </c>
      <c r="Y167" s="79">
        <f t="shared" ca="1" si="136"/>
        <v>977.35300000000188</v>
      </c>
      <c r="Z167" s="79">
        <f t="shared" ca="1" si="137"/>
        <v>977.35300000000188</v>
      </c>
      <c r="AA167" s="79">
        <f t="shared" ca="1" si="125"/>
        <v>183631.601</v>
      </c>
      <c r="AB167" s="14">
        <f ca="1">SUM(Z$12:Z167)</f>
        <v>99109.975000000006</v>
      </c>
      <c r="AC167" s="77">
        <f ca="1">SUM(X$12:X167)+SUMIF(Y$12:Y167, "&lt;0")</f>
        <v>84521.625999999989</v>
      </c>
      <c r="AE167" s="78">
        <v>44341</v>
      </c>
      <c r="AF167" s="79">
        <f t="shared" ca="1" si="138"/>
        <v>2000</v>
      </c>
      <c r="AG167" s="79">
        <f t="shared" ca="1" si="162"/>
        <v>2000</v>
      </c>
      <c r="AH167" s="79">
        <f t="shared" ca="1" si="171"/>
        <v>1022.6469999999981</v>
      </c>
      <c r="AI167" s="79">
        <f t="shared" ca="1" si="139"/>
        <v>977.35300000000188</v>
      </c>
      <c r="AJ167" s="79">
        <f t="shared" ca="1" si="140"/>
        <v>977.35300000000188</v>
      </c>
      <c r="AK167" s="79">
        <f t="shared" ca="1" si="157"/>
        <v>246081.49010891607</v>
      </c>
      <c r="AL167" s="14">
        <f ca="1">SUM(AJ$12:AJ167)</f>
        <v>135109.97500000001</v>
      </c>
      <c r="AM167" s="77">
        <f ca="1">SUM(AH$12:AH167)+SUMIF(AI$12:AI167, "&lt;0")</f>
        <v>110971.51510891609</v>
      </c>
      <c r="AO167" s="78">
        <v>44341</v>
      </c>
      <c r="AP167" s="79">
        <f t="shared" ca="1" si="141"/>
        <v>3000</v>
      </c>
      <c r="AQ167" s="79">
        <f t="shared" ca="1" si="163"/>
        <v>3000</v>
      </c>
      <c r="AR167" s="79">
        <f t="shared" ca="1" si="172"/>
        <v>1458.5210804695289</v>
      </c>
      <c r="AS167" s="79">
        <f t="shared" ca="1" si="142"/>
        <v>1541.4789195304711</v>
      </c>
      <c r="AT167" s="79">
        <f t="shared" ca="1" si="143"/>
        <v>1541.4789195304711</v>
      </c>
      <c r="AU167" s="79">
        <f t="shared" ca="1" si="126"/>
        <v>301967.72356228146</v>
      </c>
      <c r="AV167" s="14">
        <f ca="1">SUM(AT$12:AT167)</f>
        <v>168788.46186665838</v>
      </c>
      <c r="AW167" s="77">
        <f ca="1">SUM(AR$12:AR167)+SUMIF(AS$12:AS167, "&lt;0")</f>
        <v>133179.26169562314</v>
      </c>
      <c r="AX167" s="14"/>
      <c r="AZ167" s="78">
        <v>44341</v>
      </c>
      <c r="BA167" s="79">
        <f t="shared" ca="1" si="144"/>
        <v>1500</v>
      </c>
      <c r="BB167" s="79">
        <f t="shared" ca="1" si="164"/>
        <v>1500</v>
      </c>
      <c r="BC167" s="79">
        <f t="shared" ca="1" si="173"/>
        <v>522.64699999999812</v>
      </c>
      <c r="BD167" s="79">
        <f t="shared" ca="1" si="145"/>
        <v>977.35300000000188</v>
      </c>
      <c r="BE167" s="79">
        <f t="shared" ca="1" si="146"/>
        <v>977.35300000000188</v>
      </c>
      <c r="BF167" s="79">
        <f t="shared" ca="1" si="127"/>
        <v>204631.601</v>
      </c>
      <c r="BG167" s="14">
        <f ca="1">SUM(BE$12:BE167)</f>
        <v>111109.97499999996</v>
      </c>
      <c r="BH167" s="77">
        <f ca="1">SUM(BC$12:BC167)+SUMIF(BD$12:BD167, "&lt;0")</f>
        <v>93521.626000000004</v>
      </c>
      <c r="BJ167" s="78">
        <v>44341</v>
      </c>
      <c r="BK167" s="79">
        <f t="shared" ca="1" si="147"/>
        <v>1750</v>
      </c>
      <c r="BL167" s="79">
        <f t="shared" ca="1" si="165"/>
        <v>1750</v>
      </c>
      <c r="BM167" s="79">
        <f t="shared" ca="1" si="174"/>
        <v>772.64699999999812</v>
      </c>
      <c r="BN167" s="79">
        <f t="shared" ca="1" si="148"/>
        <v>977.35300000000188</v>
      </c>
      <c r="BO167" s="79">
        <f t="shared" ca="1" si="149"/>
        <v>977.35300000000188</v>
      </c>
      <c r="BP167" s="79">
        <f t="shared" ca="1" si="128"/>
        <v>225631.601</v>
      </c>
      <c r="BQ167" s="14">
        <f ca="1">SUM(BO$12:BO167)</f>
        <v>123109.97499999995</v>
      </c>
      <c r="BR167" s="77">
        <f ca="1">SUM(BM$12:BM167)+SUMIF(BN$12:BN167, "&lt;0")</f>
        <v>102521.626</v>
      </c>
      <c r="BT167" s="78">
        <v>44341</v>
      </c>
      <c r="BU167" s="79">
        <f t="shared" ca="1" si="150"/>
        <v>2000</v>
      </c>
      <c r="BV167" s="79">
        <f t="shared" ca="1" si="166"/>
        <v>2000</v>
      </c>
      <c r="BW167" s="79">
        <f t="shared" ca="1" si="175"/>
        <v>1022.6469999999981</v>
      </c>
      <c r="BX167" s="79">
        <f t="shared" ca="1" si="151"/>
        <v>977.35300000000188</v>
      </c>
      <c r="BY167" s="79">
        <f t="shared" ca="1" si="152"/>
        <v>977.35300000000188</v>
      </c>
      <c r="BZ167" s="79">
        <f t="shared" ca="1" si="158"/>
        <v>246081.49010891607</v>
      </c>
      <c r="CA167" s="14">
        <f ca="1">SUM(BY$12:BY167)</f>
        <v>135109.97500000001</v>
      </c>
      <c r="CB167" s="77">
        <f ca="1">SUM(BW$12:BW167)+SUMIF(BX$12:BX167, "&lt;0")</f>
        <v>110971.51510891609</v>
      </c>
      <c r="CD167" s="78">
        <v>44341</v>
      </c>
      <c r="CE167" s="79">
        <f t="shared" ca="1" si="153"/>
        <v>2500</v>
      </c>
      <c r="CF167" s="79">
        <f t="shared" ca="1" si="167"/>
        <v>2500</v>
      </c>
      <c r="CG167" s="79">
        <f t="shared" ca="1" si="176"/>
        <v>1132.1017030219755</v>
      </c>
      <c r="CH167" s="79">
        <f t="shared" ca="1" si="154"/>
        <v>1367.8982969780245</v>
      </c>
      <c r="CI167" s="79">
        <f t="shared" ca="1" si="155"/>
        <v>1367.8982969780245</v>
      </c>
      <c r="CJ167" s="79">
        <f t="shared" ca="1" si="129"/>
        <v>279341.69994991261</v>
      </c>
      <c r="CK167" s="14">
        <f ca="1">SUM(CI$12:CI167)</f>
        <v>156057.96379235768</v>
      </c>
      <c r="CL167" s="77">
        <f ca="1">SUM(CG$12:CG167)+SUMIF(CH$12:CH167, "&lt;0")</f>
        <v>123283.73615755496</v>
      </c>
    </row>
    <row r="168" spans="1:90" x14ac:dyDescent="0.2">
      <c r="A168" s="56">
        <v>44342</v>
      </c>
      <c r="B168" s="76">
        <f ca="1">IF($A168&gt;= $C$5,$C$6, INDEX('[1]Historical Data'!$D$2:$D$742, MATCH(A168, '[1]Historical Data'!$B$2:$B$742, 0)))</f>
        <v>1942.7882857142852</v>
      </c>
      <c r="C168" s="79">
        <f t="shared" ca="1" si="159"/>
        <v>1942.7882857142852</v>
      </c>
      <c r="D168" s="79">
        <f t="shared" ca="1" si="168"/>
        <v>921.6532857142904</v>
      </c>
      <c r="E168" s="79">
        <f t="shared" ca="1" si="130"/>
        <v>1021.1349999999948</v>
      </c>
      <c r="F168" s="79">
        <f t="shared" ca="1" si="131"/>
        <v>1021.1349999999948</v>
      </c>
      <c r="G168" s="79">
        <f t="shared" ca="1" si="156"/>
        <v>243768.60528571406</v>
      </c>
      <c r="H168" s="14">
        <f ca="1">SUM(F$12:F168)</f>
        <v>133384.94771428563</v>
      </c>
      <c r="I168" s="77">
        <f ca="1">SUM(D$12:D168)+SUMIF(E$12:E168, "&lt;0")</f>
        <v>110383.65757142853</v>
      </c>
      <c r="J168" s="14"/>
      <c r="K168" s="78">
        <v>44342</v>
      </c>
      <c r="L168" s="79">
        <f t="shared" ca="1" si="132"/>
        <v>1850.8969899038457</v>
      </c>
      <c r="M168" s="79">
        <f t="shared" ca="1" si="160"/>
        <v>1850.8969899038457</v>
      </c>
      <c r="N168" s="79">
        <f t="shared" ca="1" si="169"/>
        <v>829.76198990385092</v>
      </c>
      <c r="O168" s="79">
        <f t="shared" ca="1" si="133"/>
        <v>1021.1349999999948</v>
      </c>
      <c r="P168" s="79">
        <f t="shared" ca="1" si="134"/>
        <v>1021.1349999999948</v>
      </c>
      <c r="Q168" s="79">
        <f t="shared" ca="1" si="124"/>
        <v>235957.84514182719</v>
      </c>
      <c r="R168" s="14">
        <f ca="1">SUM(P$12:P168)</f>
        <v>128974.16551538459</v>
      </c>
      <c r="S168" s="77">
        <f ca="1">SUM(N$12:N168)+SUMIF(O$12:O168, "&lt;0")</f>
        <v>106983.67962644233</v>
      </c>
      <c r="U168" s="78">
        <v>44342</v>
      </c>
      <c r="V168" s="79">
        <f t="shared" ca="1" si="135"/>
        <v>1250</v>
      </c>
      <c r="W168" s="79">
        <f t="shared" ca="1" si="161"/>
        <v>1250</v>
      </c>
      <c r="X168" s="79">
        <f t="shared" ca="1" si="170"/>
        <v>228.86500000000524</v>
      </c>
      <c r="Y168" s="79">
        <f t="shared" ca="1" si="136"/>
        <v>1021.1349999999948</v>
      </c>
      <c r="Z168" s="79">
        <f t="shared" ca="1" si="137"/>
        <v>1021.1349999999948</v>
      </c>
      <c r="AA168" s="79">
        <f t="shared" ca="1" si="125"/>
        <v>184881.601</v>
      </c>
      <c r="AB168" s="14">
        <f ca="1">SUM(Z$12:Z168)</f>
        <v>100131.11</v>
      </c>
      <c r="AC168" s="77">
        <f ca="1">SUM(X$12:X168)+SUMIF(Y$12:Y168, "&lt;0")</f>
        <v>84750.490999999995</v>
      </c>
      <c r="AE168" s="78">
        <v>44342</v>
      </c>
      <c r="AF168" s="79">
        <f t="shared" ca="1" si="138"/>
        <v>2000</v>
      </c>
      <c r="AG168" s="79">
        <f t="shared" ca="1" si="162"/>
        <v>2000</v>
      </c>
      <c r="AH168" s="79">
        <f t="shared" ca="1" si="171"/>
        <v>978.86500000000524</v>
      </c>
      <c r="AI168" s="79">
        <f t="shared" ca="1" si="139"/>
        <v>1021.1349999999948</v>
      </c>
      <c r="AJ168" s="79">
        <f t="shared" ca="1" si="140"/>
        <v>1021.1349999999948</v>
      </c>
      <c r="AK168" s="79">
        <f t="shared" ca="1" si="157"/>
        <v>248081.49010891607</v>
      </c>
      <c r="AL168" s="14">
        <f ca="1">SUM(AJ$12:AJ168)</f>
        <v>136131.10999999999</v>
      </c>
      <c r="AM168" s="77">
        <f ca="1">SUM(AH$12:AH168)+SUMIF(AI$12:AI168, "&lt;0")</f>
        <v>111950.3801089161</v>
      </c>
      <c r="AO168" s="78">
        <v>44342</v>
      </c>
      <c r="AP168" s="79">
        <f t="shared" ca="1" si="141"/>
        <v>3000</v>
      </c>
      <c r="AQ168" s="79">
        <f t="shared" ca="1" si="163"/>
        <v>3000</v>
      </c>
      <c r="AR168" s="79">
        <f t="shared" ca="1" si="172"/>
        <v>1414.739080469536</v>
      </c>
      <c r="AS168" s="79">
        <f t="shared" ca="1" si="142"/>
        <v>1585.260919530464</v>
      </c>
      <c r="AT168" s="79">
        <f t="shared" ca="1" si="143"/>
        <v>1585.260919530464</v>
      </c>
      <c r="AU168" s="79">
        <f t="shared" ca="1" si="126"/>
        <v>304967.72356228146</v>
      </c>
      <c r="AV168" s="14">
        <f ca="1">SUM(AT$12:AT168)</f>
        <v>170373.72278618885</v>
      </c>
      <c r="AW168" s="77">
        <f ca="1">SUM(AR$12:AR168)+SUMIF(AS$12:AS168, "&lt;0")</f>
        <v>134594.00077609267</v>
      </c>
      <c r="AX168" s="14"/>
      <c r="AZ168" s="78">
        <v>44342</v>
      </c>
      <c r="BA168" s="79">
        <f t="shared" ca="1" si="144"/>
        <v>1500</v>
      </c>
      <c r="BB168" s="79">
        <f t="shared" ca="1" si="164"/>
        <v>1500</v>
      </c>
      <c r="BC168" s="79">
        <f t="shared" ca="1" si="173"/>
        <v>478.86500000000524</v>
      </c>
      <c r="BD168" s="79">
        <f t="shared" ca="1" si="145"/>
        <v>1021.1349999999948</v>
      </c>
      <c r="BE168" s="79">
        <f t="shared" ca="1" si="146"/>
        <v>1021.1349999999948</v>
      </c>
      <c r="BF168" s="79">
        <f t="shared" ca="1" si="127"/>
        <v>206131.601</v>
      </c>
      <c r="BG168" s="14">
        <f ca="1">SUM(BE$12:BE168)</f>
        <v>112131.10999999996</v>
      </c>
      <c r="BH168" s="77">
        <f ca="1">SUM(BC$12:BC168)+SUMIF(BD$12:BD168, "&lt;0")</f>
        <v>94000.491000000009</v>
      </c>
      <c r="BJ168" s="78">
        <v>44342</v>
      </c>
      <c r="BK168" s="79">
        <f t="shared" ca="1" si="147"/>
        <v>1750</v>
      </c>
      <c r="BL168" s="79">
        <f t="shared" ca="1" si="165"/>
        <v>1750</v>
      </c>
      <c r="BM168" s="79">
        <f t="shared" ca="1" si="174"/>
        <v>728.86500000000524</v>
      </c>
      <c r="BN168" s="79">
        <f t="shared" ca="1" si="148"/>
        <v>1021.1349999999948</v>
      </c>
      <c r="BO168" s="79">
        <f t="shared" ca="1" si="149"/>
        <v>1021.1349999999948</v>
      </c>
      <c r="BP168" s="79">
        <f t="shared" ca="1" si="128"/>
        <v>227381.601</v>
      </c>
      <c r="BQ168" s="14">
        <f ca="1">SUM(BO$12:BO168)</f>
        <v>124131.10999999994</v>
      </c>
      <c r="BR168" s="77">
        <f ca="1">SUM(BM$12:BM168)+SUMIF(BN$12:BN168, "&lt;0")</f>
        <v>103250.49100000001</v>
      </c>
      <c r="BT168" s="78">
        <v>44342</v>
      </c>
      <c r="BU168" s="79">
        <f t="shared" ca="1" si="150"/>
        <v>2000</v>
      </c>
      <c r="BV168" s="79">
        <f t="shared" ca="1" si="166"/>
        <v>2000</v>
      </c>
      <c r="BW168" s="79">
        <f t="shared" ca="1" si="175"/>
        <v>978.86500000000524</v>
      </c>
      <c r="BX168" s="79">
        <f t="shared" ca="1" si="151"/>
        <v>1021.1349999999948</v>
      </c>
      <c r="BY168" s="79">
        <f t="shared" ca="1" si="152"/>
        <v>1021.1349999999948</v>
      </c>
      <c r="BZ168" s="79">
        <f t="shared" ca="1" si="158"/>
        <v>248081.49010891607</v>
      </c>
      <c r="CA168" s="14">
        <f ca="1">SUM(BY$12:BY168)</f>
        <v>136131.10999999999</v>
      </c>
      <c r="CB168" s="77">
        <f ca="1">SUM(BW$12:BW168)+SUMIF(BX$12:BX168, "&lt;0")</f>
        <v>111950.3801089161</v>
      </c>
      <c r="CD168" s="78">
        <v>44342</v>
      </c>
      <c r="CE168" s="79">
        <f t="shared" ca="1" si="153"/>
        <v>2500</v>
      </c>
      <c r="CF168" s="79">
        <f t="shared" ca="1" si="167"/>
        <v>2500</v>
      </c>
      <c r="CG168" s="79">
        <f t="shared" ca="1" si="176"/>
        <v>1111.8249496690855</v>
      </c>
      <c r="CH168" s="79">
        <f t="shared" ca="1" si="154"/>
        <v>1388.1750503309145</v>
      </c>
      <c r="CI168" s="79">
        <f t="shared" ca="1" si="155"/>
        <v>1388.1750503309145</v>
      </c>
      <c r="CJ168" s="79">
        <f t="shared" ca="1" si="129"/>
        <v>281841.69994991261</v>
      </c>
      <c r="CK168" s="14">
        <f ca="1">SUM(CI$12:CI168)</f>
        <v>157446.13884268858</v>
      </c>
      <c r="CL168" s="77">
        <f ca="1">SUM(CG$12:CG168)+SUMIF(CH$12:CH168, "&lt;0")</f>
        <v>124395.56110722404</v>
      </c>
    </row>
    <row r="169" spans="1:90" x14ac:dyDescent="0.2">
      <c r="A169" s="56">
        <v>44343</v>
      </c>
      <c r="B169" s="76">
        <f ca="1">IF($A169&gt;= $C$5,$C$6, INDEX('[1]Historical Data'!$D$2:$D$742, MATCH(A169, '[1]Historical Data'!$B$2:$B$742, 0)))</f>
        <v>1942.7882857142852</v>
      </c>
      <c r="C169" s="79">
        <f t="shared" ca="1" si="159"/>
        <v>1942.7882857142852</v>
      </c>
      <c r="D169" s="79">
        <f t="shared" ca="1" si="168"/>
        <v>1942.7882857142852</v>
      </c>
      <c r="E169" s="79">
        <f t="shared" ca="1" si="130"/>
        <v>0</v>
      </c>
      <c r="F169" s="79">
        <f t="shared" ca="1" si="131"/>
        <v>0</v>
      </c>
      <c r="G169" s="79">
        <f t="shared" ca="1" si="156"/>
        <v>245711.39357142834</v>
      </c>
      <c r="H169" s="14">
        <f ca="1">SUM(F$12:F169)</f>
        <v>133384.94771428563</v>
      </c>
      <c r="I169" s="77">
        <f ca="1">SUM(D$12:D169)+SUMIF(E$12:E169, "&lt;0")</f>
        <v>112326.44585714281</v>
      </c>
      <c r="J169" s="14"/>
      <c r="K169" s="78">
        <v>44343</v>
      </c>
      <c r="L169" s="79">
        <f t="shared" ca="1" si="132"/>
        <v>1850.8969899038457</v>
      </c>
      <c r="M169" s="79">
        <f t="shared" ca="1" si="160"/>
        <v>1850.8969899038457</v>
      </c>
      <c r="N169" s="79">
        <f t="shared" ca="1" si="169"/>
        <v>1850.8969899038457</v>
      </c>
      <c r="O169" s="79">
        <f t="shared" ca="1" si="133"/>
        <v>0</v>
      </c>
      <c r="P169" s="79">
        <f t="shared" ca="1" si="134"/>
        <v>0</v>
      </c>
      <c r="Q169" s="79">
        <f t="shared" ca="1" si="124"/>
        <v>237808.74213173104</v>
      </c>
      <c r="R169" s="14">
        <f ca="1">SUM(P$12:P169)</f>
        <v>128974.16551538459</v>
      </c>
      <c r="S169" s="77">
        <f ca="1">SUM(N$12:N169)+SUMIF(O$12:O169, "&lt;0")</f>
        <v>108834.57661634618</v>
      </c>
      <c r="U169" s="78">
        <v>44343</v>
      </c>
      <c r="V169" s="79">
        <f t="shared" ca="1" si="135"/>
        <v>1250</v>
      </c>
      <c r="W169" s="79">
        <f t="shared" ca="1" si="161"/>
        <v>1250</v>
      </c>
      <c r="X169" s="79">
        <f t="shared" ca="1" si="170"/>
        <v>1250</v>
      </c>
      <c r="Y169" s="79">
        <f t="shared" ca="1" si="136"/>
        <v>0</v>
      </c>
      <c r="Z169" s="79">
        <f t="shared" ca="1" si="137"/>
        <v>0</v>
      </c>
      <c r="AA169" s="79">
        <f t="shared" ca="1" si="125"/>
        <v>186131.601</v>
      </c>
      <c r="AB169" s="14">
        <f ca="1">SUM(Z$12:Z169)</f>
        <v>100131.11</v>
      </c>
      <c r="AC169" s="77">
        <f ca="1">SUM(X$12:X169)+SUMIF(Y$12:Y169, "&lt;0")</f>
        <v>86000.490999999995</v>
      </c>
      <c r="AE169" s="78">
        <v>44343</v>
      </c>
      <c r="AF169" s="79">
        <f t="shared" ca="1" si="138"/>
        <v>2000</v>
      </c>
      <c r="AG169" s="79">
        <f t="shared" ca="1" si="162"/>
        <v>2000</v>
      </c>
      <c r="AH169" s="79">
        <f t="shared" ca="1" si="171"/>
        <v>2000</v>
      </c>
      <c r="AI169" s="79">
        <f t="shared" ca="1" si="139"/>
        <v>0</v>
      </c>
      <c r="AJ169" s="79">
        <f t="shared" ca="1" si="140"/>
        <v>0</v>
      </c>
      <c r="AK169" s="79">
        <f t="shared" ca="1" si="157"/>
        <v>250081.49010891607</v>
      </c>
      <c r="AL169" s="14">
        <f ca="1">SUM(AJ$12:AJ169)</f>
        <v>136131.10999999999</v>
      </c>
      <c r="AM169" s="77">
        <f ca="1">SUM(AH$12:AH169)+SUMIF(AI$12:AI169, "&lt;0")</f>
        <v>113950.3801089161</v>
      </c>
      <c r="AO169" s="78">
        <v>44343</v>
      </c>
      <c r="AP169" s="79">
        <f t="shared" ca="1" si="141"/>
        <v>3000</v>
      </c>
      <c r="AQ169" s="79">
        <f t="shared" ca="1" si="163"/>
        <v>3000</v>
      </c>
      <c r="AR169" s="79">
        <f t="shared" ca="1" si="172"/>
        <v>2435.8740804695308</v>
      </c>
      <c r="AS169" s="79">
        <f t="shared" ca="1" si="142"/>
        <v>564.12591953046922</v>
      </c>
      <c r="AT169" s="79">
        <f t="shared" ca="1" si="143"/>
        <v>564.12591953046922</v>
      </c>
      <c r="AU169" s="79">
        <f t="shared" ca="1" si="126"/>
        <v>307967.72356228146</v>
      </c>
      <c r="AV169" s="14">
        <f ca="1">SUM(AT$12:AT169)</f>
        <v>170937.84870571931</v>
      </c>
      <c r="AW169" s="77">
        <f ca="1">SUM(AR$12:AR169)+SUMIF(AS$12:AS169, "&lt;0")</f>
        <v>137029.87485656221</v>
      </c>
      <c r="AX169" s="14"/>
      <c r="AZ169" s="78">
        <v>44343</v>
      </c>
      <c r="BA169" s="79">
        <f t="shared" ca="1" si="144"/>
        <v>1500</v>
      </c>
      <c r="BB169" s="79">
        <f t="shared" ca="1" si="164"/>
        <v>1500</v>
      </c>
      <c r="BC169" s="79">
        <f t="shared" ca="1" si="173"/>
        <v>1500</v>
      </c>
      <c r="BD169" s="79">
        <f t="shared" ca="1" si="145"/>
        <v>0</v>
      </c>
      <c r="BE169" s="79">
        <f t="shared" ca="1" si="146"/>
        <v>0</v>
      </c>
      <c r="BF169" s="79">
        <f t="shared" ca="1" si="127"/>
        <v>207631.601</v>
      </c>
      <c r="BG169" s="14">
        <f ca="1">SUM(BE$12:BE169)</f>
        <v>112131.10999999996</v>
      </c>
      <c r="BH169" s="77">
        <f ca="1">SUM(BC$12:BC169)+SUMIF(BD$12:BD169, "&lt;0")</f>
        <v>95500.491000000009</v>
      </c>
      <c r="BJ169" s="78">
        <v>44343</v>
      </c>
      <c r="BK169" s="79">
        <f t="shared" ca="1" si="147"/>
        <v>1750</v>
      </c>
      <c r="BL169" s="79">
        <f t="shared" ca="1" si="165"/>
        <v>1750</v>
      </c>
      <c r="BM169" s="79">
        <f t="shared" ca="1" si="174"/>
        <v>1750</v>
      </c>
      <c r="BN169" s="79">
        <f t="shared" ca="1" si="148"/>
        <v>0</v>
      </c>
      <c r="BO169" s="79">
        <f t="shared" ca="1" si="149"/>
        <v>0</v>
      </c>
      <c r="BP169" s="79">
        <f t="shared" ca="1" si="128"/>
        <v>229131.601</v>
      </c>
      <c r="BQ169" s="14">
        <f ca="1">SUM(BO$12:BO169)</f>
        <v>124131.10999999994</v>
      </c>
      <c r="BR169" s="77">
        <f ca="1">SUM(BM$12:BM169)+SUMIF(BN$12:BN169, "&lt;0")</f>
        <v>105000.49100000001</v>
      </c>
      <c r="BT169" s="78">
        <v>44343</v>
      </c>
      <c r="BU169" s="79">
        <f t="shared" ca="1" si="150"/>
        <v>2000</v>
      </c>
      <c r="BV169" s="79">
        <f t="shared" ca="1" si="166"/>
        <v>2000</v>
      </c>
      <c r="BW169" s="79">
        <f t="shared" ca="1" si="175"/>
        <v>2000</v>
      </c>
      <c r="BX169" s="79">
        <f t="shared" ca="1" si="151"/>
        <v>0</v>
      </c>
      <c r="BY169" s="79">
        <f t="shared" ca="1" si="152"/>
        <v>0</v>
      </c>
      <c r="BZ169" s="79">
        <f t="shared" ca="1" si="158"/>
        <v>250081.49010891607</v>
      </c>
      <c r="CA169" s="14">
        <f ca="1">SUM(BY$12:BY169)</f>
        <v>136131.10999999999</v>
      </c>
      <c r="CB169" s="77">
        <f ca="1">SUM(BW$12:BW169)+SUMIF(BX$12:BX169, "&lt;0")</f>
        <v>113950.3801089161</v>
      </c>
      <c r="CD169" s="78">
        <v>44343</v>
      </c>
      <c r="CE169" s="79">
        <f t="shared" ca="1" si="153"/>
        <v>2500</v>
      </c>
      <c r="CF169" s="79">
        <f t="shared" ca="1" si="167"/>
        <v>2500</v>
      </c>
      <c r="CG169" s="79">
        <f t="shared" ca="1" si="176"/>
        <v>2156.4651963161832</v>
      </c>
      <c r="CH169" s="79">
        <f t="shared" ca="1" si="154"/>
        <v>343.53480368381679</v>
      </c>
      <c r="CI169" s="79">
        <f t="shared" ca="1" si="155"/>
        <v>343.53480368381679</v>
      </c>
      <c r="CJ169" s="79">
        <f t="shared" ca="1" si="129"/>
        <v>284341.69994991261</v>
      </c>
      <c r="CK169" s="14">
        <f ca="1">SUM(CI$12:CI169)</f>
        <v>157789.67364637239</v>
      </c>
      <c r="CL169" s="77">
        <f ca="1">SUM(CG$12:CG169)+SUMIF(CH$12:CH169, "&lt;0")</f>
        <v>126552.02630354023</v>
      </c>
    </row>
    <row r="170" spans="1:90" x14ac:dyDescent="0.2">
      <c r="A170" s="56">
        <v>44344</v>
      </c>
      <c r="B170" s="76">
        <f ca="1">IF($A170&gt;= $C$5,$C$6, INDEX('[1]Historical Data'!$D$2:$D$742, MATCH(A170, '[1]Historical Data'!$B$2:$B$742, 0)))</f>
        <v>1942.7882857142852</v>
      </c>
      <c r="C170" s="79">
        <f t="shared" ca="1" si="159"/>
        <v>1942.7882857142852</v>
      </c>
      <c r="D170" s="79">
        <f t="shared" ca="1" si="168"/>
        <v>1622.2572857142825</v>
      </c>
      <c r="E170" s="79">
        <f t="shared" ca="1" si="130"/>
        <v>320.53100000000268</v>
      </c>
      <c r="F170" s="79">
        <f t="shared" ca="1" si="131"/>
        <v>320.53100000000268</v>
      </c>
      <c r="G170" s="79">
        <f t="shared" ca="1" si="156"/>
        <v>247654.18185714263</v>
      </c>
      <c r="H170" s="14">
        <f ca="1">SUM(F$12:F170)</f>
        <v>133705.47871428565</v>
      </c>
      <c r="I170" s="77">
        <f ca="1">SUM(D$12:D170)+SUMIF(E$12:E170, "&lt;0")</f>
        <v>113948.70314285709</v>
      </c>
      <c r="J170" s="14"/>
      <c r="K170" s="78">
        <v>44344</v>
      </c>
      <c r="L170" s="79">
        <f t="shared" ca="1" si="132"/>
        <v>1850.8969899038457</v>
      </c>
      <c r="M170" s="79">
        <f t="shared" ca="1" si="160"/>
        <v>1850.8969899038457</v>
      </c>
      <c r="N170" s="79">
        <f t="shared" ca="1" si="169"/>
        <v>1530.365989903843</v>
      </c>
      <c r="O170" s="79">
        <f t="shared" ca="1" si="133"/>
        <v>320.53100000000268</v>
      </c>
      <c r="P170" s="79">
        <f t="shared" ca="1" si="134"/>
        <v>320.53100000000268</v>
      </c>
      <c r="Q170" s="79">
        <f t="shared" ca="1" si="124"/>
        <v>239659.63912163489</v>
      </c>
      <c r="R170" s="14">
        <f ca="1">SUM(P$12:P170)</f>
        <v>129294.6965153846</v>
      </c>
      <c r="S170" s="77">
        <f ca="1">SUM(N$12:N170)+SUMIF(O$12:O170, "&lt;0")</f>
        <v>110364.94260625003</v>
      </c>
      <c r="U170" s="78">
        <v>44344</v>
      </c>
      <c r="V170" s="79">
        <f t="shared" ca="1" si="135"/>
        <v>1250</v>
      </c>
      <c r="W170" s="79">
        <f t="shared" ca="1" si="161"/>
        <v>1250</v>
      </c>
      <c r="X170" s="79">
        <f t="shared" ca="1" si="170"/>
        <v>929.46899999999732</v>
      </c>
      <c r="Y170" s="79">
        <f t="shared" ca="1" si="136"/>
        <v>320.53100000000268</v>
      </c>
      <c r="Z170" s="79">
        <f t="shared" ca="1" si="137"/>
        <v>320.53100000000268</v>
      </c>
      <c r="AA170" s="79">
        <f t="shared" ca="1" si="125"/>
        <v>187381.601</v>
      </c>
      <c r="AB170" s="14">
        <f ca="1">SUM(Z$12:Z170)</f>
        <v>100451.641</v>
      </c>
      <c r="AC170" s="77">
        <f ca="1">SUM(X$12:X170)+SUMIF(Y$12:Y170, "&lt;0")</f>
        <v>86929.959999999992</v>
      </c>
      <c r="AE170" s="78">
        <v>44344</v>
      </c>
      <c r="AF170" s="79">
        <f t="shared" ca="1" si="138"/>
        <v>2000</v>
      </c>
      <c r="AG170" s="79">
        <f t="shared" ca="1" si="162"/>
        <v>2000</v>
      </c>
      <c r="AH170" s="79">
        <f t="shared" ca="1" si="171"/>
        <v>1679.4689999999973</v>
      </c>
      <c r="AI170" s="79">
        <f t="shared" ca="1" si="139"/>
        <v>320.53100000000268</v>
      </c>
      <c r="AJ170" s="79">
        <f t="shared" ca="1" si="140"/>
        <v>320.53100000000268</v>
      </c>
      <c r="AK170" s="79">
        <f t="shared" ca="1" si="157"/>
        <v>252081.49010891607</v>
      </c>
      <c r="AL170" s="14">
        <f ca="1">SUM(AJ$12:AJ170)</f>
        <v>136451.641</v>
      </c>
      <c r="AM170" s="77">
        <f ca="1">SUM(AH$12:AH170)+SUMIF(AI$12:AI170, "&lt;0")</f>
        <v>115629.8491089161</v>
      </c>
      <c r="AO170" s="78">
        <v>44344</v>
      </c>
      <c r="AP170" s="79">
        <f t="shared" ca="1" si="141"/>
        <v>3000</v>
      </c>
      <c r="AQ170" s="79">
        <f t="shared" ca="1" si="163"/>
        <v>3000</v>
      </c>
      <c r="AR170" s="79">
        <f t="shared" ca="1" si="172"/>
        <v>2115.3430804695281</v>
      </c>
      <c r="AS170" s="79">
        <f t="shared" ca="1" si="142"/>
        <v>884.6569195304719</v>
      </c>
      <c r="AT170" s="79">
        <f t="shared" ca="1" si="143"/>
        <v>884.6569195304719</v>
      </c>
      <c r="AU170" s="79">
        <f t="shared" ca="1" si="126"/>
        <v>310967.72356228146</v>
      </c>
      <c r="AV170" s="14">
        <f ca="1">SUM(AT$12:AT170)</f>
        <v>171822.50562524979</v>
      </c>
      <c r="AW170" s="77">
        <f ca="1">SUM(AR$12:AR170)+SUMIF(AS$12:AS170, "&lt;0")</f>
        <v>139145.21793703173</v>
      </c>
      <c r="AX170" s="14"/>
      <c r="AZ170" s="78">
        <v>44344</v>
      </c>
      <c r="BA170" s="79">
        <f t="shared" ca="1" si="144"/>
        <v>1500</v>
      </c>
      <c r="BB170" s="79">
        <f t="shared" ca="1" si="164"/>
        <v>1500</v>
      </c>
      <c r="BC170" s="79">
        <f t="shared" ca="1" si="173"/>
        <v>1179.4689999999973</v>
      </c>
      <c r="BD170" s="79">
        <f t="shared" ca="1" si="145"/>
        <v>320.53100000000268</v>
      </c>
      <c r="BE170" s="79">
        <f t="shared" ca="1" si="146"/>
        <v>320.53100000000268</v>
      </c>
      <c r="BF170" s="79">
        <f t="shared" ca="1" si="127"/>
        <v>209131.601</v>
      </c>
      <c r="BG170" s="14">
        <f ca="1">SUM(BE$12:BE170)</f>
        <v>112451.64099999996</v>
      </c>
      <c r="BH170" s="77">
        <f ca="1">SUM(BC$12:BC170)+SUMIF(BD$12:BD170, "&lt;0")</f>
        <v>96679.96</v>
      </c>
      <c r="BJ170" s="78">
        <v>44344</v>
      </c>
      <c r="BK170" s="79">
        <f t="shared" ca="1" si="147"/>
        <v>1750</v>
      </c>
      <c r="BL170" s="79">
        <f t="shared" ca="1" si="165"/>
        <v>1750</v>
      </c>
      <c r="BM170" s="79">
        <f t="shared" ca="1" si="174"/>
        <v>1429.4689999999973</v>
      </c>
      <c r="BN170" s="79">
        <f t="shared" ca="1" si="148"/>
        <v>320.53100000000268</v>
      </c>
      <c r="BO170" s="79">
        <f t="shared" ca="1" si="149"/>
        <v>320.53100000000268</v>
      </c>
      <c r="BP170" s="79">
        <f t="shared" ca="1" si="128"/>
        <v>230881.601</v>
      </c>
      <c r="BQ170" s="14">
        <f ca="1">SUM(BO$12:BO170)</f>
        <v>124451.64099999995</v>
      </c>
      <c r="BR170" s="77">
        <f ca="1">SUM(BM$12:BM170)+SUMIF(BN$12:BN170, "&lt;0")</f>
        <v>106429.96</v>
      </c>
      <c r="BT170" s="78">
        <v>44344</v>
      </c>
      <c r="BU170" s="79">
        <f t="shared" ca="1" si="150"/>
        <v>2000</v>
      </c>
      <c r="BV170" s="79">
        <f t="shared" ca="1" si="166"/>
        <v>2000</v>
      </c>
      <c r="BW170" s="79">
        <f t="shared" ca="1" si="175"/>
        <v>1679.4689999999973</v>
      </c>
      <c r="BX170" s="79">
        <f t="shared" ca="1" si="151"/>
        <v>320.53100000000268</v>
      </c>
      <c r="BY170" s="79">
        <f t="shared" ca="1" si="152"/>
        <v>320.53100000000268</v>
      </c>
      <c r="BZ170" s="79">
        <f t="shared" ca="1" si="158"/>
        <v>252081.49010891607</v>
      </c>
      <c r="CA170" s="14">
        <f ca="1">SUM(BY$12:BY170)</f>
        <v>136451.641</v>
      </c>
      <c r="CB170" s="77">
        <f ca="1">SUM(BW$12:BW170)+SUMIF(BX$12:BX170, "&lt;0")</f>
        <v>115629.8491089161</v>
      </c>
      <c r="CD170" s="78">
        <v>44344</v>
      </c>
      <c r="CE170" s="79">
        <f t="shared" ca="1" si="153"/>
        <v>2500</v>
      </c>
      <c r="CF170" s="79">
        <f t="shared" ca="1" si="167"/>
        <v>2500</v>
      </c>
      <c r="CG170" s="79">
        <f t="shared" ca="1" si="176"/>
        <v>1859.4394429632835</v>
      </c>
      <c r="CH170" s="79">
        <f t="shared" ca="1" si="154"/>
        <v>640.56055703671655</v>
      </c>
      <c r="CI170" s="79">
        <f t="shared" ca="1" si="155"/>
        <v>640.56055703671655</v>
      </c>
      <c r="CJ170" s="79">
        <f t="shared" ca="1" si="129"/>
        <v>286841.69994991261</v>
      </c>
      <c r="CK170" s="14">
        <f ca="1">SUM(CI$12:CI170)</f>
        <v>158430.23420340911</v>
      </c>
      <c r="CL170" s="77">
        <f ca="1">SUM(CG$12:CG170)+SUMIF(CH$12:CH170, "&lt;0")</f>
        <v>128411.46574650351</v>
      </c>
    </row>
    <row r="171" spans="1:90" x14ac:dyDescent="0.2">
      <c r="A171" s="56">
        <v>44345</v>
      </c>
      <c r="B171" s="76">
        <f ca="1">IF($A171&gt;= $C$5,$C$6, INDEX('[1]Historical Data'!$D$2:$D$742, MATCH(A171, '[1]Historical Data'!$B$2:$B$742, 0)))</f>
        <v>1942.7882857142852</v>
      </c>
      <c r="C171" s="79">
        <f t="shared" ca="1" si="159"/>
        <v>1942.7882857142852</v>
      </c>
      <c r="D171" s="79">
        <f t="shared" ca="1" si="168"/>
        <v>1942.7882857142852</v>
      </c>
      <c r="E171" s="79">
        <f t="shared" ca="1" si="130"/>
        <v>0</v>
      </c>
      <c r="F171" s="79">
        <f t="shared" ca="1" si="131"/>
        <v>0</v>
      </c>
      <c r="G171" s="79">
        <f t="shared" ca="1" si="156"/>
        <v>249596.97014285691</v>
      </c>
      <c r="H171" s="14">
        <f ca="1">SUM(F$12:F171)</f>
        <v>133705.47871428565</v>
      </c>
      <c r="I171" s="77">
        <f ca="1">SUM(D$12:D171)+SUMIF(E$12:E171, "&lt;0")</f>
        <v>115891.49142857137</v>
      </c>
      <c r="J171" s="14"/>
      <c r="K171" s="78">
        <v>44345</v>
      </c>
      <c r="L171" s="79">
        <f t="shared" ca="1" si="132"/>
        <v>1850.8969899038457</v>
      </c>
      <c r="M171" s="79">
        <f t="shared" ca="1" si="160"/>
        <v>1850.8969899038457</v>
      </c>
      <c r="N171" s="79">
        <f t="shared" ca="1" si="169"/>
        <v>1850.8969899038457</v>
      </c>
      <c r="O171" s="79">
        <f t="shared" ca="1" si="133"/>
        <v>0</v>
      </c>
      <c r="P171" s="79">
        <f t="shared" ca="1" si="134"/>
        <v>0</v>
      </c>
      <c r="Q171" s="79">
        <f t="shared" ca="1" si="124"/>
        <v>241510.53611153873</v>
      </c>
      <c r="R171" s="14">
        <f ca="1">SUM(P$12:P171)</f>
        <v>129294.6965153846</v>
      </c>
      <c r="S171" s="77">
        <f ca="1">SUM(N$12:N171)+SUMIF(O$12:O171, "&lt;0")</f>
        <v>112215.83959615388</v>
      </c>
      <c r="U171" s="78">
        <v>44345</v>
      </c>
      <c r="V171" s="79">
        <f t="shared" ca="1" si="135"/>
        <v>1250</v>
      </c>
      <c r="W171" s="79">
        <f t="shared" ca="1" si="161"/>
        <v>1250</v>
      </c>
      <c r="X171" s="79">
        <f t="shared" ca="1" si="170"/>
        <v>1250</v>
      </c>
      <c r="Y171" s="79">
        <f t="shared" ca="1" si="136"/>
        <v>0</v>
      </c>
      <c r="Z171" s="79">
        <f t="shared" ca="1" si="137"/>
        <v>0</v>
      </c>
      <c r="AA171" s="79">
        <f t="shared" ca="1" si="125"/>
        <v>188631.601</v>
      </c>
      <c r="AB171" s="14">
        <f ca="1">SUM(Z$12:Z171)</f>
        <v>100451.641</v>
      </c>
      <c r="AC171" s="77">
        <f ca="1">SUM(X$12:X171)+SUMIF(Y$12:Y171, "&lt;0")</f>
        <v>88179.959999999992</v>
      </c>
      <c r="AE171" s="78">
        <v>44345</v>
      </c>
      <c r="AF171" s="79">
        <f t="shared" ca="1" si="138"/>
        <v>2000</v>
      </c>
      <c r="AG171" s="79">
        <f t="shared" ca="1" si="162"/>
        <v>2000</v>
      </c>
      <c r="AH171" s="79">
        <f t="shared" ca="1" si="171"/>
        <v>2000</v>
      </c>
      <c r="AI171" s="79">
        <f t="shared" ca="1" si="139"/>
        <v>0</v>
      </c>
      <c r="AJ171" s="79">
        <f t="shared" ca="1" si="140"/>
        <v>0</v>
      </c>
      <c r="AK171" s="79">
        <f t="shared" ca="1" si="157"/>
        <v>254081.49010891607</v>
      </c>
      <c r="AL171" s="14">
        <f ca="1">SUM(AJ$12:AJ171)</f>
        <v>136451.641</v>
      </c>
      <c r="AM171" s="77">
        <f ca="1">SUM(AH$12:AH171)+SUMIF(AI$12:AI171, "&lt;0")</f>
        <v>117629.8491089161</v>
      </c>
      <c r="AO171" s="78">
        <v>44345</v>
      </c>
      <c r="AP171" s="79">
        <f t="shared" ca="1" si="141"/>
        <v>3000</v>
      </c>
      <c r="AQ171" s="79">
        <f t="shared" ca="1" si="163"/>
        <v>3000</v>
      </c>
      <c r="AR171" s="79">
        <f t="shared" ca="1" si="172"/>
        <v>2435.8740804695308</v>
      </c>
      <c r="AS171" s="79">
        <f t="shared" ca="1" si="142"/>
        <v>564.12591953046922</v>
      </c>
      <c r="AT171" s="79">
        <f t="shared" ca="1" si="143"/>
        <v>564.12591953046922</v>
      </c>
      <c r="AU171" s="79">
        <f t="shared" ca="1" si="126"/>
        <v>313967.72356228146</v>
      </c>
      <c r="AV171" s="14">
        <f ca="1">SUM(AT$12:AT171)</f>
        <v>172386.63154478025</v>
      </c>
      <c r="AW171" s="77">
        <f ca="1">SUM(AR$12:AR171)+SUMIF(AS$12:AS171, "&lt;0")</f>
        <v>141581.09201750127</v>
      </c>
      <c r="AX171" s="14"/>
      <c r="AZ171" s="78">
        <v>44345</v>
      </c>
      <c r="BA171" s="79">
        <f t="shared" ca="1" si="144"/>
        <v>1500</v>
      </c>
      <c r="BB171" s="79">
        <f t="shared" ca="1" si="164"/>
        <v>1500</v>
      </c>
      <c r="BC171" s="79">
        <f t="shared" ca="1" si="173"/>
        <v>1500</v>
      </c>
      <c r="BD171" s="79">
        <f t="shared" ca="1" si="145"/>
        <v>0</v>
      </c>
      <c r="BE171" s="79">
        <f t="shared" ca="1" si="146"/>
        <v>0</v>
      </c>
      <c r="BF171" s="79">
        <f t="shared" ca="1" si="127"/>
        <v>210631.601</v>
      </c>
      <c r="BG171" s="14">
        <f ca="1">SUM(BE$12:BE171)</f>
        <v>112451.64099999996</v>
      </c>
      <c r="BH171" s="77">
        <f ca="1">SUM(BC$12:BC171)+SUMIF(BD$12:BD171, "&lt;0")</f>
        <v>98179.96</v>
      </c>
      <c r="BJ171" s="78">
        <v>44345</v>
      </c>
      <c r="BK171" s="79">
        <f t="shared" ca="1" si="147"/>
        <v>1750</v>
      </c>
      <c r="BL171" s="79">
        <f t="shared" ca="1" si="165"/>
        <v>1750</v>
      </c>
      <c r="BM171" s="79">
        <f t="shared" ca="1" si="174"/>
        <v>1750</v>
      </c>
      <c r="BN171" s="79">
        <f t="shared" ca="1" si="148"/>
        <v>0</v>
      </c>
      <c r="BO171" s="79">
        <f t="shared" ca="1" si="149"/>
        <v>0</v>
      </c>
      <c r="BP171" s="79">
        <f t="shared" ca="1" si="128"/>
        <v>232631.601</v>
      </c>
      <c r="BQ171" s="14">
        <f ca="1">SUM(BO$12:BO171)</f>
        <v>124451.64099999995</v>
      </c>
      <c r="BR171" s="77">
        <f ca="1">SUM(BM$12:BM171)+SUMIF(BN$12:BN171, "&lt;0")</f>
        <v>108179.96</v>
      </c>
      <c r="BT171" s="78">
        <v>44345</v>
      </c>
      <c r="BU171" s="79">
        <f t="shared" ca="1" si="150"/>
        <v>2000</v>
      </c>
      <c r="BV171" s="79">
        <f t="shared" ca="1" si="166"/>
        <v>2000</v>
      </c>
      <c r="BW171" s="79">
        <f t="shared" ca="1" si="175"/>
        <v>2000</v>
      </c>
      <c r="BX171" s="79">
        <f t="shared" ca="1" si="151"/>
        <v>0</v>
      </c>
      <c r="BY171" s="79">
        <f t="shared" ca="1" si="152"/>
        <v>0</v>
      </c>
      <c r="BZ171" s="79">
        <f t="shared" ca="1" si="158"/>
        <v>254081.49010891607</v>
      </c>
      <c r="CA171" s="14">
        <f ca="1">SUM(BY$12:BY171)</f>
        <v>136451.641</v>
      </c>
      <c r="CB171" s="77">
        <f ca="1">SUM(BW$12:BW171)+SUMIF(BX$12:BX171, "&lt;0")</f>
        <v>117629.8491089161</v>
      </c>
      <c r="CD171" s="78">
        <v>44345</v>
      </c>
      <c r="CE171" s="79">
        <f t="shared" ca="1" si="153"/>
        <v>2500</v>
      </c>
      <c r="CF171" s="79">
        <f t="shared" ca="1" si="167"/>
        <v>2500</v>
      </c>
      <c r="CG171" s="79">
        <f t="shared" ca="1" si="176"/>
        <v>2203.4756896103891</v>
      </c>
      <c r="CH171" s="79">
        <f t="shared" ca="1" si="154"/>
        <v>296.52431038961095</v>
      </c>
      <c r="CI171" s="79">
        <f t="shared" ca="1" si="155"/>
        <v>296.52431038961095</v>
      </c>
      <c r="CJ171" s="79">
        <f t="shared" ca="1" si="129"/>
        <v>289341.69994991261</v>
      </c>
      <c r="CK171" s="14">
        <f ca="1">SUM(CI$12:CI171)</f>
        <v>158726.75851379873</v>
      </c>
      <c r="CL171" s="77">
        <f ca="1">SUM(CG$12:CG171)+SUMIF(CH$12:CH171, "&lt;0")</f>
        <v>130614.94143611389</v>
      </c>
    </row>
    <row r="172" spans="1:90" x14ac:dyDescent="0.2">
      <c r="A172" s="56">
        <v>44346</v>
      </c>
      <c r="B172" s="76">
        <f ca="1">IF($A172&gt;= $C$5,$C$6, INDEX('[1]Historical Data'!$D$2:$D$742, MATCH(A172, '[1]Historical Data'!$B$2:$B$742, 0)))</f>
        <v>1942.7882857142852</v>
      </c>
      <c r="C172" s="79">
        <f t="shared" ca="1" si="159"/>
        <v>1942.7882857142852</v>
      </c>
      <c r="D172" s="79">
        <f t="shared" ca="1" si="168"/>
        <v>1942.7882857142852</v>
      </c>
      <c r="E172" s="79">
        <f t="shared" ca="1" si="130"/>
        <v>0</v>
      </c>
      <c r="F172" s="79">
        <f t="shared" ca="1" si="131"/>
        <v>0</v>
      </c>
      <c r="G172" s="79">
        <f t="shared" ca="1" si="156"/>
        <v>251539.75842857119</v>
      </c>
      <c r="H172" s="14">
        <f ca="1">SUM(F$12:F172)</f>
        <v>133705.47871428565</v>
      </c>
      <c r="I172" s="77">
        <f ca="1">SUM(D$12:D172)+SUMIF(E$12:E172, "&lt;0")</f>
        <v>117834.27971428566</v>
      </c>
      <c r="J172" s="14"/>
      <c r="K172" s="78">
        <v>44346</v>
      </c>
      <c r="L172" s="79">
        <f t="shared" ca="1" si="132"/>
        <v>1850.8969899038457</v>
      </c>
      <c r="M172" s="79">
        <f t="shared" ca="1" si="160"/>
        <v>1850.8969899038457</v>
      </c>
      <c r="N172" s="79">
        <f t="shared" ca="1" si="169"/>
        <v>1850.8969899038457</v>
      </c>
      <c r="O172" s="79">
        <f t="shared" ca="1" si="133"/>
        <v>0</v>
      </c>
      <c r="P172" s="79">
        <f t="shared" ca="1" si="134"/>
        <v>0</v>
      </c>
      <c r="Q172" s="79">
        <f t="shared" ca="1" si="124"/>
        <v>243361.43310144258</v>
      </c>
      <c r="R172" s="14">
        <f ca="1">SUM(P$12:P172)</f>
        <v>129294.6965153846</v>
      </c>
      <c r="S172" s="77">
        <f ca="1">SUM(N$12:N172)+SUMIF(O$12:O172, "&lt;0")</f>
        <v>114066.73658605773</v>
      </c>
      <c r="U172" s="78">
        <v>44346</v>
      </c>
      <c r="V172" s="79">
        <f t="shared" ca="1" si="135"/>
        <v>1250</v>
      </c>
      <c r="W172" s="79">
        <f t="shared" ca="1" si="161"/>
        <v>1250</v>
      </c>
      <c r="X172" s="79">
        <f t="shared" ca="1" si="170"/>
        <v>1250</v>
      </c>
      <c r="Y172" s="79">
        <f t="shared" ca="1" si="136"/>
        <v>0</v>
      </c>
      <c r="Z172" s="79">
        <f t="shared" ca="1" si="137"/>
        <v>0</v>
      </c>
      <c r="AA172" s="79">
        <f t="shared" ca="1" si="125"/>
        <v>189881.601</v>
      </c>
      <c r="AB172" s="14">
        <f ca="1">SUM(Z$12:Z172)</f>
        <v>100451.641</v>
      </c>
      <c r="AC172" s="77">
        <f ca="1">SUM(X$12:X172)+SUMIF(Y$12:Y172, "&lt;0")</f>
        <v>89429.959999999992</v>
      </c>
      <c r="AE172" s="78">
        <v>44346</v>
      </c>
      <c r="AF172" s="79">
        <f t="shared" ca="1" si="138"/>
        <v>2000</v>
      </c>
      <c r="AG172" s="79">
        <f t="shared" ca="1" si="162"/>
        <v>2000</v>
      </c>
      <c r="AH172" s="79">
        <f t="shared" ca="1" si="171"/>
        <v>2000</v>
      </c>
      <c r="AI172" s="79">
        <f t="shared" ca="1" si="139"/>
        <v>0</v>
      </c>
      <c r="AJ172" s="79">
        <f t="shared" ca="1" si="140"/>
        <v>0</v>
      </c>
      <c r="AK172" s="79">
        <f t="shared" ca="1" si="157"/>
        <v>256081.49010891607</v>
      </c>
      <c r="AL172" s="14">
        <f ca="1">SUM(AJ$12:AJ172)</f>
        <v>136451.641</v>
      </c>
      <c r="AM172" s="77">
        <f ca="1">SUM(AH$12:AH172)+SUMIF(AI$12:AI172, "&lt;0")</f>
        <v>119629.8491089161</v>
      </c>
      <c r="AO172" s="78">
        <v>44346</v>
      </c>
      <c r="AP172" s="79">
        <f t="shared" ca="1" si="141"/>
        <v>3000</v>
      </c>
      <c r="AQ172" s="79">
        <f t="shared" ca="1" si="163"/>
        <v>3000</v>
      </c>
      <c r="AR172" s="79">
        <f t="shared" ca="1" si="172"/>
        <v>2435.8740804695312</v>
      </c>
      <c r="AS172" s="79">
        <f t="shared" ca="1" si="142"/>
        <v>564.12591953046876</v>
      </c>
      <c r="AT172" s="79">
        <f t="shared" ca="1" si="143"/>
        <v>564.12591953046876</v>
      </c>
      <c r="AU172" s="79">
        <f t="shared" ca="1" si="126"/>
        <v>316967.72356228146</v>
      </c>
      <c r="AV172" s="14">
        <f ca="1">SUM(AT$12:AT172)</f>
        <v>172950.75746431071</v>
      </c>
      <c r="AW172" s="77">
        <f ca="1">SUM(AR$12:AR172)+SUMIF(AS$12:AS172, "&lt;0")</f>
        <v>144016.96609797081</v>
      </c>
      <c r="AX172" s="14"/>
      <c r="AZ172" s="78">
        <v>44346</v>
      </c>
      <c r="BA172" s="79">
        <f t="shared" ca="1" si="144"/>
        <v>1500</v>
      </c>
      <c r="BB172" s="79">
        <f t="shared" ca="1" si="164"/>
        <v>1500</v>
      </c>
      <c r="BC172" s="79">
        <f t="shared" ca="1" si="173"/>
        <v>1500</v>
      </c>
      <c r="BD172" s="79">
        <f t="shared" ca="1" si="145"/>
        <v>0</v>
      </c>
      <c r="BE172" s="79">
        <f t="shared" ca="1" si="146"/>
        <v>0</v>
      </c>
      <c r="BF172" s="79">
        <f t="shared" ca="1" si="127"/>
        <v>212131.601</v>
      </c>
      <c r="BG172" s="14">
        <f ca="1">SUM(BE$12:BE172)</f>
        <v>112451.64099999996</v>
      </c>
      <c r="BH172" s="77">
        <f ca="1">SUM(BC$12:BC172)+SUMIF(BD$12:BD172, "&lt;0")</f>
        <v>99679.96</v>
      </c>
      <c r="BJ172" s="78">
        <v>44346</v>
      </c>
      <c r="BK172" s="79">
        <f t="shared" ca="1" si="147"/>
        <v>1750</v>
      </c>
      <c r="BL172" s="79">
        <f t="shared" ca="1" si="165"/>
        <v>1750</v>
      </c>
      <c r="BM172" s="79">
        <f t="shared" ca="1" si="174"/>
        <v>1750</v>
      </c>
      <c r="BN172" s="79">
        <f t="shared" ca="1" si="148"/>
        <v>0</v>
      </c>
      <c r="BO172" s="79">
        <f t="shared" ca="1" si="149"/>
        <v>0</v>
      </c>
      <c r="BP172" s="79">
        <f t="shared" ca="1" si="128"/>
        <v>234381.601</v>
      </c>
      <c r="BQ172" s="14">
        <f ca="1">SUM(BO$12:BO172)</f>
        <v>124451.64099999995</v>
      </c>
      <c r="BR172" s="77">
        <f ca="1">SUM(BM$12:BM172)+SUMIF(BN$12:BN172, "&lt;0")</f>
        <v>109929.96</v>
      </c>
      <c r="BT172" s="78">
        <v>44346</v>
      </c>
      <c r="BU172" s="79">
        <f t="shared" ca="1" si="150"/>
        <v>2000</v>
      </c>
      <c r="BV172" s="79">
        <f t="shared" ca="1" si="166"/>
        <v>2000</v>
      </c>
      <c r="BW172" s="79">
        <f t="shared" ca="1" si="175"/>
        <v>2000</v>
      </c>
      <c r="BX172" s="79">
        <f t="shared" ca="1" si="151"/>
        <v>0</v>
      </c>
      <c r="BY172" s="79">
        <f t="shared" ca="1" si="152"/>
        <v>0</v>
      </c>
      <c r="BZ172" s="79">
        <f t="shared" ca="1" si="158"/>
        <v>256081.49010891607</v>
      </c>
      <c r="CA172" s="14">
        <f ca="1">SUM(BY$12:BY172)</f>
        <v>136451.641</v>
      </c>
      <c r="CB172" s="77">
        <f ca="1">SUM(BW$12:BW172)+SUMIF(BX$12:BX172, "&lt;0")</f>
        <v>119629.8491089161</v>
      </c>
      <c r="CD172" s="78">
        <v>44346</v>
      </c>
      <c r="CE172" s="79">
        <f t="shared" ca="1" si="153"/>
        <v>2500</v>
      </c>
      <c r="CF172" s="79">
        <f t="shared" ca="1" si="167"/>
        <v>2500</v>
      </c>
      <c r="CG172" s="79">
        <f t="shared" ca="1" si="176"/>
        <v>2226.980936257492</v>
      </c>
      <c r="CH172" s="79">
        <f t="shared" ca="1" si="154"/>
        <v>273.01906374250802</v>
      </c>
      <c r="CI172" s="79">
        <f t="shared" ca="1" si="155"/>
        <v>273.01906374250802</v>
      </c>
      <c r="CJ172" s="79">
        <f t="shared" ca="1" si="129"/>
        <v>291841.69994991261</v>
      </c>
      <c r="CK172" s="14">
        <f ca="1">SUM(CI$12:CI172)</f>
        <v>158999.77757754124</v>
      </c>
      <c r="CL172" s="77">
        <f ca="1">SUM(CG$12:CG172)+SUMIF(CH$12:CH172, "&lt;0")</f>
        <v>132841.92237237137</v>
      </c>
    </row>
    <row r="173" spans="1:90" x14ac:dyDescent="0.2">
      <c r="A173" s="56">
        <v>44347</v>
      </c>
      <c r="B173" s="76">
        <f ca="1">IF($A173&gt;= $C$5,$C$6, INDEX('[1]Historical Data'!$D$2:$D$742, MATCH(A173, '[1]Historical Data'!$B$2:$B$742, 0)))</f>
        <v>1942.7882857142852</v>
      </c>
      <c r="C173" s="79">
        <f t="shared" ca="1" si="159"/>
        <v>1942.7882857142852</v>
      </c>
      <c r="D173" s="79">
        <f t="shared" ca="1" si="168"/>
        <v>1504.8522857142837</v>
      </c>
      <c r="E173" s="79">
        <f t="shared" ca="1" si="130"/>
        <v>437.93600000000151</v>
      </c>
      <c r="F173" s="79">
        <f t="shared" ca="1" si="131"/>
        <v>437.93600000000151</v>
      </c>
      <c r="G173" s="79">
        <f t="shared" ca="1" si="156"/>
        <v>253482.54671428548</v>
      </c>
      <c r="H173" s="14">
        <f ca="1">SUM(F$12:F173)</f>
        <v>134143.41471428564</v>
      </c>
      <c r="I173" s="77">
        <f ca="1">SUM(D$12:D173)+SUMIF(E$12:E173, "&lt;0")</f>
        <v>119339.13199999994</v>
      </c>
      <c r="J173" s="14"/>
      <c r="K173" s="78">
        <v>44347</v>
      </c>
      <c r="L173" s="79">
        <f t="shared" ca="1" si="132"/>
        <v>1850.8969899038457</v>
      </c>
      <c r="M173" s="79">
        <f t="shared" ca="1" si="160"/>
        <v>1850.8969899038457</v>
      </c>
      <c r="N173" s="79">
        <f t="shared" ca="1" si="169"/>
        <v>1412.9609899038442</v>
      </c>
      <c r="O173" s="79">
        <f t="shared" ca="1" si="133"/>
        <v>437.93600000000151</v>
      </c>
      <c r="P173" s="79">
        <f t="shared" ca="1" si="134"/>
        <v>437.93600000000151</v>
      </c>
      <c r="Q173" s="79">
        <f t="shared" ref="Q173:Q236" ca="1" si="177">L173+Q172</f>
        <v>245212.33009134643</v>
      </c>
      <c r="R173" s="14">
        <f ca="1">SUM(P$12:P173)</f>
        <v>129732.6325153846</v>
      </c>
      <c r="S173" s="77">
        <f ca="1">SUM(N$12:N173)+SUMIF(O$12:O173, "&lt;0")</f>
        <v>115479.69757596157</v>
      </c>
      <c r="U173" s="78">
        <v>44347</v>
      </c>
      <c r="V173" s="79">
        <f t="shared" ca="1" si="135"/>
        <v>1250</v>
      </c>
      <c r="W173" s="79">
        <f t="shared" ca="1" si="161"/>
        <v>1250</v>
      </c>
      <c r="X173" s="79">
        <f t="shared" ca="1" si="170"/>
        <v>812.06399999999849</v>
      </c>
      <c r="Y173" s="79">
        <f t="shared" ca="1" si="136"/>
        <v>437.93600000000151</v>
      </c>
      <c r="Z173" s="79">
        <f t="shared" ca="1" si="137"/>
        <v>437.93600000000151</v>
      </c>
      <c r="AA173" s="79">
        <f t="shared" ref="AA173:AA236" ca="1" si="178">V173+AA172</f>
        <v>191131.601</v>
      </c>
      <c r="AB173" s="14">
        <f ca="1">SUM(Z$12:Z173)</f>
        <v>100889.577</v>
      </c>
      <c r="AC173" s="77">
        <f ca="1">SUM(X$12:X173)+SUMIF(Y$12:Y173, "&lt;0")</f>
        <v>90242.02399999999</v>
      </c>
      <c r="AE173" s="78">
        <v>44347</v>
      </c>
      <c r="AF173" s="79">
        <f t="shared" ca="1" si="138"/>
        <v>2000</v>
      </c>
      <c r="AG173" s="79">
        <f t="shared" ca="1" si="162"/>
        <v>2000</v>
      </c>
      <c r="AH173" s="79">
        <f t="shared" ca="1" si="171"/>
        <v>1562.0639999999985</v>
      </c>
      <c r="AI173" s="79">
        <f t="shared" ca="1" si="139"/>
        <v>437.93600000000151</v>
      </c>
      <c r="AJ173" s="79">
        <f t="shared" ca="1" si="140"/>
        <v>437.93600000000151</v>
      </c>
      <c r="AK173" s="79">
        <f t="shared" ca="1" si="157"/>
        <v>258081.49010891607</v>
      </c>
      <c r="AL173" s="14">
        <f ca="1">SUM(AJ$12:AJ173)</f>
        <v>136889.57699999999</v>
      </c>
      <c r="AM173" s="77">
        <f ca="1">SUM(AH$12:AH173)+SUMIF(AI$12:AI173, "&lt;0")</f>
        <v>121191.91310891609</v>
      </c>
      <c r="AO173" s="78">
        <v>44347</v>
      </c>
      <c r="AP173" s="79">
        <f t="shared" ca="1" si="141"/>
        <v>3000</v>
      </c>
      <c r="AQ173" s="79">
        <f t="shared" ca="1" si="163"/>
        <v>3000</v>
      </c>
      <c r="AR173" s="79">
        <f t="shared" ca="1" si="172"/>
        <v>1997.9380804695293</v>
      </c>
      <c r="AS173" s="79">
        <f t="shared" ca="1" si="142"/>
        <v>1002.0619195304707</v>
      </c>
      <c r="AT173" s="79">
        <f t="shared" ca="1" si="143"/>
        <v>1002.0619195304707</v>
      </c>
      <c r="AU173" s="79">
        <f t="shared" ref="AU173:AU236" ca="1" si="179">AP173+AU172</f>
        <v>319967.72356228146</v>
      </c>
      <c r="AV173" s="14">
        <f ca="1">SUM(AT$12:AT173)</f>
        <v>173952.81938384118</v>
      </c>
      <c r="AW173" s="77">
        <f ca="1">SUM(AR$12:AR173)+SUMIF(AS$12:AS173, "&lt;0")</f>
        <v>146014.90417844034</v>
      </c>
      <c r="AX173" s="14"/>
      <c r="AZ173" s="78">
        <v>44347</v>
      </c>
      <c r="BA173" s="79">
        <f t="shared" ca="1" si="144"/>
        <v>1500</v>
      </c>
      <c r="BB173" s="79">
        <f t="shared" ca="1" si="164"/>
        <v>1500</v>
      </c>
      <c r="BC173" s="79">
        <f t="shared" ca="1" si="173"/>
        <v>1062.0639999999985</v>
      </c>
      <c r="BD173" s="79">
        <f t="shared" ca="1" si="145"/>
        <v>437.93600000000151</v>
      </c>
      <c r="BE173" s="79">
        <f t="shared" ca="1" si="146"/>
        <v>437.93600000000151</v>
      </c>
      <c r="BF173" s="79">
        <f t="shared" ref="BF173:BF236" ca="1" si="180">BA173+BF172</f>
        <v>213631.601</v>
      </c>
      <c r="BG173" s="14">
        <f ca="1">SUM(BE$12:BE173)</f>
        <v>112889.57699999996</v>
      </c>
      <c r="BH173" s="77">
        <f ca="1">SUM(BC$12:BC173)+SUMIF(BD$12:BD173, "&lt;0")</f>
        <v>100742.024</v>
      </c>
      <c r="BJ173" s="78">
        <v>44347</v>
      </c>
      <c r="BK173" s="79">
        <f t="shared" ca="1" si="147"/>
        <v>1750</v>
      </c>
      <c r="BL173" s="79">
        <f t="shared" ca="1" si="165"/>
        <v>1750</v>
      </c>
      <c r="BM173" s="79">
        <f t="shared" ca="1" si="174"/>
        <v>1312.0639999999985</v>
      </c>
      <c r="BN173" s="79">
        <f t="shared" ca="1" si="148"/>
        <v>437.93600000000151</v>
      </c>
      <c r="BO173" s="79">
        <f t="shared" ca="1" si="149"/>
        <v>437.93600000000151</v>
      </c>
      <c r="BP173" s="79">
        <f t="shared" ref="BP173:BP236" ca="1" si="181">BK173+BP172</f>
        <v>236131.601</v>
      </c>
      <c r="BQ173" s="14">
        <f ca="1">SUM(BO$12:BO173)</f>
        <v>124889.57699999995</v>
      </c>
      <c r="BR173" s="77">
        <f ca="1">SUM(BM$12:BM173)+SUMIF(BN$12:BN173, "&lt;0")</f>
        <v>111242.024</v>
      </c>
      <c r="BT173" s="78">
        <v>44347</v>
      </c>
      <c r="BU173" s="79">
        <f t="shared" ca="1" si="150"/>
        <v>2000</v>
      </c>
      <c r="BV173" s="79">
        <f t="shared" ca="1" si="166"/>
        <v>2000</v>
      </c>
      <c r="BW173" s="79">
        <f t="shared" ca="1" si="175"/>
        <v>1562.0639999999985</v>
      </c>
      <c r="BX173" s="79">
        <f t="shared" ca="1" si="151"/>
        <v>437.93600000000151</v>
      </c>
      <c r="BY173" s="79">
        <f t="shared" ca="1" si="152"/>
        <v>437.93600000000151</v>
      </c>
      <c r="BZ173" s="79">
        <f t="shared" ca="1" si="158"/>
        <v>258081.49010891607</v>
      </c>
      <c r="CA173" s="14">
        <f ca="1">SUM(BY$12:BY173)</f>
        <v>136889.57699999999</v>
      </c>
      <c r="CB173" s="77">
        <f ca="1">SUM(BW$12:BW173)+SUMIF(BX$12:BX173, "&lt;0")</f>
        <v>121191.91310891609</v>
      </c>
      <c r="CD173" s="78">
        <v>44347</v>
      </c>
      <c r="CE173" s="79">
        <f t="shared" ca="1" si="153"/>
        <v>2500</v>
      </c>
      <c r="CF173" s="79">
        <f t="shared" ca="1" si="167"/>
        <v>2500</v>
      </c>
      <c r="CG173" s="79">
        <f t="shared" ca="1" si="176"/>
        <v>1812.5501829045934</v>
      </c>
      <c r="CH173" s="79">
        <f t="shared" ca="1" si="154"/>
        <v>687.44981709540662</v>
      </c>
      <c r="CI173" s="79">
        <f t="shared" ca="1" si="155"/>
        <v>687.44981709540662</v>
      </c>
      <c r="CJ173" s="79">
        <f t="shared" ref="CJ173:CJ236" ca="1" si="182">CE173+CJ172</f>
        <v>294341.69994991261</v>
      </c>
      <c r="CK173" s="14">
        <f ca="1">SUM(CI$12:CI173)</f>
        <v>159687.22739463666</v>
      </c>
      <c r="CL173" s="77">
        <f ca="1">SUM(CG$12:CG173)+SUMIF(CH$12:CH173, "&lt;0")</f>
        <v>134654.47255527595</v>
      </c>
    </row>
    <row r="174" spans="1:90" x14ac:dyDescent="0.2">
      <c r="A174" s="56">
        <v>44348</v>
      </c>
      <c r="B174" s="76">
        <f ca="1">IF($A174&gt;= $C$5,$C$6, INDEX('[1]Historical Data'!$D$2:$D$742, MATCH(A174, '[1]Historical Data'!$B$2:$B$742, 0)))</f>
        <v>1942.7882857142852</v>
      </c>
      <c r="C174" s="79">
        <f t="shared" ca="1" si="159"/>
        <v>1942.7882857142852</v>
      </c>
      <c r="D174" s="79">
        <f t="shared" ca="1" si="168"/>
        <v>355.01828571428473</v>
      </c>
      <c r="E174" s="79">
        <f t="shared" ca="1" si="130"/>
        <v>1587.7700000000004</v>
      </c>
      <c r="F174" s="79">
        <f t="shared" ca="1" si="131"/>
        <v>1587.7700000000004</v>
      </c>
      <c r="G174" s="79">
        <f t="shared" ca="1" si="156"/>
        <v>255425.33499999976</v>
      </c>
      <c r="H174" s="14">
        <f ca="1">SUM(F$12:F174)</f>
        <v>135731.18471428563</v>
      </c>
      <c r="I174" s="77">
        <f ca="1">SUM(D$12:D174)+SUMIF(E$12:E174, "&lt;0")</f>
        <v>119694.15028571422</v>
      </c>
      <c r="J174" s="14"/>
      <c r="K174" s="78">
        <v>44348</v>
      </c>
      <c r="L174" s="79">
        <f t="shared" ca="1" si="132"/>
        <v>1850.8969899038457</v>
      </c>
      <c r="M174" s="79">
        <f t="shared" ca="1" si="160"/>
        <v>1850.8969899038457</v>
      </c>
      <c r="N174" s="79">
        <f t="shared" ca="1" si="169"/>
        <v>263.12698990384524</v>
      </c>
      <c r="O174" s="79">
        <f t="shared" ca="1" si="133"/>
        <v>1587.7700000000004</v>
      </c>
      <c r="P174" s="79">
        <f t="shared" ca="1" si="134"/>
        <v>1587.7700000000004</v>
      </c>
      <c r="Q174" s="79">
        <f t="shared" ca="1" si="177"/>
        <v>247063.22708125028</v>
      </c>
      <c r="R174" s="14">
        <f ca="1">SUM(P$12:P174)</f>
        <v>131320.4025153846</v>
      </c>
      <c r="S174" s="77">
        <f ca="1">SUM(N$12:N174)+SUMIF(O$12:O174, "&lt;0")</f>
        <v>115742.82456586542</v>
      </c>
      <c r="U174" s="78">
        <v>44348</v>
      </c>
      <c r="V174" s="79">
        <f t="shared" ca="1" si="135"/>
        <v>1250</v>
      </c>
      <c r="W174" s="79">
        <f t="shared" ca="1" si="161"/>
        <v>1250</v>
      </c>
      <c r="X174" s="79">
        <f t="shared" ca="1" si="170"/>
        <v>0</v>
      </c>
      <c r="Y174" s="79">
        <f t="shared" ca="1" si="136"/>
        <v>1250</v>
      </c>
      <c r="Z174" s="79">
        <f t="shared" ca="1" si="137"/>
        <v>1250</v>
      </c>
      <c r="AA174" s="79">
        <f t="shared" ca="1" si="178"/>
        <v>192381.601</v>
      </c>
      <c r="AB174" s="14">
        <f ca="1">SUM(Z$12:Z174)</f>
        <v>102139.577</v>
      </c>
      <c r="AC174" s="77">
        <f ca="1">SUM(X$12:X174)+SUMIF(Y$12:Y174, "&lt;0")</f>
        <v>90242.02399999999</v>
      </c>
      <c r="AE174" s="78">
        <v>44348</v>
      </c>
      <c r="AF174" s="79">
        <f t="shared" ca="1" si="138"/>
        <v>2000</v>
      </c>
      <c r="AG174" s="79">
        <f t="shared" ca="1" si="162"/>
        <v>2000</v>
      </c>
      <c r="AH174" s="79">
        <f t="shared" ca="1" si="171"/>
        <v>412.22999999999956</v>
      </c>
      <c r="AI174" s="79">
        <f t="shared" ca="1" si="139"/>
        <v>1587.7700000000004</v>
      </c>
      <c r="AJ174" s="79">
        <f t="shared" ca="1" si="140"/>
        <v>1587.7700000000004</v>
      </c>
      <c r="AK174" s="79">
        <f t="shared" ca="1" si="157"/>
        <v>260081.49010891607</v>
      </c>
      <c r="AL174" s="14">
        <f ca="1">SUM(AJ$12:AJ174)</f>
        <v>138477.34699999998</v>
      </c>
      <c r="AM174" s="77">
        <f ca="1">SUM(AH$12:AH174)+SUMIF(AI$12:AI174, "&lt;0")</f>
        <v>121604.14310891609</v>
      </c>
      <c r="AO174" s="78">
        <v>44348</v>
      </c>
      <c r="AP174" s="79">
        <f t="shared" ca="1" si="141"/>
        <v>3000</v>
      </c>
      <c r="AQ174" s="79">
        <f t="shared" ca="1" si="163"/>
        <v>3000</v>
      </c>
      <c r="AR174" s="79">
        <f t="shared" ca="1" si="172"/>
        <v>848.10408046953034</v>
      </c>
      <c r="AS174" s="79">
        <f t="shared" ca="1" si="142"/>
        <v>2151.8959195304697</v>
      </c>
      <c r="AT174" s="79">
        <f t="shared" ca="1" si="143"/>
        <v>2151.8959195304697</v>
      </c>
      <c r="AU174" s="79">
        <f t="shared" ca="1" si="179"/>
        <v>322967.72356228146</v>
      </c>
      <c r="AV174" s="14">
        <f ca="1">SUM(AT$12:AT174)</f>
        <v>176104.71530337166</v>
      </c>
      <c r="AW174" s="77">
        <f ca="1">SUM(AR$12:AR174)+SUMIF(AS$12:AS174, "&lt;0")</f>
        <v>146863.00825890986</v>
      </c>
      <c r="AX174" s="14"/>
      <c r="AZ174" s="78">
        <v>44348</v>
      </c>
      <c r="BA174" s="79">
        <f t="shared" ca="1" si="144"/>
        <v>1500</v>
      </c>
      <c r="BB174" s="79">
        <f t="shared" ca="1" si="164"/>
        <v>1500</v>
      </c>
      <c r="BC174" s="79">
        <f t="shared" ca="1" si="173"/>
        <v>0</v>
      </c>
      <c r="BD174" s="79">
        <f t="shared" ca="1" si="145"/>
        <v>1500</v>
      </c>
      <c r="BE174" s="79">
        <f t="shared" ca="1" si="146"/>
        <v>1500</v>
      </c>
      <c r="BF174" s="79">
        <f t="shared" ca="1" si="180"/>
        <v>215131.601</v>
      </c>
      <c r="BG174" s="14">
        <f ca="1">SUM(BE$12:BE174)</f>
        <v>114389.57699999996</v>
      </c>
      <c r="BH174" s="77">
        <f ca="1">SUM(BC$12:BC174)+SUMIF(BD$12:BD174, "&lt;0")</f>
        <v>100742.024</v>
      </c>
      <c r="BJ174" s="78">
        <v>44348</v>
      </c>
      <c r="BK174" s="79">
        <f t="shared" ca="1" si="147"/>
        <v>1750</v>
      </c>
      <c r="BL174" s="79">
        <f t="shared" ca="1" si="165"/>
        <v>1750</v>
      </c>
      <c r="BM174" s="79">
        <f t="shared" ca="1" si="174"/>
        <v>162.22999999999956</v>
      </c>
      <c r="BN174" s="79">
        <f t="shared" ca="1" si="148"/>
        <v>1587.7700000000004</v>
      </c>
      <c r="BO174" s="79">
        <f t="shared" ca="1" si="149"/>
        <v>1587.7700000000004</v>
      </c>
      <c r="BP174" s="79">
        <f t="shared" ca="1" si="181"/>
        <v>237881.601</v>
      </c>
      <c r="BQ174" s="14">
        <f ca="1">SUM(BO$12:BO174)</f>
        <v>126477.34699999995</v>
      </c>
      <c r="BR174" s="77">
        <f ca="1">SUM(BM$12:BM174)+SUMIF(BN$12:BN174, "&lt;0")</f>
        <v>111404.254</v>
      </c>
      <c r="BT174" s="78">
        <v>44348</v>
      </c>
      <c r="BU174" s="79">
        <f t="shared" ca="1" si="150"/>
        <v>2000</v>
      </c>
      <c r="BV174" s="79">
        <f t="shared" ca="1" si="166"/>
        <v>2000</v>
      </c>
      <c r="BW174" s="79">
        <f t="shared" ca="1" si="175"/>
        <v>412.22999999999956</v>
      </c>
      <c r="BX174" s="79">
        <f t="shared" ca="1" si="151"/>
        <v>1587.7700000000004</v>
      </c>
      <c r="BY174" s="79">
        <f t="shared" ca="1" si="152"/>
        <v>1587.7700000000004</v>
      </c>
      <c r="BZ174" s="79">
        <f t="shared" ca="1" si="158"/>
        <v>260081.49010891607</v>
      </c>
      <c r="CA174" s="14">
        <f ca="1">SUM(BY$12:BY174)</f>
        <v>138477.34699999998</v>
      </c>
      <c r="CB174" s="77">
        <f ca="1">SUM(BW$12:BW174)+SUMIF(BX$12:BX174, "&lt;0")</f>
        <v>121604.14310891609</v>
      </c>
      <c r="CD174" s="78">
        <v>44348</v>
      </c>
      <c r="CE174" s="79">
        <f t="shared" ca="1" si="153"/>
        <v>2500</v>
      </c>
      <c r="CF174" s="79">
        <f t="shared" ca="1" si="167"/>
        <v>2500</v>
      </c>
      <c r="CG174" s="79">
        <f t="shared" ca="1" si="176"/>
        <v>686.22142955169693</v>
      </c>
      <c r="CH174" s="79">
        <f t="shared" ca="1" si="154"/>
        <v>1813.7785704483031</v>
      </c>
      <c r="CI174" s="79">
        <f t="shared" ca="1" si="155"/>
        <v>1813.7785704483031</v>
      </c>
      <c r="CJ174" s="79">
        <f t="shared" ca="1" si="182"/>
        <v>296841.69994991261</v>
      </c>
      <c r="CK174" s="14">
        <f ca="1">SUM(CI$12:CI174)</f>
        <v>161501.00596508497</v>
      </c>
      <c r="CL174" s="77">
        <f ca="1">SUM(CG$12:CG174)+SUMIF(CH$12:CH174, "&lt;0")</f>
        <v>135340.69398482764</v>
      </c>
    </row>
    <row r="175" spans="1:90" x14ac:dyDescent="0.2">
      <c r="A175" s="56">
        <v>44349</v>
      </c>
      <c r="B175" s="76">
        <f ca="1">IF($A175&gt;= $C$5,$C$6, INDEX('[1]Historical Data'!$D$2:$D$742, MATCH(A175, '[1]Historical Data'!$B$2:$B$742, 0)))</f>
        <v>1942.7882857142852</v>
      </c>
      <c r="C175" s="79">
        <f t="shared" ca="1" si="159"/>
        <v>1942.7882857142852</v>
      </c>
      <c r="D175" s="79">
        <f t="shared" ca="1" si="168"/>
        <v>0</v>
      </c>
      <c r="E175" s="79">
        <f t="shared" ca="1" si="130"/>
        <v>1942.7882857142852</v>
      </c>
      <c r="F175" s="79">
        <f t="shared" ca="1" si="131"/>
        <v>1942.7882857142852</v>
      </c>
      <c r="G175" s="79">
        <f t="shared" ca="1" si="156"/>
        <v>257368.12328571404</v>
      </c>
      <c r="H175" s="14">
        <f ca="1">SUM(F$12:F175)</f>
        <v>137673.97299999991</v>
      </c>
      <c r="I175" s="77">
        <f ca="1">SUM(D$12:D175)+SUMIF(E$12:E175, "&lt;0")</f>
        <v>119694.15028571422</v>
      </c>
      <c r="J175" s="14"/>
      <c r="K175" s="78">
        <v>44349</v>
      </c>
      <c r="L175" s="79">
        <f t="shared" ca="1" si="132"/>
        <v>1850.8969899038457</v>
      </c>
      <c r="M175" s="79">
        <f t="shared" ca="1" si="160"/>
        <v>1850.8969899038457</v>
      </c>
      <c r="N175" s="79">
        <f t="shared" ca="1" si="169"/>
        <v>0</v>
      </c>
      <c r="O175" s="79">
        <f t="shared" ca="1" si="133"/>
        <v>1850.8969899038457</v>
      </c>
      <c r="P175" s="79">
        <f t="shared" ca="1" si="134"/>
        <v>1850.8969899038457</v>
      </c>
      <c r="Q175" s="79">
        <f t="shared" ca="1" si="177"/>
        <v>248914.12407115413</v>
      </c>
      <c r="R175" s="14">
        <f ca="1">SUM(P$12:P175)</f>
        <v>133171.29950528845</v>
      </c>
      <c r="S175" s="77">
        <f ca="1">SUM(N$12:N175)+SUMIF(O$12:O175, "&lt;0")</f>
        <v>115742.82456586542</v>
      </c>
      <c r="U175" s="78">
        <v>44349</v>
      </c>
      <c r="V175" s="79">
        <f t="shared" ca="1" si="135"/>
        <v>1250</v>
      </c>
      <c r="W175" s="79">
        <f t="shared" ca="1" si="161"/>
        <v>1250</v>
      </c>
      <c r="X175" s="79">
        <f t="shared" ca="1" si="170"/>
        <v>0</v>
      </c>
      <c r="Y175" s="79">
        <f t="shared" ca="1" si="136"/>
        <v>1250</v>
      </c>
      <c r="Z175" s="79">
        <f t="shared" ca="1" si="137"/>
        <v>1250</v>
      </c>
      <c r="AA175" s="79">
        <f t="shared" ca="1" si="178"/>
        <v>193631.601</v>
      </c>
      <c r="AB175" s="14">
        <f ca="1">SUM(Z$12:Z175)</f>
        <v>103389.577</v>
      </c>
      <c r="AC175" s="77">
        <f ca="1">SUM(X$12:X175)+SUMIF(Y$12:Y175, "&lt;0")</f>
        <v>90242.02399999999</v>
      </c>
      <c r="AE175" s="78">
        <v>44349</v>
      </c>
      <c r="AF175" s="79">
        <f t="shared" ca="1" si="138"/>
        <v>2000</v>
      </c>
      <c r="AG175" s="79">
        <f t="shared" ca="1" si="162"/>
        <v>2000</v>
      </c>
      <c r="AH175" s="79">
        <f t="shared" ca="1" si="171"/>
        <v>15.237000000003718</v>
      </c>
      <c r="AI175" s="79">
        <f t="shared" ca="1" si="139"/>
        <v>1984.7629999999963</v>
      </c>
      <c r="AJ175" s="79">
        <f t="shared" ca="1" si="140"/>
        <v>1984.7629999999963</v>
      </c>
      <c r="AK175" s="79">
        <f t="shared" ca="1" si="157"/>
        <v>262081.49010891607</v>
      </c>
      <c r="AL175" s="14">
        <f ca="1">SUM(AJ$12:AJ175)</f>
        <v>140462.10999999999</v>
      </c>
      <c r="AM175" s="77">
        <f ca="1">SUM(AH$12:AH175)+SUMIF(AI$12:AI175, "&lt;0")</f>
        <v>121619.3801089161</v>
      </c>
      <c r="AO175" s="78">
        <v>44349</v>
      </c>
      <c r="AP175" s="79">
        <f t="shared" ca="1" si="141"/>
        <v>3000</v>
      </c>
      <c r="AQ175" s="79">
        <f t="shared" ca="1" si="163"/>
        <v>3000</v>
      </c>
      <c r="AR175" s="79">
        <f t="shared" ca="1" si="172"/>
        <v>451.1110804695345</v>
      </c>
      <c r="AS175" s="79">
        <f t="shared" ca="1" si="142"/>
        <v>2548.8889195304655</v>
      </c>
      <c r="AT175" s="79">
        <f t="shared" ca="1" si="143"/>
        <v>2548.8889195304655</v>
      </c>
      <c r="AU175" s="79">
        <f t="shared" ca="1" si="179"/>
        <v>325967.72356228146</v>
      </c>
      <c r="AV175" s="14">
        <f ca="1">SUM(AT$12:AT175)</f>
        <v>178653.60422290213</v>
      </c>
      <c r="AW175" s="77">
        <f ca="1">SUM(AR$12:AR175)+SUMIF(AS$12:AS175, "&lt;0")</f>
        <v>147314.11933937939</v>
      </c>
      <c r="AX175" s="14"/>
      <c r="AZ175" s="78">
        <v>44349</v>
      </c>
      <c r="BA175" s="79">
        <f t="shared" ca="1" si="144"/>
        <v>1500</v>
      </c>
      <c r="BB175" s="79">
        <f t="shared" ca="1" si="164"/>
        <v>1500</v>
      </c>
      <c r="BC175" s="79">
        <f t="shared" ca="1" si="173"/>
        <v>0</v>
      </c>
      <c r="BD175" s="79">
        <f t="shared" ca="1" si="145"/>
        <v>1500</v>
      </c>
      <c r="BE175" s="79">
        <f t="shared" ca="1" si="146"/>
        <v>1500</v>
      </c>
      <c r="BF175" s="79">
        <f t="shared" ca="1" si="180"/>
        <v>216631.601</v>
      </c>
      <c r="BG175" s="14">
        <f ca="1">SUM(BE$12:BE175)</f>
        <v>115889.57699999996</v>
      </c>
      <c r="BH175" s="77">
        <f ca="1">SUM(BC$12:BC175)+SUMIF(BD$12:BD175, "&lt;0")</f>
        <v>100742.024</v>
      </c>
      <c r="BJ175" s="78">
        <v>44349</v>
      </c>
      <c r="BK175" s="79">
        <f t="shared" ca="1" si="147"/>
        <v>1750</v>
      </c>
      <c r="BL175" s="79">
        <f t="shared" ca="1" si="165"/>
        <v>1750</v>
      </c>
      <c r="BM175" s="79">
        <f t="shared" ca="1" si="174"/>
        <v>0</v>
      </c>
      <c r="BN175" s="79">
        <f t="shared" ca="1" si="148"/>
        <v>1750</v>
      </c>
      <c r="BO175" s="79">
        <f t="shared" ca="1" si="149"/>
        <v>1750</v>
      </c>
      <c r="BP175" s="79">
        <f t="shared" ca="1" si="181"/>
        <v>239631.601</v>
      </c>
      <c r="BQ175" s="14">
        <f ca="1">SUM(BO$12:BO175)</f>
        <v>128227.34699999995</v>
      </c>
      <c r="BR175" s="77">
        <f ca="1">SUM(BM$12:BM175)+SUMIF(BN$12:BN175, "&lt;0")</f>
        <v>111404.254</v>
      </c>
      <c r="BT175" s="78">
        <v>44349</v>
      </c>
      <c r="BU175" s="79">
        <f t="shared" ca="1" si="150"/>
        <v>2000</v>
      </c>
      <c r="BV175" s="79">
        <f t="shared" ca="1" si="166"/>
        <v>2000</v>
      </c>
      <c r="BW175" s="79">
        <f t="shared" ca="1" si="175"/>
        <v>15.237000000003718</v>
      </c>
      <c r="BX175" s="79">
        <f t="shared" ca="1" si="151"/>
        <v>1984.7629999999963</v>
      </c>
      <c r="BY175" s="79">
        <f t="shared" ca="1" si="152"/>
        <v>1984.7629999999963</v>
      </c>
      <c r="BZ175" s="79">
        <f t="shared" ca="1" si="158"/>
        <v>262081.49010891607</v>
      </c>
      <c r="CA175" s="14">
        <f ca="1">SUM(BY$12:BY175)</f>
        <v>140462.10999999999</v>
      </c>
      <c r="CB175" s="77">
        <f ca="1">SUM(BW$12:BW175)+SUMIF(BX$12:BX175, "&lt;0")</f>
        <v>121619.3801089161</v>
      </c>
      <c r="CD175" s="78">
        <v>44349</v>
      </c>
      <c r="CE175" s="79">
        <f t="shared" ca="1" si="153"/>
        <v>2500</v>
      </c>
      <c r="CF175" s="79">
        <f t="shared" ca="1" si="167"/>
        <v>2500</v>
      </c>
      <c r="CG175" s="79">
        <f t="shared" ca="1" si="176"/>
        <v>312.73367619880401</v>
      </c>
      <c r="CH175" s="79">
        <f t="shared" ca="1" si="154"/>
        <v>2187.266323801196</v>
      </c>
      <c r="CI175" s="79">
        <f t="shared" ca="1" si="155"/>
        <v>2187.266323801196</v>
      </c>
      <c r="CJ175" s="79">
        <f t="shared" ca="1" si="182"/>
        <v>299341.69994991261</v>
      </c>
      <c r="CK175" s="14">
        <f ca="1">SUM(CI$12:CI175)</f>
        <v>163688.27228888616</v>
      </c>
      <c r="CL175" s="77">
        <f ca="1">SUM(CG$12:CG175)+SUMIF(CH$12:CH175, "&lt;0")</f>
        <v>135653.42766102645</v>
      </c>
    </row>
    <row r="176" spans="1:90" x14ac:dyDescent="0.2">
      <c r="A176" s="56">
        <v>44350</v>
      </c>
      <c r="B176" s="76">
        <f ca="1">IF($A176&gt;= $C$5,$C$6, INDEX('[1]Historical Data'!$D$2:$D$742, MATCH(A176, '[1]Historical Data'!$B$2:$B$742, 0)))</f>
        <v>1942.7882857142852</v>
      </c>
      <c r="C176" s="79">
        <f t="shared" ca="1" si="159"/>
        <v>1942.7882857142852</v>
      </c>
      <c r="D176" s="79">
        <f t="shared" ca="1" si="168"/>
        <v>536.16457142858008</v>
      </c>
      <c r="E176" s="79">
        <f t="shared" ca="1" si="130"/>
        <v>1406.6237142857051</v>
      </c>
      <c r="F176" s="79">
        <f t="shared" ca="1" si="131"/>
        <v>1406.6237142857051</v>
      </c>
      <c r="G176" s="79">
        <f t="shared" ca="1" si="156"/>
        <v>259310.91157142833</v>
      </c>
      <c r="H176" s="14">
        <f ca="1">SUM(F$12:F176)</f>
        <v>139080.59671428561</v>
      </c>
      <c r="I176" s="77">
        <f ca="1">SUM(D$12:D176)+SUMIF(E$12:E176, "&lt;0")</f>
        <v>120230.3148571428</v>
      </c>
      <c r="J176" s="14"/>
      <c r="K176" s="78">
        <v>44350</v>
      </c>
      <c r="L176" s="79">
        <f t="shared" ca="1" si="132"/>
        <v>1850.8969899038457</v>
      </c>
      <c r="M176" s="79">
        <f t="shared" ca="1" si="160"/>
        <v>1850.8969899038457</v>
      </c>
      <c r="N176" s="79">
        <f t="shared" ca="1" si="169"/>
        <v>352.3819798077011</v>
      </c>
      <c r="O176" s="79">
        <f t="shared" ca="1" si="133"/>
        <v>1498.5150100961446</v>
      </c>
      <c r="P176" s="79">
        <f t="shared" ca="1" si="134"/>
        <v>1498.5150100961446</v>
      </c>
      <c r="Q176" s="79">
        <f t="shared" ca="1" si="177"/>
        <v>250765.02106105798</v>
      </c>
      <c r="R176" s="14">
        <f ca="1">SUM(P$12:P176)</f>
        <v>134669.81451538458</v>
      </c>
      <c r="S176" s="77">
        <f ca="1">SUM(N$12:N176)+SUMIF(O$12:O176, "&lt;0")</f>
        <v>116095.20654567312</v>
      </c>
      <c r="U176" s="78">
        <v>44350</v>
      </c>
      <c r="V176" s="79">
        <f t="shared" ca="1" si="135"/>
        <v>1250</v>
      </c>
      <c r="W176" s="79">
        <f t="shared" ca="1" si="161"/>
        <v>1250</v>
      </c>
      <c r="X176" s="79">
        <f t="shared" ca="1" si="170"/>
        <v>0</v>
      </c>
      <c r="Y176" s="79">
        <f t="shared" ca="1" si="136"/>
        <v>1250</v>
      </c>
      <c r="Z176" s="79">
        <f t="shared" ca="1" si="137"/>
        <v>1250</v>
      </c>
      <c r="AA176" s="79">
        <f t="shared" ca="1" si="178"/>
        <v>194881.601</v>
      </c>
      <c r="AB176" s="14">
        <f ca="1">SUM(Z$12:Z176)</f>
        <v>104639.577</v>
      </c>
      <c r="AC176" s="77">
        <f ca="1">SUM(X$12:X176)+SUMIF(Y$12:Y176, "&lt;0")</f>
        <v>90242.02399999999</v>
      </c>
      <c r="AE176" s="78">
        <v>44350</v>
      </c>
      <c r="AF176" s="79">
        <f t="shared" ca="1" si="138"/>
        <v>2000</v>
      </c>
      <c r="AG176" s="79">
        <f t="shared" ca="1" si="162"/>
        <v>2000</v>
      </c>
      <c r="AH176" s="79">
        <f t="shared" ca="1" si="171"/>
        <v>635.35100000000602</v>
      </c>
      <c r="AI176" s="79">
        <f t="shared" ca="1" si="139"/>
        <v>1364.648999999994</v>
      </c>
      <c r="AJ176" s="79">
        <f t="shared" ca="1" si="140"/>
        <v>1364.648999999994</v>
      </c>
      <c r="AK176" s="79">
        <f t="shared" ca="1" si="157"/>
        <v>264081.49010891607</v>
      </c>
      <c r="AL176" s="14">
        <f ca="1">SUM(AJ$12:AJ176)</f>
        <v>141826.75899999999</v>
      </c>
      <c r="AM176" s="77">
        <f ca="1">SUM(AH$12:AH176)+SUMIF(AI$12:AI176, "&lt;0")</f>
        <v>122254.73110891611</v>
      </c>
      <c r="AO176" s="78">
        <v>44350</v>
      </c>
      <c r="AP176" s="79">
        <f t="shared" ca="1" si="141"/>
        <v>3000</v>
      </c>
      <c r="AQ176" s="79">
        <f t="shared" ca="1" si="163"/>
        <v>3000</v>
      </c>
      <c r="AR176" s="79">
        <f t="shared" ca="1" si="172"/>
        <v>1071.2250804695368</v>
      </c>
      <c r="AS176" s="79">
        <f t="shared" ca="1" si="142"/>
        <v>1928.7749195304632</v>
      </c>
      <c r="AT176" s="79">
        <f t="shared" ca="1" si="143"/>
        <v>1928.7749195304632</v>
      </c>
      <c r="AU176" s="79">
        <f t="shared" ca="1" si="179"/>
        <v>328967.72356228146</v>
      </c>
      <c r="AV176" s="14">
        <f ca="1">SUM(AT$12:AT176)</f>
        <v>180582.37914243259</v>
      </c>
      <c r="AW176" s="77">
        <f ca="1">SUM(AR$12:AR176)+SUMIF(AS$12:AS176, "&lt;0")</f>
        <v>148385.34441984893</v>
      </c>
      <c r="AX176" s="14"/>
      <c r="AZ176" s="78">
        <v>44350</v>
      </c>
      <c r="BA176" s="79">
        <f t="shared" ca="1" si="144"/>
        <v>1500</v>
      </c>
      <c r="BB176" s="79">
        <f t="shared" ca="1" si="164"/>
        <v>1500</v>
      </c>
      <c r="BC176" s="79">
        <f t="shared" ca="1" si="173"/>
        <v>0</v>
      </c>
      <c r="BD176" s="79">
        <f t="shared" ca="1" si="145"/>
        <v>1500</v>
      </c>
      <c r="BE176" s="79">
        <f t="shared" ca="1" si="146"/>
        <v>1500</v>
      </c>
      <c r="BF176" s="79">
        <f t="shared" ca="1" si="180"/>
        <v>218131.601</v>
      </c>
      <c r="BG176" s="14">
        <f ca="1">SUM(BE$12:BE176)</f>
        <v>117389.57699999996</v>
      </c>
      <c r="BH176" s="77">
        <f ca="1">SUM(BC$12:BC176)+SUMIF(BD$12:BD176, "&lt;0")</f>
        <v>100742.024</v>
      </c>
      <c r="BJ176" s="78">
        <v>44350</v>
      </c>
      <c r="BK176" s="79">
        <f t="shared" ca="1" si="147"/>
        <v>1750</v>
      </c>
      <c r="BL176" s="79">
        <f t="shared" ca="1" si="165"/>
        <v>1750</v>
      </c>
      <c r="BM176" s="79">
        <f t="shared" ca="1" si="174"/>
        <v>150.58800000000974</v>
      </c>
      <c r="BN176" s="79">
        <f t="shared" ca="1" si="148"/>
        <v>1599.4119999999903</v>
      </c>
      <c r="BO176" s="79">
        <f t="shared" ca="1" si="149"/>
        <v>1599.4119999999903</v>
      </c>
      <c r="BP176" s="79">
        <f t="shared" ca="1" si="181"/>
        <v>241381.601</v>
      </c>
      <c r="BQ176" s="14">
        <f ca="1">SUM(BO$12:BO176)</f>
        <v>129826.75899999995</v>
      </c>
      <c r="BR176" s="77">
        <f ca="1">SUM(BM$12:BM176)+SUMIF(BN$12:BN176, "&lt;0")</f>
        <v>111554.842</v>
      </c>
      <c r="BT176" s="78">
        <v>44350</v>
      </c>
      <c r="BU176" s="79">
        <f t="shared" ca="1" si="150"/>
        <v>2000</v>
      </c>
      <c r="BV176" s="79">
        <f t="shared" ca="1" si="166"/>
        <v>2000</v>
      </c>
      <c r="BW176" s="79">
        <f t="shared" ca="1" si="175"/>
        <v>635.35100000000602</v>
      </c>
      <c r="BX176" s="79">
        <f t="shared" ca="1" si="151"/>
        <v>1364.648999999994</v>
      </c>
      <c r="BY176" s="79">
        <f t="shared" ca="1" si="152"/>
        <v>1364.648999999994</v>
      </c>
      <c r="BZ176" s="79">
        <f t="shared" ca="1" si="158"/>
        <v>264081.49010891607</v>
      </c>
      <c r="CA176" s="14">
        <f ca="1">SUM(BY$12:BY176)</f>
        <v>141826.75899999999</v>
      </c>
      <c r="CB176" s="77">
        <f ca="1">SUM(BW$12:BW176)+SUMIF(BX$12:BX176, "&lt;0")</f>
        <v>122254.73110891611</v>
      </c>
      <c r="CD176" s="78">
        <v>44350</v>
      </c>
      <c r="CE176" s="79">
        <f t="shared" ca="1" si="153"/>
        <v>2500</v>
      </c>
      <c r="CF176" s="79">
        <f t="shared" ca="1" si="167"/>
        <v>2500</v>
      </c>
      <c r="CG176" s="79">
        <f t="shared" ca="1" si="176"/>
        <v>956.35292284590923</v>
      </c>
      <c r="CH176" s="79">
        <f t="shared" ca="1" si="154"/>
        <v>1543.6470771540908</v>
      </c>
      <c r="CI176" s="79">
        <f t="shared" ca="1" si="155"/>
        <v>1543.6470771540908</v>
      </c>
      <c r="CJ176" s="79">
        <f t="shared" ca="1" si="182"/>
        <v>301841.69994991261</v>
      </c>
      <c r="CK176" s="14">
        <f ca="1">SUM(CI$12:CI176)</f>
        <v>165231.91936604024</v>
      </c>
      <c r="CL176" s="77">
        <f ca="1">SUM(CG$12:CG176)+SUMIF(CH$12:CH176, "&lt;0")</f>
        <v>136609.78058387237</v>
      </c>
    </row>
    <row r="177" spans="1:90" x14ac:dyDescent="0.2">
      <c r="A177" s="56">
        <v>44351</v>
      </c>
      <c r="B177" s="76">
        <f ca="1">IF($A177&gt;= $C$5,$C$6, INDEX('[1]Historical Data'!$D$2:$D$742, MATCH(A177, '[1]Historical Data'!$B$2:$B$742, 0)))</f>
        <v>1942.7882857142852</v>
      </c>
      <c r="C177" s="79">
        <f t="shared" ca="1" si="159"/>
        <v>1942.7882857142852</v>
      </c>
      <c r="D177" s="79">
        <f t="shared" ca="1" si="168"/>
        <v>0</v>
      </c>
      <c r="E177" s="79">
        <f t="shared" ca="1" si="130"/>
        <v>1942.7882857142852</v>
      </c>
      <c r="F177" s="79">
        <f t="shared" ca="1" si="131"/>
        <v>1942.7882857142852</v>
      </c>
      <c r="G177" s="79">
        <f t="shared" ca="1" si="156"/>
        <v>261253.69985714261</v>
      </c>
      <c r="H177" s="14">
        <f ca="1">SUM(F$12:F177)</f>
        <v>141023.38499999989</v>
      </c>
      <c r="I177" s="77">
        <f ca="1">SUM(D$12:D177)+SUMIF(E$12:E177, "&lt;0")</f>
        <v>120230.3148571428</v>
      </c>
      <c r="J177" s="14"/>
      <c r="K177" s="78">
        <v>44351</v>
      </c>
      <c r="L177" s="79">
        <f t="shared" ca="1" si="132"/>
        <v>1850.8969899038457</v>
      </c>
      <c r="M177" s="79">
        <f t="shared" ca="1" si="160"/>
        <v>1850.8969899038457</v>
      </c>
      <c r="N177" s="79">
        <f t="shared" ca="1" si="169"/>
        <v>0</v>
      </c>
      <c r="O177" s="79">
        <f t="shared" ca="1" si="133"/>
        <v>1850.8969899038457</v>
      </c>
      <c r="P177" s="79">
        <f t="shared" ca="1" si="134"/>
        <v>1850.8969899038457</v>
      </c>
      <c r="Q177" s="79">
        <f t="shared" ca="1" si="177"/>
        <v>252615.91805096183</v>
      </c>
      <c r="R177" s="14">
        <f ca="1">SUM(P$12:P177)</f>
        <v>136520.71150528843</v>
      </c>
      <c r="S177" s="77">
        <f ca="1">SUM(N$12:N177)+SUMIF(O$12:O177, "&lt;0")</f>
        <v>116095.20654567312</v>
      </c>
      <c r="U177" s="78">
        <v>44351</v>
      </c>
      <c r="V177" s="79">
        <f t="shared" ca="1" si="135"/>
        <v>1250</v>
      </c>
      <c r="W177" s="79">
        <f t="shared" ca="1" si="161"/>
        <v>1250</v>
      </c>
      <c r="X177" s="79">
        <f t="shared" ca="1" si="170"/>
        <v>0</v>
      </c>
      <c r="Y177" s="79">
        <f t="shared" ca="1" si="136"/>
        <v>1250</v>
      </c>
      <c r="Z177" s="79">
        <f t="shared" ca="1" si="137"/>
        <v>1250</v>
      </c>
      <c r="AA177" s="79">
        <f t="shared" ca="1" si="178"/>
        <v>196131.601</v>
      </c>
      <c r="AB177" s="14">
        <f ca="1">SUM(Z$12:Z177)</f>
        <v>105889.577</v>
      </c>
      <c r="AC177" s="77">
        <f ca="1">SUM(X$12:X177)+SUMIF(Y$12:Y177, "&lt;0")</f>
        <v>90242.02399999999</v>
      </c>
      <c r="AE177" s="78">
        <v>44351</v>
      </c>
      <c r="AF177" s="79">
        <f t="shared" ca="1" si="138"/>
        <v>2000</v>
      </c>
      <c r="AG177" s="79">
        <f t="shared" ca="1" si="162"/>
        <v>2000</v>
      </c>
      <c r="AH177" s="79">
        <f t="shared" ca="1" si="171"/>
        <v>2.1179999999958454</v>
      </c>
      <c r="AI177" s="79">
        <f t="shared" ca="1" si="139"/>
        <v>1997.8820000000042</v>
      </c>
      <c r="AJ177" s="79">
        <f t="shared" ca="1" si="140"/>
        <v>1997.8820000000042</v>
      </c>
      <c r="AK177" s="79">
        <f t="shared" ca="1" si="157"/>
        <v>266081.49010891607</v>
      </c>
      <c r="AL177" s="14">
        <f ca="1">SUM(AJ$12:AJ177)</f>
        <v>143824.641</v>
      </c>
      <c r="AM177" s="77">
        <f ca="1">SUM(AH$12:AH177)+SUMIF(AI$12:AI177, "&lt;0")</f>
        <v>122256.84910891611</v>
      </c>
      <c r="AO177" s="78">
        <v>44351</v>
      </c>
      <c r="AP177" s="79">
        <f t="shared" ca="1" si="141"/>
        <v>3000</v>
      </c>
      <c r="AQ177" s="79">
        <f t="shared" ca="1" si="163"/>
        <v>3000</v>
      </c>
      <c r="AR177" s="79">
        <f t="shared" ca="1" si="172"/>
        <v>437.99208046952663</v>
      </c>
      <c r="AS177" s="79">
        <f t="shared" ca="1" si="142"/>
        <v>2562.0079195304734</v>
      </c>
      <c r="AT177" s="79">
        <f t="shared" ca="1" si="143"/>
        <v>2562.0079195304734</v>
      </c>
      <c r="AU177" s="79">
        <f t="shared" ca="1" si="179"/>
        <v>331967.72356228146</v>
      </c>
      <c r="AV177" s="14">
        <f ca="1">SUM(AT$12:AT177)</f>
        <v>183144.38706196306</v>
      </c>
      <c r="AW177" s="77">
        <f ca="1">SUM(AR$12:AR177)+SUMIF(AS$12:AS177, "&lt;0")</f>
        <v>148823.33650031846</v>
      </c>
      <c r="AX177" s="14"/>
      <c r="AZ177" s="78">
        <v>44351</v>
      </c>
      <c r="BA177" s="79">
        <f t="shared" ca="1" si="144"/>
        <v>1500</v>
      </c>
      <c r="BB177" s="79">
        <f t="shared" ca="1" si="164"/>
        <v>1500</v>
      </c>
      <c r="BC177" s="79">
        <f t="shared" ca="1" si="173"/>
        <v>0</v>
      </c>
      <c r="BD177" s="79">
        <f t="shared" ca="1" si="145"/>
        <v>1500</v>
      </c>
      <c r="BE177" s="79">
        <f t="shared" ca="1" si="146"/>
        <v>1500</v>
      </c>
      <c r="BF177" s="79">
        <f t="shared" ca="1" si="180"/>
        <v>219631.601</v>
      </c>
      <c r="BG177" s="14">
        <f ca="1">SUM(BE$12:BE177)</f>
        <v>118889.57699999996</v>
      </c>
      <c r="BH177" s="77">
        <f ca="1">SUM(BC$12:BC177)+SUMIF(BD$12:BD177, "&lt;0")</f>
        <v>100742.024</v>
      </c>
      <c r="BJ177" s="78">
        <v>44351</v>
      </c>
      <c r="BK177" s="79">
        <f t="shared" ca="1" si="147"/>
        <v>1750</v>
      </c>
      <c r="BL177" s="79">
        <f t="shared" ca="1" si="165"/>
        <v>1750</v>
      </c>
      <c r="BM177" s="79">
        <f t="shared" ca="1" si="174"/>
        <v>0</v>
      </c>
      <c r="BN177" s="79">
        <f t="shared" ca="1" si="148"/>
        <v>1750</v>
      </c>
      <c r="BO177" s="79">
        <f t="shared" ca="1" si="149"/>
        <v>1750</v>
      </c>
      <c r="BP177" s="79">
        <f t="shared" ca="1" si="181"/>
        <v>243131.601</v>
      </c>
      <c r="BQ177" s="14">
        <f ca="1">SUM(BO$12:BO177)</f>
        <v>131576.75899999996</v>
      </c>
      <c r="BR177" s="77">
        <f ca="1">SUM(BM$12:BM177)+SUMIF(BN$12:BN177, "&lt;0")</f>
        <v>111554.842</v>
      </c>
      <c r="BT177" s="78">
        <v>44351</v>
      </c>
      <c r="BU177" s="79">
        <f t="shared" ca="1" si="150"/>
        <v>2000</v>
      </c>
      <c r="BV177" s="79">
        <f t="shared" ca="1" si="166"/>
        <v>2000</v>
      </c>
      <c r="BW177" s="79">
        <f t="shared" ca="1" si="175"/>
        <v>2.1179999999958454</v>
      </c>
      <c r="BX177" s="79">
        <f t="shared" ca="1" si="151"/>
        <v>1997.8820000000042</v>
      </c>
      <c r="BY177" s="79">
        <f t="shared" ca="1" si="152"/>
        <v>1997.8820000000042</v>
      </c>
      <c r="BZ177" s="79">
        <f t="shared" ca="1" si="158"/>
        <v>266081.49010891607</v>
      </c>
      <c r="CA177" s="14">
        <f ca="1">SUM(BY$12:BY177)</f>
        <v>143824.641</v>
      </c>
      <c r="CB177" s="77">
        <f ca="1">SUM(BW$12:BW177)+SUMIF(BX$12:BX177, "&lt;0")</f>
        <v>122256.84910891611</v>
      </c>
      <c r="CD177" s="78">
        <v>44351</v>
      </c>
      <c r="CE177" s="79">
        <f t="shared" ca="1" si="153"/>
        <v>2500</v>
      </c>
      <c r="CF177" s="79">
        <f t="shared" ca="1" si="167"/>
        <v>2500</v>
      </c>
      <c r="CG177" s="79">
        <f t="shared" ca="1" si="176"/>
        <v>346.62516949300198</v>
      </c>
      <c r="CH177" s="79">
        <f t="shared" ca="1" si="154"/>
        <v>2153.374830506998</v>
      </c>
      <c r="CI177" s="79">
        <f t="shared" ca="1" si="155"/>
        <v>2153.374830506998</v>
      </c>
      <c r="CJ177" s="79">
        <f t="shared" ca="1" si="182"/>
        <v>304341.69994991261</v>
      </c>
      <c r="CK177" s="14">
        <f ca="1">SUM(CI$12:CI177)</f>
        <v>167385.29419654724</v>
      </c>
      <c r="CL177" s="77">
        <f ca="1">SUM(CG$12:CG177)+SUMIF(CH$12:CH177, "&lt;0")</f>
        <v>136956.40575336537</v>
      </c>
    </row>
    <row r="178" spans="1:90" x14ac:dyDescent="0.2">
      <c r="A178" s="56">
        <v>44352</v>
      </c>
      <c r="B178" s="76">
        <f ca="1">IF($A178&gt;= $C$5,$C$6, INDEX('[1]Historical Data'!$D$2:$D$742, MATCH(A178, '[1]Historical Data'!$B$2:$B$742, 0)))</f>
        <v>1942.7882857142852</v>
      </c>
      <c r="C178" s="79">
        <f t="shared" ca="1" si="159"/>
        <v>1942.7882857142852</v>
      </c>
      <c r="D178" s="79">
        <f t="shared" ca="1" si="168"/>
        <v>1334.2705714285653</v>
      </c>
      <c r="E178" s="79">
        <f t="shared" ca="1" si="130"/>
        <v>608.51771428571988</v>
      </c>
      <c r="F178" s="79">
        <f t="shared" ca="1" si="131"/>
        <v>608.51771428571988</v>
      </c>
      <c r="G178" s="79">
        <f t="shared" ca="1" si="156"/>
        <v>263196.48814285692</v>
      </c>
      <c r="H178" s="14">
        <f ca="1">SUM(F$12:F178)</f>
        <v>141631.90271428562</v>
      </c>
      <c r="I178" s="77">
        <f ca="1">SUM(D$12:D178)+SUMIF(E$12:E178, "&lt;0")</f>
        <v>121564.58542857137</v>
      </c>
      <c r="J178" s="14"/>
      <c r="K178" s="78">
        <v>44352</v>
      </c>
      <c r="L178" s="79">
        <f t="shared" ca="1" si="132"/>
        <v>1850.8969899038457</v>
      </c>
      <c r="M178" s="79">
        <f t="shared" ca="1" si="160"/>
        <v>1850.8969899038457</v>
      </c>
      <c r="N178" s="79">
        <f t="shared" ca="1" si="169"/>
        <v>1150.4879798076863</v>
      </c>
      <c r="O178" s="79">
        <f t="shared" ca="1" si="133"/>
        <v>700.40901009615936</v>
      </c>
      <c r="P178" s="79">
        <f t="shared" ca="1" si="134"/>
        <v>700.40901009615936</v>
      </c>
      <c r="Q178" s="79">
        <f t="shared" ca="1" si="177"/>
        <v>254466.81504086568</v>
      </c>
      <c r="R178" s="14">
        <f ca="1">SUM(P$12:P178)</f>
        <v>137221.12051538459</v>
      </c>
      <c r="S178" s="77">
        <f ca="1">SUM(N$12:N178)+SUMIF(O$12:O178, "&lt;0")</f>
        <v>117245.69452548081</v>
      </c>
      <c r="U178" s="78">
        <v>44352</v>
      </c>
      <c r="V178" s="79">
        <f t="shared" ca="1" si="135"/>
        <v>1250</v>
      </c>
      <c r="W178" s="79">
        <f t="shared" ca="1" si="161"/>
        <v>1250</v>
      </c>
      <c r="X178" s="79">
        <f t="shared" ca="1" si="170"/>
        <v>0</v>
      </c>
      <c r="Y178" s="79">
        <f t="shared" ca="1" si="136"/>
        <v>1250</v>
      </c>
      <c r="Z178" s="79">
        <f t="shared" ca="1" si="137"/>
        <v>1250</v>
      </c>
      <c r="AA178" s="79">
        <f t="shared" ca="1" si="178"/>
        <v>197381.601</v>
      </c>
      <c r="AB178" s="14">
        <f ca="1">SUM(Z$12:Z178)</f>
        <v>107139.577</v>
      </c>
      <c r="AC178" s="77">
        <f ca="1">SUM(X$12:X178)+SUMIF(Y$12:Y178, "&lt;0")</f>
        <v>90242.02399999999</v>
      </c>
      <c r="AE178" s="78">
        <v>44352</v>
      </c>
      <c r="AF178" s="79">
        <f t="shared" ca="1" si="138"/>
        <v>2000</v>
      </c>
      <c r="AG178" s="79">
        <f t="shared" ca="1" si="162"/>
        <v>2000</v>
      </c>
      <c r="AH178" s="79">
        <f t="shared" ca="1" si="171"/>
        <v>1446.5759999999991</v>
      </c>
      <c r="AI178" s="79">
        <f t="shared" ca="1" si="139"/>
        <v>553.42400000000089</v>
      </c>
      <c r="AJ178" s="79">
        <f t="shared" ca="1" si="140"/>
        <v>553.42400000000089</v>
      </c>
      <c r="AK178" s="79">
        <f t="shared" ca="1" si="157"/>
        <v>268081.49010891607</v>
      </c>
      <c r="AL178" s="14">
        <f ca="1">SUM(AJ$12:AJ178)</f>
        <v>144378.065</v>
      </c>
      <c r="AM178" s="77">
        <f ca="1">SUM(AH$12:AH178)+SUMIF(AI$12:AI178, "&lt;0")</f>
        <v>123703.42510891611</v>
      </c>
      <c r="AO178" s="78">
        <v>44352</v>
      </c>
      <c r="AP178" s="79">
        <f t="shared" ca="1" si="141"/>
        <v>3000</v>
      </c>
      <c r="AQ178" s="79">
        <f t="shared" ca="1" si="163"/>
        <v>3000</v>
      </c>
      <c r="AR178" s="79">
        <f t="shared" ca="1" si="172"/>
        <v>1882.4500804695299</v>
      </c>
      <c r="AS178" s="79">
        <f t="shared" ca="1" si="142"/>
        <v>1117.5499195304701</v>
      </c>
      <c r="AT178" s="79">
        <f t="shared" ca="1" si="143"/>
        <v>1117.5499195304701</v>
      </c>
      <c r="AU178" s="79">
        <f t="shared" ca="1" si="179"/>
        <v>334967.72356228146</v>
      </c>
      <c r="AV178" s="14">
        <f ca="1">SUM(AT$12:AT178)</f>
        <v>184261.93698149352</v>
      </c>
      <c r="AW178" s="77">
        <f ca="1">SUM(AR$12:AR178)+SUMIF(AS$12:AS178, "&lt;0")</f>
        <v>150705.786580788</v>
      </c>
      <c r="AX178" s="14"/>
      <c r="AZ178" s="78">
        <v>44352</v>
      </c>
      <c r="BA178" s="79">
        <f t="shared" ca="1" si="144"/>
        <v>1500</v>
      </c>
      <c r="BB178" s="79">
        <f t="shared" ca="1" si="164"/>
        <v>1500</v>
      </c>
      <c r="BC178" s="79">
        <f t="shared" ca="1" si="173"/>
        <v>11.512000000004264</v>
      </c>
      <c r="BD178" s="79">
        <f t="shared" ca="1" si="145"/>
        <v>1488.4879999999957</v>
      </c>
      <c r="BE178" s="79">
        <f t="shared" ca="1" si="146"/>
        <v>1488.4879999999957</v>
      </c>
      <c r="BF178" s="79">
        <f t="shared" ca="1" si="180"/>
        <v>221131.601</v>
      </c>
      <c r="BG178" s="14">
        <f ca="1">SUM(BE$12:BE178)</f>
        <v>120378.06499999996</v>
      </c>
      <c r="BH178" s="77">
        <f ca="1">SUM(BC$12:BC178)+SUMIF(BD$12:BD178, "&lt;0")</f>
        <v>100753.53600000001</v>
      </c>
      <c r="BJ178" s="78">
        <v>44352</v>
      </c>
      <c r="BK178" s="79">
        <f t="shared" ca="1" si="147"/>
        <v>1750</v>
      </c>
      <c r="BL178" s="79">
        <f t="shared" ca="1" si="165"/>
        <v>1750</v>
      </c>
      <c r="BM178" s="79">
        <f t="shared" ca="1" si="174"/>
        <v>948.69399999999496</v>
      </c>
      <c r="BN178" s="79">
        <f t="shared" ca="1" si="148"/>
        <v>801.30600000000504</v>
      </c>
      <c r="BO178" s="79">
        <f t="shared" ca="1" si="149"/>
        <v>801.30600000000504</v>
      </c>
      <c r="BP178" s="79">
        <f t="shared" ca="1" si="181"/>
        <v>244881.601</v>
      </c>
      <c r="BQ178" s="14">
        <f ca="1">SUM(BO$12:BO178)</f>
        <v>132378.06499999997</v>
      </c>
      <c r="BR178" s="77">
        <f ca="1">SUM(BM$12:BM178)+SUMIF(BN$12:BN178, "&lt;0")</f>
        <v>112503.53599999999</v>
      </c>
      <c r="BT178" s="78">
        <v>44352</v>
      </c>
      <c r="BU178" s="79">
        <f t="shared" ca="1" si="150"/>
        <v>2000</v>
      </c>
      <c r="BV178" s="79">
        <f t="shared" ca="1" si="166"/>
        <v>2000</v>
      </c>
      <c r="BW178" s="79">
        <f t="shared" ca="1" si="175"/>
        <v>1446.5759999999991</v>
      </c>
      <c r="BX178" s="79">
        <f t="shared" ca="1" si="151"/>
        <v>553.42400000000089</v>
      </c>
      <c r="BY178" s="79">
        <f t="shared" ca="1" si="152"/>
        <v>553.42400000000089</v>
      </c>
      <c r="BZ178" s="79">
        <f t="shared" ca="1" si="158"/>
        <v>268081.49010891607</v>
      </c>
      <c r="CA178" s="14">
        <f ca="1">SUM(BY$12:BY178)</f>
        <v>144378.065</v>
      </c>
      <c r="CB178" s="77">
        <f ca="1">SUM(BW$12:BW178)+SUMIF(BX$12:BX178, "&lt;0")</f>
        <v>123703.42510891611</v>
      </c>
      <c r="CD178" s="78">
        <v>44352</v>
      </c>
      <c r="CE178" s="79">
        <f t="shared" ca="1" si="153"/>
        <v>2500</v>
      </c>
      <c r="CF178" s="79">
        <f t="shared" ca="1" si="167"/>
        <v>2500</v>
      </c>
      <c r="CG178" s="79">
        <f t="shared" ca="1" si="176"/>
        <v>1814.5884161401082</v>
      </c>
      <c r="CH178" s="79">
        <f t="shared" ca="1" si="154"/>
        <v>685.41158385989183</v>
      </c>
      <c r="CI178" s="79">
        <f t="shared" ca="1" si="155"/>
        <v>685.41158385989183</v>
      </c>
      <c r="CJ178" s="79">
        <f t="shared" ca="1" si="182"/>
        <v>306841.69994991261</v>
      </c>
      <c r="CK178" s="14">
        <f ca="1">SUM(CI$12:CI178)</f>
        <v>168070.70578040712</v>
      </c>
      <c r="CL178" s="77">
        <f ca="1">SUM(CG$12:CG178)+SUMIF(CH$12:CH178, "&lt;0")</f>
        <v>138770.99416950549</v>
      </c>
    </row>
    <row r="179" spans="1:90" x14ac:dyDescent="0.2">
      <c r="A179" s="56">
        <v>44353</v>
      </c>
      <c r="B179" s="76">
        <f ca="1">IF($A179&gt;= $C$5,$C$6, INDEX('[1]Historical Data'!$D$2:$D$742, MATCH(A179, '[1]Historical Data'!$B$2:$B$742, 0)))</f>
        <v>1942.7882857142852</v>
      </c>
      <c r="C179" s="79">
        <f t="shared" ca="1" si="159"/>
        <v>1942.7882857142852</v>
      </c>
      <c r="D179" s="79">
        <f t="shared" ca="1" si="168"/>
        <v>1424.8842857142884</v>
      </c>
      <c r="E179" s="79">
        <f t="shared" ca="1" si="130"/>
        <v>517.90399999999681</v>
      </c>
      <c r="F179" s="79">
        <f t="shared" ca="1" si="131"/>
        <v>517.90399999999681</v>
      </c>
      <c r="G179" s="79">
        <f t="shared" ca="1" si="156"/>
        <v>265139.2764285712</v>
      </c>
      <c r="H179" s="14">
        <f ca="1">SUM(F$12:F179)</f>
        <v>142149.80671428563</v>
      </c>
      <c r="I179" s="77">
        <f ca="1">SUM(D$12:D179)+SUMIF(E$12:E179, "&lt;0")</f>
        <v>122989.46971428566</v>
      </c>
      <c r="J179" s="14"/>
      <c r="K179" s="78">
        <v>44353</v>
      </c>
      <c r="L179" s="79">
        <f t="shared" ca="1" si="132"/>
        <v>1850.8969899038457</v>
      </c>
      <c r="M179" s="79">
        <f t="shared" ca="1" si="160"/>
        <v>1850.8969899038457</v>
      </c>
      <c r="N179" s="79">
        <f t="shared" ca="1" si="169"/>
        <v>1332.9929899038489</v>
      </c>
      <c r="O179" s="79">
        <f t="shared" ca="1" si="133"/>
        <v>517.90399999999681</v>
      </c>
      <c r="P179" s="79">
        <f t="shared" ca="1" si="134"/>
        <v>517.90399999999681</v>
      </c>
      <c r="Q179" s="79">
        <f t="shared" ca="1" si="177"/>
        <v>256317.71203076953</v>
      </c>
      <c r="R179" s="14">
        <f ca="1">SUM(P$12:P179)</f>
        <v>137739.0245153846</v>
      </c>
      <c r="S179" s="77">
        <f ca="1">SUM(N$12:N179)+SUMIF(O$12:O179, "&lt;0")</f>
        <v>118578.68751538466</v>
      </c>
      <c r="U179" s="78">
        <v>44353</v>
      </c>
      <c r="V179" s="79">
        <f t="shared" ca="1" si="135"/>
        <v>1250</v>
      </c>
      <c r="W179" s="79">
        <f t="shared" ca="1" si="161"/>
        <v>1250</v>
      </c>
      <c r="X179" s="79">
        <f t="shared" ca="1" si="170"/>
        <v>0</v>
      </c>
      <c r="Y179" s="79">
        <f t="shared" ca="1" si="136"/>
        <v>1250</v>
      </c>
      <c r="Z179" s="79">
        <f t="shared" ca="1" si="137"/>
        <v>1250</v>
      </c>
      <c r="AA179" s="79">
        <f t="shared" ca="1" si="178"/>
        <v>198631.601</v>
      </c>
      <c r="AB179" s="14">
        <f ca="1">SUM(Z$12:Z179)</f>
        <v>108389.577</v>
      </c>
      <c r="AC179" s="77">
        <f ca="1">SUM(X$12:X179)+SUMIF(Y$12:Y179, "&lt;0")</f>
        <v>90242.02399999999</v>
      </c>
      <c r="AE179" s="78">
        <v>44353</v>
      </c>
      <c r="AF179" s="79">
        <f t="shared" ca="1" si="138"/>
        <v>2000</v>
      </c>
      <c r="AG179" s="79">
        <f t="shared" ca="1" si="162"/>
        <v>2000</v>
      </c>
      <c r="AH179" s="79">
        <f t="shared" ca="1" si="171"/>
        <v>1482.0960000000032</v>
      </c>
      <c r="AI179" s="79">
        <f t="shared" ca="1" si="139"/>
        <v>517.90399999999681</v>
      </c>
      <c r="AJ179" s="79">
        <f t="shared" ca="1" si="140"/>
        <v>517.90399999999681</v>
      </c>
      <c r="AK179" s="79">
        <f t="shared" ca="1" si="157"/>
        <v>270081.49010891607</v>
      </c>
      <c r="AL179" s="14">
        <f ca="1">SUM(AJ$12:AJ179)</f>
        <v>144895.96900000001</v>
      </c>
      <c r="AM179" s="77">
        <f ca="1">SUM(AH$12:AH179)+SUMIF(AI$12:AI179, "&lt;0")</f>
        <v>125185.52110891612</v>
      </c>
      <c r="AO179" s="78">
        <v>44353</v>
      </c>
      <c r="AP179" s="79">
        <f t="shared" ca="1" si="141"/>
        <v>3000</v>
      </c>
      <c r="AQ179" s="79">
        <f t="shared" ca="1" si="163"/>
        <v>3000</v>
      </c>
      <c r="AR179" s="79">
        <f t="shared" ca="1" si="172"/>
        <v>1917.970080469534</v>
      </c>
      <c r="AS179" s="79">
        <f t="shared" ca="1" si="142"/>
        <v>1082.029919530466</v>
      </c>
      <c r="AT179" s="79">
        <f t="shared" ca="1" si="143"/>
        <v>1082.029919530466</v>
      </c>
      <c r="AU179" s="79">
        <f t="shared" ca="1" si="179"/>
        <v>337967.72356228146</v>
      </c>
      <c r="AV179" s="14">
        <f ca="1">SUM(AT$12:AT179)</f>
        <v>185343.96690102399</v>
      </c>
      <c r="AW179" s="77">
        <f ca="1">SUM(AR$12:AR179)+SUMIF(AS$12:AS179, "&lt;0")</f>
        <v>152623.75666125753</v>
      </c>
      <c r="AX179" s="14"/>
      <c r="AZ179" s="78">
        <v>44353</v>
      </c>
      <c r="BA179" s="79">
        <f t="shared" ca="1" si="144"/>
        <v>1500</v>
      </c>
      <c r="BB179" s="79">
        <f t="shared" ca="1" si="164"/>
        <v>1500</v>
      </c>
      <c r="BC179" s="79">
        <f t="shared" ca="1" si="173"/>
        <v>982.09600000000319</v>
      </c>
      <c r="BD179" s="79">
        <f t="shared" ca="1" si="145"/>
        <v>517.90399999999681</v>
      </c>
      <c r="BE179" s="79">
        <f t="shared" ca="1" si="146"/>
        <v>517.90399999999681</v>
      </c>
      <c r="BF179" s="79">
        <f t="shared" ca="1" si="180"/>
        <v>222631.601</v>
      </c>
      <c r="BG179" s="14">
        <f ca="1">SUM(BE$12:BE179)</f>
        <v>120895.96899999995</v>
      </c>
      <c r="BH179" s="77">
        <f ca="1">SUM(BC$12:BC179)+SUMIF(BD$12:BD179, "&lt;0")</f>
        <v>101735.63200000001</v>
      </c>
      <c r="BJ179" s="78">
        <v>44353</v>
      </c>
      <c r="BK179" s="79">
        <f t="shared" ca="1" si="147"/>
        <v>1750</v>
      </c>
      <c r="BL179" s="79">
        <f t="shared" ca="1" si="165"/>
        <v>1750</v>
      </c>
      <c r="BM179" s="79">
        <f t="shared" ca="1" si="174"/>
        <v>1232.0960000000032</v>
      </c>
      <c r="BN179" s="79">
        <f t="shared" ca="1" si="148"/>
        <v>517.90399999999681</v>
      </c>
      <c r="BO179" s="79">
        <f t="shared" ca="1" si="149"/>
        <v>517.90399999999681</v>
      </c>
      <c r="BP179" s="79">
        <f t="shared" ca="1" si="181"/>
        <v>246631.601</v>
      </c>
      <c r="BQ179" s="14">
        <f ca="1">SUM(BO$12:BO179)</f>
        <v>132895.96899999998</v>
      </c>
      <c r="BR179" s="77">
        <f ca="1">SUM(BM$12:BM179)+SUMIF(BN$12:BN179, "&lt;0")</f>
        <v>113735.632</v>
      </c>
      <c r="BT179" s="78">
        <v>44353</v>
      </c>
      <c r="BU179" s="79">
        <f t="shared" ca="1" si="150"/>
        <v>2000</v>
      </c>
      <c r="BV179" s="79">
        <f t="shared" ca="1" si="166"/>
        <v>2000</v>
      </c>
      <c r="BW179" s="79">
        <f t="shared" ca="1" si="175"/>
        <v>1482.0960000000032</v>
      </c>
      <c r="BX179" s="79">
        <f t="shared" ca="1" si="151"/>
        <v>517.90399999999681</v>
      </c>
      <c r="BY179" s="79">
        <f t="shared" ca="1" si="152"/>
        <v>517.90399999999681</v>
      </c>
      <c r="BZ179" s="79">
        <f t="shared" ca="1" si="158"/>
        <v>270081.49010891607</v>
      </c>
      <c r="CA179" s="14">
        <f ca="1">SUM(BY$12:BY179)</f>
        <v>144895.96900000001</v>
      </c>
      <c r="CB179" s="77">
        <f ca="1">SUM(BW$12:BW179)+SUMIF(BX$12:BX179, "&lt;0")</f>
        <v>125185.52110891612</v>
      </c>
      <c r="CD179" s="78">
        <v>44353</v>
      </c>
      <c r="CE179" s="79">
        <f t="shared" ca="1" si="153"/>
        <v>2500</v>
      </c>
      <c r="CF179" s="79">
        <f t="shared" ca="1" si="167"/>
        <v>2500</v>
      </c>
      <c r="CG179" s="79">
        <f t="shared" ca="1" si="176"/>
        <v>1873.6136627872152</v>
      </c>
      <c r="CH179" s="79">
        <f t="shared" ca="1" si="154"/>
        <v>626.38633721278484</v>
      </c>
      <c r="CI179" s="79">
        <f t="shared" ca="1" si="155"/>
        <v>626.38633721278484</v>
      </c>
      <c r="CJ179" s="79">
        <f t="shared" ca="1" si="182"/>
        <v>309341.69994991261</v>
      </c>
      <c r="CK179" s="14">
        <f ca="1">SUM(CI$12:CI179)</f>
        <v>168697.0921176199</v>
      </c>
      <c r="CL179" s="77">
        <f ca="1">SUM(CG$12:CG179)+SUMIF(CH$12:CH179, "&lt;0")</f>
        <v>140644.60783229271</v>
      </c>
    </row>
    <row r="180" spans="1:90" x14ac:dyDescent="0.2">
      <c r="A180" s="56">
        <v>44354</v>
      </c>
      <c r="B180" s="76">
        <f ca="1">IF($A180&gt;= $C$5,$C$6, INDEX('[1]Historical Data'!$D$2:$D$742, MATCH(A180, '[1]Historical Data'!$B$2:$B$742, 0)))</f>
        <v>1942.7882857142852</v>
      </c>
      <c r="C180" s="79">
        <f t="shared" ca="1" si="159"/>
        <v>1942.7882857142852</v>
      </c>
      <c r="D180" s="79">
        <f t="shared" ca="1" si="168"/>
        <v>772.40399999999931</v>
      </c>
      <c r="E180" s="79">
        <f t="shared" ca="1" si="130"/>
        <v>1170.3842857142859</v>
      </c>
      <c r="F180" s="79">
        <f t="shared" ca="1" si="131"/>
        <v>1170.3842857142859</v>
      </c>
      <c r="G180" s="79">
        <f t="shared" ca="1" si="156"/>
        <v>267082.06471428549</v>
      </c>
      <c r="H180" s="14">
        <f ca="1">SUM(F$12:F180)</f>
        <v>143320.1909999999</v>
      </c>
      <c r="I180" s="77">
        <f ca="1">SUM(D$12:D180)+SUMIF(E$12:E180, "&lt;0")</f>
        <v>123761.87371428566</v>
      </c>
      <c r="J180" s="14"/>
      <c r="K180" s="78">
        <v>44354</v>
      </c>
      <c r="L180" s="79">
        <f t="shared" ca="1" si="132"/>
        <v>1850.8969899038457</v>
      </c>
      <c r="M180" s="79">
        <f t="shared" ca="1" si="160"/>
        <v>1850.8969899038457</v>
      </c>
      <c r="N180" s="79">
        <f t="shared" ca="1" si="169"/>
        <v>772.40399999999931</v>
      </c>
      <c r="O180" s="79">
        <f t="shared" ca="1" si="133"/>
        <v>1078.4929899038464</v>
      </c>
      <c r="P180" s="79">
        <f t="shared" ca="1" si="134"/>
        <v>1078.4929899038464</v>
      </c>
      <c r="Q180" s="79">
        <f t="shared" ca="1" si="177"/>
        <v>258168.60902067338</v>
      </c>
      <c r="R180" s="14">
        <f ca="1">SUM(P$12:P180)</f>
        <v>138817.51750528844</v>
      </c>
      <c r="S180" s="77">
        <f ca="1">SUM(N$12:N180)+SUMIF(O$12:O180, "&lt;0")</f>
        <v>119351.09151538466</v>
      </c>
      <c r="U180" s="78">
        <v>44354</v>
      </c>
      <c r="V180" s="79">
        <f t="shared" ca="1" si="135"/>
        <v>1250</v>
      </c>
      <c r="W180" s="79">
        <f t="shared" ca="1" si="161"/>
        <v>1250</v>
      </c>
      <c r="X180" s="79">
        <f t="shared" ca="1" si="170"/>
        <v>266.01200000000676</v>
      </c>
      <c r="Y180" s="79">
        <f t="shared" ca="1" si="136"/>
        <v>983.98799999999324</v>
      </c>
      <c r="Z180" s="79">
        <f t="shared" ca="1" si="137"/>
        <v>983.98799999999324</v>
      </c>
      <c r="AA180" s="79">
        <f t="shared" ca="1" si="178"/>
        <v>199881.601</v>
      </c>
      <c r="AB180" s="14">
        <f ca="1">SUM(Z$12:Z180)</f>
        <v>109373.565</v>
      </c>
      <c r="AC180" s="77">
        <f ca="1">SUM(X$12:X180)+SUMIF(Y$12:Y180, "&lt;0")</f>
        <v>90508.035999999993</v>
      </c>
      <c r="AE180" s="78">
        <v>44354</v>
      </c>
      <c r="AF180" s="79">
        <f t="shared" ca="1" si="138"/>
        <v>2000</v>
      </c>
      <c r="AG180" s="79">
        <f t="shared" ca="1" si="162"/>
        <v>2000</v>
      </c>
      <c r="AH180" s="79">
        <f t="shared" ca="1" si="171"/>
        <v>921.50701009615364</v>
      </c>
      <c r="AI180" s="79">
        <f t="shared" ca="1" si="139"/>
        <v>1078.4929899038464</v>
      </c>
      <c r="AJ180" s="79">
        <f t="shared" ca="1" si="140"/>
        <v>1078.4929899038464</v>
      </c>
      <c r="AK180" s="79">
        <f t="shared" ca="1" si="157"/>
        <v>272081.49010891607</v>
      </c>
      <c r="AL180" s="14">
        <f ca="1">SUM(AJ$12:AJ180)</f>
        <v>145974.46198990385</v>
      </c>
      <c r="AM180" s="77">
        <f ca="1">SUM(AH$12:AH180)+SUMIF(AI$12:AI180, "&lt;0")</f>
        <v>126107.02811901228</v>
      </c>
      <c r="AO180" s="78">
        <v>44354</v>
      </c>
      <c r="AP180" s="79">
        <f t="shared" ca="1" si="141"/>
        <v>3000</v>
      </c>
      <c r="AQ180" s="79">
        <f t="shared" ca="1" si="163"/>
        <v>3000</v>
      </c>
      <c r="AR180" s="79">
        <f t="shared" ca="1" si="172"/>
        <v>1357.3810905656844</v>
      </c>
      <c r="AS180" s="79">
        <f t="shared" ca="1" si="142"/>
        <v>1642.6189094343156</v>
      </c>
      <c r="AT180" s="79">
        <f t="shared" ca="1" si="143"/>
        <v>1642.6189094343156</v>
      </c>
      <c r="AU180" s="79">
        <f t="shared" ca="1" si="179"/>
        <v>340967.72356228146</v>
      </c>
      <c r="AV180" s="14">
        <f ca="1">SUM(AT$12:AT180)</f>
        <v>186986.58581045832</v>
      </c>
      <c r="AW180" s="77">
        <f ca="1">SUM(AR$12:AR180)+SUMIF(AS$12:AS180, "&lt;0")</f>
        <v>153981.1377518232</v>
      </c>
      <c r="AX180" s="14"/>
      <c r="AZ180" s="78">
        <v>44354</v>
      </c>
      <c r="BA180" s="79">
        <f t="shared" ca="1" si="144"/>
        <v>1500</v>
      </c>
      <c r="BB180" s="79">
        <f t="shared" ca="1" si="164"/>
        <v>1500</v>
      </c>
      <c r="BC180" s="79">
        <f t="shared" ca="1" si="173"/>
        <v>772.40399999999931</v>
      </c>
      <c r="BD180" s="79">
        <f t="shared" ca="1" si="145"/>
        <v>727.59600000000069</v>
      </c>
      <c r="BE180" s="79">
        <f t="shared" ca="1" si="146"/>
        <v>727.59600000000069</v>
      </c>
      <c r="BF180" s="79">
        <f t="shared" ca="1" si="180"/>
        <v>224131.601</v>
      </c>
      <c r="BG180" s="14">
        <f ca="1">SUM(BE$12:BE180)</f>
        <v>121623.56499999996</v>
      </c>
      <c r="BH180" s="77">
        <f ca="1">SUM(BC$12:BC180)+SUMIF(BD$12:BD180, "&lt;0")</f>
        <v>102508.03600000001</v>
      </c>
      <c r="BJ180" s="78">
        <v>44354</v>
      </c>
      <c r="BK180" s="79">
        <f t="shared" ca="1" si="147"/>
        <v>1750</v>
      </c>
      <c r="BL180" s="79">
        <f t="shared" ca="1" si="165"/>
        <v>1750</v>
      </c>
      <c r="BM180" s="79">
        <f t="shared" ca="1" si="174"/>
        <v>772.40399999999931</v>
      </c>
      <c r="BN180" s="79">
        <f t="shared" ca="1" si="148"/>
        <v>977.59600000000069</v>
      </c>
      <c r="BO180" s="79">
        <f t="shared" ca="1" si="149"/>
        <v>977.59600000000069</v>
      </c>
      <c r="BP180" s="79">
        <f t="shared" ca="1" si="181"/>
        <v>248381.601</v>
      </c>
      <c r="BQ180" s="14">
        <f ca="1">SUM(BO$12:BO180)</f>
        <v>133873.56499999997</v>
      </c>
      <c r="BR180" s="77">
        <f ca="1">SUM(BM$12:BM180)+SUMIF(BN$12:BN180, "&lt;0")</f>
        <v>114508.03599999999</v>
      </c>
      <c r="BT180" s="78">
        <v>44354</v>
      </c>
      <c r="BU180" s="79">
        <f t="shared" ca="1" si="150"/>
        <v>2000</v>
      </c>
      <c r="BV180" s="79">
        <f t="shared" ca="1" si="166"/>
        <v>2000</v>
      </c>
      <c r="BW180" s="79">
        <f t="shared" ca="1" si="175"/>
        <v>921.50701009615364</v>
      </c>
      <c r="BX180" s="79">
        <f t="shared" ca="1" si="151"/>
        <v>1078.4929899038464</v>
      </c>
      <c r="BY180" s="79">
        <f t="shared" ca="1" si="152"/>
        <v>1078.4929899038464</v>
      </c>
      <c r="BZ180" s="79">
        <f t="shared" ca="1" si="158"/>
        <v>272081.49010891607</v>
      </c>
      <c r="CA180" s="14">
        <f ca="1">SUM(BY$12:BY180)</f>
        <v>145974.46198990385</v>
      </c>
      <c r="CB180" s="77">
        <f ca="1">SUM(BW$12:BW180)+SUMIF(BX$12:BX180, "&lt;0")</f>
        <v>126107.02811901228</v>
      </c>
      <c r="CD180" s="78">
        <v>44354</v>
      </c>
      <c r="CE180" s="79">
        <f t="shared" ca="1" si="153"/>
        <v>2500</v>
      </c>
      <c r="CF180" s="79">
        <f t="shared" ca="1" si="167"/>
        <v>2500</v>
      </c>
      <c r="CG180" s="79">
        <f t="shared" ca="1" si="176"/>
        <v>1336.5299195304685</v>
      </c>
      <c r="CH180" s="79">
        <f t="shared" ca="1" si="154"/>
        <v>1163.4700804695315</v>
      </c>
      <c r="CI180" s="79">
        <f t="shared" ca="1" si="155"/>
        <v>1163.4700804695315</v>
      </c>
      <c r="CJ180" s="79">
        <f t="shared" ca="1" si="182"/>
        <v>311841.69994991261</v>
      </c>
      <c r="CK180" s="14">
        <f ca="1">SUM(CI$12:CI180)</f>
        <v>169860.56219808944</v>
      </c>
      <c r="CL180" s="77">
        <f ca="1">SUM(CG$12:CG180)+SUMIF(CH$12:CH180, "&lt;0")</f>
        <v>141981.13775182317</v>
      </c>
    </row>
    <row r="181" spans="1:90" x14ac:dyDescent="0.2">
      <c r="A181" s="56">
        <v>44355</v>
      </c>
      <c r="B181" s="76">
        <f ca="1">IF($A181&gt;= $C$5,$C$6, INDEX('[1]Historical Data'!$D$2:$D$742, MATCH(A181, '[1]Historical Data'!$B$2:$B$742, 0)))</f>
        <v>1942.7882857142852</v>
      </c>
      <c r="C181" s="79">
        <f t="shared" ca="1" si="159"/>
        <v>1942.7882857142852</v>
      </c>
      <c r="D181" s="79">
        <f t="shared" ca="1" si="168"/>
        <v>242.0260000000012</v>
      </c>
      <c r="E181" s="79">
        <f t="shared" ca="1" si="130"/>
        <v>1700.762285714284</v>
      </c>
      <c r="F181" s="79">
        <f t="shared" ca="1" si="131"/>
        <v>1700.762285714284</v>
      </c>
      <c r="G181" s="79">
        <f t="shared" ca="1" si="156"/>
        <v>269024.85299999977</v>
      </c>
      <c r="H181" s="14">
        <f ca="1">SUM(F$12:F181)</f>
        <v>145020.95328571417</v>
      </c>
      <c r="I181" s="77">
        <f ca="1">SUM(D$12:D181)+SUMIF(E$12:E181, "&lt;0")</f>
        <v>124003.89971428565</v>
      </c>
      <c r="J181" s="14"/>
      <c r="K181" s="78">
        <v>44355</v>
      </c>
      <c r="L181" s="79">
        <f t="shared" ca="1" si="132"/>
        <v>1850.8969899038457</v>
      </c>
      <c r="M181" s="79">
        <f t="shared" ca="1" si="160"/>
        <v>1850.8969899038457</v>
      </c>
      <c r="N181" s="79">
        <f t="shared" ca="1" si="169"/>
        <v>242.0260000000012</v>
      </c>
      <c r="O181" s="79">
        <f t="shared" ca="1" si="133"/>
        <v>1608.8709899038445</v>
      </c>
      <c r="P181" s="79">
        <f t="shared" ca="1" si="134"/>
        <v>1608.8709899038445</v>
      </c>
      <c r="Q181" s="79">
        <f t="shared" ca="1" si="177"/>
        <v>260019.50601057723</v>
      </c>
      <c r="R181" s="14">
        <f ca="1">SUM(P$12:P181)</f>
        <v>140426.38849519228</v>
      </c>
      <c r="S181" s="77">
        <f ca="1">SUM(N$12:N181)+SUMIF(O$12:O181, "&lt;0")</f>
        <v>119593.11751538466</v>
      </c>
      <c r="U181" s="78">
        <v>44355</v>
      </c>
      <c r="V181" s="79">
        <f t="shared" ca="1" si="135"/>
        <v>1250</v>
      </c>
      <c r="W181" s="79">
        <f t="shared" ca="1" si="161"/>
        <v>1250</v>
      </c>
      <c r="X181" s="79">
        <f t="shared" ca="1" si="170"/>
        <v>242.0260000000012</v>
      </c>
      <c r="Y181" s="79">
        <f t="shared" ca="1" si="136"/>
        <v>1007.9739999999988</v>
      </c>
      <c r="Z181" s="79">
        <f t="shared" ca="1" si="137"/>
        <v>1007.9739999999988</v>
      </c>
      <c r="AA181" s="79">
        <f t="shared" ca="1" si="178"/>
        <v>201131.601</v>
      </c>
      <c r="AB181" s="14">
        <f ca="1">SUM(Z$12:Z181)</f>
        <v>110381.539</v>
      </c>
      <c r="AC181" s="77">
        <f ca="1">SUM(X$12:X181)+SUMIF(Y$12:Y181, "&lt;0")</f>
        <v>90750.061999999991</v>
      </c>
      <c r="AE181" s="78">
        <v>44355</v>
      </c>
      <c r="AF181" s="79">
        <f t="shared" ca="1" si="138"/>
        <v>2000</v>
      </c>
      <c r="AG181" s="79">
        <f t="shared" ca="1" si="162"/>
        <v>2000</v>
      </c>
      <c r="AH181" s="79">
        <f t="shared" ca="1" si="171"/>
        <v>367.6237634490526</v>
      </c>
      <c r="AI181" s="79">
        <f t="shared" ca="1" si="139"/>
        <v>1632.3762365509474</v>
      </c>
      <c r="AJ181" s="79">
        <f t="shared" ca="1" si="140"/>
        <v>1632.3762365509474</v>
      </c>
      <c r="AK181" s="79">
        <f t="shared" ca="1" si="157"/>
        <v>274081.49010891607</v>
      </c>
      <c r="AL181" s="14">
        <f ca="1">SUM(AJ$12:AJ181)</f>
        <v>147606.8382264548</v>
      </c>
      <c r="AM181" s="77">
        <f ca="1">SUM(AH$12:AH181)+SUMIF(AI$12:AI181, "&lt;0")</f>
        <v>126474.65188246133</v>
      </c>
      <c r="AO181" s="78">
        <v>44355</v>
      </c>
      <c r="AP181" s="79">
        <f t="shared" ca="1" si="141"/>
        <v>3000</v>
      </c>
      <c r="AQ181" s="79">
        <f t="shared" ca="1" si="163"/>
        <v>3000</v>
      </c>
      <c r="AR181" s="79">
        <f t="shared" ca="1" si="172"/>
        <v>806.15191953047042</v>
      </c>
      <c r="AS181" s="79">
        <f t="shared" ca="1" si="142"/>
        <v>2193.8480804695296</v>
      </c>
      <c r="AT181" s="79">
        <f t="shared" ca="1" si="143"/>
        <v>2193.8480804695296</v>
      </c>
      <c r="AU181" s="79">
        <f t="shared" ca="1" si="179"/>
        <v>343967.72356228146</v>
      </c>
      <c r="AV181" s="14">
        <f ca="1">SUM(AT$12:AT181)</f>
        <v>189180.43389092784</v>
      </c>
      <c r="AW181" s="77">
        <f ca="1">SUM(AR$12:AR181)+SUMIF(AS$12:AS181, "&lt;0")</f>
        <v>154787.28967135368</v>
      </c>
      <c r="AX181" s="14"/>
      <c r="AZ181" s="78">
        <v>44355</v>
      </c>
      <c r="BA181" s="79">
        <f t="shared" ca="1" si="144"/>
        <v>1500</v>
      </c>
      <c r="BB181" s="79">
        <f t="shared" ca="1" si="164"/>
        <v>1500</v>
      </c>
      <c r="BC181" s="79">
        <f t="shared" ca="1" si="173"/>
        <v>242.0260000000012</v>
      </c>
      <c r="BD181" s="79">
        <f t="shared" ca="1" si="145"/>
        <v>1257.9739999999988</v>
      </c>
      <c r="BE181" s="79">
        <f t="shared" ca="1" si="146"/>
        <v>1257.9739999999988</v>
      </c>
      <c r="BF181" s="79">
        <f t="shared" ca="1" si="180"/>
        <v>225631.601</v>
      </c>
      <c r="BG181" s="14">
        <f ca="1">SUM(BE$12:BE181)</f>
        <v>122881.53899999996</v>
      </c>
      <c r="BH181" s="77">
        <f ca="1">SUM(BC$12:BC181)+SUMIF(BD$12:BD181, "&lt;0")</f>
        <v>102750.06200000001</v>
      </c>
      <c r="BJ181" s="78">
        <v>44355</v>
      </c>
      <c r="BK181" s="79">
        <f t="shared" ca="1" si="147"/>
        <v>1750</v>
      </c>
      <c r="BL181" s="79">
        <f t="shared" ca="1" si="165"/>
        <v>1750</v>
      </c>
      <c r="BM181" s="79">
        <f t="shared" ca="1" si="174"/>
        <v>242.0260000000012</v>
      </c>
      <c r="BN181" s="79">
        <f t="shared" ca="1" si="148"/>
        <v>1507.9739999999988</v>
      </c>
      <c r="BO181" s="79">
        <f t="shared" ca="1" si="149"/>
        <v>1507.9739999999988</v>
      </c>
      <c r="BP181" s="79">
        <f t="shared" ca="1" si="181"/>
        <v>250131.601</v>
      </c>
      <c r="BQ181" s="14">
        <f ca="1">SUM(BO$12:BO181)</f>
        <v>135381.53899999996</v>
      </c>
      <c r="BR181" s="77">
        <f ca="1">SUM(BM$12:BM181)+SUMIF(BN$12:BN181, "&lt;0")</f>
        <v>114750.06199999999</v>
      </c>
      <c r="BT181" s="78">
        <v>44355</v>
      </c>
      <c r="BU181" s="79">
        <f t="shared" ca="1" si="150"/>
        <v>2000</v>
      </c>
      <c r="BV181" s="79">
        <f t="shared" ca="1" si="166"/>
        <v>2000</v>
      </c>
      <c r="BW181" s="79">
        <f t="shared" ca="1" si="175"/>
        <v>367.6237634490526</v>
      </c>
      <c r="BX181" s="79">
        <f t="shared" ca="1" si="151"/>
        <v>1632.3762365509474</v>
      </c>
      <c r="BY181" s="79">
        <f t="shared" ca="1" si="152"/>
        <v>1632.3762365509474</v>
      </c>
      <c r="BZ181" s="79">
        <f t="shared" ca="1" si="158"/>
        <v>274081.49010891607</v>
      </c>
      <c r="CA181" s="14">
        <f ca="1">SUM(BY$12:BY181)</f>
        <v>147606.8382264548</v>
      </c>
      <c r="CB181" s="77">
        <f ca="1">SUM(BW$12:BW181)+SUMIF(BX$12:BX181, "&lt;0")</f>
        <v>126474.65188246133</v>
      </c>
      <c r="CD181" s="78">
        <v>44355</v>
      </c>
      <c r="CE181" s="79">
        <f t="shared" ca="1" si="153"/>
        <v>2500</v>
      </c>
      <c r="CF181" s="79">
        <f t="shared" ca="1" si="167"/>
        <v>2500</v>
      </c>
      <c r="CG181" s="79">
        <f t="shared" ca="1" si="176"/>
        <v>806.15191953047042</v>
      </c>
      <c r="CH181" s="79">
        <f t="shared" ca="1" si="154"/>
        <v>1693.8480804695296</v>
      </c>
      <c r="CI181" s="79">
        <f t="shared" ca="1" si="155"/>
        <v>1693.8480804695296</v>
      </c>
      <c r="CJ181" s="79">
        <f t="shared" ca="1" si="182"/>
        <v>314341.69994991261</v>
      </c>
      <c r="CK181" s="14">
        <f ca="1">SUM(CI$12:CI181)</f>
        <v>171554.41027855896</v>
      </c>
      <c r="CL181" s="77">
        <f ca="1">SUM(CG$12:CG181)+SUMIF(CH$12:CH181, "&lt;0")</f>
        <v>142787.28967135365</v>
      </c>
    </row>
    <row r="182" spans="1:90" x14ac:dyDescent="0.2">
      <c r="A182" s="56">
        <v>44356</v>
      </c>
      <c r="B182" s="76">
        <f ca="1">IF($A182&gt;= $C$5,$C$6, INDEX('[1]Historical Data'!$D$2:$D$742, MATCH(A182, '[1]Historical Data'!$B$2:$B$742, 0)))</f>
        <v>1942.7882857142852</v>
      </c>
      <c r="C182" s="79">
        <f t="shared" ca="1" si="159"/>
        <v>1942.7882857142852</v>
      </c>
      <c r="D182" s="79">
        <f t="shared" ca="1" si="168"/>
        <v>1110.8080000000014</v>
      </c>
      <c r="E182" s="79">
        <f t="shared" ca="1" si="130"/>
        <v>831.98028571428381</v>
      </c>
      <c r="F182" s="79">
        <f t="shared" ca="1" si="131"/>
        <v>831.98028571428381</v>
      </c>
      <c r="G182" s="79">
        <f t="shared" ca="1" si="156"/>
        <v>270967.64128571405</v>
      </c>
      <c r="H182" s="14">
        <f ca="1">SUM(F$12:F182)</f>
        <v>145852.93357142847</v>
      </c>
      <c r="I182" s="77">
        <f ca="1">SUM(D$12:D182)+SUMIF(E$12:E182, "&lt;0")</f>
        <v>125114.70771428566</v>
      </c>
      <c r="J182" s="14"/>
      <c r="K182" s="78">
        <v>44356</v>
      </c>
      <c r="L182" s="79">
        <f t="shared" ca="1" si="132"/>
        <v>1850.8969899038457</v>
      </c>
      <c r="M182" s="79">
        <f t="shared" ca="1" si="160"/>
        <v>1850.8969899038457</v>
      </c>
      <c r="N182" s="79">
        <f t="shared" ca="1" si="169"/>
        <v>1110.8080000000014</v>
      </c>
      <c r="O182" s="79">
        <f t="shared" ca="1" si="133"/>
        <v>740.08898990384432</v>
      </c>
      <c r="P182" s="79">
        <f t="shared" ca="1" si="134"/>
        <v>740.08898990384432</v>
      </c>
      <c r="Q182" s="79">
        <f t="shared" ca="1" si="177"/>
        <v>261870.40300048108</v>
      </c>
      <c r="R182" s="14">
        <f ca="1">SUM(P$12:P182)</f>
        <v>141166.47748509611</v>
      </c>
      <c r="S182" s="77">
        <f ca="1">SUM(N$12:N182)+SUMIF(O$12:O182, "&lt;0")</f>
        <v>120703.92551538466</v>
      </c>
      <c r="U182" s="78">
        <v>44356</v>
      </c>
      <c r="V182" s="79">
        <f t="shared" ca="1" si="135"/>
        <v>1250</v>
      </c>
      <c r="W182" s="79">
        <f t="shared" ca="1" si="161"/>
        <v>1250</v>
      </c>
      <c r="X182" s="79">
        <f t="shared" ca="1" si="170"/>
        <v>1110.8080000000014</v>
      </c>
      <c r="Y182" s="79">
        <f t="shared" ca="1" si="136"/>
        <v>139.19199999999864</v>
      </c>
      <c r="Z182" s="79">
        <f t="shared" ca="1" si="137"/>
        <v>139.19199999999864</v>
      </c>
      <c r="AA182" s="79">
        <f t="shared" ca="1" si="178"/>
        <v>202381.601</v>
      </c>
      <c r="AB182" s="14">
        <f ca="1">SUM(Z$12:Z182)</f>
        <v>110520.731</v>
      </c>
      <c r="AC182" s="77">
        <f ca="1">SUM(X$12:X182)+SUMIF(Y$12:Y182, "&lt;0")</f>
        <v>91860.87</v>
      </c>
      <c r="AE182" s="78">
        <v>44356</v>
      </c>
      <c r="AF182" s="79">
        <f t="shared" ca="1" si="138"/>
        <v>2000</v>
      </c>
      <c r="AG182" s="79">
        <f t="shared" ca="1" si="162"/>
        <v>2000</v>
      </c>
      <c r="AH182" s="79">
        <f t="shared" ca="1" si="171"/>
        <v>1212.9005168019498</v>
      </c>
      <c r="AI182" s="79">
        <f t="shared" ca="1" si="139"/>
        <v>787.09948319805017</v>
      </c>
      <c r="AJ182" s="79">
        <f t="shared" ca="1" si="140"/>
        <v>787.09948319805017</v>
      </c>
      <c r="AK182" s="79">
        <f t="shared" ca="1" si="157"/>
        <v>276081.49010891607</v>
      </c>
      <c r="AL182" s="14">
        <f ca="1">SUM(AJ$12:AJ182)</f>
        <v>148393.93770965285</v>
      </c>
      <c r="AM182" s="77">
        <f ca="1">SUM(AH$12:AH182)+SUMIF(AI$12:AI182, "&lt;0")</f>
        <v>127687.55239926328</v>
      </c>
      <c r="AO182" s="78">
        <v>44356</v>
      </c>
      <c r="AP182" s="79">
        <f t="shared" ca="1" si="141"/>
        <v>3000</v>
      </c>
      <c r="AQ182" s="79">
        <f t="shared" ca="1" si="163"/>
        <v>3000</v>
      </c>
      <c r="AR182" s="79">
        <f t="shared" ca="1" si="172"/>
        <v>1674.9339195304706</v>
      </c>
      <c r="AS182" s="79">
        <f t="shared" ca="1" si="142"/>
        <v>1325.0660804695294</v>
      </c>
      <c r="AT182" s="79">
        <f t="shared" ca="1" si="143"/>
        <v>1325.0660804695294</v>
      </c>
      <c r="AU182" s="79">
        <f t="shared" ca="1" si="179"/>
        <v>346967.72356228146</v>
      </c>
      <c r="AV182" s="14">
        <f ca="1">SUM(AT$12:AT182)</f>
        <v>190505.49997139737</v>
      </c>
      <c r="AW182" s="77">
        <f ca="1">SUM(AR$12:AR182)+SUMIF(AS$12:AS182, "&lt;0")</f>
        <v>156462.22359088415</v>
      </c>
      <c r="AX182" s="14"/>
      <c r="AZ182" s="78">
        <v>44356</v>
      </c>
      <c r="BA182" s="79">
        <f t="shared" ca="1" si="144"/>
        <v>1500</v>
      </c>
      <c r="BB182" s="79">
        <f t="shared" ca="1" si="164"/>
        <v>1500</v>
      </c>
      <c r="BC182" s="79">
        <f t="shared" ca="1" si="173"/>
        <v>1110.8080000000014</v>
      </c>
      <c r="BD182" s="79">
        <f t="shared" ca="1" si="145"/>
        <v>389.19199999999864</v>
      </c>
      <c r="BE182" s="79">
        <f t="shared" ca="1" si="146"/>
        <v>389.19199999999864</v>
      </c>
      <c r="BF182" s="79">
        <f t="shared" ca="1" si="180"/>
        <v>227131.601</v>
      </c>
      <c r="BG182" s="14">
        <f ca="1">SUM(BE$12:BE182)</f>
        <v>123270.73099999996</v>
      </c>
      <c r="BH182" s="77">
        <f ca="1">SUM(BC$12:BC182)+SUMIF(BD$12:BD182, "&lt;0")</f>
        <v>103860.87000000001</v>
      </c>
      <c r="BJ182" s="78">
        <v>44356</v>
      </c>
      <c r="BK182" s="79">
        <f t="shared" ca="1" si="147"/>
        <v>1750</v>
      </c>
      <c r="BL182" s="79">
        <f t="shared" ca="1" si="165"/>
        <v>1750</v>
      </c>
      <c r="BM182" s="79">
        <f t="shared" ca="1" si="174"/>
        <v>1110.8080000000014</v>
      </c>
      <c r="BN182" s="79">
        <f t="shared" ca="1" si="148"/>
        <v>639.19199999999864</v>
      </c>
      <c r="BO182" s="79">
        <f t="shared" ca="1" si="149"/>
        <v>639.19199999999864</v>
      </c>
      <c r="BP182" s="79">
        <f t="shared" ca="1" si="181"/>
        <v>251881.601</v>
      </c>
      <c r="BQ182" s="14">
        <f ca="1">SUM(BO$12:BO182)</f>
        <v>136020.73099999997</v>
      </c>
      <c r="BR182" s="77">
        <f ca="1">SUM(BM$12:BM182)+SUMIF(BN$12:BN182, "&lt;0")</f>
        <v>115860.87</v>
      </c>
      <c r="BT182" s="78">
        <v>44356</v>
      </c>
      <c r="BU182" s="79">
        <f t="shared" ca="1" si="150"/>
        <v>2000</v>
      </c>
      <c r="BV182" s="79">
        <f t="shared" ca="1" si="166"/>
        <v>2000</v>
      </c>
      <c r="BW182" s="79">
        <f t="shared" ca="1" si="175"/>
        <v>1212.9005168019498</v>
      </c>
      <c r="BX182" s="79">
        <f t="shared" ca="1" si="151"/>
        <v>787.09948319805017</v>
      </c>
      <c r="BY182" s="79">
        <f t="shared" ca="1" si="152"/>
        <v>787.09948319805017</v>
      </c>
      <c r="BZ182" s="79">
        <f t="shared" ca="1" si="158"/>
        <v>276081.49010891607</v>
      </c>
      <c r="CA182" s="14">
        <f ca="1">SUM(BY$12:BY182)</f>
        <v>148393.93770965285</v>
      </c>
      <c r="CB182" s="77">
        <f ca="1">SUM(BW$12:BW182)+SUMIF(BX$12:BX182, "&lt;0")</f>
        <v>127687.55239926328</v>
      </c>
      <c r="CD182" s="78">
        <v>44356</v>
      </c>
      <c r="CE182" s="79">
        <f t="shared" ca="1" si="153"/>
        <v>2500</v>
      </c>
      <c r="CF182" s="79">
        <f t="shared" ca="1" si="167"/>
        <v>2500</v>
      </c>
      <c r="CG182" s="79">
        <f t="shared" ca="1" si="176"/>
        <v>1674.9339195304706</v>
      </c>
      <c r="CH182" s="79">
        <f t="shared" ca="1" si="154"/>
        <v>825.06608046952942</v>
      </c>
      <c r="CI182" s="79">
        <f t="shared" ca="1" si="155"/>
        <v>825.06608046952942</v>
      </c>
      <c r="CJ182" s="79">
        <f t="shared" ca="1" si="182"/>
        <v>316841.69994991261</v>
      </c>
      <c r="CK182" s="14">
        <f ca="1">SUM(CI$12:CI182)</f>
        <v>172379.47635902849</v>
      </c>
      <c r="CL182" s="77">
        <f ca="1">SUM(CG$12:CG182)+SUMIF(CH$12:CH182, "&lt;0")</f>
        <v>144462.22359088412</v>
      </c>
    </row>
    <row r="183" spans="1:90" x14ac:dyDescent="0.2">
      <c r="A183" s="56">
        <v>44357</v>
      </c>
      <c r="B183" s="76">
        <f ca="1">IF($A183&gt;= $C$5,$C$6, INDEX('[1]Historical Data'!$D$2:$D$742, MATCH(A183, '[1]Historical Data'!$B$2:$B$742, 0)))</f>
        <v>1942.7882857142852</v>
      </c>
      <c r="C183" s="79">
        <f t="shared" ca="1" si="159"/>
        <v>1942.7882857142852</v>
      </c>
      <c r="D183" s="79">
        <f t="shared" ca="1" si="168"/>
        <v>1198.6289999999931</v>
      </c>
      <c r="E183" s="79">
        <f t="shared" ca="1" si="130"/>
        <v>744.15928571429208</v>
      </c>
      <c r="F183" s="79">
        <f t="shared" ca="1" si="131"/>
        <v>744.15928571429208</v>
      </c>
      <c r="G183" s="79">
        <f t="shared" ca="1" si="156"/>
        <v>272910.42957142834</v>
      </c>
      <c r="H183" s="14">
        <f ca="1">SUM(F$12:F183)</f>
        <v>146597.09285714276</v>
      </c>
      <c r="I183" s="77">
        <f ca="1">SUM(D$12:D183)+SUMIF(E$12:E183, "&lt;0")</f>
        <v>126313.33671428564</v>
      </c>
      <c r="J183" s="14"/>
      <c r="K183" s="78">
        <v>44357</v>
      </c>
      <c r="L183" s="79">
        <f t="shared" ca="1" si="132"/>
        <v>1850.8969899038457</v>
      </c>
      <c r="M183" s="79">
        <f t="shared" ca="1" si="160"/>
        <v>1850.8969899038457</v>
      </c>
      <c r="N183" s="79">
        <f t="shared" ca="1" si="169"/>
        <v>1198.6289999999931</v>
      </c>
      <c r="O183" s="79">
        <f t="shared" ca="1" si="133"/>
        <v>652.26798990385259</v>
      </c>
      <c r="P183" s="79">
        <f t="shared" ca="1" si="134"/>
        <v>652.26798990385259</v>
      </c>
      <c r="Q183" s="79">
        <f t="shared" ca="1" si="177"/>
        <v>263721.2999903849</v>
      </c>
      <c r="R183" s="14">
        <f ca="1">SUM(P$12:P183)</f>
        <v>141818.74547499997</v>
      </c>
      <c r="S183" s="77">
        <f ca="1">SUM(N$12:N183)+SUMIF(O$12:O183, "&lt;0")</f>
        <v>121902.55451538465</v>
      </c>
      <c r="U183" s="78">
        <v>44357</v>
      </c>
      <c r="V183" s="79">
        <f t="shared" ca="1" si="135"/>
        <v>1250</v>
      </c>
      <c r="W183" s="79">
        <f t="shared" ca="1" si="161"/>
        <v>1250</v>
      </c>
      <c r="X183" s="79">
        <f t="shared" ca="1" si="170"/>
        <v>1198.6289999999931</v>
      </c>
      <c r="Y183" s="79">
        <f t="shared" ca="1" si="136"/>
        <v>51.371000000006916</v>
      </c>
      <c r="Z183" s="79">
        <f t="shared" ca="1" si="137"/>
        <v>51.371000000006916</v>
      </c>
      <c r="AA183" s="79">
        <f t="shared" ca="1" si="178"/>
        <v>203631.601</v>
      </c>
      <c r="AB183" s="14">
        <f ca="1">SUM(Z$12:Z183)</f>
        <v>110572.10200000001</v>
      </c>
      <c r="AC183" s="77">
        <f ca="1">SUM(X$12:X183)+SUMIF(Y$12:Y183, "&lt;0")</f>
        <v>93059.498999999982</v>
      </c>
      <c r="AE183" s="78">
        <v>44357</v>
      </c>
      <c r="AF183" s="79">
        <f t="shared" ca="1" si="138"/>
        <v>2000</v>
      </c>
      <c r="AG183" s="79">
        <f t="shared" ca="1" si="162"/>
        <v>2000</v>
      </c>
      <c r="AH183" s="79">
        <f t="shared" ca="1" si="171"/>
        <v>1277.2162701548386</v>
      </c>
      <c r="AI183" s="79">
        <f t="shared" ca="1" si="139"/>
        <v>722.78372984516136</v>
      </c>
      <c r="AJ183" s="79">
        <f t="shared" ca="1" si="140"/>
        <v>722.78372984516136</v>
      </c>
      <c r="AK183" s="79">
        <f t="shared" ca="1" si="157"/>
        <v>278081.49010891607</v>
      </c>
      <c r="AL183" s="14">
        <f ca="1">SUM(AJ$12:AJ183)</f>
        <v>149116.72143949801</v>
      </c>
      <c r="AM183" s="77">
        <f ca="1">SUM(AH$12:AH183)+SUMIF(AI$12:AI183, "&lt;0")</f>
        <v>128964.76866941812</v>
      </c>
      <c r="AO183" s="78">
        <v>44357</v>
      </c>
      <c r="AP183" s="79">
        <f t="shared" ca="1" si="141"/>
        <v>3000</v>
      </c>
      <c r="AQ183" s="79">
        <f t="shared" ca="1" si="163"/>
        <v>3000</v>
      </c>
      <c r="AR183" s="79">
        <f t="shared" ca="1" si="172"/>
        <v>1762.7549195304623</v>
      </c>
      <c r="AS183" s="79">
        <f t="shared" ca="1" si="142"/>
        <v>1237.2450804695377</v>
      </c>
      <c r="AT183" s="79">
        <f t="shared" ca="1" si="143"/>
        <v>1237.2450804695377</v>
      </c>
      <c r="AU183" s="79">
        <f t="shared" ca="1" si="179"/>
        <v>349967.72356228146</v>
      </c>
      <c r="AV183" s="14">
        <f ca="1">SUM(AT$12:AT183)</f>
        <v>191742.74505186689</v>
      </c>
      <c r="AW183" s="77">
        <f ca="1">SUM(AR$12:AR183)+SUMIF(AS$12:AS183, "&lt;0")</f>
        <v>158224.97851041463</v>
      </c>
      <c r="AX183" s="14"/>
      <c r="AZ183" s="78">
        <v>44357</v>
      </c>
      <c r="BA183" s="79">
        <f t="shared" ca="1" si="144"/>
        <v>1500</v>
      </c>
      <c r="BB183" s="79">
        <f t="shared" ca="1" si="164"/>
        <v>1500</v>
      </c>
      <c r="BC183" s="79">
        <f t="shared" ca="1" si="173"/>
        <v>1198.6289999999931</v>
      </c>
      <c r="BD183" s="79">
        <f t="shared" ca="1" si="145"/>
        <v>301.37100000000692</v>
      </c>
      <c r="BE183" s="79">
        <f t="shared" ca="1" si="146"/>
        <v>301.37100000000692</v>
      </c>
      <c r="BF183" s="79">
        <f t="shared" ca="1" si="180"/>
        <v>228631.601</v>
      </c>
      <c r="BG183" s="14">
        <f ca="1">SUM(BE$12:BE183)</f>
        <v>123572.10199999997</v>
      </c>
      <c r="BH183" s="77">
        <f ca="1">SUM(BC$12:BC183)+SUMIF(BD$12:BD183, "&lt;0")</f>
        <v>105059.499</v>
      </c>
      <c r="BJ183" s="78">
        <v>44357</v>
      </c>
      <c r="BK183" s="79">
        <f t="shared" ca="1" si="147"/>
        <v>1750</v>
      </c>
      <c r="BL183" s="79">
        <f t="shared" ca="1" si="165"/>
        <v>1750</v>
      </c>
      <c r="BM183" s="79">
        <f t="shared" ca="1" si="174"/>
        <v>1198.6289999999931</v>
      </c>
      <c r="BN183" s="79">
        <f t="shared" ca="1" si="148"/>
        <v>551.37100000000692</v>
      </c>
      <c r="BO183" s="79">
        <f t="shared" ca="1" si="149"/>
        <v>551.37100000000692</v>
      </c>
      <c r="BP183" s="79">
        <f t="shared" ca="1" si="181"/>
        <v>253631.601</v>
      </c>
      <c r="BQ183" s="14">
        <f ca="1">SUM(BO$12:BO183)</f>
        <v>136572.10199999998</v>
      </c>
      <c r="BR183" s="77">
        <f ca="1">SUM(BM$12:BM183)+SUMIF(BN$12:BN183, "&lt;0")</f>
        <v>117059.49899999998</v>
      </c>
      <c r="BT183" s="78">
        <v>44357</v>
      </c>
      <c r="BU183" s="79">
        <f t="shared" ca="1" si="150"/>
        <v>2000</v>
      </c>
      <c r="BV183" s="79">
        <f t="shared" ca="1" si="166"/>
        <v>2000</v>
      </c>
      <c r="BW183" s="79">
        <f t="shared" ca="1" si="175"/>
        <v>1277.2162701548386</v>
      </c>
      <c r="BX183" s="79">
        <f t="shared" ca="1" si="151"/>
        <v>722.78372984516136</v>
      </c>
      <c r="BY183" s="79">
        <f t="shared" ca="1" si="152"/>
        <v>722.78372984516136</v>
      </c>
      <c r="BZ183" s="79">
        <f t="shared" ca="1" si="158"/>
        <v>278081.49010891607</v>
      </c>
      <c r="CA183" s="14">
        <f ca="1">SUM(BY$12:BY183)</f>
        <v>149116.72143949801</v>
      </c>
      <c r="CB183" s="77">
        <f ca="1">SUM(BW$12:BW183)+SUMIF(BX$12:BX183, "&lt;0")</f>
        <v>128964.76866941812</v>
      </c>
      <c r="CD183" s="78">
        <v>44357</v>
      </c>
      <c r="CE183" s="79">
        <f t="shared" ca="1" si="153"/>
        <v>2500</v>
      </c>
      <c r="CF183" s="79">
        <f t="shared" ca="1" si="167"/>
        <v>2500</v>
      </c>
      <c r="CG183" s="79">
        <f t="shared" ca="1" si="176"/>
        <v>1762.7549195304623</v>
      </c>
      <c r="CH183" s="79">
        <f t="shared" ca="1" si="154"/>
        <v>737.2450804695377</v>
      </c>
      <c r="CI183" s="79">
        <f t="shared" ca="1" si="155"/>
        <v>737.2450804695377</v>
      </c>
      <c r="CJ183" s="79">
        <f t="shared" ca="1" si="182"/>
        <v>319341.69994991261</v>
      </c>
      <c r="CK183" s="14">
        <f ca="1">SUM(CI$12:CI183)</f>
        <v>173116.72143949801</v>
      </c>
      <c r="CL183" s="77">
        <f ca="1">SUM(CG$12:CG183)+SUMIF(CH$12:CH183, "&lt;0")</f>
        <v>146224.9785104146</v>
      </c>
    </row>
    <row r="184" spans="1:90" x14ac:dyDescent="0.2">
      <c r="A184" s="56">
        <v>44358</v>
      </c>
      <c r="B184" s="76">
        <f ca="1">IF($A184&gt;= $C$5,$C$6, INDEX('[1]Historical Data'!$D$2:$D$742, MATCH(A184, '[1]Historical Data'!$B$2:$B$742, 0)))</f>
        <v>1942.7882857142852</v>
      </c>
      <c r="C184" s="79">
        <f t="shared" ca="1" si="159"/>
        <v>1942.7882857142852</v>
      </c>
      <c r="D184" s="79">
        <f t="shared" ca="1" si="168"/>
        <v>1491.6670000000049</v>
      </c>
      <c r="E184" s="79">
        <f t="shared" ca="1" si="130"/>
        <v>451.12128571428025</v>
      </c>
      <c r="F184" s="79">
        <f t="shared" ca="1" si="131"/>
        <v>451.12128571428025</v>
      </c>
      <c r="G184" s="79">
        <f t="shared" ca="1" si="156"/>
        <v>274853.21785714262</v>
      </c>
      <c r="H184" s="14">
        <f ca="1">SUM(F$12:F184)</f>
        <v>147048.21414285703</v>
      </c>
      <c r="I184" s="77">
        <f ca="1">SUM(D$12:D184)+SUMIF(E$12:E184, "&lt;0")</f>
        <v>127805.00371428565</v>
      </c>
      <c r="J184" s="14"/>
      <c r="K184" s="78">
        <v>44358</v>
      </c>
      <c r="L184" s="79">
        <f t="shared" ca="1" si="132"/>
        <v>1850.8969899038457</v>
      </c>
      <c r="M184" s="79">
        <f t="shared" ca="1" si="160"/>
        <v>1850.8969899038457</v>
      </c>
      <c r="N184" s="79">
        <f t="shared" ca="1" si="169"/>
        <v>1491.6670000000049</v>
      </c>
      <c r="O184" s="79">
        <f t="shared" ca="1" si="133"/>
        <v>359.22998990384076</v>
      </c>
      <c r="P184" s="79">
        <f t="shared" ca="1" si="134"/>
        <v>359.22998990384076</v>
      </c>
      <c r="Q184" s="79">
        <f t="shared" ca="1" si="177"/>
        <v>265572.19698028872</v>
      </c>
      <c r="R184" s="14">
        <f ca="1">SUM(P$12:P184)</f>
        <v>142177.97546490381</v>
      </c>
      <c r="S184" s="77">
        <f ca="1">SUM(N$12:N184)+SUMIF(O$12:O184, "&lt;0")</f>
        <v>123394.22151538465</v>
      </c>
      <c r="U184" s="78">
        <v>44358</v>
      </c>
      <c r="V184" s="79">
        <f t="shared" ca="1" si="135"/>
        <v>1250</v>
      </c>
      <c r="W184" s="79">
        <f t="shared" ca="1" si="161"/>
        <v>1250</v>
      </c>
      <c r="X184" s="79">
        <f t="shared" ca="1" si="170"/>
        <v>1250</v>
      </c>
      <c r="Y184" s="79">
        <f t="shared" ca="1" si="136"/>
        <v>0</v>
      </c>
      <c r="Z184" s="79">
        <f t="shared" ca="1" si="137"/>
        <v>0</v>
      </c>
      <c r="AA184" s="79">
        <f t="shared" ca="1" si="178"/>
        <v>204881.601</v>
      </c>
      <c r="AB184" s="14">
        <f ca="1">SUM(Z$12:Z184)</f>
        <v>110572.10200000001</v>
      </c>
      <c r="AC184" s="77">
        <f ca="1">SUM(X$12:X184)+SUMIF(Y$12:Y184, "&lt;0")</f>
        <v>94309.498999999982</v>
      </c>
      <c r="AE184" s="78">
        <v>44358</v>
      </c>
      <c r="AF184" s="79">
        <f t="shared" ca="1" si="138"/>
        <v>2000</v>
      </c>
      <c r="AG184" s="79">
        <f t="shared" ca="1" si="162"/>
        <v>2000</v>
      </c>
      <c r="AH184" s="79">
        <f t="shared" ca="1" si="171"/>
        <v>1546.7490235077478</v>
      </c>
      <c r="AI184" s="79">
        <f t="shared" ca="1" si="139"/>
        <v>453.25097649225222</v>
      </c>
      <c r="AJ184" s="79">
        <f t="shared" ca="1" si="140"/>
        <v>453.25097649225222</v>
      </c>
      <c r="AK184" s="79">
        <f t="shared" ca="1" si="157"/>
        <v>280081.49010891607</v>
      </c>
      <c r="AL184" s="14">
        <f ca="1">SUM(AJ$12:AJ184)</f>
        <v>149569.97241599025</v>
      </c>
      <c r="AM184" s="77">
        <f ca="1">SUM(AH$12:AH184)+SUMIF(AI$12:AI184, "&lt;0")</f>
        <v>130511.51769292586</v>
      </c>
      <c r="AO184" s="78">
        <v>44358</v>
      </c>
      <c r="AP184" s="79">
        <f t="shared" ca="1" si="141"/>
        <v>3000</v>
      </c>
      <c r="AQ184" s="79">
        <f t="shared" ca="1" si="163"/>
        <v>3000</v>
      </c>
      <c r="AR184" s="79">
        <f t="shared" ca="1" si="172"/>
        <v>2055.7929195304741</v>
      </c>
      <c r="AS184" s="79">
        <f t="shared" ca="1" si="142"/>
        <v>944.20708046952586</v>
      </c>
      <c r="AT184" s="79">
        <f t="shared" ca="1" si="143"/>
        <v>944.20708046952586</v>
      </c>
      <c r="AU184" s="79">
        <f t="shared" ca="1" si="179"/>
        <v>352967.72356228146</v>
      </c>
      <c r="AV184" s="14">
        <f ca="1">SUM(AT$12:AT184)</f>
        <v>192686.95213233642</v>
      </c>
      <c r="AW184" s="77">
        <f ca="1">SUM(AR$12:AR184)+SUMIF(AS$12:AS184, "&lt;0")</f>
        <v>160280.7714299451</v>
      </c>
      <c r="AX184" s="14"/>
      <c r="AZ184" s="78">
        <v>44358</v>
      </c>
      <c r="BA184" s="79">
        <f t="shared" ca="1" si="144"/>
        <v>1500</v>
      </c>
      <c r="BB184" s="79">
        <f t="shared" ca="1" si="164"/>
        <v>1500</v>
      </c>
      <c r="BC184" s="79">
        <f t="shared" ca="1" si="173"/>
        <v>1491.6670000000049</v>
      </c>
      <c r="BD184" s="79">
        <f t="shared" ca="1" si="145"/>
        <v>8.3329999999950815</v>
      </c>
      <c r="BE184" s="79">
        <f t="shared" ca="1" si="146"/>
        <v>8.3329999999950815</v>
      </c>
      <c r="BF184" s="79">
        <f t="shared" ca="1" si="180"/>
        <v>230131.601</v>
      </c>
      <c r="BG184" s="14">
        <f ca="1">SUM(BE$12:BE184)</f>
        <v>123580.43499999997</v>
      </c>
      <c r="BH184" s="77">
        <f ca="1">SUM(BC$12:BC184)+SUMIF(BD$12:BD184, "&lt;0")</f>
        <v>106551.166</v>
      </c>
      <c r="BJ184" s="78">
        <v>44358</v>
      </c>
      <c r="BK184" s="79">
        <f t="shared" ca="1" si="147"/>
        <v>1750</v>
      </c>
      <c r="BL184" s="79">
        <f t="shared" ca="1" si="165"/>
        <v>1750</v>
      </c>
      <c r="BM184" s="79">
        <f t="shared" ca="1" si="174"/>
        <v>1491.6670000000049</v>
      </c>
      <c r="BN184" s="79">
        <f t="shared" ca="1" si="148"/>
        <v>258.33299999999508</v>
      </c>
      <c r="BO184" s="79">
        <f t="shared" ca="1" si="149"/>
        <v>258.33299999999508</v>
      </c>
      <c r="BP184" s="79">
        <f t="shared" ca="1" si="181"/>
        <v>255381.601</v>
      </c>
      <c r="BQ184" s="14">
        <f ca="1">SUM(BO$12:BO184)</f>
        <v>136830.43499999997</v>
      </c>
      <c r="BR184" s="77">
        <f ca="1">SUM(BM$12:BM184)+SUMIF(BN$12:BN184, "&lt;0")</f>
        <v>118551.16599999998</v>
      </c>
      <c r="BT184" s="78">
        <v>44358</v>
      </c>
      <c r="BU184" s="79">
        <f t="shared" ca="1" si="150"/>
        <v>2000</v>
      </c>
      <c r="BV184" s="79">
        <f t="shared" ca="1" si="166"/>
        <v>2000</v>
      </c>
      <c r="BW184" s="79">
        <f t="shared" ca="1" si="175"/>
        <v>1546.7490235077478</v>
      </c>
      <c r="BX184" s="79">
        <f t="shared" ca="1" si="151"/>
        <v>453.25097649225222</v>
      </c>
      <c r="BY184" s="79">
        <f t="shared" ca="1" si="152"/>
        <v>453.25097649225222</v>
      </c>
      <c r="BZ184" s="79">
        <f t="shared" ca="1" si="158"/>
        <v>280081.49010891607</v>
      </c>
      <c r="CA184" s="14">
        <f ca="1">SUM(BY$12:BY184)</f>
        <v>149569.97241599025</v>
      </c>
      <c r="CB184" s="77">
        <f ca="1">SUM(BW$12:BW184)+SUMIF(BX$12:BX184, "&lt;0")</f>
        <v>130511.51769292586</v>
      </c>
      <c r="CD184" s="78">
        <v>44358</v>
      </c>
      <c r="CE184" s="79">
        <f t="shared" ca="1" si="153"/>
        <v>2500</v>
      </c>
      <c r="CF184" s="79">
        <f t="shared" ca="1" si="167"/>
        <v>2500</v>
      </c>
      <c r="CG184" s="79">
        <f t="shared" ca="1" si="176"/>
        <v>2046.7490235077478</v>
      </c>
      <c r="CH184" s="79">
        <f t="shared" ca="1" si="154"/>
        <v>453.25097649225222</v>
      </c>
      <c r="CI184" s="79">
        <f t="shared" ca="1" si="155"/>
        <v>453.25097649225222</v>
      </c>
      <c r="CJ184" s="79">
        <f t="shared" ca="1" si="182"/>
        <v>321841.69994991261</v>
      </c>
      <c r="CK184" s="14">
        <f ca="1">SUM(CI$12:CI184)</f>
        <v>173569.97241599025</v>
      </c>
      <c r="CL184" s="77">
        <f ca="1">SUM(CG$12:CG184)+SUMIF(CH$12:CH184, "&lt;0")</f>
        <v>148271.72753392236</v>
      </c>
    </row>
    <row r="185" spans="1:90" x14ac:dyDescent="0.2">
      <c r="A185" s="56">
        <v>44359</v>
      </c>
      <c r="B185" s="76">
        <f ca="1">IF($A185&gt;= $C$5,$C$6, INDEX('[1]Historical Data'!$D$2:$D$742, MATCH(A185, '[1]Historical Data'!$B$2:$B$742, 0)))</f>
        <v>1942.7882857142852</v>
      </c>
      <c r="C185" s="79">
        <f t="shared" ca="1" si="159"/>
        <v>1942.7882857142852</v>
      </c>
      <c r="D185" s="79">
        <f t="shared" ca="1" si="168"/>
        <v>1353.3700000000008</v>
      </c>
      <c r="E185" s="79">
        <f t="shared" ca="1" si="130"/>
        <v>589.41828571428437</v>
      </c>
      <c r="F185" s="79">
        <f t="shared" ca="1" si="131"/>
        <v>589.41828571428437</v>
      </c>
      <c r="G185" s="79">
        <f t="shared" ca="1" si="156"/>
        <v>276796.0061428569</v>
      </c>
      <c r="H185" s="14">
        <f ca="1">SUM(F$12:F185)</f>
        <v>147637.63242857132</v>
      </c>
      <c r="I185" s="77">
        <f ca="1">SUM(D$12:D185)+SUMIF(E$12:E185, "&lt;0")</f>
        <v>129158.37371428564</v>
      </c>
      <c r="J185" s="14"/>
      <c r="K185" s="78">
        <v>44359</v>
      </c>
      <c r="L185" s="79">
        <f t="shared" ca="1" si="132"/>
        <v>1850.8969899038457</v>
      </c>
      <c r="M185" s="79">
        <f t="shared" ca="1" si="160"/>
        <v>1850.8969899038457</v>
      </c>
      <c r="N185" s="79">
        <f t="shared" ca="1" si="169"/>
        <v>1353.3700000000008</v>
      </c>
      <c r="O185" s="79">
        <f t="shared" ca="1" si="133"/>
        <v>497.52698990384488</v>
      </c>
      <c r="P185" s="79">
        <f t="shared" ca="1" si="134"/>
        <v>497.52698990384488</v>
      </c>
      <c r="Q185" s="79">
        <f t="shared" ca="1" si="177"/>
        <v>267423.09397019254</v>
      </c>
      <c r="R185" s="14">
        <f ca="1">SUM(P$12:P185)</f>
        <v>142675.50245480766</v>
      </c>
      <c r="S185" s="77">
        <f ca="1">SUM(N$12:N185)+SUMIF(O$12:O185, "&lt;0")</f>
        <v>124747.59151538464</v>
      </c>
      <c r="U185" s="78">
        <v>44359</v>
      </c>
      <c r="V185" s="79">
        <f t="shared" ca="1" si="135"/>
        <v>1250</v>
      </c>
      <c r="W185" s="79">
        <f t="shared" ca="1" si="161"/>
        <v>1250</v>
      </c>
      <c r="X185" s="79">
        <f t="shared" ca="1" si="170"/>
        <v>1250</v>
      </c>
      <c r="Y185" s="79">
        <f t="shared" ca="1" si="136"/>
        <v>0</v>
      </c>
      <c r="Z185" s="79">
        <f t="shared" ca="1" si="137"/>
        <v>0</v>
      </c>
      <c r="AA185" s="79">
        <f t="shared" ca="1" si="178"/>
        <v>206131.601</v>
      </c>
      <c r="AB185" s="14">
        <f ca="1">SUM(Z$12:Z185)</f>
        <v>110572.10200000001</v>
      </c>
      <c r="AC185" s="77">
        <f ca="1">SUM(X$12:X185)+SUMIF(Y$12:Y185, "&lt;0")</f>
        <v>95559.498999999982</v>
      </c>
      <c r="AE185" s="78">
        <v>44359</v>
      </c>
      <c r="AF185" s="79">
        <f t="shared" ca="1" si="138"/>
        <v>2000</v>
      </c>
      <c r="AG185" s="79">
        <f t="shared" ca="1" si="162"/>
        <v>2000</v>
      </c>
      <c r="AH185" s="79">
        <f t="shared" ca="1" si="171"/>
        <v>1384.9467768606407</v>
      </c>
      <c r="AI185" s="79">
        <f t="shared" ca="1" si="139"/>
        <v>615.05322313935926</v>
      </c>
      <c r="AJ185" s="79">
        <f t="shared" ca="1" si="140"/>
        <v>615.05322313935926</v>
      </c>
      <c r="AK185" s="79">
        <f t="shared" ca="1" si="157"/>
        <v>282081.49010891607</v>
      </c>
      <c r="AL185" s="14">
        <f ca="1">SUM(AJ$12:AJ185)</f>
        <v>150185.02563912963</v>
      </c>
      <c r="AM185" s="77">
        <f ca="1">SUM(AH$12:AH185)+SUMIF(AI$12:AI185, "&lt;0")</f>
        <v>131896.46446978647</v>
      </c>
      <c r="AO185" s="78">
        <v>44359</v>
      </c>
      <c r="AP185" s="79">
        <f t="shared" ca="1" si="141"/>
        <v>3000</v>
      </c>
      <c r="AQ185" s="79">
        <f t="shared" ca="1" si="163"/>
        <v>3000</v>
      </c>
      <c r="AR185" s="79">
        <f t="shared" ca="1" si="172"/>
        <v>1917.4959195304698</v>
      </c>
      <c r="AS185" s="79">
        <f t="shared" ca="1" si="142"/>
        <v>1082.5040804695302</v>
      </c>
      <c r="AT185" s="79">
        <f t="shared" ca="1" si="143"/>
        <v>1082.5040804695302</v>
      </c>
      <c r="AU185" s="79">
        <f t="shared" ca="1" si="179"/>
        <v>355967.72356228146</v>
      </c>
      <c r="AV185" s="14">
        <f ca="1">SUM(AT$12:AT185)</f>
        <v>193769.45621280593</v>
      </c>
      <c r="AW185" s="77">
        <f ca="1">SUM(AR$12:AR185)+SUMIF(AS$12:AS185, "&lt;0")</f>
        <v>162198.26734947559</v>
      </c>
      <c r="AX185" s="14"/>
      <c r="AZ185" s="78">
        <v>44359</v>
      </c>
      <c r="BA185" s="79">
        <f t="shared" ca="1" si="144"/>
        <v>1500</v>
      </c>
      <c r="BB185" s="79">
        <f t="shared" ca="1" si="164"/>
        <v>1500</v>
      </c>
      <c r="BC185" s="79">
        <f t="shared" ca="1" si="173"/>
        <v>1353.3700000000008</v>
      </c>
      <c r="BD185" s="79">
        <f t="shared" ca="1" si="145"/>
        <v>146.6299999999992</v>
      </c>
      <c r="BE185" s="79">
        <f t="shared" ca="1" si="146"/>
        <v>146.6299999999992</v>
      </c>
      <c r="BF185" s="79">
        <f t="shared" ca="1" si="180"/>
        <v>231631.601</v>
      </c>
      <c r="BG185" s="14">
        <f ca="1">SUM(BE$12:BE185)</f>
        <v>123727.06499999997</v>
      </c>
      <c r="BH185" s="77">
        <f ca="1">SUM(BC$12:BC185)+SUMIF(BD$12:BD185, "&lt;0")</f>
        <v>107904.53599999999</v>
      </c>
      <c r="BJ185" s="78">
        <v>44359</v>
      </c>
      <c r="BK185" s="79">
        <f t="shared" ca="1" si="147"/>
        <v>1750</v>
      </c>
      <c r="BL185" s="79">
        <f t="shared" ca="1" si="165"/>
        <v>1750</v>
      </c>
      <c r="BM185" s="79">
        <f t="shared" ca="1" si="174"/>
        <v>1353.3700000000008</v>
      </c>
      <c r="BN185" s="79">
        <f t="shared" ca="1" si="148"/>
        <v>396.6299999999992</v>
      </c>
      <c r="BO185" s="79">
        <f t="shared" ca="1" si="149"/>
        <v>396.6299999999992</v>
      </c>
      <c r="BP185" s="79">
        <f t="shared" ca="1" si="181"/>
        <v>257131.601</v>
      </c>
      <c r="BQ185" s="14">
        <f ca="1">SUM(BO$12:BO185)</f>
        <v>137227.06499999997</v>
      </c>
      <c r="BR185" s="77">
        <f ca="1">SUM(BM$12:BM185)+SUMIF(BN$12:BN185, "&lt;0")</f>
        <v>119904.53599999998</v>
      </c>
      <c r="BT185" s="78">
        <v>44359</v>
      </c>
      <c r="BU185" s="79">
        <f t="shared" ca="1" si="150"/>
        <v>2000</v>
      </c>
      <c r="BV185" s="79">
        <f t="shared" ca="1" si="166"/>
        <v>2000</v>
      </c>
      <c r="BW185" s="79">
        <f t="shared" ca="1" si="175"/>
        <v>1384.9467768606407</v>
      </c>
      <c r="BX185" s="79">
        <f t="shared" ca="1" si="151"/>
        <v>615.05322313935926</v>
      </c>
      <c r="BY185" s="79">
        <f t="shared" ca="1" si="152"/>
        <v>615.05322313935926</v>
      </c>
      <c r="BZ185" s="79">
        <f t="shared" ca="1" si="158"/>
        <v>282081.49010891607</v>
      </c>
      <c r="CA185" s="14">
        <f ca="1">SUM(BY$12:BY185)</f>
        <v>150185.02563912963</v>
      </c>
      <c r="CB185" s="77">
        <f ca="1">SUM(BW$12:BW185)+SUMIF(BX$12:BX185, "&lt;0")</f>
        <v>131896.46446978647</v>
      </c>
      <c r="CD185" s="78">
        <v>44359</v>
      </c>
      <c r="CE185" s="79">
        <f t="shared" ca="1" si="153"/>
        <v>2500</v>
      </c>
      <c r="CF185" s="79">
        <f t="shared" ca="1" si="167"/>
        <v>2500</v>
      </c>
      <c r="CG185" s="79">
        <f t="shared" ca="1" si="176"/>
        <v>1884.9467768606407</v>
      </c>
      <c r="CH185" s="79">
        <f t="shared" ca="1" si="154"/>
        <v>615.05322313935926</v>
      </c>
      <c r="CI185" s="79">
        <f t="shared" ca="1" si="155"/>
        <v>615.05322313935926</v>
      </c>
      <c r="CJ185" s="79">
        <f t="shared" ca="1" si="182"/>
        <v>324341.69994991261</v>
      </c>
      <c r="CK185" s="14">
        <f ca="1">SUM(CI$12:CI185)</f>
        <v>174185.02563912963</v>
      </c>
      <c r="CL185" s="77">
        <f ca="1">SUM(CG$12:CG185)+SUMIF(CH$12:CH185, "&lt;0")</f>
        <v>150156.67431078298</v>
      </c>
    </row>
    <row r="186" spans="1:90" x14ac:dyDescent="0.2">
      <c r="A186" s="56">
        <v>44360</v>
      </c>
      <c r="B186" s="76">
        <f ca="1">IF($A186&gt;= $C$5,$C$6, INDEX('[1]Historical Data'!$D$2:$D$742, MATCH(A186, '[1]Historical Data'!$B$2:$B$742, 0)))</f>
        <v>1942.7882857142852</v>
      </c>
      <c r="C186" s="79">
        <f t="shared" ca="1" si="159"/>
        <v>1942.7882857142852</v>
      </c>
      <c r="D186" s="79">
        <f t="shared" ca="1" si="168"/>
        <v>609.47499999999627</v>
      </c>
      <c r="E186" s="79">
        <f t="shared" ca="1" si="130"/>
        <v>1333.3132857142889</v>
      </c>
      <c r="F186" s="79">
        <f t="shared" ca="1" si="131"/>
        <v>1333.3132857142889</v>
      </c>
      <c r="G186" s="79">
        <f t="shared" ca="1" si="156"/>
        <v>278738.79442857119</v>
      </c>
      <c r="H186" s="14">
        <f ca="1">SUM(F$12:F186)</f>
        <v>148970.9457142856</v>
      </c>
      <c r="I186" s="77">
        <f ca="1">SUM(D$12:D186)+SUMIF(E$12:E186, "&lt;0")</f>
        <v>129767.84871428563</v>
      </c>
      <c r="J186" s="14"/>
      <c r="K186" s="78">
        <v>44360</v>
      </c>
      <c r="L186" s="79">
        <f t="shared" ca="1" si="132"/>
        <v>1850.8969899038457</v>
      </c>
      <c r="M186" s="79">
        <f t="shared" ca="1" si="160"/>
        <v>1850.8969899038457</v>
      </c>
      <c r="N186" s="79">
        <f t="shared" ca="1" si="169"/>
        <v>609.47499999999627</v>
      </c>
      <c r="O186" s="79">
        <f t="shared" ca="1" si="133"/>
        <v>1241.4219899038494</v>
      </c>
      <c r="P186" s="79">
        <f t="shared" ca="1" si="134"/>
        <v>1241.4219899038494</v>
      </c>
      <c r="Q186" s="79">
        <f t="shared" ca="1" si="177"/>
        <v>269273.99096009636</v>
      </c>
      <c r="R186" s="14">
        <f ca="1">SUM(P$12:P186)</f>
        <v>143916.92444471151</v>
      </c>
      <c r="S186" s="77">
        <f ca="1">SUM(N$12:N186)+SUMIF(O$12:O186, "&lt;0")</f>
        <v>125357.06651538463</v>
      </c>
      <c r="U186" s="78">
        <v>44360</v>
      </c>
      <c r="V186" s="79">
        <f t="shared" ca="1" si="135"/>
        <v>1250</v>
      </c>
      <c r="W186" s="79">
        <f t="shared" ca="1" si="161"/>
        <v>1250</v>
      </c>
      <c r="X186" s="79">
        <f t="shared" ca="1" si="170"/>
        <v>954.51200000000199</v>
      </c>
      <c r="Y186" s="79">
        <f t="shared" ca="1" si="136"/>
        <v>295.48799999999801</v>
      </c>
      <c r="Z186" s="79">
        <f t="shared" ca="1" si="137"/>
        <v>295.48799999999801</v>
      </c>
      <c r="AA186" s="79">
        <f t="shared" ca="1" si="178"/>
        <v>207381.601</v>
      </c>
      <c r="AB186" s="14">
        <f ca="1">SUM(Z$12:Z186)</f>
        <v>110867.59000000001</v>
      </c>
      <c r="AC186" s="77">
        <f ca="1">SUM(X$12:X186)+SUMIF(Y$12:Y186, "&lt;0")</f>
        <v>96514.010999999984</v>
      </c>
      <c r="AE186" s="78">
        <v>44360</v>
      </c>
      <c r="AF186" s="79">
        <f t="shared" ca="1" si="138"/>
        <v>2000</v>
      </c>
      <c r="AG186" s="79">
        <f t="shared" ca="1" si="162"/>
        <v>2000</v>
      </c>
      <c r="AH186" s="79">
        <f t="shared" ca="1" si="171"/>
        <v>617.54653021353329</v>
      </c>
      <c r="AI186" s="79">
        <f t="shared" ca="1" si="139"/>
        <v>1382.4534697864667</v>
      </c>
      <c r="AJ186" s="79">
        <f t="shared" ca="1" si="140"/>
        <v>1382.4534697864667</v>
      </c>
      <c r="AK186" s="79">
        <f t="shared" ca="1" si="157"/>
        <v>284081.49010891607</v>
      </c>
      <c r="AL186" s="14">
        <f ca="1">SUM(AJ$12:AJ186)</f>
        <v>151567.4791089161</v>
      </c>
      <c r="AM186" s="77">
        <f ca="1">SUM(AH$12:AH186)+SUMIF(AI$12:AI186, "&lt;0")</f>
        <v>132514.011</v>
      </c>
      <c r="AO186" s="78">
        <v>44360</v>
      </c>
      <c r="AP186" s="79">
        <f t="shared" ca="1" si="141"/>
        <v>3000</v>
      </c>
      <c r="AQ186" s="79">
        <f t="shared" ca="1" si="163"/>
        <v>3000</v>
      </c>
      <c r="AR186" s="79">
        <f t="shared" ca="1" si="172"/>
        <v>1173.6009195304657</v>
      </c>
      <c r="AS186" s="79">
        <f t="shared" ca="1" si="142"/>
        <v>1826.3990804695343</v>
      </c>
      <c r="AT186" s="79">
        <f t="shared" ca="1" si="143"/>
        <v>1826.3990804695343</v>
      </c>
      <c r="AU186" s="79">
        <f t="shared" ca="1" si="179"/>
        <v>358967.72356228146</v>
      </c>
      <c r="AV186" s="14">
        <f ca="1">SUM(AT$12:AT186)</f>
        <v>195595.85529327547</v>
      </c>
      <c r="AW186" s="77">
        <f ca="1">SUM(AR$12:AR186)+SUMIF(AS$12:AS186, "&lt;0")</f>
        <v>163371.86826900605</v>
      </c>
      <c r="AX186" s="14"/>
      <c r="AZ186" s="78">
        <v>44360</v>
      </c>
      <c r="BA186" s="79">
        <f t="shared" ca="1" si="144"/>
        <v>1500</v>
      </c>
      <c r="BB186" s="79">
        <f t="shared" ca="1" si="164"/>
        <v>1500</v>
      </c>
      <c r="BC186" s="79">
        <f t="shared" ca="1" si="173"/>
        <v>609.47499999999627</v>
      </c>
      <c r="BD186" s="79">
        <f t="shared" ca="1" si="145"/>
        <v>890.52500000000373</v>
      </c>
      <c r="BE186" s="79">
        <f t="shared" ca="1" si="146"/>
        <v>890.52500000000373</v>
      </c>
      <c r="BF186" s="79">
        <f t="shared" ca="1" si="180"/>
        <v>233131.601</v>
      </c>
      <c r="BG186" s="14">
        <f ca="1">SUM(BE$12:BE186)</f>
        <v>124617.58999999998</v>
      </c>
      <c r="BH186" s="77">
        <f ca="1">SUM(BC$12:BC186)+SUMIF(BD$12:BD186, "&lt;0")</f>
        <v>108514.01099999998</v>
      </c>
      <c r="BJ186" s="78">
        <v>44360</v>
      </c>
      <c r="BK186" s="79">
        <f t="shared" ca="1" si="147"/>
        <v>1750</v>
      </c>
      <c r="BL186" s="79">
        <f t="shared" ca="1" si="165"/>
        <v>1750</v>
      </c>
      <c r="BM186" s="79">
        <f t="shared" ca="1" si="174"/>
        <v>609.47499999999627</v>
      </c>
      <c r="BN186" s="79">
        <f t="shared" ca="1" si="148"/>
        <v>1140.5250000000037</v>
      </c>
      <c r="BO186" s="79">
        <f t="shared" ca="1" si="149"/>
        <v>1140.5250000000037</v>
      </c>
      <c r="BP186" s="79">
        <f t="shared" ca="1" si="181"/>
        <v>258881.601</v>
      </c>
      <c r="BQ186" s="14">
        <f ca="1">SUM(BO$12:BO186)</f>
        <v>138367.58999999997</v>
      </c>
      <c r="BR186" s="77">
        <f ca="1">SUM(BM$12:BM186)+SUMIF(BN$12:BN186, "&lt;0")</f>
        <v>120514.01099999997</v>
      </c>
      <c r="BT186" s="78">
        <v>44360</v>
      </c>
      <c r="BU186" s="79">
        <f t="shared" ca="1" si="150"/>
        <v>2000</v>
      </c>
      <c r="BV186" s="79">
        <f t="shared" ca="1" si="166"/>
        <v>2000</v>
      </c>
      <c r="BW186" s="79">
        <f t="shared" ca="1" si="175"/>
        <v>617.54653021353329</v>
      </c>
      <c r="BX186" s="79">
        <f t="shared" ca="1" si="151"/>
        <v>1382.4534697864667</v>
      </c>
      <c r="BY186" s="79">
        <f t="shared" ca="1" si="152"/>
        <v>1382.4534697864667</v>
      </c>
      <c r="BZ186" s="79">
        <f t="shared" ca="1" si="158"/>
        <v>284081.49010891607</v>
      </c>
      <c r="CA186" s="14">
        <f ca="1">SUM(BY$12:BY186)</f>
        <v>151567.4791089161</v>
      </c>
      <c r="CB186" s="77">
        <f ca="1">SUM(BW$12:BW186)+SUMIF(BX$12:BX186, "&lt;0")</f>
        <v>132514.011</v>
      </c>
      <c r="CD186" s="78">
        <v>44360</v>
      </c>
      <c r="CE186" s="79">
        <f t="shared" ca="1" si="153"/>
        <v>2500</v>
      </c>
      <c r="CF186" s="79">
        <f t="shared" ca="1" si="167"/>
        <v>2500</v>
      </c>
      <c r="CG186" s="79">
        <f t="shared" ca="1" si="176"/>
        <v>1117.5465302135333</v>
      </c>
      <c r="CH186" s="79">
        <f t="shared" ca="1" si="154"/>
        <v>1382.4534697864667</v>
      </c>
      <c r="CI186" s="79">
        <f t="shared" ca="1" si="155"/>
        <v>1382.4534697864667</v>
      </c>
      <c r="CJ186" s="79">
        <f t="shared" ca="1" si="182"/>
        <v>326841.69994991261</v>
      </c>
      <c r="CK186" s="14">
        <f ca="1">SUM(CI$12:CI186)</f>
        <v>175567.4791089161</v>
      </c>
      <c r="CL186" s="77">
        <f ca="1">SUM(CG$12:CG186)+SUMIF(CH$12:CH186, "&lt;0")</f>
        <v>151274.22084099651</v>
      </c>
    </row>
    <row r="187" spans="1:90" x14ac:dyDescent="0.2">
      <c r="A187" s="56">
        <v>44361</v>
      </c>
      <c r="B187" s="76">
        <f ca="1">IF($A187&gt;= $C$5,$C$6, INDEX('[1]Historical Data'!$D$2:$D$742, MATCH(A187, '[1]Historical Data'!$B$2:$B$742, 0)))</f>
        <v>1942.7882857142852</v>
      </c>
      <c r="C187" s="79">
        <f t="shared" ca="1" si="159"/>
        <v>1942.7882857142852</v>
      </c>
      <c r="D187" s="79">
        <f t="shared" ca="1" si="168"/>
        <v>771.04900000000134</v>
      </c>
      <c r="E187" s="79">
        <f t="shared" ca="1" si="130"/>
        <v>1171.7392857142838</v>
      </c>
      <c r="F187" s="79">
        <f t="shared" ca="1" si="131"/>
        <v>1171.7392857142838</v>
      </c>
      <c r="G187" s="79">
        <f t="shared" ca="1" si="156"/>
        <v>280681.58271428547</v>
      </c>
      <c r="H187" s="14">
        <f ca="1">SUM(F$12:F187)</f>
        <v>150142.68499999988</v>
      </c>
      <c r="I187" s="77">
        <f ca="1">SUM(D$12:D187)+SUMIF(E$12:E187, "&lt;0")</f>
        <v>130538.89771428565</v>
      </c>
      <c r="J187" s="14"/>
      <c r="K187" s="78">
        <v>44361</v>
      </c>
      <c r="L187" s="79">
        <f t="shared" ca="1" si="132"/>
        <v>1850.8969899038457</v>
      </c>
      <c r="M187" s="79">
        <f t="shared" ca="1" si="160"/>
        <v>1850.8969899038457</v>
      </c>
      <c r="N187" s="79">
        <f t="shared" ca="1" si="169"/>
        <v>771.04900000000134</v>
      </c>
      <c r="O187" s="79">
        <f t="shared" ca="1" si="133"/>
        <v>1079.8479899038443</v>
      </c>
      <c r="P187" s="79">
        <f t="shared" ca="1" si="134"/>
        <v>1079.8479899038443</v>
      </c>
      <c r="Q187" s="79">
        <f t="shared" ca="1" si="177"/>
        <v>271124.88795000018</v>
      </c>
      <c r="R187" s="14">
        <f ca="1">SUM(P$12:P187)</f>
        <v>144996.77243461536</v>
      </c>
      <c r="S187" s="77">
        <f ca="1">SUM(N$12:N187)+SUMIF(O$12:O187, "&lt;0")</f>
        <v>126128.11551538463</v>
      </c>
      <c r="U187" s="78">
        <v>44361</v>
      </c>
      <c r="V187" s="79">
        <f t="shared" ca="1" si="135"/>
        <v>1250</v>
      </c>
      <c r="W187" s="79">
        <f t="shared" ca="1" si="161"/>
        <v>1250</v>
      </c>
      <c r="X187" s="79">
        <f t="shared" ca="1" si="170"/>
        <v>771.04900000000134</v>
      </c>
      <c r="Y187" s="79">
        <f t="shared" ca="1" si="136"/>
        <v>478.95099999999866</v>
      </c>
      <c r="Z187" s="79">
        <f t="shared" ca="1" si="137"/>
        <v>478.95099999999866</v>
      </c>
      <c r="AA187" s="79">
        <f t="shared" ca="1" si="178"/>
        <v>208631.601</v>
      </c>
      <c r="AB187" s="14">
        <f ca="1">SUM(Z$12:Z187)</f>
        <v>111346.54100000001</v>
      </c>
      <c r="AC187" s="77">
        <f ca="1">SUM(X$12:X187)+SUMIF(Y$12:Y187, "&lt;0")</f>
        <v>97285.059999999983</v>
      </c>
      <c r="AE187" s="78">
        <v>44361</v>
      </c>
      <c r="AF187" s="79">
        <f t="shared" ca="1" si="138"/>
        <v>2000</v>
      </c>
      <c r="AG187" s="79">
        <f t="shared" ca="1" si="162"/>
        <v>2000</v>
      </c>
      <c r="AH187" s="79">
        <f t="shared" ca="1" si="171"/>
        <v>771.04900000000134</v>
      </c>
      <c r="AI187" s="79">
        <f t="shared" ca="1" si="139"/>
        <v>1228.9509999999987</v>
      </c>
      <c r="AJ187" s="79">
        <f t="shared" ca="1" si="140"/>
        <v>1228.9509999999987</v>
      </c>
      <c r="AK187" s="79">
        <f t="shared" ca="1" si="157"/>
        <v>286081.49010891607</v>
      </c>
      <c r="AL187" s="14">
        <f ca="1">SUM(AJ$12:AJ187)</f>
        <v>152796.4301089161</v>
      </c>
      <c r="AM187" s="77">
        <f ca="1">SUM(AH$12:AH187)+SUMIF(AI$12:AI187, "&lt;0")</f>
        <v>133285.06</v>
      </c>
      <c r="AO187" s="78">
        <v>44361</v>
      </c>
      <c r="AP187" s="79">
        <f t="shared" ca="1" si="141"/>
        <v>3000</v>
      </c>
      <c r="AQ187" s="79">
        <f t="shared" ca="1" si="163"/>
        <v>3000</v>
      </c>
      <c r="AR187" s="79">
        <f t="shared" ca="1" si="172"/>
        <v>1335.1749195304703</v>
      </c>
      <c r="AS187" s="79">
        <f t="shared" ca="1" si="142"/>
        <v>1664.8250804695297</v>
      </c>
      <c r="AT187" s="79">
        <f t="shared" ca="1" si="143"/>
        <v>1664.8250804695297</v>
      </c>
      <c r="AU187" s="79">
        <f t="shared" ca="1" si="179"/>
        <v>361967.72356228146</v>
      </c>
      <c r="AV187" s="14">
        <f ca="1">SUM(AT$12:AT187)</f>
        <v>197260.68037374501</v>
      </c>
      <c r="AW187" s="77">
        <f ca="1">SUM(AR$12:AR187)+SUMIF(AS$12:AS187, "&lt;0")</f>
        <v>164707.04318853651</v>
      </c>
      <c r="AX187" s="14"/>
      <c r="AZ187" s="78">
        <v>44361</v>
      </c>
      <c r="BA187" s="79">
        <f t="shared" ca="1" si="144"/>
        <v>1500</v>
      </c>
      <c r="BB187" s="79">
        <f t="shared" ca="1" si="164"/>
        <v>1500</v>
      </c>
      <c r="BC187" s="79">
        <f t="shared" ca="1" si="173"/>
        <v>771.04900000000134</v>
      </c>
      <c r="BD187" s="79">
        <f t="shared" ca="1" si="145"/>
        <v>728.95099999999866</v>
      </c>
      <c r="BE187" s="79">
        <f t="shared" ca="1" si="146"/>
        <v>728.95099999999866</v>
      </c>
      <c r="BF187" s="79">
        <f t="shared" ca="1" si="180"/>
        <v>234631.601</v>
      </c>
      <c r="BG187" s="14">
        <f ca="1">SUM(BE$12:BE187)</f>
        <v>125346.54099999998</v>
      </c>
      <c r="BH187" s="77">
        <f ca="1">SUM(BC$12:BC187)+SUMIF(BD$12:BD187, "&lt;0")</f>
        <v>109285.05999999998</v>
      </c>
      <c r="BJ187" s="78">
        <v>44361</v>
      </c>
      <c r="BK187" s="79">
        <f t="shared" ca="1" si="147"/>
        <v>1750</v>
      </c>
      <c r="BL187" s="79">
        <f t="shared" ca="1" si="165"/>
        <v>1750</v>
      </c>
      <c r="BM187" s="79">
        <f t="shared" ca="1" si="174"/>
        <v>771.04900000000134</v>
      </c>
      <c r="BN187" s="79">
        <f t="shared" ca="1" si="148"/>
        <v>978.95099999999866</v>
      </c>
      <c r="BO187" s="79">
        <f t="shared" ca="1" si="149"/>
        <v>978.95099999999866</v>
      </c>
      <c r="BP187" s="79">
        <f t="shared" ca="1" si="181"/>
        <v>260631.601</v>
      </c>
      <c r="BQ187" s="14">
        <f ca="1">SUM(BO$12:BO187)</f>
        <v>139346.54099999997</v>
      </c>
      <c r="BR187" s="77">
        <f ca="1">SUM(BM$12:BM187)+SUMIF(BN$12:BN187, "&lt;0")</f>
        <v>121285.05999999997</v>
      </c>
      <c r="BT187" s="78">
        <v>44361</v>
      </c>
      <c r="BU187" s="79">
        <f t="shared" ca="1" si="150"/>
        <v>2000</v>
      </c>
      <c r="BV187" s="79">
        <f t="shared" ca="1" si="166"/>
        <v>2000</v>
      </c>
      <c r="BW187" s="79">
        <f t="shared" ca="1" si="175"/>
        <v>771.04900000000134</v>
      </c>
      <c r="BX187" s="79">
        <f t="shared" ca="1" si="151"/>
        <v>1228.9509999999987</v>
      </c>
      <c r="BY187" s="79">
        <f t="shared" ca="1" si="152"/>
        <v>1228.9509999999987</v>
      </c>
      <c r="BZ187" s="79">
        <f t="shared" ca="1" si="158"/>
        <v>286081.49010891607</v>
      </c>
      <c r="CA187" s="14">
        <f ca="1">SUM(BY$12:BY187)</f>
        <v>152796.4301089161</v>
      </c>
      <c r="CB187" s="77">
        <f ca="1">SUM(BW$12:BW187)+SUMIF(BX$12:BX187, "&lt;0")</f>
        <v>133285.06</v>
      </c>
      <c r="CD187" s="78">
        <v>44361</v>
      </c>
      <c r="CE187" s="79">
        <f t="shared" ca="1" si="153"/>
        <v>2500</v>
      </c>
      <c r="CF187" s="79">
        <f t="shared" ca="1" si="167"/>
        <v>2500</v>
      </c>
      <c r="CG187" s="79">
        <f t="shared" ca="1" si="176"/>
        <v>1255.6152835664354</v>
      </c>
      <c r="CH187" s="79">
        <f t="shared" ca="1" si="154"/>
        <v>1244.3847164335646</v>
      </c>
      <c r="CI187" s="79">
        <f t="shared" ca="1" si="155"/>
        <v>1244.3847164335646</v>
      </c>
      <c r="CJ187" s="79">
        <f t="shared" ca="1" si="182"/>
        <v>329341.69994991261</v>
      </c>
      <c r="CK187" s="14">
        <f ca="1">SUM(CI$12:CI187)</f>
        <v>176811.86382534966</v>
      </c>
      <c r="CL187" s="77">
        <f ca="1">SUM(CG$12:CG187)+SUMIF(CH$12:CH187, "&lt;0")</f>
        <v>152529.83612456295</v>
      </c>
    </row>
    <row r="188" spans="1:90" x14ac:dyDescent="0.2">
      <c r="A188" s="56">
        <v>44362</v>
      </c>
      <c r="B188" s="76">
        <f ca="1">IF($A188&gt;= $C$5,$C$6, INDEX('[1]Historical Data'!$D$2:$D$742, MATCH(A188, '[1]Historical Data'!$B$2:$B$742, 0)))</f>
        <v>1942.7882857142852</v>
      </c>
      <c r="C188" s="79">
        <f t="shared" ca="1" si="159"/>
        <v>1942.7882857142852</v>
      </c>
      <c r="D188" s="79">
        <f t="shared" ca="1" si="168"/>
        <v>0</v>
      </c>
      <c r="E188" s="79">
        <f t="shared" ca="1" si="130"/>
        <v>1942.7882857142852</v>
      </c>
      <c r="F188" s="79">
        <f t="shared" ca="1" si="131"/>
        <v>1942.7882857142852</v>
      </c>
      <c r="G188" s="79">
        <f t="shared" ca="1" si="156"/>
        <v>282624.37099999975</v>
      </c>
      <c r="H188" s="14">
        <f ca="1">SUM(F$12:F188)</f>
        <v>152085.47328571416</v>
      </c>
      <c r="I188" s="77">
        <f ca="1">SUM(D$12:D188)+SUMIF(E$12:E188, "&lt;0")</f>
        <v>130538.89771428565</v>
      </c>
      <c r="J188" s="14"/>
      <c r="K188" s="78">
        <v>44362</v>
      </c>
      <c r="L188" s="79">
        <f t="shared" ca="1" si="132"/>
        <v>1850.8969899038457</v>
      </c>
      <c r="M188" s="79">
        <f t="shared" ca="1" si="160"/>
        <v>1850.8969899038457</v>
      </c>
      <c r="N188" s="79">
        <f t="shared" ca="1" si="169"/>
        <v>0</v>
      </c>
      <c r="O188" s="79">
        <f t="shared" ca="1" si="133"/>
        <v>1850.8969899038457</v>
      </c>
      <c r="P188" s="79">
        <f t="shared" ca="1" si="134"/>
        <v>1850.8969899038457</v>
      </c>
      <c r="Q188" s="79">
        <f t="shared" ca="1" si="177"/>
        <v>272975.784939904</v>
      </c>
      <c r="R188" s="14">
        <f ca="1">SUM(P$12:P188)</f>
        <v>146847.6694245192</v>
      </c>
      <c r="S188" s="77">
        <f ca="1">SUM(N$12:N188)+SUMIF(O$12:O188, "&lt;0")</f>
        <v>126128.11551538463</v>
      </c>
      <c r="U188" s="78">
        <v>44362</v>
      </c>
      <c r="V188" s="79">
        <f t="shared" ca="1" si="135"/>
        <v>1250</v>
      </c>
      <c r="W188" s="79">
        <f t="shared" ca="1" si="161"/>
        <v>1250</v>
      </c>
      <c r="X188" s="79">
        <f t="shared" ca="1" si="170"/>
        <v>0</v>
      </c>
      <c r="Y188" s="79">
        <f t="shared" ca="1" si="136"/>
        <v>1250</v>
      </c>
      <c r="Z188" s="79">
        <f t="shared" ca="1" si="137"/>
        <v>1250</v>
      </c>
      <c r="AA188" s="79">
        <f t="shared" ca="1" si="178"/>
        <v>209881.601</v>
      </c>
      <c r="AB188" s="14">
        <f ca="1">SUM(Z$12:Z188)</f>
        <v>112596.54100000001</v>
      </c>
      <c r="AC188" s="77">
        <f ca="1">SUM(X$12:X188)+SUMIF(Y$12:Y188, "&lt;0")</f>
        <v>97285.059999999983</v>
      </c>
      <c r="AE188" s="78">
        <v>44362</v>
      </c>
      <c r="AF188" s="79">
        <f t="shared" ca="1" si="138"/>
        <v>2000</v>
      </c>
      <c r="AG188" s="79">
        <f t="shared" ca="1" si="162"/>
        <v>2000</v>
      </c>
      <c r="AH188" s="79">
        <f t="shared" ca="1" si="171"/>
        <v>0</v>
      </c>
      <c r="AI188" s="79">
        <f t="shared" ca="1" si="139"/>
        <v>2000</v>
      </c>
      <c r="AJ188" s="79">
        <f t="shared" ca="1" si="140"/>
        <v>2000</v>
      </c>
      <c r="AK188" s="79">
        <f t="shared" ca="1" si="157"/>
        <v>288081.49010891607</v>
      </c>
      <c r="AL188" s="14">
        <f ca="1">SUM(AJ$12:AJ188)</f>
        <v>154796.4301089161</v>
      </c>
      <c r="AM188" s="77">
        <f ca="1">SUM(AH$12:AH188)+SUMIF(AI$12:AI188, "&lt;0")</f>
        <v>133285.06</v>
      </c>
      <c r="AO188" s="78">
        <v>44362</v>
      </c>
      <c r="AP188" s="79">
        <f t="shared" ca="1" si="141"/>
        <v>3000</v>
      </c>
      <c r="AQ188" s="79">
        <f t="shared" ca="1" si="163"/>
        <v>3000</v>
      </c>
      <c r="AR188" s="79">
        <f t="shared" ca="1" si="172"/>
        <v>564.12591953046922</v>
      </c>
      <c r="AS188" s="79">
        <f t="shared" ca="1" si="142"/>
        <v>2435.8740804695308</v>
      </c>
      <c r="AT188" s="79">
        <f t="shared" ca="1" si="143"/>
        <v>2435.8740804695308</v>
      </c>
      <c r="AU188" s="79">
        <f t="shared" ca="1" si="179"/>
        <v>364967.72356228146</v>
      </c>
      <c r="AV188" s="14">
        <f ca="1">SUM(AT$12:AT188)</f>
        <v>199696.55445421455</v>
      </c>
      <c r="AW188" s="77">
        <f ca="1">SUM(AR$12:AR188)+SUMIF(AS$12:AS188, "&lt;0")</f>
        <v>165271.16910806697</v>
      </c>
      <c r="AX188" s="14"/>
      <c r="AZ188" s="78">
        <v>44362</v>
      </c>
      <c r="BA188" s="79">
        <f t="shared" ca="1" si="144"/>
        <v>1500</v>
      </c>
      <c r="BB188" s="79">
        <f t="shared" ca="1" si="164"/>
        <v>1500</v>
      </c>
      <c r="BC188" s="79">
        <f t="shared" ca="1" si="173"/>
        <v>0</v>
      </c>
      <c r="BD188" s="79">
        <f t="shared" ca="1" si="145"/>
        <v>1500</v>
      </c>
      <c r="BE188" s="79">
        <f t="shared" ca="1" si="146"/>
        <v>1500</v>
      </c>
      <c r="BF188" s="79">
        <f t="shared" ca="1" si="180"/>
        <v>236131.601</v>
      </c>
      <c r="BG188" s="14">
        <f ca="1">SUM(BE$12:BE188)</f>
        <v>126846.54099999998</v>
      </c>
      <c r="BH188" s="77">
        <f ca="1">SUM(BC$12:BC188)+SUMIF(BD$12:BD188, "&lt;0")</f>
        <v>109285.05999999998</v>
      </c>
      <c r="BJ188" s="78">
        <v>44362</v>
      </c>
      <c r="BK188" s="79">
        <f t="shared" ca="1" si="147"/>
        <v>1750</v>
      </c>
      <c r="BL188" s="79">
        <f t="shared" ca="1" si="165"/>
        <v>1750</v>
      </c>
      <c r="BM188" s="79">
        <f t="shared" ca="1" si="174"/>
        <v>0</v>
      </c>
      <c r="BN188" s="79">
        <f t="shared" ca="1" si="148"/>
        <v>1750</v>
      </c>
      <c r="BO188" s="79">
        <f t="shared" ca="1" si="149"/>
        <v>1750</v>
      </c>
      <c r="BP188" s="79">
        <f t="shared" ca="1" si="181"/>
        <v>262381.60100000002</v>
      </c>
      <c r="BQ188" s="14">
        <f ca="1">SUM(BO$12:BO188)</f>
        <v>141096.54099999997</v>
      </c>
      <c r="BR188" s="77">
        <f ca="1">SUM(BM$12:BM188)+SUMIF(BN$12:BN188, "&lt;0")</f>
        <v>121285.05999999997</v>
      </c>
      <c r="BT188" s="78">
        <v>44362</v>
      </c>
      <c r="BU188" s="79">
        <f t="shared" ca="1" si="150"/>
        <v>2000</v>
      </c>
      <c r="BV188" s="79">
        <f t="shared" ca="1" si="166"/>
        <v>2000</v>
      </c>
      <c r="BW188" s="79">
        <f t="shared" ca="1" si="175"/>
        <v>0</v>
      </c>
      <c r="BX188" s="79">
        <f t="shared" ca="1" si="151"/>
        <v>2000</v>
      </c>
      <c r="BY188" s="79">
        <f t="shared" ca="1" si="152"/>
        <v>2000</v>
      </c>
      <c r="BZ188" s="79">
        <f t="shared" ca="1" si="158"/>
        <v>288081.49010891607</v>
      </c>
      <c r="CA188" s="14">
        <f ca="1">SUM(BY$12:BY188)</f>
        <v>154796.4301089161</v>
      </c>
      <c r="CB188" s="77">
        <f ca="1">SUM(BW$12:BW188)+SUMIF(BX$12:BX188, "&lt;0")</f>
        <v>133285.06</v>
      </c>
      <c r="CD188" s="78">
        <v>44362</v>
      </c>
      <c r="CE188" s="79">
        <f t="shared" ca="1" si="153"/>
        <v>2500</v>
      </c>
      <c r="CF188" s="79">
        <f t="shared" ca="1" si="167"/>
        <v>2500</v>
      </c>
      <c r="CG188" s="79">
        <f t="shared" ca="1" si="176"/>
        <v>461.06103691933117</v>
      </c>
      <c r="CH188" s="79">
        <f t="shared" ca="1" si="154"/>
        <v>2038.9389630806688</v>
      </c>
      <c r="CI188" s="79">
        <f t="shared" ca="1" si="155"/>
        <v>2038.9389630806688</v>
      </c>
      <c r="CJ188" s="79">
        <f t="shared" ca="1" si="182"/>
        <v>331841.69994991261</v>
      </c>
      <c r="CK188" s="14">
        <f ca="1">SUM(CI$12:CI188)</f>
        <v>178850.80278843033</v>
      </c>
      <c r="CL188" s="77">
        <f ca="1">SUM(CG$12:CG188)+SUMIF(CH$12:CH188, "&lt;0")</f>
        <v>152990.89716148228</v>
      </c>
    </row>
    <row r="189" spans="1:90" x14ac:dyDescent="0.2">
      <c r="A189" s="56">
        <v>44363</v>
      </c>
      <c r="B189" s="76">
        <f ca="1">IF($A189&gt;= $C$5,$C$6, INDEX('[1]Historical Data'!$D$2:$D$742, MATCH(A189, '[1]Historical Data'!$B$2:$B$742, 0)))</f>
        <v>1942.7882857142852</v>
      </c>
      <c r="C189" s="79">
        <f t="shared" ca="1" si="159"/>
        <v>1942.7882857142852</v>
      </c>
      <c r="D189" s="79">
        <f t="shared" ca="1" si="168"/>
        <v>728.76699999999801</v>
      </c>
      <c r="E189" s="79">
        <f t="shared" ca="1" si="130"/>
        <v>1214.0212857142872</v>
      </c>
      <c r="F189" s="79">
        <f t="shared" ca="1" si="131"/>
        <v>1214.0212857142872</v>
      </c>
      <c r="G189" s="79">
        <f t="shared" ca="1" si="156"/>
        <v>284567.15928571403</v>
      </c>
      <c r="H189" s="14">
        <f ca="1">SUM(F$12:F189)</f>
        <v>153299.49457142845</v>
      </c>
      <c r="I189" s="77">
        <f ca="1">SUM(D$12:D189)+SUMIF(E$12:E189, "&lt;0")</f>
        <v>131267.66471428564</v>
      </c>
      <c r="J189" s="14"/>
      <c r="K189" s="78">
        <v>44363</v>
      </c>
      <c r="L189" s="79">
        <f t="shared" ca="1" si="132"/>
        <v>1850.8969899038457</v>
      </c>
      <c r="M189" s="79">
        <f t="shared" ca="1" si="160"/>
        <v>1850.8969899038457</v>
      </c>
      <c r="N189" s="79">
        <f t="shared" ca="1" si="169"/>
        <v>728.76699999999801</v>
      </c>
      <c r="O189" s="79">
        <f t="shared" ca="1" si="133"/>
        <v>1122.1299899038477</v>
      </c>
      <c r="P189" s="79">
        <f t="shared" ca="1" si="134"/>
        <v>1122.1299899038477</v>
      </c>
      <c r="Q189" s="79">
        <f t="shared" ca="1" si="177"/>
        <v>274826.68192980782</v>
      </c>
      <c r="R189" s="14">
        <f ca="1">SUM(P$12:P189)</f>
        <v>147969.79941442306</v>
      </c>
      <c r="S189" s="77">
        <f ca="1">SUM(N$12:N189)+SUMIF(O$12:O189, "&lt;0")</f>
        <v>126856.88251538463</v>
      </c>
      <c r="U189" s="78">
        <v>44363</v>
      </c>
      <c r="V189" s="79">
        <f t="shared" ca="1" si="135"/>
        <v>1250</v>
      </c>
      <c r="W189" s="79">
        <f t="shared" ca="1" si="161"/>
        <v>1250</v>
      </c>
      <c r="X189" s="79">
        <f t="shared" ca="1" si="170"/>
        <v>728.76699999999801</v>
      </c>
      <c r="Y189" s="79">
        <f t="shared" ca="1" si="136"/>
        <v>521.23300000000199</v>
      </c>
      <c r="Z189" s="79">
        <f t="shared" ca="1" si="137"/>
        <v>521.23300000000199</v>
      </c>
      <c r="AA189" s="79">
        <f t="shared" ca="1" si="178"/>
        <v>211131.601</v>
      </c>
      <c r="AB189" s="14">
        <f ca="1">SUM(Z$12:Z189)</f>
        <v>113117.77400000002</v>
      </c>
      <c r="AC189" s="77">
        <f ca="1">SUM(X$12:X189)+SUMIF(Y$12:Y189, "&lt;0")</f>
        <v>98013.826999999976</v>
      </c>
      <c r="AE189" s="78">
        <v>44363</v>
      </c>
      <c r="AF189" s="79">
        <f t="shared" ca="1" si="138"/>
        <v>2000</v>
      </c>
      <c r="AG189" s="79">
        <f t="shared" ca="1" si="162"/>
        <v>2000</v>
      </c>
      <c r="AH189" s="79">
        <f t="shared" ca="1" si="171"/>
        <v>728.76699999999801</v>
      </c>
      <c r="AI189" s="79">
        <f t="shared" ca="1" si="139"/>
        <v>1271.233000000002</v>
      </c>
      <c r="AJ189" s="79">
        <f t="shared" ca="1" si="140"/>
        <v>1271.233000000002</v>
      </c>
      <c r="AK189" s="79">
        <f t="shared" ca="1" si="157"/>
        <v>290081.49010891607</v>
      </c>
      <c r="AL189" s="14">
        <f ca="1">SUM(AJ$12:AJ189)</f>
        <v>156067.66310891611</v>
      </c>
      <c r="AM189" s="77">
        <f ca="1">SUM(AH$12:AH189)+SUMIF(AI$12:AI189, "&lt;0")</f>
        <v>134013.82699999999</v>
      </c>
      <c r="AO189" s="78">
        <v>44363</v>
      </c>
      <c r="AP189" s="79">
        <f t="shared" ca="1" si="141"/>
        <v>3000</v>
      </c>
      <c r="AQ189" s="79">
        <f t="shared" ca="1" si="163"/>
        <v>3000</v>
      </c>
      <c r="AR189" s="79">
        <f t="shared" ca="1" si="172"/>
        <v>1292.8929195304672</v>
      </c>
      <c r="AS189" s="79">
        <f t="shared" ca="1" si="142"/>
        <v>1707.1070804695328</v>
      </c>
      <c r="AT189" s="79">
        <f t="shared" ca="1" si="143"/>
        <v>1707.1070804695328</v>
      </c>
      <c r="AU189" s="79">
        <f t="shared" ca="1" si="179"/>
        <v>367967.72356228146</v>
      </c>
      <c r="AV189" s="14">
        <f ca="1">SUM(AT$12:AT189)</f>
        <v>201403.66153468407</v>
      </c>
      <c r="AW189" s="77">
        <f ca="1">SUM(AR$12:AR189)+SUMIF(AS$12:AS189, "&lt;0")</f>
        <v>166564.06202759745</v>
      </c>
      <c r="AX189" s="14"/>
      <c r="AZ189" s="78">
        <v>44363</v>
      </c>
      <c r="BA189" s="79">
        <f t="shared" ca="1" si="144"/>
        <v>1500</v>
      </c>
      <c r="BB189" s="79">
        <f t="shared" ca="1" si="164"/>
        <v>1500</v>
      </c>
      <c r="BC189" s="79">
        <f t="shared" ca="1" si="173"/>
        <v>728.76699999999801</v>
      </c>
      <c r="BD189" s="79">
        <f t="shared" ca="1" si="145"/>
        <v>771.23300000000199</v>
      </c>
      <c r="BE189" s="79">
        <f t="shared" ca="1" si="146"/>
        <v>771.23300000000199</v>
      </c>
      <c r="BF189" s="79">
        <f t="shared" ca="1" si="180"/>
        <v>237631.601</v>
      </c>
      <c r="BG189" s="14">
        <f ca="1">SUM(BE$12:BE189)</f>
        <v>127617.77399999999</v>
      </c>
      <c r="BH189" s="77">
        <f ca="1">SUM(BC$12:BC189)+SUMIF(BD$12:BD189, "&lt;0")</f>
        <v>110013.82699999998</v>
      </c>
      <c r="BJ189" s="78">
        <v>44363</v>
      </c>
      <c r="BK189" s="79">
        <f t="shared" ca="1" si="147"/>
        <v>1750</v>
      </c>
      <c r="BL189" s="79">
        <f t="shared" ca="1" si="165"/>
        <v>1750</v>
      </c>
      <c r="BM189" s="79">
        <f t="shared" ca="1" si="174"/>
        <v>728.76699999999801</v>
      </c>
      <c r="BN189" s="79">
        <f t="shared" ca="1" si="148"/>
        <v>1021.233000000002</v>
      </c>
      <c r="BO189" s="79">
        <f t="shared" ca="1" si="149"/>
        <v>1021.233000000002</v>
      </c>
      <c r="BP189" s="79">
        <f t="shared" ca="1" si="181"/>
        <v>264131.60100000002</v>
      </c>
      <c r="BQ189" s="14">
        <f ca="1">SUM(BO$12:BO189)</f>
        <v>142117.77399999998</v>
      </c>
      <c r="BR189" s="77">
        <f ca="1">SUM(BM$12:BM189)+SUMIF(BN$12:BN189, "&lt;0")</f>
        <v>122013.82699999996</v>
      </c>
      <c r="BT189" s="78">
        <v>44363</v>
      </c>
      <c r="BU189" s="79">
        <f t="shared" ca="1" si="150"/>
        <v>2000</v>
      </c>
      <c r="BV189" s="79">
        <f t="shared" ca="1" si="166"/>
        <v>2000</v>
      </c>
      <c r="BW189" s="79">
        <f t="shared" ca="1" si="175"/>
        <v>728.76699999999801</v>
      </c>
      <c r="BX189" s="79">
        <f t="shared" ca="1" si="151"/>
        <v>1271.233000000002</v>
      </c>
      <c r="BY189" s="79">
        <f t="shared" ca="1" si="152"/>
        <v>1271.233000000002</v>
      </c>
      <c r="BZ189" s="79">
        <f t="shared" ca="1" si="158"/>
        <v>290081.49010891607</v>
      </c>
      <c r="CA189" s="14">
        <f ca="1">SUM(BY$12:BY189)</f>
        <v>156067.66310891611</v>
      </c>
      <c r="CB189" s="77">
        <f ca="1">SUM(BW$12:BW189)+SUMIF(BX$12:BX189, "&lt;0")</f>
        <v>134013.82699999999</v>
      </c>
      <c r="CD189" s="78">
        <v>44363</v>
      </c>
      <c r="CE189" s="79">
        <f t="shared" ca="1" si="153"/>
        <v>2500</v>
      </c>
      <c r="CF189" s="79">
        <f t="shared" ca="1" si="167"/>
        <v>2500</v>
      </c>
      <c r="CG189" s="79">
        <f t="shared" ca="1" si="176"/>
        <v>1166.3227902722265</v>
      </c>
      <c r="CH189" s="79">
        <f t="shared" ca="1" si="154"/>
        <v>1333.6772097277735</v>
      </c>
      <c r="CI189" s="79">
        <f t="shared" ca="1" si="155"/>
        <v>1333.6772097277735</v>
      </c>
      <c r="CJ189" s="79">
        <f t="shared" ca="1" si="182"/>
        <v>334341.69994991261</v>
      </c>
      <c r="CK189" s="14">
        <f ca="1">SUM(CI$12:CI189)</f>
        <v>180184.47999815812</v>
      </c>
      <c r="CL189" s="77">
        <f ca="1">SUM(CG$12:CG189)+SUMIF(CH$12:CH189, "&lt;0")</f>
        <v>154157.21995175449</v>
      </c>
    </row>
    <row r="190" spans="1:90" x14ac:dyDescent="0.2">
      <c r="A190" s="56">
        <v>44364</v>
      </c>
      <c r="B190" s="76">
        <f ca="1">IF($A190&gt;= $C$5,$C$6, INDEX('[1]Historical Data'!$D$2:$D$742, MATCH(A190, '[1]Historical Data'!$B$2:$B$742, 0)))</f>
        <v>1942.7882857142852</v>
      </c>
      <c r="C190" s="79">
        <f t="shared" ca="1" si="159"/>
        <v>1942.7882857142852</v>
      </c>
      <c r="D190" s="79">
        <f t="shared" ca="1" si="168"/>
        <v>118.7950000000028</v>
      </c>
      <c r="E190" s="79">
        <f t="shared" ca="1" si="130"/>
        <v>1823.9932857142824</v>
      </c>
      <c r="F190" s="79">
        <f t="shared" ca="1" si="131"/>
        <v>1823.9932857142824</v>
      </c>
      <c r="G190" s="79">
        <f t="shared" ca="1" si="156"/>
        <v>286509.94757142832</v>
      </c>
      <c r="H190" s="14">
        <f ca="1">SUM(F$12:F190)</f>
        <v>155123.48785714273</v>
      </c>
      <c r="I190" s="77">
        <f ca="1">SUM(D$12:D190)+SUMIF(E$12:E190, "&lt;0")</f>
        <v>131386.45971428565</v>
      </c>
      <c r="J190" s="14"/>
      <c r="K190" s="78">
        <v>44364</v>
      </c>
      <c r="L190" s="79">
        <f t="shared" ca="1" si="132"/>
        <v>1850.8969899038457</v>
      </c>
      <c r="M190" s="79">
        <f t="shared" ca="1" si="160"/>
        <v>1850.8969899038457</v>
      </c>
      <c r="N190" s="79">
        <f t="shared" ca="1" si="169"/>
        <v>118.7950000000028</v>
      </c>
      <c r="O190" s="79">
        <f t="shared" ca="1" si="133"/>
        <v>1732.1019899038429</v>
      </c>
      <c r="P190" s="79">
        <f t="shared" ca="1" si="134"/>
        <v>1732.1019899038429</v>
      </c>
      <c r="Q190" s="79">
        <f t="shared" ca="1" si="177"/>
        <v>276677.57891971164</v>
      </c>
      <c r="R190" s="14">
        <f ca="1">SUM(P$12:P190)</f>
        <v>149701.9014043269</v>
      </c>
      <c r="S190" s="77">
        <f ca="1">SUM(N$12:N190)+SUMIF(O$12:O190, "&lt;0")</f>
        <v>126975.67751538462</v>
      </c>
      <c r="U190" s="78">
        <v>44364</v>
      </c>
      <c r="V190" s="79">
        <f t="shared" ca="1" si="135"/>
        <v>1250</v>
      </c>
      <c r="W190" s="79">
        <f t="shared" ca="1" si="161"/>
        <v>1250</v>
      </c>
      <c r="X190" s="79">
        <f t="shared" ca="1" si="170"/>
        <v>118.7950000000028</v>
      </c>
      <c r="Y190" s="79">
        <f t="shared" ca="1" si="136"/>
        <v>1131.2049999999972</v>
      </c>
      <c r="Z190" s="79">
        <f t="shared" ca="1" si="137"/>
        <v>1131.2049999999972</v>
      </c>
      <c r="AA190" s="79">
        <f t="shared" ca="1" si="178"/>
        <v>212381.601</v>
      </c>
      <c r="AB190" s="14">
        <f ca="1">SUM(Z$12:Z190)</f>
        <v>114248.97900000002</v>
      </c>
      <c r="AC190" s="77">
        <f ca="1">SUM(X$12:X190)+SUMIF(Y$12:Y190, "&lt;0")</f>
        <v>98132.621999999974</v>
      </c>
      <c r="AE190" s="78">
        <v>44364</v>
      </c>
      <c r="AF190" s="79">
        <f t="shared" ca="1" si="138"/>
        <v>2000</v>
      </c>
      <c r="AG190" s="79">
        <f t="shared" ca="1" si="162"/>
        <v>2000</v>
      </c>
      <c r="AH190" s="79">
        <f t="shared" ca="1" si="171"/>
        <v>118.7950000000028</v>
      </c>
      <c r="AI190" s="79">
        <f t="shared" ca="1" si="139"/>
        <v>1881.2049999999972</v>
      </c>
      <c r="AJ190" s="79">
        <f t="shared" ca="1" si="140"/>
        <v>1881.2049999999972</v>
      </c>
      <c r="AK190" s="79">
        <f t="shared" ca="1" si="157"/>
        <v>292081.49010891607</v>
      </c>
      <c r="AL190" s="14">
        <f ca="1">SUM(AJ$12:AJ190)</f>
        <v>157948.8681089161</v>
      </c>
      <c r="AM190" s="77">
        <f ca="1">SUM(AH$12:AH190)+SUMIF(AI$12:AI190, "&lt;0")</f>
        <v>134132.622</v>
      </c>
      <c r="AO190" s="78">
        <v>44364</v>
      </c>
      <c r="AP190" s="79">
        <f t="shared" ca="1" si="141"/>
        <v>3000</v>
      </c>
      <c r="AQ190" s="79">
        <f t="shared" ca="1" si="163"/>
        <v>3000</v>
      </c>
      <c r="AR190" s="79">
        <f t="shared" ca="1" si="172"/>
        <v>682.92091953047202</v>
      </c>
      <c r="AS190" s="79">
        <f t="shared" ca="1" si="142"/>
        <v>2317.079080469528</v>
      </c>
      <c r="AT190" s="79">
        <f t="shared" ca="1" si="143"/>
        <v>2317.079080469528</v>
      </c>
      <c r="AU190" s="79">
        <f t="shared" ca="1" si="179"/>
        <v>370967.72356228146</v>
      </c>
      <c r="AV190" s="14">
        <f ca="1">SUM(AT$12:AT190)</f>
        <v>203720.7406151536</v>
      </c>
      <c r="AW190" s="77">
        <f ca="1">SUM(AR$12:AR190)+SUMIF(AS$12:AS190, "&lt;0")</f>
        <v>167246.98294712792</v>
      </c>
      <c r="AX190" s="14"/>
      <c r="AZ190" s="78">
        <v>44364</v>
      </c>
      <c r="BA190" s="79">
        <f t="shared" ca="1" si="144"/>
        <v>1500</v>
      </c>
      <c r="BB190" s="79">
        <f t="shared" ca="1" si="164"/>
        <v>1500</v>
      </c>
      <c r="BC190" s="79">
        <f t="shared" ca="1" si="173"/>
        <v>118.7950000000028</v>
      </c>
      <c r="BD190" s="79">
        <f t="shared" ca="1" si="145"/>
        <v>1381.2049999999972</v>
      </c>
      <c r="BE190" s="79">
        <f t="shared" ca="1" si="146"/>
        <v>1381.2049999999972</v>
      </c>
      <c r="BF190" s="79">
        <f t="shared" ca="1" si="180"/>
        <v>239131.601</v>
      </c>
      <c r="BG190" s="14">
        <f ca="1">SUM(BE$12:BE190)</f>
        <v>128998.97899999999</v>
      </c>
      <c r="BH190" s="77">
        <f ca="1">SUM(BC$12:BC190)+SUMIF(BD$12:BD190, "&lt;0")</f>
        <v>110132.62199999997</v>
      </c>
      <c r="BJ190" s="78">
        <v>44364</v>
      </c>
      <c r="BK190" s="79">
        <f t="shared" ca="1" si="147"/>
        <v>1750</v>
      </c>
      <c r="BL190" s="79">
        <f t="shared" ca="1" si="165"/>
        <v>1750</v>
      </c>
      <c r="BM190" s="79">
        <f t="shared" ca="1" si="174"/>
        <v>118.7950000000028</v>
      </c>
      <c r="BN190" s="79">
        <f t="shared" ca="1" si="148"/>
        <v>1631.2049999999972</v>
      </c>
      <c r="BO190" s="79">
        <f t="shared" ca="1" si="149"/>
        <v>1631.2049999999972</v>
      </c>
      <c r="BP190" s="79">
        <f t="shared" ca="1" si="181"/>
        <v>265881.60100000002</v>
      </c>
      <c r="BQ190" s="14">
        <f ca="1">SUM(BO$12:BO190)</f>
        <v>143748.97899999996</v>
      </c>
      <c r="BR190" s="77">
        <f ca="1">SUM(BM$12:BM190)+SUMIF(BN$12:BN190, "&lt;0")</f>
        <v>122132.62199999996</v>
      </c>
      <c r="BT190" s="78">
        <v>44364</v>
      </c>
      <c r="BU190" s="79">
        <f t="shared" ca="1" si="150"/>
        <v>2000</v>
      </c>
      <c r="BV190" s="79">
        <f t="shared" ca="1" si="166"/>
        <v>2000</v>
      </c>
      <c r="BW190" s="79">
        <f t="shared" ca="1" si="175"/>
        <v>118.7950000000028</v>
      </c>
      <c r="BX190" s="79">
        <f t="shared" ca="1" si="151"/>
        <v>1881.2049999999972</v>
      </c>
      <c r="BY190" s="79">
        <f t="shared" ca="1" si="152"/>
        <v>1881.2049999999972</v>
      </c>
      <c r="BZ190" s="79">
        <f t="shared" ca="1" si="158"/>
        <v>292081.49010891607</v>
      </c>
      <c r="CA190" s="14">
        <f ca="1">SUM(BY$12:BY190)</f>
        <v>157948.8681089161</v>
      </c>
      <c r="CB190" s="77">
        <f ca="1">SUM(BW$12:BW190)+SUMIF(BX$12:BX190, "&lt;0")</f>
        <v>134132.622</v>
      </c>
      <c r="CD190" s="78">
        <v>44364</v>
      </c>
      <c r="CE190" s="79">
        <f t="shared" ca="1" si="153"/>
        <v>2500</v>
      </c>
      <c r="CF190" s="79">
        <f t="shared" ca="1" si="167"/>
        <v>2500</v>
      </c>
      <c r="CG190" s="79">
        <f t="shared" ca="1" si="176"/>
        <v>532.84554362512836</v>
      </c>
      <c r="CH190" s="79">
        <f t="shared" ca="1" si="154"/>
        <v>1967.1544563748716</v>
      </c>
      <c r="CI190" s="79">
        <f t="shared" ca="1" si="155"/>
        <v>1967.1544563748716</v>
      </c>
      <c r="CJ190" s="79">
        <f t="shared" ca="1" si="182"/>
        <v>336841.69994991261</v>
      </c>
      <c r="CK190" s="14">
        <f ca="1">SUM(CI$12:CI190)</f>
        <v>182151.63445453299</v>
      </c>
      <c r="CL190" s="77">
        <f ca="1">SUM(CG$12:CG190)+SUMIF(CH$12:CH190, "&lt;0")</f>
        <v>154690.06549537962</v>
      </c>
    </row>
    <row r="191" spans="1:90" x14ac:dyDescent="0.2">
      <c r="A191" s="56">
        <v>44365</v>
      </c>
      <c r="B191" s="76">
        <f ca="1">IF($A191&gt;= $C$5,$C$6, INDEX('[1]Historical Data'!$D$2:$D$742, MATCH(A191, '[1]Historical Data'!$B$2:$B$742, 0)))</f>
        <v>1942.7882857142852</v>
      </c>
      <c r="C191" s="79">
        <f t="shared" ca="1" si="159"/>
        <v>1942.7882857142852</v>
      </c>
      <c r="D191" s="79">
        <f t="shared" ca="1" si="168"/>
        <v>977.35300000000188</v>
      </c>
      <c r="E191" s="79">
        <f t="shared" ca="1" si="130"/>
        <v>965.43528571428328</v>
      </c>
      <c r="F191" s="79">
        <f t="shared" ca="1" si="131"/>
        <v>965.43528571428328</v>
      </c>
      <c r="G191" s="79">
        <f t="shared" ca="1" si="156"/>
        <v>288452.7358571426</v>
      </c>
      <c r="H191" s="14">
        <f ca="1">SUM(F$12:F191)</f>
        <v>156088.92314285701</v>
      </c>
      <c r="I191" s="77">
        <f ca="1">SUM(D$12:D191)+SUMIF(E$12:E191, "&lt;0")</f>
        <v>132363.81271428565</v>
      </c>
      <c r="J191" s="14"/>
      <c r="K191" s="78">
        <v>44365</v>
      </c>
      <c r="L191" s="79">
        <f t="shared" ca="1" si="132"/>
        <v>1850.8969899038457</v>
      </c>
      <c r="M191" s="79">
        <f t="shared" ca="1" si="160"/>
        <v>1850.8969899038457</v>
      </c>
      <c r="N191" s="79">
        <f t="shared" ca="1" si="169"/>
        <v>977.35300000000188</v>
      </c>
      <c r="O191" s="79">
        <f t="shared" ca="1" si="133"/>
        <v>873.54398990384379</v>
      </c>
      <c r="P191" s="79">
        <f t="shared" ca="1" si="134"/>
        <v>873.54398990384379</v>
      </c>
      <c r="Q191" s="79">
        <f t="shared" ca="1" si="177"/>
        <v>278528.47590961546</v>
      </c>
      <c r="R191" s="14">
        <f ca="1">SUM(P$12:P191)</f>
        <v>150575.44539423074</v>
      </c>
      <c r="S191" s="77">
        <f ca="1">SUM(N$12:N191)+SUMIF(O$12:O191, "&lt;0")</f>
        <v>127953.03051538463</v>
      </c>
      <c r="U191" s="78">
        <v>44365</v>
      </c>
      <c r="V191" s="79">
        <f t="shared" ca="1" si="135"/>
        <v>1250</v>
      </c>
      <c r="W191" s="79">
        <f t="shared" ca="1" si="161"/>
        <v>1250</v>
      </c>
      <c r="X191" s="79">
        <f t="shared" ca="1" si="170"/>
        <v>977.35300000000188</v>
      </c>
      <c r="Y191" s="79">
        <f t="shared" ca="1" si="136"/>
        <v>272.64699999999812</v>
      </c>
      <c r="Z191" s="79">
        <f t="shared" ca="1" si="137"/>
        <v>272.64699999999812</v>
      </c>
      <c r="AA191" s="79">
        <f t="shared" ca="1" si="178"/>
        <v>213631.601</v>
      </c>
      <c r="AB191" s="14">
        <f ca="1">SUM(Z$12:Z191)</f>
        <v>114521.62600000002</v>
      </c>
      <c r="AC191" s="77">
        <f ca="1">SUM(X$12:X191)+SUMIF(Y$12:Y191, "&lt;0")</f>
        <v>99109.974999999977</v>
      </c>
      <c r="AE191" s="78">
        <v>44365</v>
      </c>
      <c r="AF191" s="79">
        <f t="shared" ca="1" si="138"/>
        <v>2000</v>
      </c>
      <c r="AG191" s="79">
        <f t="shared" ca="1" si="162"/>
        <v>2000</v>
      </c>
      <c r="AH191" s="79">
        <f t="shared" ca="1" si="171"/>
        <v>977.35300000000188</v>
      </c>
      <c r="AI191" s="79">
        <f t="shared" ca="1" si="139"/>
        <v>1022.6469999999981</v>
      </c>
      <c r="AJ191" s="79">
        <f t="shared" ca="1" si="140"/>
        <v>1022.6469999999981</v>
      </c>
      <c r="AK191" s="79">
        <f t="shared" ca="1" si="157"/>
        <v>294081.49010891607</v>
      </c>
      <c r="AL191" s="14">
        <f ca="1">SUM(AJ$12:AJ191)</f>
        <v>158971.51510891609</v>
      </c>
      <c r="AM191" s="77">
        <f ca="1">SUM(AH$12:AH191)+SUMIF(AI$12:AI191, "&lt;0")</f>
        <v>135109.97500000001</v>
      </c>
      <c r="AO191" s="78">
        <v>44365</v>
      </c>
      <c r="AP191" s="79">
        <f t="shared" ca="1" si="141"/>
        <v>3000</v>
      </c>
      <c r="AQ191" s="79">
        <f t="shared" ca="1" si="163"/>
        <v>3000</v>
      </c>
      <c r="AR191" s="79">
        <f t="shared" ca="1" si="172"/>
        <v>1541.4789195304711</v>
      </c>
      <c r="AS191" s="79">
        <f t="shared" ca="1" si="142"/>
        <v>1458.5210804695289</v>
      </c>
      <c r="AT191" s="79">
        <f t="shared" ca="1" si="143"/>
        <v>1458.5210804695289</v>
      </c>
      <c r="AU191" s="79">
        <f t="shared" ca="1" si="179"/>
        <v>373967.72356228146</v>
      </c>
      <c r="AV191" s="14">
        <f ca="1">SUM(AT$12:AT191)</f>
        <v>205179.26169562314</v>
      </c>
      <c r="AW191" s="77">
        <f ca="1">SUM(AR$12:AR191)+SUMIF(AS$12:AS191, "&lt;0")</f>
        <v>168788.46186665838</v>
      </c>
      <c r="AX191" s="14"/>
      <c r="AZ191" s="78">
        <v>44365</v>
      </c>
      <c r="BA191" s="79">
        <f t="shared" ca="1" si="144"/>
        <v>1500</v>
      </c>
      <c r="BB191" s="79">
        <f t="shared" ca="1" si="164"/>
        <v>1500</v>
      </c>
      <c r="BC191" s="79">
        <f t="shared" ca="1" si="173"/>
        <v>977.35300000000188</v>
      </c>
      <c r="BD191" s="79">
        <f t="shared" ca="1" si="145"/>
        <v>522.64699999999812</v>
      </c>
      <c r="BE191" s="79">
        <f t="shared" ca="1" si="146"/>
        <v>522.64699999999812</v>
      </c>
      <c r="BF191" s="79">
        <f t="shared" ca="1" si="180"/>
        <v>240631.601</v>
      </c>
      <c r="BG191" s="14">
        <f ca="1">SUM(BE$12:BE191)</f>
        <v>129521.62599999999</v>
      </c>
      <c r="BH191" s="77">
        <f ca="1">SUM(BC$12:BC191)+SUMIF(BD$12:BD191, "&lt;0")</f>
        <v>111109.97499999998</v>
      </c>
      <c r="BJ191" s="78">
        <v>44365</v>
      </c>
      <c r="BK191" s="79">
        <f t="shared" ca="1" si="147"/>
        <v>1750</v>
      </c>
      <c r="BL191" s="79">
        <f t="shared" ca="1" si="165"/>
        <v>1750</v>
      </c>
      <c r="BM191" s="79">
        <f t="shared" ca="1" si="174"/>
        <v>977.35300000000188</v>
      </c>
      <c r="BN191" s="79">
        <f t="shared" ca="1" si="148"/>
        <v>772.64699999999812</v>
      </c>
      <c r="BO191" s="79">
        <f t="shared" ca="1" si="149"/>
        <v>772.64699999999812</v>
      </c>
      <c r="BP191" s="79">
        <f t="shared" ca="1" si="181"/>
        <v>267631.60100000002</v>
      </c>
      <c r="BQ191" s="14">
        <f ca="1">SUM(BO$12:BO191)</f>
        <v>144521.62599999996</v>
      </c>
      <c r="BR191" s="77">
        <f ca="1">SUM(BM$12:BM191)+SUMIF(BN$12:BN191, "&lt;0")</f>
        <v>123109.97499999996</v>
      </c>
      <c r="BT191" s="78">
        <v>44365</v>
      </c>
      <c r="BU191" s="79">
        <f t="shared" ca="1" si="150"/>
        <v>2000</v>
      </c>
      <c r="BV191" s="79">
        <f t="shared" ca="1" si="166"/>
        <v>2000</v>
      </c>
      <c r="BW191" s="79">
        <f t="shared" ca="1" si="175"/>
        <v>977.35300000000188</v>
      </c>
      <c r="BX191" s="79">
        <f t="shared" ca="1" si="151"/>
        <v>1022.6469999999981</v>
      </c>
      <c r="BY191" s="79">
        <f t="shared" ca="1" si="152"/>
        <v>1022.6469999999981</v>
      </c>
      <c r="BZ191" s="79">
        <f t="shared" ca="1" si="158"/>
        <v>294081.49010891607</v>
      </c>
      <c r="CA191" s="14">
        <f ca="1">SUM(BY$12:BY191)</f>
        <v>158971.51510891609</v>
      </c>
      <c r="CB191" s="77">
        <f ca="1">SUM(BW$12:BW191)+SUMIF(BX$12:BX191, "&lt;0")</f>
        <v>135109.97500000001</v>
      </c>
      <c r="CD191" s="78">
        <v>44365</v>
      </c>
      <c r="CE191" s="79">
        <f t="shared" ca="1" si="153"/>
        <v>2500</v>
      </c>
      <c r="CF191" s="79">
        <f t="shared" ca="1" si="167"/>
        <v>2500</v>
      </c>
      <c r="CG191" s="79">
        <f t="shared" ca="1" si="176"/>
        <v>1367.8982969780245</v>
      </c>
      <c r="CH191" s="79">
        <f t="shared" ca="1" si="154"/>
        <v>1132.1017030219755</v>
      </c>
      <c r="CI191" s="79">
        <f t="shared" ca="1" si="155"/>
        <v>1132.1017030219755</v>
      </c>
      <c r="CJ191" s="79">
        <f t="shared" ca="1" si="182"/>
        <v>339341.69994991261</v>
      </c>
      <c r="CK191" s="14">
        <f ca="1">SUM(CI$12:CI191)</f>
        <v>183283.73615755496</v>
      </c>
      <c r="CL191" s="77">
        <f ca="1">SUM(CG$12:CG191)+SUMIF(CH$12:CH191, "&lt;0")</f>
        <v>156057.96379235765</v>
      </c>
    </row>
    <row r="192" spans="1:90" x14ac:dyDescent="0.2">
      <c r="A192" s="56">
        <v>44366</v>
      </c>
      <c r="B192" s="76">
        <f ca="1">IF($A192&gt;= $C$5,$C$6, INDEX('[1]Historical Data'!$D$2:$D$742, MATCH(A192, '[1]Historical Data'!$B$2:$B$742, 0)))</f>
        <v>1942.7882857142852</v>
      </c>
      <c r="C192" s="79">
        <f t="shared" ca="1" si="159"/>
        <v>1942.7882857142852</v>
      </c>
      <c r="D192" s="79">
        <f t="shared" ca="1" si="168"/>
        <v>1021.1349999999948</v>
      </c>
      <c r="E192" s="79">
        <f t="shared" ca="1" si="130"/>
        <v>921.6532857142904</v>
      </c>
      <c r="F192" s="79">
        <f t="shared" ca="1" si="131"/>
        <v>921.6532857142904</v>
      </c>
      <c r="G192" s="79">
        <f t="shared" ca="1" si="156"/>
        <v>290395.52414285688</v>
      </c>
      <c r="H192" s="14">
        <f ca="1">SUM(F$12:F192)</f>
        <v>157010.57642857131</v>
      </c>
      <c r="I192" s="77">
        <f ca="1">SUM(D$12:D192)+SUMIF(E$12:E192, "&lt;0")</f>
        <v>133384.94771428566</v>
      </c>
      <c r="J192" s="14"/>
      <c r="K192" s="78">
        <v>44366</v>
      </c>
      <c r="L192" s="79">
        <f t="shared" ca="1" si="132"/>
        <v>1850.8969899038457</v>
      </c>
      <c r="M192" s="79">
        <f t="shared" ca="1" si="160"/>
        <v>1850.8969899038457</v>
      </c>
      <c r="N192" s="79">
        <f t="shared" ca="1" si="169"/>
        <v>1021.1349999999948</v>
      </c>
      <c r="O192" s="79">
        <f t="shared" ca="1" si="133"/>
        <v>829.76198990385092</v>
      </c>
      <c r="P192" s="79">
        <f t="shared" ca="1" si="134"/>
        <v>829.76198990385092</v>
      </c>
      <c r="Q192" s="79">
        <f t="shared" ca="1" si="177"/>
        <v>280379.37289951928</v>
      </c>
      <c r="R192" s="14">
        <f ca="1">SUM(P$12:P192)</f>
        <v>151405.20738413458</v>
      </c>
      <c r="S192" s="77">
        <f ca="1">SUM(N$12:N192)+SUMIF(O$12:O192, "&lt;0")</f>
        <v>128974.16551538462</v>
      </c>
      <c r="U192" s="78">
        <v>44366</v>
      </c>
      <c r="V192" s="79">
        <f t="shared" ca="1" si="135"/>
        <v>1250</v>
      </c>
      <c r="W192" s="79">
        <f t="shared" ca="1" si="161"/>
        <v>1250</v>
      </c>
      <c r="X192" s="79">
        <f t="shared" ca="1" si="170"/>
        <v>1021.1349999999948</v>
      </c>
      <c r="Y192" s="79">
        <f t="shared" ca="1" si="136"/>
        <v>228.86500000000524</v>
      </c>
      <c r="Z192" s="79">
        <f t="shared" ca="1" si="137"/>
        <v>228.86500000000524</v>
      </c>
      <c r="AA192" s="79">
        <f t="shared" ca="1" si="178"/>
        <v>214881.601</v>
      </c>
      <c r="AB192" s="14">
        <f ca="1">SUM(Z$12:Z192)</f>
        <v>114750.49100000002</v>
      </c>
      <c r="AC192" s="77">
        <f ca="1">SUM(X$12:X192)+SUMIF(Y$12:Y192, "&lt;0")</f>
        <v>100131.10999999997</v>
      </c>
      <c r="AE192" s="78">
        <v>44366</v>
      </c>
      <c r="AF192" s="79">
        <f t="shared" ca="1" si="138"/>
        <v>2000</v>
      </c>
      <c r="AG192" s="79">
        <f t="shared" ca="1" si="162"/>
        <v>2000</v>
      </c>
      <c r="AH192" s="79">
        <f t="shared" ca="1" si="171"/>
        <v>1021.1349999999948</v>
      </c>
      <c r="AI192" s="79">
        <f t="shared" ca="1" si="139"/>
        <v>978.86500000000524</v>
      </c>
      <c r="AJ192" s="79">
        <f t="shared" ca="1" si="140"/>
        <v>978.86500000000524</v>
      </c>
      <c r="AK192" s="79">
        <f t="shared" ca="1" si="157"/>
        <v>296081.49010891607</v>
      </c>
      <c r="AL192" s="14">
        <f ca="1">SUM(AJ$12:AJ192)</f>
        <v>159950.38010891608</v>
      </c>
      <c r="AM192" s="77">
        <f ca="1">SUM(AH$12:AH192)+SUMIF(AI$12:AI192, "&lt;0")</f>
        <v>136131.10999999999</v>
      </c>
      <c r="AO192" s="78">
        <v>44366</v>
      </c>
      <c r="AP192" s="79">
        <f t="shared" ca="1" si="141"/>
        <v>3000</v>
      </c>
      <c r="AQ192" s="79">
        <f t="shared" ca="1" si="163"/>
        <v>3000</v>
      </c>
      <c r="AR192" s="79">
        <f t="shared" ca="1" si="172"/>
        <v>1585.260919530464</v>
      </c>
      <c r="AS192" s="79">
        <f t="shared" ca="1" si="142"/>
        <v>1414.739080469536</v>
      </c>
      <c r="AT192" s="79">
        <f t="shared" ca="1" si="143"/>
        <v>1414.739080469536</v>
      </c>
      <c r="AU192" s="79">
        <f t="shared" ca="1" si="179"/>
        <v>376967.72356228146</v>
      </c>
      <c r="AV192" s="14">
        <f ca="1">SUM(AT$12:AT192)</f>
        <v>206594.00077609267</v>
      </c>
      <c r="AW192" s="77">
        <f ca="1">SUM(AR$12:AR192)+SUMIF(AS$12:AS192, "&lt;0")</f>
        <v>170373.72278618885</v>
      </c>
      <c r="AX192" s="14"/>
      <c r="AZ192" s="78">
        <v>44366</v>
      </c>
      <c r="BA192" s="79">
        <f t="shared" ca="1" si="144"/>
        <v>1500</v>
      </c>
      <c r="BB192" s="79">
        <f t="shared" ca="1" si="164"/>
        <v>1500</v>
      </c>
      <c r="BC192" s="79">
        <f t="shared" ca="1" si="173"/>
        <v>1021.1349999999948</v>
      </c>
      <c r="BD192" s="79">
        <f t="shared" ca="1" si="145"/>
        <v>478.86500000000524</v>
      </c>
      <c r="BE192" s="79">
        <f t="shared" ca="1" si="146"/>
        <v>478.86500000000524</v>
      </c>
      <c r="BF192" s="79">
        <f t="shared" ca="1" si="180"/>
        <v>242131.601</v>
      </c>
      <c r="BG192" s="14">
        <f ca="1">SUM(BE$12:BE192)</f>
        <v>130000.49099999999</v>
      </c>
      <c r="BH192" s="77">
        <f ca="1">SUM(BC$12:BC192)+SUMIF(BD$12:BD192, "&lt;0")</f>
        <v>112131.10999999997</v>
      </c>
      <c r="BJ192" s="78">
        <v>44366</v>
      </c>
      <c r="BK192" s="79">
        <f t="shared" ca="1" si="147"/>
        <v>1750</v>
      </c>
      <c r="BL192" s="79">
        <f t="shared" ca="1" si="165"/>
        <v>1750</v>
      </c>
      <c r="BM192" s="79">
        <f t="shared" ca="1" si="174"/>
        <v>1021.1349999999948</v>
      </c>
      <c r="BN192" s="79">
        <f t="shared" ca="1" si="148"/>
        <v>728.86500000000524</v>
      </c>
      <c r="BO192" s="79">
        <f t="shared" ca="1" si="149"/>
        <v>728.86500000000524</v>
      </c>
      <c r="BP192" s="79">
        <f t="shared" ca="1" si="181"/>
        <v>269381.60100000002</v>
      </c>
      <c r="BQ192" s="14">
        <f ca="1">SUM(BO$12:BO192)</f>
        <v>145250.49099999998</v>
      </c>
      <c r="BR192" s="77">
        <f ca="1">SUM(BM$12:BM192)+SUMIF(BN$12:BN192, "&lt;0")</f>
        <v>124131.10999999996</v>
      </c>
      <c r="BT192" s="78">
        <v>44366</v>
      </c>
      <c r="BU192" s="79">
        <f t="shared" ca="1" si="150"/>
        <v>2000</v>
      </c>
      <c r="BV192" s="79">
        <f t="shared" ca="1" si="166"/>
        <v>2000</v>
      </c>
      <c r="BW192" s="79">
        <f t="shared" ca="1" si="175"/>
        <v>1021.1349999999948</v>
      </c>
      <c r="BX192" s="79">
        <f t="shared" ca="1" si="151"/>
        <v>978.86500000000524</v>
      </c>
      <c r="BY192" s="79">
        <f t="shared" ca="1" si="152"/>
        <v>978.86500000000524</v>
      </c>
      <c r="BZ192" s="79">
        <f t="shared" ca="1" si="158"/>
        <v>296081.49010891607</v>
      </c>
      <c r="CA192" s="14">
        <f ca="1">SUM(BY$12:BY192)</f>
        <v>159950.38010891608</v>
      </c>
      <c r="CB192" s="77">
        <f ca="1">SUM(BW$12:BW192)+SUMIF(BX$12:BX192, "&lt;0")</f>
        <v>136131.10999999999</v>
      </c>
      <c r="CD192" s="78">
        <v>44366</v>
      </c>
      <c r="CE192" s="79">
        <f t="shared" ca="1" si="153"/>
        <v>2500</v>
      </c>
      <c r="CF192" s="79">
        <f t="shared" ca="1" si="167"/>
        <v>2500</v>
      </c>
      <c r="CG192" s="79">
        <f t="shared" ca="1" si="176"/>
        <v>1388.1750503309145</v>
      </c>
      <c r="CH192" s="79">
        <f t="shared" ca="1" si="154"/>
        <v>1111.8249496690855</v>
      </c>
      <c r="CI192" s="79">
        <f t="shared" ca="1" si="155"/>
        <v>1111.8249496690855</v>
      </c>
      <c r="CJ192" s="79">
        <f t="shared" ca="1" si="182"/>
        <v>341841.69994991261</v>
      </c>
      <c r="CK192" s="14">
        <f ca="1">SUM(CI$12:CI192)</f>
        <v>184395.56110722406</v>
      </c>
      <c r="CL192" s="77">
        <f ca="1">SUM(CG$12:CG192)+SUMIF(CH$12:CH192, "&lt;0")</f>
        <v>157446.13884268855</v>
      </c>
    </row>
    <row r="193" spans="1:90" x14ac:dyDescent="0.2">
      <c r="A193" s="56">
        <v>44367</v>
      </c>
      <c r="B193" s="76">
        <f ca="1">IF($A193&gt;= $C$5,$C$6, INDEX('[1]Historical Data'!$D$2:$D$742, MATCH(A193, '[1]Historical Data'!$B$2:$B$742, 0)))</f>
        <v>1942.7882857142852</v>
      </c>
      <c r="C193" s="79">
        <f t="shared" ca="1" si="159"/>
        <v>1942.7882857142852</v>
      </c>
      <c r="D193" s="79">
        <f t="shared" ca="1" si="168"/>
        <v>0</v>
      </c>
      <c r="E193" s="79">
        <f t="shared" ca="1" si="130"/>
        <v>1942.7882857142852</v>
      </c>
      <c r="F193" s="79">
        <f t="shared" ca="1" si="131"/>
        <v>1942.7882857142852</v>
      </c>
      <c r="G193" s="79">
        <f t="shared" ca="1" si="156"/>
        <v>292338.31242857117</v>
      </c>
      <c r="H193" s="14">
        <f ca="1">SUM(F$12:F193)</f>
        <v>158953.36471428559</v>
      </c>
      <c r="I193" s="77">
        <f ca="1">SUM(D$12:D193)+SUMIF(E$12:E193, "&lt;0")</f>
        <v>133384.94771428566</v>
      </c>
      <c r="J193" s="14"/>
      <c r="K193" s="78">
        <v>44367</v>
      </c>
      <c r="L193" s="79">
        <f t="shared" ca="1" si="132"/>
        <v>1850.8969899038457</v>
      </c>
      <c r="M193" s="79">
        <f t="shared" ca="1" si="160"/>
        <v>1850.8969899038457</v>
      </c>
      <c r="N193" s="79">
        <f t="shared" ca="1" si="169"/>
        <v>0</v>
      </c>
      <c r="O193" s="79">
        <f t="shared" ca="1" si="133"/>
        <v>1850.8969899038457</v>
      </c>
      <c r="P193" s="79">
        <f t="shared" ca="1" si="134"/>
        <v>1850.8969899038457</v>
      </c>
      <c r="Q193" s="79">
        <f t="shared" ca="1" si="177"/>
        <v>282230.2698894231</v>
      </c>
      <c r="R193" s="14">
        <f ca="1">SUM(P$12:P193)</f>
        <v>153256.10437403843</v>
      </c>
      <c r="S193" s="77">
        <f ca="1">SUM(N$12:N193)+SUMIF(O$12:O193, "&lt;0")</f>
        <v>128974.16551538462</v>
      </c>
      <c r="U193" s="78">
        <v>44367</v>
      </c>
      <c r="V193" s="79">
        <f t="shared" ca="1" si="135"/>
        <v>1250</v>
      </c>
      <c r="W193" s="79">
        <f t="shared" ca="1" si="161"/>
        <v>1250</v>
      </c>
      <c r="X193" s="79">
        <f t="shared" ca="1" si="170"/>
        <v>0</v>
      </c>
      <c r="Y193" s="79">
        <f t="shared" ca="1" si="136"/>
        <v>1250</v>
      </c>
      <c r="Z193" s="79">
        <f t="shared" ca="1" si="137"/>
        <v>1250</v>
      </c>
      <c r="AA193" s="79">
        <f t="shared" ca="1" si="178"/>
        <v>216131.601</v>
      </c>
      <c r="AB193" s="14">
        <f ca="1">SUM(Z$12:Z193)</f>
        <v>116000.49100000002</v>
      </c>
      <c r="AC193" s="77">
        <f ca="1">SUM(X$12:X193)+SUMIF(Y$12:Y193, "&lt;0")</f>
        <v>100131.10999999997</v>
      </c>
      <c r="AE193" s="78">
        <v>44367</v>
      </c>
      <c r="AF193" s="79">
        <f t="shared" ca="1" si="138"/>
        <v>2000</v>
      </c>
      <c r="AG193" s="79">
        <f t="shared" ca="1" si="162"/>
        <v>2000</v>
      </c>
      <c r="AH193" s="79">
        <f t="shared" ca="1" si="171"/>
        <v>0</v>
      </c>
      <c r="AI193" s="79">
        <f t="shared" ca="1" si="139"/>
        <v>2000</v>
      </c>
      <c r="AJ193" s="79">
        <f t="shared" ca="1" si="140"/>
        <v>2000</v>
      </c>
      <c r="AK193" s="79">
        <f t="shared" ca="1" si="157"/>
        <v>298081.49010891607</v>
      </c>
      <c r="AL193" s="14">
        <f ca="1">SUM(AJ$12:AJ193)</f>
        <v>161950.38010891608</v>
      </c>
      <c r="AM193" s="77">
        <f ca="1">SUM(AH$12:AH193)+SUMIF(AI$12:AI193, "&lt;0")</f>
        <v>136131.10999999999</v>
      </c>
      <c r="AO193" s="78">
        <v>44367</v>
      </c>
      <c r="AP193" s="79">
        <f t="shared" ca="1" si="141"/>
        <v>3000</v>
      </c>
      <c r="AQ193" s="79">
        <f t="shared" ca="1" si="163"/>
        <v>3000</v>
      </c>
      <c r="AR193" s="79">
        <f t="shared" ca="1" si="172"/>
        <v>564.12591953046922</v>
      </c>
      <c r="AS193" s="79">
        <f t="shared" ca="1" si="142"/>
        <v>2435.8740804695308</v>
      </c>
      <c r="AT193" s="79">
        <f t="shared" ca="1" si="143"/>
        <v>2435.8740804695308</v>
      </c>
      <c r="AU193" s="79">
        <f t="shared" ca="1" si="179"/>
        <v>379967.72356228146</v>
      </c>
      <c r="AV193" s="14">
        <f ca="1">SUM(AT$12:AT193)</f>
        <v>209029.87485656221</v>
      </c>
      <c r="AW193" s="77">
        <f ca="1">SUM(AR$12:AR193)+SUMIF(AS$12:AS193, "&lt;0")</f>
        <v>170937.84870571931</v>
      </c>
      <c r="AX193" s="14"/>
      <c r="AZ193" s="78">
        <v>44367</v>
      </c>
      <c r="BA193" s="79">
        <f t="shared" ca="1" si="144"/>
        <v>1500</v>
      </c>
      <c r="BB193" s="79">
        <f t="shared" ca="1" si="164"/>
        <v>1500</v>
      </c>
      <c r="BC193" s="79">
        <f t="shared" ca="1" si="173"/>
        <v>0</v>
      </c>
      <c r="BD193" s="79">
        <f t="shared" ca="1" si="145"/>
        <v>1500</v>
      </c>
      <c r="BE193" s="79">
        <f t="shared" ca="1" si="146"/>
        <v>1500</v>
      </c>
      <c r="BF193" s="79">
        <f t="shared" ca="1" si="180"/>
        <v>243631.601</v>
      </c>
      <c r="BG193" s="14">
        <f ca="1">SUM(BE$12:BE193)</f>
        <v>131500.49099999998</v>
      </c>
      <c r="BH193" s="77">
        <f ca="1">SUM(BC$12:BC193)+SUMIF(BD$12:BD193, "&lt;0")</f>
        <v>112131.10999999997</v>
      </c>
      <c r="BJ193" s="78">
        <v>44367</v>
      </c>
      <c r="BK193" s="79">
        <f t="shared" ca="1" si="147"/>
        <v>1750</v>
      </c>
      <c r="BL193" s="79">
        <f t="shared" ca="1" si="165"/>
        <v>1750</v>
      </c>
      <c r="BM193" s="79">
        <f t="shared" ca="1" si="174"/>
        <v>0</v>
      </c>
      <c r="BN193" s="79">
        <f t="shared" ca="1" si="148"/>
        <v>1750</v>
      </c>
      <c r="BO193" s="79">
        <f t="shared" ca="1" si="149"/>
        <v>1750</v>
      </c>
      <c r="BP193" s="79">
        <f t="shared" ca="1" si="181"/>
        <v>271131.60100000002</v>
      </c>
      <c r="BQ193" s="14">
        <f ca="1">SUM(BO$12:BO193)</f>
        <v>147000.49099999998</v>
      </c>
      <c r="BR193" s="77">
        <f ca="1">SUM(BM$12:BM193)+SUMIF(BN$12:BN193, "&lt;0")</f>
        <v>124131.10999999996</v>
      </c>
      <c r="BT193" s="78">
        <v>44367</v>
      </c>
      <c r="BU193" s="79">
        <f t="shared" ca="1" si="150"/>
        <v>2000</v>
      </c>
      <c r="BV193" s="79">
        <f t="shared" ca="1" si="166"/>
        <v>2000</v>
      </c>
      <c r="BW193" s="79">
        <f t="shared" ca="1" si="175"/>
        <v>0</v>
      </c>
      <c r="BX193" s="79">
        <f t="shared" ca="1" si="151"/>
        <v>2000</v>
      </c>
      <c r="BY193" s="79">
        <f t="shared" ca="1" si="152"/>
        <v>2000</v>
      </c>
      <c r="BZ193" s="79">
        <f t="shared" ca="1" si="158"/>
        <v>298081.49010891607</v>
      </c>
      <c r="CA193" s="14">
        <f ca="1">SUM(BY$12:BY193)</f>
        <v>161950.38010891608</v>
      </c>
      <c r="CB193" s="77">
        <f ca="1">SUM(BW$12:BW193)+SUMIF(BX$12:BX193, "&lt;0")</f>
        <v>136131.10999999999</v>
      </c>
      <c r="CD193" s="78">
        <v>44367</v>
      </c>
      <c r="CE193" s="79">
        <f t="shared" ca="1" si="153"/>
        <v>2500</v>
      </c>
      <c r="CF193" s="79">
        <f t="shared" ca="1" si="167"/>
        <v>2500</v>
      </c>
      <c r="CG193" s="79">
        <f t="shared" ca="1" si="176"/>
        <v>343.53480368381679</v>
      </c>
      <c r="CH193" s="79">
        <f t="shared" ca="1" si="154"/>
        <v>2156.4651963161832</v>
      </c>
      <c r="CI193" s="79">
        <f t="shared" ca="1" si="155"/>
        <v>2156.4651963161832</v>
      </c>
      <c r="CJ193" s="79">
        <f t="shared" ca="1" si="182"/>
        <v>344341.69994991261</v>
      </c>
      <c r="CK193" s="14">
        <f ca="1">SUM(CI$12:CI193)</f>
        <v>186552.02630354025</v>
      </c>
      <c r="CL193" s="77">
        <f ca="1">SUM(CG$12:CG193)+SUMIF(CH$12:CH193, "&lt;0")</f>
        <v>157789.67364637236</v>
      </c>
    </row>
    <row r="194" spans="1:90" x14ac:dyDescent="0.2">
      <c r="A194" s="56">
        <v>44368</v>
      </c>
      <c r="B194" s="76">
        <f ca="1">IF($A194&gt;= $C$5,$C$6, INDEX('[1]Historical Data'!$D$2:$D$742, MATCH(A194, '[1]Historical Data'!$B$2:$B$742, 0)))</f>
        <v>1942.7882857142852</v>
      </c>
      <c r="C194" s="79">
        <f t="shared" ca="1" si="159"/>
        <v>1942.7882857142852</v>
      </c>
      <c r="D194" s="79">
        <f t="shared" ca="1" si="168"/>
        <v>320.53100000000268</v>
      </c>
      <c r="E194" s="79">
        <f t="shared" ca="1" si="130"/>
        <v>1622.2572857142825</v>
      </c>
      <c r="F194" s="79">
        <f t="shared" ca="1" si="131"/>
        <v>1622.2572857142825</v>
      </c>
      <c r="G194" s="79">
        <f t="shared" ca="1" si="156"/>
        <v>294281.10071428545</v>
      </c>
      <c r="H194" s="14">
        <f ca="1">SUM(F$12:F194)</f>
        <v>160575.62199999989</v>
      </c>
      <c r="I194" s="77">
        <f ca="1">SUM(D$12:D194)+SUMIF(E$12:E194, "&lt;0")</f>
        <v>133705.47871428568</v>
      </c>
      <c r="J194" s="14"/>
      <c r="K194" s="78">
        <v>44368</v>
      </c>
      <c r="L194" s="79">
        <f t="shared" ca="1" si="132"/>
        <v>1850.8969899038457</v>
      </c>
      <c r="M194" s="79">
        <f t="shared" ca="1" si="160"/>
        <v>1850.8969899038457</v>
      </c>
      <c r="N194" s="79">
        <f t="shared" ca="1" si="169"/>
        <v>320.53100000000268</v>
      </c>
      <c r="O194" s="79">
        <f t="shared" ca="1" si="133"/>
        <v>1530.365989903843</v>
      </c>
      <c r="P194" s="79">
        <f t="shared" ca="1" si="134"/>
        <v>1530.365989903843</v>
      </c>
      <c r="Q194" s="79">
        <f t="shared" ca="1" si="177"/>
        <v>284081.16687932692</v>
      </c>
      <c r="R194" s="14">
        <f ca="1">SUM(P$12:P194)</f>
        <v>154786.47036394227</v>
      </c>
      <c r="S194" s="77">
        <f ca="1">SUM(N$12:N194)+SUMIF(O$12:O194, "&lt;0")</f>
        <v>129294.69651538462</v>
      </c>
      <c r="U194" s="78">
        <v>44368</v>
      </c>
      <c r="V194" s="79">
        <f t="shared" ca="1" si="135"/>
        <v>1250</v>
      </c>
      <c r="W194" s="79">
        <f t="shared" ca="1" si="161"/>
        <v>1250</v>
      </c>
      <c r="X194" s="79">
        <f t="shared" ca="1" si="170"/>
        <v>320.53100000000268</v>
      </c>
      <c r="Y194" s="79">
        <f t="shared" ca="1" si="136"/>
        <v>929.46899999999732</v>
      </c>
      <c r="Z194" s="79">
        <f t="shared" ca="1" si="137"/>
        <v>929.46899999999732</v>
      </c>
      <c r="AA194" s="79">
        <f t="shared" ca="1" si="178"/>
        <v>217381.601</v>
      </c>
      <c r="AB194" s="14">
        <f ca="1">SUM(Z$12:Z194)</f>
        <v>116929.96000000002</v>
      </c>
      <c r="AC194" s="77">
        <f ca="1">SUM(X$12:X194)+SUMIF(Y$12:Y194, "&lt;0")</f>
        <v>100451.64099999997</v>
      </c>
      <c r="AE194" s="78">
        <v>44368</v>
      </c>
      <c r="AF194" s="79">
        <f t="shared" ca="1" si="138"/>
        <v>2000</v>
      </c>
      <c r="AG194" s="79">
        <f t="shared" ca="1" si="162"/>
        <v>2000</v>
      </c>
      <c r="AH194" s="79">
        <f t="shared" ca="1" si="171"/>
        <v>320.53100000000268</v>
      </c>
      <c r="AI194" s="79">
        <f t="shared" ca="1" si="139"/>
        <v>1679.4689999999973</v>
      </c>
      <c r="AJ194" s="79">
        <f t="shared" ca="1" si="140"/>
        <v>1679.4689999999973</v>
      </c>
      <c r="AK194" s="79">
        <f t="shared" ca="1" si="157"/>
        <v>300081.49010891607</v>
      </c>
      <c r="AL194" s="14">
        <f ca="1">SUM(AJ$12:AJ194)</f>
        <v>163629.84910891607</v>
      </c>
      <c r="AM194" s="77">
        <f ca="1">SUM(AH$12:AH194)+SUMIF(AI$12:AI194, "&lt;0")</f>
        <v>136451.641</v>
      </c>
      <c r="AO194" s="78">
        <v>44368</v>
      </c>
      <c r="AP194" s="79">
        <f t="shared" ca="1" si="141"/>
        <v>3000</v>
      </c>
      <c r="AQ194" s="79">
        <f t="shared" ca="1" si="163"/>
        <v>3000</v>
      </c>
      <c r="AR194" s="79">
        <f t="shared" ca="1" si="172"/>
        <v>884.6569195304719</v>
      </c>
      <c r="AS194" s="79">
        <f t="shared" ca="1" si="142"/>
        <v>2115.3430804695281</v>
      </c>
      <c r="AT194" s="79">
        <f t="shared" ca="1" si="143"/>
        <v>2115.3430804695281</v>
      </c>
      <c r="AU194" s="79">
        <f t="shared" ca="1" si="179"/>
        <v>382967.72356228146</v>
      </c>
      <c r="AV194" s="14">
        <f ca="1">SUM(AT$12:AT194)</f>
        <v>211145.21793703173</v>
      </c>
      <c r="AW194" s="77">
        <f ca="1">SUM(AR$12:AR194)+SUMIF(AS$12:AS194, "&lt;0")</f>
        <v>171822.50562524979</v>
      </c>
      <c r="AX194" s="14"/>
      <c r="AZ194" s="78">
        <v>44368</v>
      </c>
      <c r="BA194" s="79">
        <f t="shared" ca="1" si="144"/>
        <v>1500</v>
      </c>
      <c r="BB194" s="79">
        <f t="shared" ca="1" si="164"/>
        <v>1500</v>
      </c>
      <c r="BC194" s="79">
        <f t="shared" ca="1" si="173"/>
        <v>320.53100000000268</v>
      </c>
      <c r="BD194" s="79">
        <f t="shared" ca="1" si="145"/>
        <v>1179.4689999999973</v>
      </c>
      <c r="BE194" s="79">
        <f t="shared" ca="1" si="146"/>
        <v>1179.4689999999973</v>
      </c>
      <c r="BF194" s="79">
        <f t="shared" ca="1" si="180"/>
        <v>245131.601</v>
      </c>
      <c r="BG194" s="14">
        <f ca="1">SUM(BE$12:BE194)</f>
        <v>132679.95999999996</v>
      </c>
      <c r="BH194" s="77">
        <f ca="1">SUM(BC$12:BC194)+SUMIF(BD$12:BD194, "&lt;0")</f>
        <v>112451.64099999997</v>
      </c>
      <c r="BJ194" s="78">
        <v>44368</v>
      </c>
      <c r="BK194" s="79">
        <f t="shared" ca="1" si="147"/>
        <v>1750</v>
      </c>
      <c r="BL194" s="79">
        <f t="shared" ca="1" si="165"/>
        <v>1750</v>
      </c>
      <c r="BM194" s="79">
        <f t="shared" ca="1" si="174"/>
        <v>320.53100000000268</v>
      </c>
      <c r="BN194" s="79">
        <f t="shared" ca="1" si="148"/>
        <v>1429.4689999999973</v>
      </c>
      <c r="BO194" s="79">
        <f t="shared" ca="1" si="149"/>
        <v>1429.4689999999973</v>
      </c>
      <c r="BP194" s="79">
        <f t="shared" ca="1" si="181"/>
        <v>272881.60100000002</v>
      </c>
      <c r="BQ194" s="14">
        <f ca="1">SUM(BO$12:BO194)</f>
        <v>148429.95999999996</v>
      </c>
      <c r="BR194" s="77">
        <f ca="1">SUM(BM$12:BM194)+SUMIF(BN$12:BN194, "&lt;0")</f>
        <v>124451.64099999996</v>
      </c>
      <c r="BT194" s="78">
        <v>44368</v>
      </c>
      <c r="BU194" s="79">
        <f t="shared" ca="1" si="150"/>
        <v>2000</v>
      </c>
      <c r="BV194" s="79">
        <f t="shared" ca="1" si="166"/>
        <v>2000</v>
      </c>
      <c r="BW194" s="79">
        <f t="shared" ca="1" si="175"/>
        <v>320.53100000000268</v>
      </c>
      <c r="BX194" s="79">
        <f t="shared" ca="1" si="151"/>
        <v>1679.4689999999973</v>
      </c>
      <c r="BY194" s="79">
        <f t="shared" ca="1" si="152"/>
        <v>1679.4689999999973</v>
      </c>
      <c r="BZ194" s="79">
        <f t="shared" ca="1" si="158"/>
        <v>300081.49010891607</v>
      </c>
      <c r="CA194" s="14">
        <f ca="1">SUM(BY$12:BY194)</f>
        <v>163629.84910891607</v>
      </c>
      <c r="CB194" s="77">
        <f ca="1">SUM(BW$12:BW194)+SUMIF(BX$12:BX194, "&lt;0")</f>
        <v>136451.641</v>
      </c>
      <c r="CD194" s="78">
        <v>44368</v>
      </c>
      <c r="CE194" s="79">
        <f t="shared" ca="1" si="153"/>
        <v>2500</v>
      </c>
      <c r="CF194" s="79">
        <f t="shared" ca="1" si="167"/>
        <v>2500</v>
      </c>
      <c r="CG194" s="79">
        <f t="shared" ca="1" si="176"/>
        <v>640.56055703671655</v>
      </c>
      <c r="CH194" s="79">
        <f t="shared" ca="1" si="154"/>
        <v>1859.4394429632835</v>
      </c>
      <c r="CI194" s="79">
        <f t="shared" ca="1" si="155"/>
        <v>1859.4394429632835</v>
      </c>
      <c r="CJ194" s="79">
        <f t="shared" ca="1" si="182"/>
        <v>346841.69994991261</v>
      </c>
      <c r="CK194" s="14">
        <f ca="1">SUM(CI$12:CI194)</f>
        <v>188411.46574650353</v>
      </c>
      <c r="CL194" s="77">
        <f ca="1">SUM(CG$12:CG194)+SUMIF(CH$12:CH194, "&lt;0")</f>
        <v>158430.23420340908</v>
      </c>
    </row>
    <row r="195" spans="1:90" x14ac:dyDescent="0.2">
      <c r="A195" s="56">
        <v>44369</v>
      </c>
      <c r="B195" s="76">
        <f ca="1">IF($A195&gt;= $C$5,$C$6, INDEX('[1]Historical Data'!$D$2:$D$742, MATCH(A195, '[1]Historical Data'!$B$2:$B$742, 0)))</f>
        <v>1942.7882857142852</v>
      </c>
      <c r="C195" s="79">
        <f t="shared" ca="1" si="159"/>
        <v>1942.7882857142852</v>
      </c>
      <c r="D195" s="79">
        <f t="shared" ca="1" si="168"/>
        <v>0</v>
      </c>
      <c r="E195" s="79">
        <f t="shared" ca="1" si="130"/>
        <v>1942.7882857142852</v>
      </c>
      <c r="F195" s="79">
        <f t="shared" ca="1" si="131"/>
        <v>1942.7882857142852</v>
      </c>
      <c r="G195" s="79">
        <f t="shared" ca="1" si="156"/>
        <v>296223.88899999973</v>
      </c>
      <c r="H195" s="14">
        <f ca="1">SUM(F$12:F195)</f>
        <v>162518.41028571417</v>
      </c>
      <c r="I195" s="77">
        <f ca="1">SUM(D$12:D195)+SUMIF(E$12:E195, "&lt;0")</f>
        <v>133705.47871428568</v>
      </c>
      <c r="J195" s="14"/>
      <c r="K195" s="78">
        <v>44369</v>
      </c>
      <c r="L195" s="79">
        <f t="shared" ca="1" si="132"/>
        <v>1850.8969899038457</v>
      </c>
      <c r="M195" s="79">
        <f t="shared" ca="1" si="160"/>
        <v>1850.8969899038457</v>
      </c>
      <c r="N195" s="79">
        <f t="shared" ca="1" si="169"/>
        <v>0</v>
      </c>
      <c r="O195" s="79">
        <f t="shared" ca="1" si="133"/>
        <v>1850.8969899038457</v>
      </c>
      <c r="P195" s="79">
        <f t="shared" ca="1" si="134"/>
        <v>1850.8969899038457</v>
      </c>
      <c r="Q195" s="79">
        <f t="shared" ca="1" si="177"/>
        <v>285932.06386923074</v>
      </c>
      <c r="R195" s="14">
        <f ca="1">SUM(P$12:P195)</f>
        <v>156637.36735384612</v>
      </c>
      <c r="S195" s="77">
        <f ca="1">SUM(N$12:N195)+SUMIF(O$12:O195, "&lt;0")</f>
        <v>129294.69651538462</v>
      </c>
      <c r="U195" s="78">
        <v>44369</v>
      </c>
      <c r="V195" s="79">
        <f t="shared" ca="1" si="135"/>
        <v>1250</v>
      </c>
      <c r="W195" s="79">
        <f t="shared" ca="1" si="161"/>
        <v>1250</v>
      </c>
      <c r="X195" s="79">
        <f t="shared" ca="1" si="170"/>
        <v>0</v>
      </c>
      <c r="Y195" s="79">
        <f t="shared" ca="1" si="136"/>
        <v>1250</v>
      </c>
      <c r="Z195" s="79">
        <f t="shared" ca="1" si="137"/>
        <v>1250</v>
      </c>
      <c r="AA195" s="79">
        <f t="shared" ca="1" si="178"/>
        <v>218631.601</v>
      </c>
      <c r="AB195" s="14">
        <f ca="1">SUM(Z$12:Z195)</f>
        <v>118179.96000000002</v>
      </c>
      <c r="AC195" s="77">
        <f ca="1">SUM(X$12:X195)+SUMIF(Y$12:Y195, "&lt;0")</f>
        <v>100451.64099999997</v>
      </c>
      <c r="AE195" s="78">
        <v>44369</v>
      </c>
      <c r="AF195" s="79">
        <f t="shared" ca="1" si="138"/>
        <v>2000</v>
      </c>
      <c r="AG195" s="79">
        <f t="shared" ca="1" si="162"/>
        <v>2000</v>
      </c>
      <c r="AH195" s="79">
        <f t="shared" ca="1" si="171"/>
        <v>0</v>
      </c>
      <c r="AI195" s="79">
        <f t="shared" ca="1" si="139"/>
        <v>2000</v>
      </c>
      <c r="AJ195" s="79">
        <f t="shared" ca="1" si="140"/>
        <v>2000</v>
      </c>
      <c r="AK195" s="79">
        <f t="shared" ca="1" si="157"/>
        <v>302081.49010891607</v>
      </c>
      <c r="AL195" s="14">
        <f ca="1">SUM(AJ$12:AJ195)</f>
        <v>165629.84910891607</v>
      </c>
      <c r="AM195" s="77">
        <f ca="1">SUM(AH$12:AH195)+SUMIF(AI$12:AI195, "&lt;0")</f>
        <v>136451.641</v>
      </c>
      <c r="AO195" s="78">
        <v>44369</v>
      </c>
      <c r="AP195" s="79">
        <f t="shared" ca="1" si="141"/>
        <v>3000</v>
      </c>
      <c r="AQ195" s="79">
        <f t="shared" ca="1" si="163"/>
        <v>3000</v>
      </c>
      <c r="AR195" s="79">
        <f t="shared" ca="1" si="172"/>
        <v>564.12591953046922</v>
      </c>
      <c r="AS195" s="79">
        <f t="shared" ca="1" si="142"/>
        <v>2435.8740804695308</v>
      </c>
      <c r="AT195" s="79">
        <f t="shared" ca="1" si="143"/>
        <v>2435.8740804695308</v>
      </c>
      <c r="AU195" s="79">
        <f t="shared" ca="1" si="179"/>
        <v>385967.72356228146</v>
      </c>
      <c r="AV195" s="14">
        <f ca="1">SUM(AT$12:AT195)</f>
        <v>213581.09201750127</v>
      </c>
      <c r="AW195" s="77">
        <f ca="1">SUM(AR$12:AR195)+SUMIF(AS$12:AS195, "&lt;0")</f>
        <v>172386.63154478025</v>
      </c>
      <c r="AX195" s="14"/>
      <c r="AZ195" s="78">
        <v>44369</v>
      </c>
      <c r="BA195" s="79">
        <f t="shared" ca="1" si="144"/>
        <v>1500</v>
      </c>
      <c r="BB195" s="79">
        <f t="shared" ca="1" si="164"/>
        <v>1500</v>
      </c>
      <c r="BC195" s="79">
        <f t="shared" ca="1" si="173"/>
        <v>0</v>
      </c>
      <c r="BD195" s="79">
        <f t="shared" ca="1" si="145"/>
        <v>1500</v>
      </c>
      <c r="BE195" s="79">
        <f t="shared" ca="1" si="146"/>
        <v>1500</v>
      </c>
      <c r="BF195" s="79">
        <f t="shared" ca="1" si="180"/>
        <v>246631.601</v>
      </c>
      <c r="BG195" s="14">
        <f ca="1">SUM(BE$12:BE195)</f>
        <v>134179.95999999996</v>
      </c>
      <c r="BH195" s="77">
        <f ca="1">SUM(BC$12:BC195)+SUMIF(BD$12:BD195, "&lt;0")</f>
        <v>112451.64099999997</v>
      </c>
      <c r="BJ195" s="78">
        <v>44369</v>
      </c>
      <c r="BK195" s="79">
        <f t="shared" ca="1" si="147"/>
        <v>1750</v>
      </c>
      <c r="BL195" s="79">
        <f t="shared" ca="1" si="165"/>
        <v>1750</v>
      </c>
      <c r="BM195" s="79">
        <f t="shared" ca="1" si="174"/>
        <v>0</v>
      </c>
      <c r="BN195" s="79">
        <f t="shared" ca="1" si="148"/>
        <v>1750</v>
      </c>
      <c r="BO195" s="79">
        <f t="shared" ca="1" si="149"/>
        <v>1750</v>
      </c>
      <c r="BP195" s="79">
        <f t="shared" ca="1" si="181"/>
        <v>274631.60100000002</v>
      </c>
      <c r="BQ195" s="14">
        <f ca="1">SUM(BO$12:BO195)</f>
        <v>150179.95999999996</v>
      </c>
      <c r="BR195" s="77">
        <f ca="1">SUM(BM$12:BM195)+SUMIF(BN$12:BN195, "&lt;0")</f>
        <v>124451.64099999996</v>
      </c>
      <c r="BT195" s="78">
        <v>44369</v>
      </c>
      <c r="BU195" s="79">
        <f t="shared" ca="1" si="150"/>
        <v>2000</v>
      </c>
      <c r="BV195" s="79">
        <f t="shared" ca="1" si="166"/>
        <v>2000</v>
      </c>
      <c r="BW195" s="79">
        <f t="shared" ca="1" si="175"/>
        <v>0</v>
      </c>
      <c r="BX195" s="79">
        <f t="shared" ca="1" si="151"/>
        <v>2000</v>
      </c>
      <c r="BY195" s="79">
        <f t="shared" ca="1" si="152"/>
        <v>2000</v>
      </c>
      <c r="BZ195" s="79">
        <f t="shared" ca="1" si="158"/>
        <v>302081.49010891607</v>
      </c>
      <c r="CA195" s="14">
        <f ca="1">SUM(BY$12:BY195)</f>
        <v>165629.84910891607</v>
      </c>
      <c r="CB195" s="77">
        <f ca="1">SUM(BW$12:BW195)+SUMIF(BX$12:BX195, "&lt;0")</f>
        <v>136451.641</v>
      </c>
      <c r="CD195" s="78">
        <v>44369</v>
      </c>
      <c r="CE195" s="79">
        <f t="shared" ca="1" si="153"/>
        <v>2500</v>
      </c>
      <c r="CF195" s="79">
        <f t="shared" ca="1" si="167"/>
        <v>2500</v>
      </c>
      <c r="CG195" s="79">
        <f t="shared" ca="1" si="176"/>
        <v>296.52431038961095</v>
      </c>
      <c r="CH195" s="79">
        <f t="shared" ca="1" si="154"/>
        <v>2203.4756896103891</v>
      </c>
      <c r="CI195" s="79">
        <f t="shared" ca="1" si="155"/>
        <v>2203.4756896103891</v>
      </c>
      <c r="CJ195" s="79">
        <f t="shared" ca="1" si="182"/>
        <v>349341.69994991261</v>
      </c>
      <c r="CK195" s="14">
        <f ca="1">SUM(CI$12:CI195)</f>
        <v>190614.94143611391</v>
      </c>
      <c r="CL195" s="77">
        <f ca="1">SUM(CG$12:CG195)+SUMIF(CH$12:CH195, "&lt;0")</f>
        <v>158726.7585137987</v>
      </c>
    </row>
    <row r="196" spans="1:90" x14ac:dyDescent="0.2">
      <c r="A196" s="56">
        <v>44370</v>
      </c>
      <c r="B196" s="76">
        <f ca="1">IF($A196&gt;= $C$5,$C$6, INDEX('[1]Historical Data'!$D$2:$D$742, MATCH(A196, '[1]Historical Data'!$B$2:$B$742, 0)))</f>
        <v>1942.7882857142852</v>
      </c>
      <c r="C196" s="79">
        <f t="shared" ca="1" si="159"/>
        <v>1942.7882857142852</v>
      </c>
      <c r="D196" s="79">
        <f t="shared" ca="1" si="168"/>
        <v>0</v>
      </c>
      <c r="E196" s="79">
        <f t="shared" ca="1" si="130"/>
        <v>1942.7882857142852</v>
      </c>
      <c r="F196" s="79">
        <f t="shared" ca="1" si="131"/>
        <v>1942.7882857142852</v>
      </c>
      <c r="G196" s="79">
        <f t="shared" ca="1" si="156"/>
        <v>298166.67728571402</v>
      </c>
      <c r="H196" s="14">
        <f ca="1">SUM(F$12:F196)</f>
        <v>164461.19857142845</v>
      </c>
      <c r="I196" s="77">
        <f ca="1">SUM(D$12:D196)+SUMIF(E$12:E196, "&lt;0")</f>
        <v>133705.47871428568</v>
      </c>
      <c r="J196" s="14"/>
      <c r="K196" s="78">
        <v>44370</v>
      </c>
      <c r="L196" s="79">
        <f t="shared" ca="1" si="132"/>
        <v>1850.8969899038457</v>
      </c>
      <c r="M196" s="79">
        <f t="shared" ca="1" si="160"/>
        <v>1850.8969899038457</v>
      </c>
      <c r="N196" s="79">
        <f t="shared" ca="1" si="169"/>
        <v>0</v>
      </c>
      <c r="O196" s="79">
        <f t="shared" ca="1" si="133"/>
        <v>1850.8969899038457</v>
      </c>
      <c r="P196" s="79">
        <f t="shared" ca="1" si="134"/>
        <v>1850.8969899038457</v>
      </c>
      <c r="Q196" s="79">
        <f t="shared" ca="1" si="177"/>
        <v>287782.96085913456</v>
      </c>
      <c r="R196" s="14">
        <f ca="1">SUM(P$12:P196)</f>
        <v>158488.26434374996</v>
      </c>
      <c r="S196" s="77">
        <f ca="1">SUM(N$12:N196)+SUMIF(O$12:O196, "&lt;0")</f>
        <v>129294.69651538462</v>
      </c>
      <c r="U196" s="78">
        <v>44370</v>
      </c>
      <c r="V196" s="79">
        <f t="shared" ca="1" si="135"/>
        <v>1250</v>
      </c>
      <c r="W196" s="79">
        <f t="shared" ca="1" si="161"/>
        <v>1250</v>
      </c>
      <c r="X196" s="79">
        <f t="shared" ca="1" si="170"/>
        <v>0</v>
      </c>
      <c r="Y196" s="79">
        <f t="shared" ca="1" si="136"/>
        <v>1250</v>
      </c>
      <c r="Z196" s="79">
        <f t="shared" ca="1" si="137"/>
        <v>1250</v>
      </c>
      <c r="AA196" s="79">
        <f t="shared" ca="1" si="178"/>
        <v>219881.601</v>
      </c>
      <c r="AB196" s="14">
        <f ca="1">SUM(Z$12:Z196)</f>
        <v>119429.96000000002</v>
      </c>
      <c r="AC196" s="77">
        <f ca="1">SUM(X$12:X196)+SUMIF(Y$12:Y196, "&lt;0")</f>
        <v>100451.64099999997</v>
      </c>
      <c r="AE196" s="78">
        <v>44370</v>
      </c>
      <c r="AF196" s="79">
        <f t="shared" ca="1" si="138"/>
        <v>2000</v>
      </c>
      <c r="AG196" s="79">
        <f t="shared" ca="1" si="162"/>
        <v>2000</v>
      </c>
      <c r="AH196" s="79">
        <f t="shared" ca="1" si="171"/>
        <v>0</v>
      </c>
      <c r="AI196" s="79">
        <f t="shared" ca="1" si="139"/>
        <v>2000</v>
      </c>
      <c r="AJ196" s="79">
        <f t="shared" ca="1" si="140"/>
        <v>2000</v>
      </c>
      <c r="AK196" s="79">
        <f t="shared" ca="1" si="157"/>
        <v>304081.49010891607</v>
      </c>
      <c r="AL196" s="14">
        <f ca="1">SUM(AJ$12:AJ196)</f>
        <v>167629.84910891607</v>
      </c>
      <c r="AM196" s="77">
        <f ca="1">SUM(AH$12:AH196)+SUMIF(AI$12:AI196, "&lt;0")</f>
        <v>136451.641</v>
      </c>
      <c r="AO196" s="78">
        <v>44370</v>
      </c>
      <c r="AP196" s="79">
        <f t="shared" ca="1" si="141"/>
        <v>3000</v>
      </c>
      <c r="AQ196" s="79">
        <f t="shared" ca="1" si="163"/>
        <v>3000</v>
      </c>
      <c r="AR196" s="79">
        <f t="shared" ca="1" si="172"/>
        <v>564.12591953046876</v>
      </c>
      <c r="AS196" s="79">
        <f t="shared" ca="1" si="142"/>
        <v>2435.8740804695312</v>
      </c>
      <c r="AT196" s="79">
        <f t="shared" ca="1" si="143"/>
        <v>2435.8740804695312</v>
      </c>
      <c r="AU196" s="79">
        <f t="shared" ca="1" si="179"/>
        <v>388967.72356228146</v>
      </c>
      <c r="AV196" s="14">
        <f ca="1">SUM(AT$12:AT196)</f>
        <v>216016.96609797081</v>
      </c>
      <c r="AW196" s="77">
        <f ca="1">SUM(AR$12:AR196)+SUMIF(AS$12:AS196, "&lt;0")</f>
        <v>172950.75746431071</v>
      </c>
      <c r="AX196" s="14"/>
      <c r="AZ196" s="78">
        <v>44370</v>
      </c>
      <c r="BA196" s="79">
        <f t="shared" ca="1" si="144"/>
        <v>1500</v>
      </c>
      <c r="BB196" s="79">
        <f t="shared" ca="1" si="164"/>
        <v>1500</v>
      </c>
      <c r="BC196" s="79">
        <f t="shared" ca="1" si="173"/>
        <v>0</v>
      </c>
      <c r="BD196" s="79">
        <f t="shared" ca="1" si="145"/>
        <v>1500</v>
      </c>
      <c r="BE196" s="79">
        <f t="shared" ca="1" si="146"/>
        <v>1500</v>
      </c>
      <c r="BF196" s="79">
        <f t="shared" ca="1" si="180"/>
        <v>248131.601</v>
      </c>
      <c r="BG196" s="14">
        <f ca="1">SUM(BE$12:BE196)</f>
        <v>135679.95999999996</v>
      </c>
      <c r="BH196" s="77">
        <f ca="1">SUM(BC$12:BC196)+SUMIF(BD$12:BD196, "&lt;0")</f>
        <v>112451.64099999997</v>
      </c>
      <c r="BJ196" s="78">
        <v>44370</v>
      </c>
      <c r="BK196" s="79">
        <f t="shared" ca="1" si="147"/>
        <v>1750</v>
      </c>
      <c r="BL196" s="79">
        <f t="shared" ca="1" si="165"/>
        <v>1750</v>
      </c>
      <c r="BM196" s="79">
        <f t="shared" ca="1" si="174"/>
        <v>0</v>
      </c>
      <c r="BN196" s="79">
        <f t="shared" ca="1" si="148"/>
        <v>1750</v>
      </c>
      <c r="BO196" s="79">
        <f t="shared" ca="1" si="149"/>
        <v>1750</v>
      </c>
      <c r="BP196" s="79">
        <f t="shared" ca="1" si="181"/>
        <v>276381.60100000002</v>
      </c>
      <c r="BQ196" s="14">
        <f ca="1">SUM(BO$12:BO196)</f>
        <v>151929.95999999996</v>
      </c>
      <c r="BR196" s="77">
        <f ca="1">SUM(BM$12:BM196)+SUMIF(BN$12:BN196, "&lt;0")</f>
        <v>124451.64099999996</v>
      </c>
      <c r="BT196" s="78">
        <v>44370</v>
      </c>
      <c r="BU196" s="79">
        <f t="shared" ca="1" si="150"/>
        <v>2000</v>
      </c>
      <c r="BV196" s="79">
        <f t="shared" ca="1" si="166"/>
        <v>2000</v>
      </c>
      <c r="BW196" s="79">
        <f t="shared" ca="1" si="175"/>
        <v>0</v>
      </c>
      <c r="BX196" s="79">
        <f t="shared" ca="1" si="151"/>
        <v>2000</v>
      </c>
      <c r="BY196" s="79">
        <f t="shared" ca="1" si="152"/>
        <v>2000</v>
      </c>
      <c r="BZ196" s="79">
        <f t="shared" ca="1" si="158"/>
        <v>304081.49010891607</v>
      </c>
      <c r="CA196" s="14">
        <f ca="1">SUM(BY$12:BY196)</f>
        <v>167629.84910891607</v>
      </c>
      <c r="CB196" s="77">
        <f ca="1">SUM(BW$12:BW196)+SUMIF(BX$12:BX196, "&lt;0")</f>
        <v>136451.641</v>
      </c>
      <c r="CD196" s="78">
        <v>44370</v>
      </c>
      <c r="CE196" s="79">
        <f t="shared" ca="1" si="153"/>
        <v>2500</v>
      </c>
      <c r="CF196" s="79">
        <f t="shared" ca="1" si="167"/>
        <v>2500</v>
      </c>
      <c r="CG196" s="79">
        <f t="shared" ca="1" si="176"/>
        <v>273.01906374250802</v>
      </c>
      <c r="CH196" s="79">
        <f t="shared" ca="1" si="154"/>
        <v>2226.980936257492</v>
      </c>
      <c r="CI196" s="79">
        <f t="shared" ca="1" si="155"/>
        <v>2226.980936257492</v>
      </c>
      <c r="CJ196" s="79">
        <f t="shared" ca="1" si="182"/>
        <v>351841.69994991261</v>
      </c>
      <c r="CK196" s="14">
        <f ca="1">SUM(CI$12:CI196)</f>
        <v>192841.92237237139</v>
      </c>
      <c r="CL196" s="77">
        <f ca="1">SUM(CG$12:CG196)+SUMIF(CH$12:CH196, "&lt;0")</f>
        <v>158999.77757754122</v>
      </c>
    </row>
    <row r="197" spans="1:90" x14ac:dyDescent="0.2">
      <c r="A197" s="56">
        <v>44371</v>
      </c>
      <c r="B197" s="76">
        <f ca="1">IF($A197&gt;= $C$5,$C$6, INDEX('[1]Historical Data'!$D$2:$D$742, MATCH(A197, '[1]Historical Data'!$B$2:$B$742, 0)))</f>
        <v>1942.7882857142852</v>
      </c>
      <c r="C197" s="79">
        <f t="shared" ca="1" si="159"/>
        <v>1942.7882857142852</v>
      </c>
      <c r="D197" s="79">
        <f t="shared" ca="1" si="168"/>
        <v>437.93600000000151</v>
      </c>
      <c r="E197" s="79">
        <f t="shared" ca="1" si="130"/>
        <v>1504.8522857142837</v>
      </c>
      <c r="F197" s="79">
        <f t="shared" ca="1" si="131"/>
        <v>1504.8522857142837</v>
      </c>
      <c r="G197" s="79">
        <f t="shared" ca="1" si="156"/>
        <v>300109.4655714283</v>
      </c>
      <c r="H197" s="14">
        <f ca="1">SUM(F$12:F197)</f>
        <v>165966.05085714275</v>
      </c>
      <c r="I197" s="77">
        <f ca="1">SUM(D$12:D197)+SUMIF(E$12:E197, "&lt;0")</f>
        <v>134143.41471428567</v>
      </c>
      <c r="J197" s="14"/>
      <c r="K197" s="78">
        <v>44371</v>
      </c>
      <c r="L197" s="79">
        <f t="shared" ca="1" si="132"/>
        <v>1850.8969899038457</v>
      </c>
      <c r="M197" s="79">
        <f t="shared" ca="1" si="160"/>
        <v>1850.8969899038457</v>
      </c>
      <c r="N197" s="79">
        <f t="shared" ca="1" si="169"/>
        <v>437.93600000000151</v>
      </c>
      <c r="O197" s="79">
        <f t="shared" ca="1" si="133"/>
        <v>1412.9609899038442</v>
      </c>
      <c r="P197" s="79">
        <f t="shared" ca="1" si="134"/>
        <v>1412.9609899038442</v>
      </c>
      <c r="Q197" s="79">
        <f t="shared" ca="1" si="177"/>
        <v>289633.85784903838</v>
      </c>
      <c r="R197" s="14">
        <f ca="1">SUM(P$12:P197)</f>
        <v>159901.2253336538</v>
      </c>
      <c r="S197" s="77">
        <f ca="1">SUM(N$12:N197)+SUMIF(O$12:O197, "&lt;0")</f>
        <v>129732.63251538463</v>
      </c>
      <c r="U197" s="78">
        <v>44371</v>
      </c>
      <c r="V197" s="79">
        <f t="shared" ca="1" si="135"/>
        <v>1250</v>
      </c>
      <c r="W197" s="79">
        <f t="shared" ca="1" si="161"/>
        <v>1250</v>
      </c>
      <c r="X197" s="79">
        <f t="shared" ca="1" si="170"/>
        <v>437.93600000000151</v>
      </c>
      <c r="Y197" s="79">
        <f t="shared" ca="1" si="136"/>
        <v>812.06399999999849</v>
      </c>
      <c r="Z197" s="79">
        <f t="shared" ca="1" si="137"/>
        <v>812.06399999999849</v>
      </c>
      <c r="AA197" s="79">
        <f t="shared" ca="1" si="178"/>
        <v>221131.601</v>
      </c>
      <c r="AB197" s="14">
        <f ca="1">SUM(Z$12:Z197)</f>
        <v>120242.02400000002</v>
      </c>
      <c r="AC197" s="77">
        <f ca="1">SUM(X$12:X197)+SUMIF(Y$12:Y197, "&lt;0")</f>
        <v>100889.57699999998</v>
      </c>
      <c r="AE197" s="78">
        <v>44371</v>
      </c>
      <c r="AF197" s="79">
        <f t="shared" ca="1" si="138"/>
        <v>2000</v>
      </c>
      <c r="AG197" s="79">
        <f t="shared" ca="1" si="162"/>
        <v>2000</v>
      </c>
      <c r="AH197" s="79">
        <f t="shared" ca="1" si="171"/>
        <v>437.93600000000151</v>
      </c>
      <c r="AI197" s="79">
        <f t="shared" ca="1" si="139"/>
        <v>1562.0639999999985</v>
      </c>
      <c r="AJ197" s="79">
        <f t="shared" ca="1" si="140"/>
        <v>1562.0639999999985</v>
      </c>
      <c r="AK197" s="79">
        <f t="shared" ca="1" si="157"/>
        <v>306081.49010891607</v>
      </c>
      <c r="AL197" s="14">
        <f ca="1">SUM(AJ$12:AJ197)</f>
        <v>169191.91310891608</v>
      </c>
      <c r="AM197" s="77">
        <f ca="1">SUM(AH$12:AH197)+SUMIF(AI$12:AI197, "&lt;0")</f>
        <v>136889.57699999999</v>
      </c>
      <c r="AO197" s="78">
        <v>44371</v>
      </c>
      <c r="AP197" s="79">
        <f t="shared" ca="1" si="141"/>
        <v>3000</v>
      </c>
      <c r="AQ197" s="79">
        <f t="shared" ca="1" si="163"/>
        <v>3000</v>
      </c>
      <c r="AR197" s="79">
        <f t="shared" ca="1" si="172"/>
        <v>1002.0619195304707</v>
      </c>
      <c r="AS197" s="79">
        <f t="shared" ca="1" si="142"/>
        <v>1997.9380804695293</v>
      </c>
      <c r="AT197" s="79">
        <f t="shared" ca="1" si="143"/>
        <v>1997.9380804695293</v>
      </c>
      <c r="AU197" s="79">
        <f t="shared" ca="1" si="179"/>
        <v>391967.72356228146</v>
      </c>
      <c r="AV197" s="14">
        <f ca="1">SUM(AT$12:AT197)</f>
        <v>218014.90417844034</v>
      </c>
      <c r="AW197" s="77">
        <f ca="1">SUM(AR$12:AR197)+SUMIF(AS$12:AS197, "&lt;0")</f>
        <v>173952.81938384118</v>
      </c>
      <c r="AX197" s="14"/>
      <c r="AZ197" s="78">
        <v>44371</v>
      </c>
      <c r="BA197" s="79">
        <f t="shared" ca="1" si="144"/>
        <v>1500</v>
      </c>
      <c r="BB197" s="79">
        <f t="shared" ca="1" si="164"/>
        <v>1500</v>
      </c>
      <c r="BC197" s="79">
        <f t="shared" ca="1" si="173"/>
        <v>437.93600000000151</v>
      </c>
      <c r="BD197" s="79">
        <f t="shared" ca="1" si="145"/>
        <v>1062.0639999999985</v>
      </c>
      <c r="BE197" s="79">
        <f t="shared" ca="1" si="146"/>
        <v>1062.0639999999985</v>
      </c>
      <c r="BF197" s="79">
        <f t="shared" ca="1" si="180"/>
        <v>249631.601</v>
      </c>
      <c r="BG197" s="14">
        <f ca="1">SUM(BE$12:BE197)</f>
        <v>136742.02399999998</v>
      </c>
      <c r="BH197" s="77">
        <f ca="1">SUM(BC$12:BC197)+SUMIF(BD$12:BD197, "&lt;0")</f>
        <v>112889.57699999998</v>
      </c>
      <c r="BJ197" s="78">
        <v>44371</v>
      </c>
      <c r="BK197" s="79">
        <f t="shared" ca="1" si="147"/>
        <v>1750</v>
      </c>
      <c r="BL197" s="79">
        <f t="shared" ca="1" si="165"/>
        <v>1750</v>
      </c>
      <c r="BM197" s="79">
        <f t="shared" ca="1" si="174"/>
        <v>437.93600000000151</v>
      </c>
      <c r="BN197" s="79">
        <f t="shared" ca="1" si="148"/>
        <v>1312.0639999999985</v>
      </c>
      <c r="BO197" s="79">
        <f t="shared" ca="1" si="149"/>
        <v>1312.0639999999985</v>
      </c>
      <c r="BP197" s="79">
        <f t="shared" ca="1" si="181"/>
        <v>278131.60100000002</v>
      </c>
      <c r="BQ197" s="14">
        <f ca="1">SUM(BO$12:BO197)</f>
        <v>153242.02399999998</v>
      </c>
      <c r="BR197" s="77">
        <f ca="1">SUM(BM$12:BM197)+SUMIF(BN$12:BN197, "&lt;0")</f>
        <v>124889.57699999996</v>
      </c>
      <c r="BT197" s="78">
        <v>44371</v>
      </c>
      <c r="BU197" s="79">
        <f t="shared" ca="1" si="150"/>
        <v>2000</v>
      </c>
      <c r="BV197" s="79">
        <f t="shared" ca="1" si="166"/>
        <v>2000</v>
      </c>
      <c r="BW197" s="79">
        <f t="shared" ca="1" si="175"/>
        <v>437.93600000000151</v>
      </c>
      <c r="BX197" s="79">
        <f t="shared" ca="1" si="151"/>
        <v>1562.0639999999985</v>
      </c>
      <c r="BY197" s="79">
        <f t="shared" ca="1" si="152"/>
        <v>1562.0639999999985</v>
      </c>
      <c r="BZ197" s="79">
        <f t="shared" ca="1" si="158"/>
        <v>306081.49010891607</v>
      </c>
      <c r="CA197" s="14">
        <f ca="1">SUM(BY$12:BY197)</f>
        <v>169191.91310891608</v>
      </c>
      <c r="CB197" s="77">
        <f ca="1">SUM(BW$12:BW197)+SUMIF(BX$12:BX197, "&lt;0")</f>
        <v>136889.57699999999</v>
      </c>
      <c r="CD197" s="78">
        <v>44371</v>
      </c>
      <c r="CE197" s="79">
        <f t="shared" ca="1" si="153"/>
        <v>2500</v>
      </c>
      <c r="CF197" s="79">
        <f t="shared" ca="1" si="167"/>
        <v>2500</v>
      </c>
      <c r="CG197" s="79">
        <f t="shared" ca="1" si="176"/>
        <v>687.44981709540662</v>
      </c>
      <c r="CH197" s="79">
        <f t="shared" ca="1" si="154"/>
        <v>1812.5501829045934</v>
      </c>
      <c r="CI197" s="79">
        <f t="shared" ca="1" si="155"/>
        <v>1812.5501829045934</v>
      </c>
      <c r="CJ197" s="79">
        <f t="shared" ca="1" si="182"/>
        <v>354341.69994991261</v>
      </c>
      <c r="CK197" s="14">
        <f ca="1">SUM(CI$12:CI197)</f>
        <v>194654.47255527598</v>
      </c>
      <c r="CL197" s="77">
        <f ca="1">SUM(CG$12:CG197)+SUMIF(CH$12:CH197, "&lt;0")</f>
        <v>159687.22739463663</v>
      </c>
    </row>
    <row r="198" spans="1:90" x14ac:dyDescent="0.2">
      <c r="A198" s="56">
        <v>44372</v>
      </c>
      <c r="B198" s="76">
        <f ca="1">IF($A198&gt;= $C$5,$C$6, INDEX('[1]Historical Data'!$D$2:$D$742, MATCH(A198, '[1]Historical Data'!$B$2:$B$742, 0)))</f>
        <v>1942.7882857142852</v>
      </c>
      <c r="C198" s="79">
        <f t="shared" ca="1" si="159"/>
        <v>1942.7882857142852</v>
      </c>
      <c r="D198" s="79">
        <f t="shared" ca="1" si="168"/>
        <v>1587.7700000000004</v>
      </c>
      <c r="E198" s="79">
        <f t="shared" ca="1" si="130"/>
        <v>355.01828571428473</v>
      </c>
      <c r="F198" s="79">
        <f t="shared" ca="1" si="131"/>
        <v>355.01828571428473</v>
      </c>
      <c r="G198" s="79">
        <f t="shared" ca="1" si="156"/>
        <v>302052.25385714258</v>
      </c>
      <c r="H198" s="14">
        <f ca="1">SUM(F$12:F198)</f>
        <v>166321.06914285704</v>
      </c>
      <c r="I198" s="77">
        <f ca="1">SUM(D$12:D198)+SUMIF(E$12:E198, "&lt;0")</f>
        <v>135731.18471428566</v>
      </c>
      <c r="J198" s="14"/>
      <c r="K198" s="78">
        <v>44372</v>
      </c>
      <c r="L198" s="79">
        <f t="shared" ca="1" si="132"/>
        <v>1850.8969899038457</v>
      </c>
      <c r="M198" s="79">
        <f t="shared" ca="1" si="160"/>
        <v>1850.8969899038457</v>
      </c>
      <c r="N198" s="79">
        <f t="shared" ca="1" si="169"/>
        <v>1587.7700000000004</v>
      </c>
      <c r="O198" s="79">
        <f t="shared" ca="1" si="133"/>
        <v>263.12698990384524</v>
      </c>
      <c r="P198" s="79">
        <f t="shared" ca="1" si="134"/>
        <v>263.12698990384524</v>
      </c>
      <c r="Q198" s="79">
        <f t="shared" ca="1" si="177"/>
        <v>291484.7548389422</v>
      </c>
      <c r="R198" s="14">
        <f ca="1">SUM(P$12:P198)</f>
        <v>160164.35232355766</v>
      </c>
      <c r="S198" s="77">
        <f ca="1">SUM(N$12:N198)+SUMIF(O$12:O198, "&lt;0")</f>
        <v>131320.40251538463</v>
      </c>
      <c r="U198" s="78">
        <v>44372</v>
      </c>
      <c r="V198" s="79">
        <f t="shared" ca="1" si="135"/>
        <v>1250</v>
      </c>
      <c r="W198" s="79">
        <f t="shared" ca="1" si="161"/>
        <v>1250</v>
      </c>
      <c r="X198" s="79">
        <f t="shared" ca="1" si="170"/>
        <v>1250</v>
      </c>
      <c r="Y198" s="79">
        <f t="shared" ca="1" si="136"/>
        <v>0</v>
      </c>
      <c r="Z198" s="79">
        <f t="shared" ca="1" si="137"/>
        <v>0</v>
      </c>
      <c r="AA198" s="79">
        <f t="shared" ca="1" si="178"/>
        <v>222381.601</v>
      </c>
      <c r="AB198" s="14">
        <f ca="1">SUM(Z$12:Z198)</f>
        <v>120242.02400000002</v>
      </c>
      <c r="AC198" s="77">
        <f ca="1">SUM(X$12:X198)+SUMIF(Y$12:Y198, "&lt;0")</f>
        <v>102139.57699999998</v>
      </c>
      <c r="AE198" s="78">
        <v>44372</v>
      </c>
      <c r="AF198" s="79">
        <f t="shared" ca="1" si="138"/>
        <v>2000</v>
      </c>
      <c r="AG198" s="79">
        <f t="shared" ca="1" si="162"/>
        <v>2000</v>
      </c>
      <c r="AH198" s="79">
        <f t="shared" ca="1" si="171"/>
        <v>1587.7700000000004</v>
      </c>
      <c r="AI198" s="79">
        <f t="shared" ca="1" si="139"/>
        <v>412.22999999999956</v>
      </c>
      <c r="AJ198" s="79">
        <f t="shared" ca="1" si="140"/>
        <v>412.22999999999956</v>
      </c>
      <c r="AK198" s="79">
        <f t="shared" ca="1" si="157"/>
        <v>308081.49010891607</v>
      </c>
      <c r="AL198" s="14">
        <f ca="1">SUM(AJ$12:AJ198)</f>
        <v>169604.14310891609</v>
      </c>
      <c r="AM198" s="77">
        <f ca="1">SUM(AH$12:AH198)+SUMIF(AI$12:AI198, "&lt;0")</f>
        <v>138477.34699999998</v>
      </c>
      <c r="AO198" s="78">
        <v>44372</v>
      </c>
      <c r="AP198" s="79">
        <f t="shared" ca="1" si="141"/>
        <v>3000</v>
      </c>
      <c r="AQ198" s="79">
        <f t="shared" ca="1" si="163"/>
        <v>3000</v>
      </c>
      <c r="AR198" s="79">
        <f t="shared" ca="1" si="172"/>
        <v>2151.8959195304697</v>
      </c>
      <c r="AS198" s="79">
        <f t="shared" ca="1" si="142"/>
        <v>848.10408046953034</v>
      </c>
      <c r="AT198" s="79">
        <f t="shared" ca="1" si="143"/>
        <v>848.10408046953034</v>
      </c>
      <c r="AU198" s="79">
        <f t="shared" ca="1" si="179"/>
        <v>394967.72356228146</v>
      </c>
      <c r="AV198" s="14">
        <f ca="1">SUM(AT$12:AT198)</f>
        <v>218863.00825890986</v>
      </c>
      <c r="AW198" s="77">
        <f ca="1">SUM(AR$12:AR198)+SUMIF(AS$12:AS198, "&lt;0")</f>
        <v>176104.71530337166</v>
      </c>
      <c r="AX198" s="14"/>
      <c r="AZ198" s="78">
        <v>44372</v>
      </c>
      <c r="BA198" s="79">
        <f t="shared" ca="1" si="144"/>
        <v>1500</v>
      </c>
      <c r="BB198" s="79">
        <f t="shared" ca="1" si="164"/>
        <v>1500</v>
      </c>
      <c r="BC198" s="79">
        <f t="shared" ca="1" si="173"/>
        <v>1500</v>
      </c>
      <c r="BD198" s="79">
        <f t="shared" ca="1" si="145"/>
        <v>0</v>
      </c>
      <c r="BE198" s="79">
        <f t="shared" ca="1" si="146"/>
        <v>0</v>
      </c>
      <c r="BF198" s="79">
        <f t="shared" ca="1" si="180"/>
        <v>251131.601</v>
      </c>
      <c r="BG198" s="14">
        <f ca="1">SUM(BE$12:BE198)</f>
        <v>136742.02399999998</v>
      </c>
      <c r="BH198" s="77">
        <f ca="1">SUM(BC$12:BC198)+SUMIF(BD$12:BD198, "&lt;0")</f>
        <v>114389.57699999998</v>
      </c>
      <c r="BJ198" s="78">
        <v>44372</v>
      </c>
      <c r="BK198" s="79">
        <f t="shared" ca="1" si="147"/>
        <v>1750</v>
      </c>
      <c r="BL198" s="79">
        <f t="shared" ca="1" si="165"/>
        <v>1750</v>
      </c>
      <c r="BM198" s="79">
        <f t="shared" ca="1" si="174"/>
        <v>1587.7700000000004</v>
      </c>
      <c r="BN198" s="79">
        <f t="shared" ca="1" si="148"/>
        <v>162.22999999999956</v>
      </c>
      <c r="BO198" s="79">
        <f t="shared" ca="1" si="149"/>
        <v>162.22999999999956</v>
      </c>
      <c r="BP198" s="79">
        <f t="shared" ca="1" si="181"/>
        <v>279881.60100000002</v>
      </c>
      <c r="BQ198" s="14">
        <f ca="1">SUM(BO$12:BO198)</f>
        <v>153404.25399999999</v>
      </c>
      <c r="BR198" s="77">
        <f ca="1">SUM(BM$12:BM198)+SUMIF(BN$12:BN198, "&lt;0")</f>
        <v>126477.34699999997</v>
      </c>
      <c r="BT198" s="78">
        <v>44372</v>
      </c>
      <c r="BU198" s="79">
        <f t="shared" ca="1" si="150"/>
        <v>2000</v>
      </c>
      <c r="BV198" s="79">
        <f t="shared" ca="1" si="166"/>
        <v>2000</v>
      </c>
      <c r="BW198" s="79">
        <f t="shared" ca="1" si="175"/>
        <v>1587.7700000000004</v>
      </c>
      <c r="BX198" s="79">
        <f t="shared" ca="1" si="151"/>
        <v>412.22999999999956</v>
      </c>
      <c r="BY198" s="79">
        <f t="shared" ca="1" si="152"/>
        <v>412.22999999999956</v>
      </c>
      <c r="BZ198" s="79">
        <f t="shared" ca="1" si="158"/>
        <v>308081.49010891607</v>
      </c>
      <c r="CA198" s="14">
        <f ca="1">SUM(BY$12:BY198)</f>
        <v>169604.14310891609</v>
      </c>
      <c r="CB198" s="77">
        <f ca="1">SUM(BW$12:BW198)+SUMIF(BX$12:BX198, "&lt;0")</f>
        <v>138477.34699999998</v>
      </c>
      <c r="CD198" s="78">
        <v>44372</v>
      </c>
      <c r="CE198" s="79">
        <f t="shared" ca="1" si="153"/>
        <v>2500</v>
      </c>
      <c r="CF198" s="79">
        <f t="shared" ca="1" si="167"/>
        <v>2500</v>
      </c>
      <c r="CG198" s="79">
        <f t="shared" ca="1" si="176"/>
        <v>1813.7785704483031</v>
      </c>
      <c r="CH198" s="79">
        <f t="shared" ca="1" si="154"/>
        <v>686.22142955169693</v>
      </c>
      <c r="CI198" s="79">
        <f t="shared" ca="1" si="155"/>
        <v>686.22142955169693</v>
      </c>
      <c r="CJ198" s="79">
        <f t="shared" ca="1" si="182"/>
        <v>356841.69994991261</v>
      </c>
      <c r="CK198" s="14">
        <f ca="1">SUM(CI$12:CI198)</f>
        <v>195340.69398482767</v>
      </c>
      <c r="CL198" s="77">
        <f ca="1">SUM(CG$12:CG198)+SUMIF(CH$12:CH198, "&lt;0")</f>
        <v>161501.00596508494</v>
      </c>
    </row>
    <row r="199" spans="1:90" x14ac:dyDescent="0.2">
      <c r="A199" s="56">
        <v>44373</v>
      </c>
      <c r="B199" s="76">
        <f ca="1">IF($A199&gt;= $C$5,$C$6, INDEX('[1]Historical Data'!$D$2:$D$742, MATCH(A199, '[1]Historical Data'!$B$2:$B$742, 0)))</f>
        <v>1942.7882857142852</v>
      </c>
      <c r="C199" s="79">
        <f t="shared" ca="1" si="159"/>
        <v>1942.7882857142852</v>
      </c>
      <c r="D199" s="79">
        <f t="shared" ca="1" si="168"/>
        <v>1942.7882857142852</v>
      </c>
      <c r="E199" s="79">
        <f t="shared" ca="1" si="130"/>
        <v>0</v>
      </c>
      <c r="F199" s="79">
        <f t="shared" ca="1" si="131"/>
        <v>0</v>
      </c>
      <c r="G199" s="79">
        <f t="shared" ca="1" si="156"/>
        <v>303995.04214285687</v>
      </c>
      <c r="H199" s="14">
        <f ca="1">SUM(F$12:F199)</f>
        <v>166321.06914285704</v>
      </c>
      <c r="I199" s="77">
        <f ca="1">SUM(D$12:D199)+SUMIF(E$12:E199, "&lt;0")</f>
        <v>137673.97299999994</v>
      </c>
      <c r="J199" s="14"/>
      <c r="K199" s="78">
        <v>44373</v>
      </c>
      <c r="L199" s="79">
        <f t="shared" ca="1" si="132"/>
        <v>1850.8969899038457</v>
      </c>
      <c r="M199" s="79">
        <f t="shared" ca="1" si="160"/>
        <v>1850.8969899038457</v>
      </c>
      <c r="N199" s="79">
        <f t="shared" ca="1" si="169"/>
        <v>1850.8969899038457</v>
      </c>
      <c r="O199" s="79">
        <f t="shared" ca="1" si="133"/>
        <v>0</v>
      </c>
      <c r="P199" s="79">
        <f t="shared" ca="1" si="134"/>
        <v>0</v>
      </c>
      <c r="Q199" s="79">
        <f t="shared" ca="1" si="177"/>
        <v>293335.65182884602</v>
      </c>
      <c r="R199" s="14">
        <f ca="1">SUM(P$12:P199)</f>
        <v>160164.35232355766</v>
      </c>
      <c r="S199" s="77">
        <f ca="1">SUM(N$12:N199)+SUMIF(O$12:O199, "&lt;0")</f>
        <v>133171.29950528848</v>
      </c>
      <c r="U199" s="78">
        <v>44373</v>
      </c>
      <c r="V199" s="79">
        <f t="shared" ca="1" si="135"/>
        <v>1250</v>
      </c>
      <c r="W199" s="79">
        <f t="shared" ca="1" si="161"/>
        <v>1250</v>
      </c>
      <c r="X199" s="79">
        <f t="shared" ca="1" si="170"/>
        <v>1250</v>
      </c>
      <c r="Y199" s="79">
        <f t="shared" ca="1" si="136"/>
        <v>0</v>
      </c>
      <c r="Z199" s="79">
        <f t="shared" ca="1" si="137"/>
        <v>0</v>
      </c>
      <c r="AA199" s="79">
        <f t="shared" ca="1" si="178"/>
        <v>223631.601</v>
      </c>
      <c r="AB199" s="14">
        <f ca="1">SUM(Z$12:Z199)</f>
        <v>120242.02400000002</v>
      </c>
      <c r="AC199" s="77">
        <f ca="1">SUM(X$12:X199)+SUMIF(Y$12:Y199, "&lt;0")</f>
        <v>103389.57699999998</v>
      </c>
      <c r="AE199" s="78">
        <v>44373</v>
      </c>
      <c r="AF199" s="79">
        <f t="shared" ca="1" si="138"/>
        <v>2000</v>
      </c>
      <c r="AG199" s="79">
        <f t="shared" ca="1" si="162"/>
        <v>2000</v>
      </c>
      <c r="AH199" s="79">
        <f t="shared" ca="1" si="171"/>
        <v>1984.7629999999963</v>
      </c>
      <c r="AI199" s="79">
        <f t="shared" ca="1" si="139"/>
        <v>15.237000000003718</v>
      </c>
      <c r="AJ199" s="79">
        <f t="shared" ca="1" si="140"/>
        <v>15.237000000003718</v>
      </c>
      <c r="AK199" s="79">
        <f t="shared" ca="1" si="157"/>
        <v>310081.49010891607</v>
      </c>
      <c r="AL199" s="14">
        <f ca="1">SUM(AJ$12:AJ199)</f>
        <v>169619.38010891608</v>
      </c>
      <c r="AM199" s="77">
        <f ca="1">SUM(AH$12:AH199)+SUMIF(AI$12:AI199, "&lt;0")</f>
        <v>140462.10999999999</v>
      </c>
      <c r="AO199" s="78">
        <v>44373</v>
      </c>
      <c r="AP199" s="79">
        <f t="shared" ca="1" si="141"/>
        <v>3000</v>
      </c>
      <c r="AQ199" s="79">
        <f t="shared" ca="1" si="163"/>
        <v>3000</v>
      </c>
      <c r="AR199" s="79">
        <f t="shared" ca="1" si="172"/>
        <v>2548.8889195304655</v>
      </c>
      <c r="AS199" s="79">
        <f t="shared" ca="1" si="142"/>
        <v>451.1110804695345</v>
      </c>
      <c r="AT199" s="79">
        <f t="shared" ca="1" si="143"/>
        <v>451.1110804695345</v>
      </c>
      <c r="AU199" s="79">
        <f t="shared" ca="1" si="179"/>
        <v>397967.72356228146</v>
      </c>
      <c r="AV199" s="14">
        <f ca="1">SUM(AT$12:AT199)</f>
        <v>219314.11933937939</v>
      </c>
      <c r="AW199" s="77">
        <f ca="1">SUM(AR$12:AR199)+SUMIF(AS$12:AS199, "&lt;0")</f>
        <v>178653.60422290213</v>
      </c>
      <c r="AX199" s="14"/>
      <c r="AZ199" s="78">
        <v>44373</v>
      </c>
      <c r="BA199" s="79">
        <f t="shared" ca="1" si="144"/>
        <v>1500</v>
      </c>
      <c r="BB199" s="79">
        <f t="shared" ca="1" si="164"/>
        <v>1500</v>
      </c>
      <c r="BC199" s="79">
        <f t="shared" ca="1" si="173"/>
        <v>1500</v>
      </c>
      <c r="BD199" s="79">
        <f t="shared" ca="1" si="145"/>
        <v>0</v>
      </c>
      <c r="BE199" s="79">
        <f t="shared" ca="1" si="146"/>
        <v>0</v>
      </c>
      <c r="BF199" s="79">
        <f t="shared" ca="1" si="180"/>
        <v>252631.601</v>
      </c>
      <c r="BG199" s="14">
        <f ca="1">SUM(BE$12:BE199)</f>
        <v>136742.02399999998</v>
      </c>
      <c r="BH199" s="77">
        <f ca="1">SUM(BC$12:BC199)+SUMIF(BD$12:BD199, "&lt;0")</f>
        <v>115889.57699999998</v>
      </c>
      <c r="BJ199" s="78">
        <v>44373</v>
      </c>
      <c r="BK199" s="79">
        <f t="shared" ca="1" si="147"/>
        <v>1750</v>
      </c>
      <c r="BL199" s="79">
        <f t="shared" ca="1" si="165"/>
        <v>1750</v>
      </c>
      <c r="BM199" s="79">
        <f t="shared" ca="1" si="174"/>
        <v>1750</v>
      </c>
      <c r="BN199" s="79">
        <f t="shared" ca="1" si="148"/>
        <v>0</v>
      </c>
      <c r="BO199" s="79">
        <f t="shared" ca="1" si="149"/>
        <v>0</v>
      </c>
      <c r="BP199" s="79">
        <f t="shared" ca="1" si="181"/>
        <v>281631.60100000002</v>
      </c>
      <c r="BQ199" s="14">
        <f ca="1">SUM(BO$12:BO199)</f>
        <v>153404.25399999999</v>
      </c>
      <c r="BR199" s="77">
        <f ca="1">SUM(BM$12:BM199)+SUMIF(BN$12:BN199, "&lt;0")</f>
        <v>128227.34699999997</v>
      </c>
      <c r="BT199" s="78">
        <v>44373</v>
      </c>
      <c r="BU199" s="79">
        <f t="shared" ca="1" si="150"/>
        <v>2000</v>
      </c>
      <c r="BV199" s="79">
        <f t="shared" ca="1" si="166"/>
        <v>2000</v>
      </c>
      <c r="BW199" s="79">
        <f t="shared" ca="1" si="175"/>
        <v>1984.7629999999963</v>
      </c>
      <c r="BX199" s="79">
        <f t="shared" ca="1" si="151"/>
        <v>15.237000000003718</v>
      </c>
      <c r="BY199" s="79">
        <f t="shared" ca="1" si="152"/>
        <v>15.237000000003718</v>
      </c>
      <c r="BZ199" s="79">
        <f t="shared" ca="1" si="158"/>
        <v>310081.49010891607</v>
      </c>
      <c r="CA199" s="14">
        <f ca="1">SUM(BY$12:BY199)</f>
        <v>169619.38010891608</v>
      </c>
      <c r="CB199" s="77">
        <f ca="1">SUM(BW$12:BW199)+SUMIF(BX$12:BX199, "&lt;0")</f>
        <v>140462.10999999999</v>
      </c>
      <c r="CD199" s="78">
        <v>44373</v>
      </c>
      <c r="CE199" s="79">
        <f t="shared" ca="1" si="153"/>
        <v>2500</v>
      </c>
      <c r="CF199" s="79">
        <f t="shared" ca="1" si="167"/>
        <v>2500</v>
      </c>
      <c r="CG199" s="79">
        <f t="shared" ca="1" si="176"/>
        <v>2187.266323801196</v>
      </c>
      <c r="CH199" s="79">
        <f t="shared" ca="1" si="154"/>
        <v>312.73367619880401</v>
      </c>
      <c r="CI199" s="79">
        <f t="shared" ca="1" si="155"/>
        <v>312.73367619880401</v>
      </c>
      <c r="CJ199" s="79">
        <f t="shared" ca="1" si="182"/>
        <v>359341.69994991261</v>
      </c>
      <c r="CK199" s="14">
        <f ca="1">SUM(CI$12:CI199)</f>
        <v>195653.42766102648</v>
      </c>
      <c r="CL199" s="77">
        <f ca="1">SUM(CG$12:CG199)+SUMIF(CH$12:CH199, "&lt;0")</f>
        <v>163688.27228888613</v>
      </c>
    </row>
    <row r="200" spans="1:90" x14ac:dyDescent="0.2">
      <c r="A200" s="56">
        <v>44374</v>
      </c>
      <c r="B200" s="76">
        <f ca="1">IF($A200&gt;= $C$5,$C$6, INDEX('[1]Historical Data'!$D$2:$D$742, MATCH(A200, '[1]Historical Data'!$B$2:$B$742, 0)))</f>
        <v>1942.7882857142852</v>
      </c>
      <c r="C200" s="79">
        <f t="shared" ca="1" si="159"/>
        <v>1942.7882857142852</v>
      </c>
      <c r="D200" s="79">
        <f t="shared" ca="1" si="168"/>
        <v>1406.6237142857051</v>
      </c>
      <c r="E200" s="79">
        <f t="shared" ca="1" si="130"/>
        <v>536.16457142858008</v>
      </c>
      <c r="F200" s="79">
        <f t="shared" ca="1" si="131"/>
        <v>536.16457142858008</v>
      </c>
      <c r="G200" s="79">
        <f t="shared" ca="1" si="156"/>
        <v>305937.83042857115</v>
      </c>
      <c r="H200" s="14">
        <f ca="1">SUM(F$12:F200)</f>
        <v>166857.23371428563</v>
      </c>
      <c r="I200" s="77">
        <f ca="1">SUM(D$12:D200)+SUMIF(E$12:E200, "&lt;0")</f>
        <v>139080.59671428564</v>
      </c>
      <c r="J200" s="14"/>
      <c r="K200" s="78">
        <v>44374</v>
      </c>
      <c r="L200" s="79">
        <f t="shared" ca="1" si="132"/>
        <v>1850.8969899038457</v>
      </c>
      <c r="M200" s="79">
        <f t="shared" ca="1" si="160"/>
        <v>1850.8969899038457</v>
      </c>
      <c r="N200" s="79">
        <f t="shared" ca="1" si="169"/>
        <v>1498.5150100961446</v>
      </c>
      <c r="O200" s="79">
        <f t="shared" ca="1" si="133"/>
        <v>352.3819798077011</v>
      </c>
      <c r="P200" s="79">
        <f t="shared" ca="1" si="134"/>
        <v>352.3819798077011</v>
      </c>
      <c r="Q200" s="79">
        <f t="shared" ca="1" si="177"/>
        <v>295186.54881874984</v>
      </c>
      <c r="R200" s="14">
        <f ca="1">SUM(P$12:P200)</f>
        <v>160516.73430336535</v>
      </c>
      <c r="S200" s="77">
        <f ca="1">SUM(N$12:N200)+SUMIF(O$12:O200, "&lt;0")</f>
        <v>134669.81451538461</v>
      </c>
      <c r="U200" s="78">
        <v>44374</v>
      </c>
      <c r="V200" s="79">
        <f t="shared" ca="1" si="135"/>
        <v>1250</v>
      </c>
      <c r="W200" s="79">
        <f t="shared" ca="1" si="161"/>
        <v>1250</v>
      </c>
      <c r="X200" s="79">
        <f t="shared" ca="1" si="170"/>
        <v>1250</v>
      </c>
      <c r="Y200" s="79">
        <f t="shared" ca="1" si="136"/>
        <v>0</v>
      </c>
      <c r="Z200" s="79">
        <f t="shared" ca="1" si="137"/>
        <v>0</v>
      </c>
      <c r="AA200" s="79">
        <f t="shared" ca="1" si="178"/>
        <v>224881.601</v>
      </c>
      <c r="AB200" s="14">
        <f ca="1">SUM(Z$12:Z200)</f>
        <v>120242.02400000002</v>
      </c>
      <c r="AC200" s="77">
        <f ca="1">SUM(X$12:X200)+SUMIF(Y$12:Y200, "&lt;0")</f>
        <v>104639.57699999998</v>
      </c>
      <c r="AE200" s="78">
        <v>44374</v>
      </c>
      <c r="AF200" s="79">
        <f t="shared" ca="1" si="138"/>
        <v>2000</v>
      </c>
      <c r="AG200" s="79">
        <f t="shared" ca="1" si="162"/>
        <v>2000</v>
      </c>
      <c r="AH200" s="79">
        <f t="shared" ca="1" si="171"/>
        <v>1364.648999999994</v>
      </c>
      <c r="AI200" s="79">
        <f t="shared" ca="1" si="139"/>
        <v>635.35100000000602</v>
      </c>
      <c r="AJ200" s="79">
        <f t="shared" ca="1" si="140"/>
        <v>635.35100000000602</v>
      </c>
      <c r="AK200" s="79">
        <f t="shared" ca="1" si="157"/>
        <v>312081.49010891607</v>
      </c>
      <c r="AL200" s="14">
        <f ca="1">SUM(AJ$12:AJ200)</f>
        <v>170254.73110891608</v>
      </c>
      <c r="AM200" s="77">
        <f ca="1">SUM(AH$12:AH200)+SUMIF(AI$12:AI200, "&lt;0")</f>
        <v>141826.75899999999</v>
      </c>
      <c r="AO200" s="78">
        <v>44374</v>
      </c>
      <c r="AP200" s="79">
        <f t="shared" ca="1" si="141"/>
        <v>3000</v>
      </c>
      <c r="AQ200" s="79">
        <f t="shared" ca="1" si="163"/>
        <v>3000</v>
      </c>
      <c r="AR200" s="79">
        <f t="shared" ca="1" si="172"/>
        <v>1928.7749195304632</v>
      </c>
      <c r="AS200" s="79">
        <f t="shared" ca="1" si="142"/>
        <v>1071.2250804695368</v>
      </c>
      <c r="AT200" s="79">
        <f t="shared" ca="1" si="143"/>
        <v>1071.2250804695368</v>
      </c>
      <c r="AU200" s="79">
        <f t="shared" ca="1" si="179"/>
        <v>400967.72356228146</v>
      </c>
      <c r="AV200" s="14">
        <f ca="1">SUM(AT$12:AT200)</f>
        <v>220385.34441984893</v>
      </c>
      <c r="AW200" s="77">
        <f ca="1">SUM(AR$12:AR200)+SUMIF(AS$12:AS200, "&lt;0")</f>
        <v>180582.37914243259</v>
      </c>
      <c r="AX200" s="14"/>
      <c r="AZ200" s="78">
        <v>44374</v>
      </c>
      <c r="BA200" s="79">
        <f t="shared" ca="1" si="144"/>
        <v>1500</v>
      </c>
      <c r="BB200" s="79">
        <f t="shared" ca="1" si="164"/>
        <v>1500</v>
      </c>
      <c r="BC200" s="79">
        <f t="shared" ca="1" si="173"/>
        <v>1500</v>
      </c>
      <c r="BD200" s="79">
        <f t="shared" ca="1" si="145"/>
        <v>0</v>
      </c>
      <c r="BE200" s="79">
        <f t="shared" ca="1" si="146"/>
        <v>0</v>
      </c>
      <c r="BF200" s="79">
        <f t="shared" ca="1" si="180"/>
        <v>254131.601</v>
      </c>
      <c r="BG200" s="14">
        <f ca="1">SUM(BE$12:BE200)</f>
        <v>136742.02399999998</v>
      </c>
      <c r="BH200" s="77">
        <f ca="1">SUM(BC$12:BC200)+SUMIF(BD$12:BD200, "&lt;0")</f>
        <v>117389.57699999998</v>
      </c>
      <c r="BJ200" s="78">
        <v>44374</v>
      </c>
      <c r="BK200" s="79">
        <f t="shared" ca="1" si="147"/>
        <v>1750</v>
      </c>
      <c r="BL200" s="79">
        <f t="shared" ca="1" si="165"/>
        <v>1750</v>
      </c>
      <c r="BM200" s="79">
        <f t="shared" ca="1" si="174"/>
        <v>1599.4119999999903</v>
      </c>
      <c r="BN200" s="79">
        <f t="shared" ca="1" si="148"/>
        <v>150.58800000000974</v>
      </c>
      <c r="BO200" s="79">
        <f t="shared" ca="1" si="149"/>
        <v>150.58800000000974</v>
      </c>
      <c r="BP200" s="79">
        <f t="shared" ca="1" si="181"/>
        <v>283381.60100000002</v>
      </c>
      <c r="BQ200" s="14">
        <f ca="1">SUM(BO$12:BO200)</f>
        <v>153554.842</v>
      </c>
      <c r="BR200" s="77">
        <f ca="1">SUM(BM$12:BM200)+SUMIF(BN$12:BN200, "&lt;0")</f>
        <v>129826.75899999996</v>
      </c>
      <c r="BT200" s="78">
        <v>44374</v>
      </c>
      <c r="BU200" s="79">
        <f t="shared" ca="1" si="150"/>
        <v>2000</v>
      </c>
      <c r="BV200" s="79">
        <f t="shared" ca="1" si="166"/>
        <v>2000</v>
      </c>
      <c r="BW200" s="79">
        <f t="shared" ca="1" si="175"/>
        <v>1364.648999999994</v>
      </c>
      <c r="BX200" s="79">
        <f t="shared" ca="1" si="151"/>
        <v>635.35100000000602</v>
      </c>
      <c r="BY200" s="79">
        <f t="shared" ca="1" si="152"/>
        <v>635.35100000000602</v>
      </c>
      <c r="BZ200" s="79">
        <f t="shared" ca="1" si="158"/>
        <v>312081.49010891607</v>
      </c>
      <c r="CA200" s="14">
        <f ca="1">SUM(BY$12:BY200)</f>
        <v>170254.73110891608</v>
      </c>
      <c r="CB200" s="77">
        <f ca="1">SUM(BW$12:BW200)+SUMIF(BX$12:BX200, "&lt;0")</f>
        <v>141826.75899999999</v>
      </c>
      <c r="CD200" s="78">
        <v>44374</v>
      </c>
      <c r="CE200" s="79">
        <f t="shared" ca="1" si="153"/>
        <v>2500</v>
      </c>
      <c r="CF200" s="79">
        <f t="shared" ca="1" si="167"/>
        <v>2500</v>
      </c>
      <c r="CG200" s="79">
        <f t="shared" ca="1" si="176"/>
        <v>1543.6470771540908</v>
      </c>
      <c r="CH200" s="79">
        <f t="shared" ca="1" si="154"/>
        <v>956.35292284590923</v>
      </c>
      <c r="CI200" s="79">
        <f t="shared" ca="1" si="155"/>
        <v>956.35292284590923</v>
      </c>
      <c r="CJ200" s="79">
        <f t="shared" ca="1" si="182"/>
        <v>361841.69994991261</v>
      </c>
      <c r="CK200" s="14">
        <f ca="1">SUM(CI$12:CI200)</f>
        <v>196609.7805838724</v>
      </c>
      <c r="CL200" s="77">
        <f ca="1">SUM(CG$12:CG200)+SUMIF(CH$12:CH200, "&lt;0")</f>
        <v>165231.91936604021</v>
      </c>
    </row>
    <row r="201" spans="1:90" x14ac:dyDescent="0.2">
      <c r="A201" s="56">
        <v>44375</v>
      </c>
      <c r="B201" s="76">
        <f ca="1">IF($A201&gt;= $C$5,$C$6, INDEX('[1]Historical Data'!$D$2:$D$742, MATCH(A201, '[1]Historical Data'!$B$2:$B$742, 0)))</f>
        <v>1942.7882857142852</v>
      </c>
      <c r="C201" s="79">
        <f t="shared" ca="1" si="159"/>
        <v>1942.7882857142852</v>
      </c>
      <c r="D201" s="79">
        <f t="shared" ca="1" si="168"/>
        <v>1942.7882857142852</v>
      </c>
      <c r="E201" s="79">
        <f t="shared" ca="1" si="130"/>
        <v>0</v>
      </c>
      <c r="F201" s="79">
        <f t="shared" ca="1" si="131"/>
        <v>0</v>
      </c>
      <c r="G201" s="79">
        <f t="shared" ca="1" si="156"/>
        <v>307880.61871428543</v>
      </c>
      <c r="H201" s="14">
        <f ca="1">SUM(F$12:F201)</f>
        <v>166857.23371428563</v>
      </c>
      <c r="I201" s="77">
        <f ca="1">SUM(D$12:D201)+SUMIF(E$12:E201, "&lt;0")</f>
        <v>141023.38499999992</v>
      </c>
      <c r="J201" s="14"/>
      <c r="K201" s="78">
        <v>44375</v>
      </c>
      <c r="L201" s="79">
        <f t="shared" ca="1" si="132"/>
        <v>1850.8969899038457</v>
      </c>
      <c r="M201" s="79">
        <f t="shared" ca="1" si="160"/>
        <v>1850.8969899038457</v>
      </c>
      <c r="N201" s="79">
        <f t="shared" ca="1" si="169"/>
        <v>1850.8969899038457</v>
      </c>
      <c r="O201" s="79">
        <f t="shared" ca="1" si="133"/>
        <v>0</v>
      </c>
      <c r="P201" s="79">
        <f t="shared" ca="1" si="134"/>
        <v>0</v>
      </c>
      <c r="Q201" s="79">
        <f t="shared" ca="1" si="177"/>
        <v>297037.44580865366</v>
      </c>
      <c r="R201" s="14">
        <f ca="1">SUM(P$12:P201)</f>
        <v>160516.73430336535</v>
      </c>
      <c r="S201" s="77">
        <f ca="1">SUM(N$12:N201)+SUMIF(O$12:O201, "&lt;0")</f>
        <v>136520.71150528846</v>
      </c>
      <c r="U201" s="78">
        <v>44375</v>
      </c>
      <c r="V201" s="79">
        <f t="shared" ca="1" si="135"/>
        <v>1250</v>
      </c>
      <c r="W201" s="79">
        <f t="shared" ca="1" si="161"/>
        <v>1250</v>
      </c>
      <c r="X201" s="79">
        <f t="shared" ca="1" si="170"/>
        <v>1250</v>
      </c>
      <c r="Y201" s="79">
        <f t="shared" ca="1" si="136"/>
        <v>0</v>
      </c>
      <c r="Z201" s="79">
        <f t="shared" ca="1" si="137"/>
        <v>0</v>
      </c>
      <c r="AA201" s="79">
        <f t="shared" ca="1" si="178"/>
        <v>226131.601</v>
      </c>
      <c r="AB201" s="14">
        <f ca="1">SUM(Z$12:Z201)</f>
        <v>120242.02400000002</v>
      </c>
      <c r="AC201" s="77">
        <f ca="1">SUM(X$12:X201)+SUMIF(Y$12:Y201, "&lt;0")</f>
        <v>105889.57699999998</v>
      </c>
      <c r="AE201" s="78">
        <v>44375</v>
      </c>
      <c r="AF201" s="79">
        <f t="shared" ca="1" si="138"/>
        <v>2000</v>
      </c>
      <c r="AG201" s="79">
        <f t="shared" ca="1" si="162"/>
        <v>2000</v>
      </c>
      <c r="AH201" s="79">
        <f t="shared" ca="1" si="171"/>
        <v>1997.8820000000042</v>
      </c>
      <c r="AI201" s="79">
        <f t="shared" ca="1" si="139"/>
        <v>2.1179999999958454</v>
      </c>
      <c r="AJ201" s="79">
        <f t="shared" ca="1" si="140"/>
        <v>2.1179999999958454</v>
      </c>
      <c r="AK201" s="79">
        <f t="shared" ca="1" si="157"/>
        <v>314081.49010891607</v>
      </c>
      <c r="AL201" s="14">
        <f ca="1">SUM(AJ$12:AJ201)</f>
        <v>170256.84910891607</v>
      </c>
      <c r="AM201" s="77">
        <f ca="1">SUM(AH$12:AH201)+SUMIF(AI$12:AI201, "&lt;0")</f>
        <v>143824.641</v>
      </c>
      <c r="AO201" s="78">
        <v>44375</v>
      </c>
      <c r="AP201" s="79">
        <f t="shared" ca="1" si="141"/>
        <v>3000</v>
      </c>
      <c r="AQ201" s="79">
        <f t="shared" ca="1" si="163"/>
        <v>3000</v>
      </c>
      <c r="AR201" s="79">
        <f t="shared" ca="1" si="172"/>
        <v>2562.0079195304734</v>
      </c>
      <c r="AS201" s="79">
        <f t="shared" ca="1" si="142"/>
        <v>437.99208046952663</v>
      </c>
      <c r="AT201" s="79">
        <f t="shared" ca="1" si="143"/>
        <v>437.99208046952663</v>
      </c>
      <c r="AU201" s="79">
        <f t="shared" ca="1" si="179"/>
        <v>403967.72356228146</v>
      </c>
      <c r="AV201" s="14">
        <f ca="1">SUM(AT$12:AT201)</f>
        <v>220823.33650031846</v>
      </c>
      <c r="AW201" s="77">
        <f ca="1">SUM(AR$12:AR201)+SUMIF(AS$12:AS201, "&lt;0")</f>
        <v>183144.38706196306</v>
      </c>
      <c r="AX201" s="14"/>
      <c r="AZ201" s="78">
        <v>44375</v>
      </c>
      <c r="BA201" s="79">
        <f t="shared" ca="1" si="144"/>
        <v>1500</v>
      </c>
      <c r="BB201" s="79">
        <f t="shared" ca="1" si="164"/>
        <v>1500</v>
      </c>
      <c r="BC201" s="79">
        <f t="shared" ca="1" si="173"/>
        <v>1500</v>
      </c>
      <c r="BD201" s="79">
        <f t="shared" ca="1" si="145"/>
        <v>0</v>
      </c>
      <c r="BE201" s="79">
        <f t="shared" ca="1" si="146"/>
        <v>0</v>
      </c>
      <c r="BF201" s="79">
        <f t="shared" ca="1" si="180"/>
        <v>255631.601</v>
      </c>
      <c r="BG201" s="14">
        <f ca="1">SUM(BE$12:BE201)</f>
        <v>136742.02399999998</v>
      </c>
      <c r="BH201" s="77">
        <f ca="1">SUM(BC$12:BC201)+SUMIF(BD$12:BD201, "&lt;0")</f>
        <v>118889.57699999998</v>
      </c>
      <c r="BJ201" s="78">
        <v>44375</v>
      </c>
      <c r="BK201" s="79">
        <f t="shared" ca="1" si="147"/>
        <v>1750</v>
      </c>
      <c r="BL201" s="79">
        <f t="shared" ca="1" si="165"/>
        <v>1750</v>
      </c>
      <c r="BM201" s="79">
        <f t="shared" ca="1" si="174"/>
        <v>1750</v>
      </c>
      <c r="BN201" s="79">
        <f t="shared" ca="1" si="148"/>
        <v>0</v>
      </c>
      <c r="BO201" s="79">
        <f t="shared" ca="1" si="149"/>
        <v>0</v>
      </c>
      <c r="BP201" s="79">
        <f t="shared" ca="1" si="181"/>
        <v>285131.60100000002</v>
      </c>
      <c r="BQ201" s="14">
        <f ca="1">SUM(BO$12:BO201)</f>
        <v>153554.842</v>
      </c>
      <c r="BR201" s="77">
        <f ca="1">SUM(BM$12:BM201)+SUMIF(BN$12:BN201, "&lt;0")</f>
        <v>131576.75899999996</v>
      </c>
      <c r="BT201" s="78">
        <v>44375</v>
      </c>
      <c r="BU201" s="79">
        <f t="shared" ca="1" si="150"/>
        <v>2000</v>
      </c>
      <c r="BV201" s="79">
        <f t="shared" ca="1" si="166"/>
        <v>2000</v>
      </c>
      <c r="BW201" s="79">
        <f t="shared" ca="1" si="175"/>
        <v>1997.8820000000042</v>
      </c>
      <c r="BX201" s="79">
        <f t="shared" ca="1" si="151"/>
        <v>2.1179999999958454</v>
      </c>
      <c r="BY201" s="79">
        <f t="shared" ca="1" si="152"/>
        <v>2.1179999999958454</v>
      </c>
      <c r="BZ201" s="79">
        <f t="shared" ca="1" si="158"/>
        <v>314081.49010891607</v>
      </c>
      <c r="CA201" s="14">
        <f ca="1">SUM(BY$12:BY201)</f>
        <v>170256.84910891607</v>
      </c>
      <c r="CB201" s="77">
        <f ca="1">SUM(BW$12:BW201)+SUMIF(BX$12:BX201, "&lt;0")</f>
        <v>143824.641</v>
      </c>
      <c r="CD201" s="78">
        <v>44375</v>
      </c>
      <c r="CE201" s="79">
        <f t="shared" ca="1" si="153"/>
        <v>2500</v>
      </c>
      <c r="CF201" s="79">
        <f t="shared" ca="1" si="167"/>
        <v>2500</v>
      </c>
      <c r="CG201" s="79">
        <f t="shared" ca="1" si="176"/>
        <v>2153.374830506998</v>
      </c>
      <c r="CH201" s="79">
        <f t="shared" ca="1" si="154"/>
        <v>346.62516949300198</v>
      </c>
      <c r="CI201" s="79">
        <f t="shared" ca="1" si="155"/>
        <v>346.62516949300198</v>
      </c>
      <c r="CJ201" s="79">
        <f t="shared" ca="1" si="182"/>
        <v>364341.69994991261</v>
      </c>
      <c r="CK201" s="14">
        <f ca="1">SUM(CI$12:CI201)</f>
        <v>196956.4057533654</v>
      </c>
      <c r="CL201" s="77">
        <f ca="1">SUM(CG$12:CG201)+SUMIF(CH$12:CH201, "&lt;0")</f>
        <v>167385.29419654721</v>
      </c>
    </row>
    <row r="202" spans="1:90" x14ac:dyDescent="0.2">
      <c r="A202" s="56">
        <v>44376</v>
      </c>
      <c r="B202" s="76">
        <f ca="1">IF($A202&gt;= $C$5,$C$6, INDEX('[1]Historical Data'!$D$2:$D$742, MATCH(A202, '[1]Historical Data'!$B$2:$B$742, 0)))</f>
        <v>1942.7882857142852</v>
      </c>
      <c r="C202" s="79">
        <f t="shared" ca="1" si="159"/>
        <v>1942.7882857142852</v>
      </c>
      <c r="D202" s="79">
        <f t="shared" ca="1" si="168"/>
        <v>608.51771428571988</v>
      </c>
      <c r="E202" s="79">
        <f t="shared" ca="1" si="130"/>
        <v>1334.2705714285653</v>
      </c>
      <c r="F202" s="79">
        <f t="shared" ca="1" si="131"/>
        <v>1334.2705714285653</v>
      </c>
      <c r="G202" s="79">
        <f t="shared" ca="1" si="156"/>
        <v>309823.40699999972</v>
      </c>
      <c r="H202" s="14">
        <f ca="1">SUM(F$12:F202)</f>
        <v>168191.50428571418</v>
      </c>
      <c r="I202" s="77">
        <f ca="1">SUM(D$12:D202)+SUMIF(E$12:E202, "&lt;0")</f>
        <v>141631.90271428565</v>
      </c>
      <c r="J202" s="14"/>
      <c r="K202" s="78">
        <v>44376</v>
      </c>
      <c r="L202" s="79">
        <f t="shared" ca="1" si="132"/>
        <v>1850.8969899038457</v>
      </c>
      <c r="M202" s="79">
        <f t="shared" ca="1" si="160"/>
        <v>1850.8969899038457</v>
      </c>
      <c r="N202" s="79">
        <f t="shared" ca="1" si="169"/>
        <v>700.40901009615936</v>
      </c>
      <c r="O202" s="79">
        <f t="shared" ca="1" si="133"/>
        <v>1150.4879798076863</v>
      </c>
      <c r="P202" s="79">
        <f t="shared" ca="1" si="134"/>
        <v>1150.4879798076863</v>
      </c>
      <c r="Q202" s="79">
        <f t="shared" ca="1" si="177"/>
        <v>298888.34279855748</v>
      </c>
      <c r="R202" s="14">
        <f ca="1">SUM(P$12:P202)</f>
        <v>161667.22228317303</v>
      </c>
      <c r="S202" s="77">
        <f ca="1">SUM(N$12:N202)+SUMIF(O$12:O202, "&lt;0")</f>
        <v>137221.12051538462</v>
      </c>
      <c r="U202" s="78">
        <v>44376</v>
      </c>
      <c r="V202" s="79">
        <f t="shared" ca="1" si="135"/>
        <v>1250</v>
      </c>
      <c r="W202" s="79">
        <f t="shared" ca="1" si="161"/>
        <v>1250</v>
      </c>
      <c r="X202" s="79">
        <f t="shared" ca="1" si="170"/>
        <v>1250</v>
      </c>
      <c r="Y202" s="79">
        <f t="shared" ca="1" si="136"/>
        <v>0</v>
      </c>
      <c r="Z202" s="79">
        <f t="shared" ca="1" si="137"/>
        <v>0</v>
      </c>
      <c r="AA202" s="79">
        <f t="shared" ca="1" si="178"/>
        <v>227381.601</v>
      </c>
      <c r="AB202" s="14">
        <f ca="1">SUM(Z$12:Z202)</f>
        <v>120242.02400000002</v>
      </c>
      <c r="AC202" s="77">
        <f ca="1">SUM(X$12:X202)+SUMIF(Y$12:Y202, "&lt;0")</f>
        <v>107139.57699999998</v>
      </c>
      <c r="AE202" s="78">
        <v>44376</v>
      </c>
      <c r="AF202" s="79">
        <f t="shared" ca="1" si="138"/>
        <v>2000</v>
      </c>
      <c r="AG202" s="79">
        <f t="shared" ca="1" si="162"/>
        <v>2000</v>
      </c>
      <c r="AH202" s="79">
        <f t="shared" ca="1" si="171"/>
        <v>553.42400000000089</v>
      </c>
      <c r="AI202" s="79">
        <f t="shared" ca="1" si="139"/>
        <v>1446.5759999999991</v>
      </c>
      <c r="AJ202" s="79">
        <f t="shared" ca="1" si="140"/>
        <v>1446.5759999999991</v>
      </c>
      <c r="AK202" s="79">
        <f t="shared" ca="1" si="157"/>
        <v>316081.49010891607</v>
      </c>
      <c r="AL202" s="14">
        <f ca="1">SUM(AJ$12:AJ202)</f>
        <v>171703.42510891607</v>
      </c>
      <c r="AM202" s="77">
        <f ca="1">SUM(AH$12:AH202)+SUMIF(AI$12:AI202, "&lt;0")</f>
        <v>144378.065</v>
      </c>
      <c r="AO202" s="78">
        <v>44376</v>
      </c>
      <c r="AP202" s="79">
        <f t="shared" ca="1" si="141"/>
        <v>3000</v>
      </c>
      <c r="AQ202" s="79">
        <f t="shared" ca="1" si="163"/>
        <v>3000</v>
      </c>
      <c r="AR202" s="79">
        <f t="shared" ca="1" si="172"/>
        <v>1117.5499195304701</v>
      </c>
      <c r="AS202" s="79">
        <f t="shared" ca="1" si="142"/>
        <v>1882.4500804695299</v>
      </c>
      <c r="AT202" s="79">
        <f t="shared" ca="1" si="143"/>
        <v>1882.4500804695299</v>
      </c>
      <c r="AU202" s="79">
        <f t="shared" ca="1" si="179"/>
        <v>406967.72356228146</v>
      </c>
      <c r="AV202" s="14">
        <f ca="1">SUM(AT$12:AT202)</f>
        <v>222705.786580788</v>
      </c>
      <c r="AW202" s="77">
        <f ca="1">SUM(AR$12:AR202)+SUMIF(AS$12:AS202, "&lt;0")</f>
        <v>184261.93698149352</v>
      </c>
      <c r="AX202" s="14"/>
      <c r="AZ202" s="78">
        <v>44376</v>
      </c>
      <c r="BA202" s="79">
        <f t="shared" ca="1" si="144"/>
        <v>1500</v>
      </c>
      <c r="BB202" s="79">
        <f t="shared" ca="1" si="164"/>
        <v>1500</v>
      </c>
      <c r="BC202" s="79">
        <f t="shared" ca="1" si="173"/>
        <v>1488.4879999999957</v>
      </c>
      <c r="BD202" s="79">
        <f t="shared" ca="1" si="145"/>
        <v>11.512000000004264</v>
      </c>
      <c r="BE202" s="79">
        <f t="shared" ca="1" si="146"/>
        <v>11.512000000004264</v>
      </c>
      <c r="BF202" s="79">
        <f t="shared" ca="1" si="180"/>
        <v>257131.601</v>
      </c>
      <c r="BG202" s="14">
        <f ca="1">SUM(BE$12:BE202)</f>
        <v>136753.53599999999</v>
      </c>
      <c r="BH202" s="77">
        <f ca="1">SUM(BC$12:BC202)+SUMIF(BD$12:BD202, "&lt;0")</f>
        <v>120378.06499999997</v>
      </c>
      <c r="BJ202" s="78">
        <v>44376</v>
      </c>
      <c r="BK202" s="79">
        <f t="shared" ca="1" si="147"/>
        <v>1750</v>
      </c>
      <c r="BL202" s="79">
        <f t="shared" ca="1" si="165"/>
        <v>1750</v>
      </c>
      <c r="BM202" s="79">
        <f t="shared" ca="1" si="174"/>
        <v>801.30600000000504</v>
      </c>
      <c r="BN202" s="79">
        <f t="shared" ca="1" si="148"/>
        <v>948.69399999999496</v>
      </c>
      <c r="BO202" s="79">
        <f t="shared" ca="1" si="149"/>
        <v>948.69399999999496</v>
      </c>
      <c r="BP202" s="79">
        <f t="shared" ca="1" si="181"/>
        <v>286881.60100000002</v>
      </c>
      <c r="BQ202" s="14">
        <f ca="1">SUM(BO$12:BO202)</f>
        <v>154503.53599999999</v>
      </c>
      <c r="BR202" s="77">
        <f ca="1">SUM(BM$12:BM202)+SUMIF(BN$12:BN202, "&lt;0")</f>
        <v>132378.06499999997</v>
      </c>
      <c r="BT202" s="78">
        <v>44376</v>
      </c>
      <c r="BU202" s="79">
        <f t="shared" ca="1" si="150"/>
        <v>2000</v>
      </c>
      <c r="BV202" s="79">
        <f t="shared" ca="1" si="166"/>
        <v>2000</v>
      </c>
      <c r="BW202" s="79">
        <f t="shared" ca="1" si="175"/>
        <v>553.42400000000089</v>
      </c>
      <c r="BX202" s="79">
        <f t="shared" ca="1" si="151"/>
        <v>1446.5759999999991</v>
      </c>
      <c r="BY202" s="79">
        <f t="shared" ca="1" si="152"/>
        <v>1446.5759999999991</v>
      </c>
      <c r="BZ202" s="79">
        <f t="shared" ca="1" si="158"/>
        <v>316081.49010891607</v>
      </c>
      <c r="CA202" s="14">
        <f ca="1">SUM(BY$12:BY202)</f>
        <v>171703.42510891607</v>
      </c>
      <c r="CB202" s="77">
        <f ca="1">SUM(BW$12:BW202)+SUMIF(BX$12:BX202, "&lt;0")</f>
        <v>144378.065</v>
      </c>
      <c r="CD202" s="78">
        <v>44376</v>
      </c>
      <c r="CE202" s="79">
        <f t="shared" ca="1" si="153"/>
        <v>2500</v>
      </c>
      <c r="CF202" s="79">
        <f t="shared" ca="1" si="167"/>
        <v>2500</v>
      </c>
      <c r="CG202" s="79">
        <f t="shared" ca="1" si="176"/>
        <v>685.41158385989183</v>
      </c>
      <c r="CH202" s="79">
        <f t="shared" ca="1" si="154"/>
        <v>1814.5884161401082</v>
      </c>
      <c r="CI202" s="79">
        <f t="shared" ca="1" si="155"/>
        <v>1814.5884161401082</v>
      </c>
      <c r="CJ202" s="79">
        <f t="shared" ca="1" si="182"/>
        <v>366841.69994991261</v>
      </c>
      <c r="CK202" s="14">
        <f ca="1">SUM(CI$12:CI202)</f>
        <v>198770.99416950552</v>
      </c>
      <c r="CL202" s="77">
        <f ca="1">SUM(CG$12:CG202)+SUMIF(CH$12:CH202, "&lt;0")</f>
        <v>168070.70578040709</v>
      </c>
    </row>
    <row r="203" spans="1:90" x14ac:dyDescent="0.2">
      <c r="A203" s="56">
        <v>44377</v>
      </c>
      <c r="B203" s="76">
        <f ca="1">IF($A203&gt;= $C$5,$C$6, INDEX('[1]Historical Data'!$D$2:$D$742, MATCH(A203, '[1]Historical Data'!$B$2:$B$742, 0)))</f>
        <v>1942.7882857142852</v>
      </c>
      <c r="C203" s="79">
        <f t="shared" ca="1" si="159"/>
        <v>1942.7882857142852</v>
      </c>
      <c r="D203" s="79">
        <f t="shared" ca="1" si="168"/>
        <v>517.90399999999681</v>
      </c>
      <c r="E203" s="79">
        <f t="shared" ca="1" si="130"/>
        <v>1424.8842857142884</v>
      </c>
      <c r="F203" s="79">
        <f t="shared" ca="1" si="131"/>
        <v>1424.8842857142884</v>
      </c>
      <c r="G203" s="79">
        <f t="shared" ca="1" si="156"/>
        <v>311766.195285714</v>
      </c>
      <c r="H203" s="14">
        <f ca="1">SUM(F$12:F203)</f>
        <v>169616.38857142848</v>
      </c>
      <c r="I203" s="77">
        <f ca="1">SUM(D$12:D203)+SUMIF(E$12:E203, "&lt;0")</f>
        <v>142149.80671428566</v>
      </c>
      <c r="J203" s="14"/>
      <c r="K203" s="78">
        <v>44377</v>
      </c>
      <c r="L203" s="79">
        <f t="shared" ca="1" si="132"/>
        <v>1850.8969899038457</v>
      </c>
      <c r="M203" s="79">
        <f t="shared" ca="1" si="160"/>
        <v>1850.8969899038457</v>
      </c>
      <c r="N203" s="79">
        <f t="shared" ca="1" si="169"/>
        <v>517.90399999999681</v>
      </c>
      <c r="O203" s="79">
        <f t="shared" ca="1" si="133"/>
        <v>1332.9929899038489</v>
      </c>
      <c r="P203" s="79">
        <f t="shared" ca="1" si="134"/>
        <v>1332.9929899038489</v>
      </c>
      <c r="Q203" s="79">
        <f t="shared" ca="1" si="177"/>
        <v>300739.2397884613</v>
      </c>
      <c r="R203" s="14">
        <f ca="1">SUM(P$12:P203)</f>
        <v>163000.21527307687</v>
      </c>
      <c r="S203" s="77">
        <f ca="1">SUM(N$12:N203)+SUMIF(O$12:O203, "&lt;0")</f>
        <v>137739.02451538463</v>
      </c>
      <c r="U203" s="78">
        <v>44377</v>
      </c>
      <c r="V203" s="79">
        <f t="shared" ca="1" si="135"/>
        <v>1250</v>
      </c>
      <c r="W203" s="79">
        <f t="shared" ca="1" si="161"/>
        <v>1250</v>
      </c>
      <c r="X203" s="79">
        <f t="shared" ca="1" si="170"/>
        <v>1250</v>
      </c>
      <c r="Y203" s="79">
        <f t="shared" ca="1" si="136"/>
        <v>0</v>
      </c>
      <c r="Z203" s="79">
        <f t="shared" ca="1" si="137"/>
        <v>0</v>
      </c>
      <c r="AA203" s="79">
        <f t="shared" ca="1" si="178"/>
        <v>228631.601</v>
      </c>
      <c r="AB203" s="14">
        <f ca="1">SUM(Z$12:Z203)</f>
        <v>120242.02400000002</v>
      </c>
      <c r="AC203" s="77">
        <f ca="1">SUM(X$12:X203)+SUMIF(Y$12:Y203, "&lt;0")</f>
        <v>108389.57699999998</v>
      </c>
      <c r="AE203" s="78">
        <v>44377</v>
      </c>
      <c r="AF203" s="79">
        <f t="shared" ca="1" si="138"/>
        <v>2000</v>
      </c>
      <c r="AG203" s="79">
        <f t="shared" ca="1" si="162"/>
        <v>2000</v>
      </c>
      <c r="AH203" s="79">
        <f t="shared" ca="1" si="171"/>
        <v>517.90399999999681</v>
      </c>
      <c r="AI203" s="79">
        <f t="shared" ca="1" si="139"/>
        <v>1482.0960000000032</v>
      </c>
      <c r="AJ203" s="79">
        <f t="shared" ca="1" si="140"/>
        <v>1482.0960000000032</v>
      </c>
      <c r="AK203" s="79">
        <f t="shared" ca="1" si="157"/>
        <v>318081.49010891607</v>
      </c>
      <c r="AL203" s="14">
        <f ca="1">SUM(AJ$12:AJ203)</f>
        <v>173185.52110891606</v>
      </c>
      <c r="AM203" s="77">
        <f ca="1">SUM(AH$12:AH203)+SUMIF(AI$12:AI203, "&lt;0")</f>
        <v>144895.96900000001</v>
      </c>
      <c r="AO203" s="78">
        <v>44377</v>
      </c>
      <c r="AP203" s="79">
        <f t="shared" ca="1" si="141"/>
        <v>3000</v>
      </c>
      <c r="AQ203" s="79">
        <f t="shared" ca="1" si="163"/>
        <v>3000</v>
      </c>
      <c r="AR203" s="79">
        <f t="shared" ca="1" si="172"/>
        <v>1082.029919530466</v>
      </c>
      <c r="AS203" s="79">
        <f t="shared" ca="1" si="142"/>
        <v>1917.970080469534</v>
      </c>
      <c r="AT203" s="79">
        <f t="shared" ca="1" si="143"/>
        <v>1917.970080469534</v>
      </c>
      <c r="AU203" s="79">
        <f t="shared" ca="1" si="179"/>
        <v>409967.72356228146</v>
      </c>
      <c r="AV203" s="14">
        <f ca="1">SUM(AT$12:AT203)</f>
        <v>224623.75666125753</v>
      </c>
      <c r="AW203" s="77">
        <f ca="1">SUM(AR$12:AR203)+SUMIF(AS$12:AS203, "&lt;0")</f>
        <v>185343.96690102399</v>
      </c>
      <c r="AX203" s="14"/>
      <c r="AZ203" s="78">
        <v>44377</v>
      </c>
      <c r="BA203" s="79">
        <f t="shared" ca="1" si="144"/>
        <v>1500</v>
      </c>
      <c r="BB203" s="79">
        <f t="shared" ca="1" si="164"/>
        <v>1500</v>
      </c>
      <c r="BC203" s="79">
        <f t="shared" ca="1" si="173"/>
        <v>517.90399999999681</v>
      </c>
      <c r="BD203" s="79">
        <f t="shared" ca="1" si="145"/>
        <v>982.09600000000319</v>
      </c>
      <c r="BE203" s="79">
        <f t="shared" ca="1" si="146"/>
        <v>982.09600000000319</v>
      </c>
      <c r="BF203" s="79">
        <f t="shared" ca="1" si="180"/>
        <v>258631.601</v>
      </c>
      <c r="BG203" s="14">
        <f ca="1">SUM(BE$12:BE203)</f>
        <v>137735.63199999998</v>
      </c>
      <c r="BH203" s="77">
        <f ca="1">SUM(BC$12:BC203)+SUMIF(BD$12:BD203, "&lt;0")</f>
        <v>120895.96899999997</v>
      </c>
      <c r="BJ203" s="78">
        <v>44377</v>
      </c>
      <c r="BK203" s="79">
        <f t="shared" ca="1" si="147"/>
        <v>1750</v>
      </c>
      <c r="BL203" s="79">
        <f t="shared" ca="1" si="165"/>
        <v>1750</v>
      </c>
      <c r="BM203" s="79">
        <f t="shared" ca="1" si="174"/>
        <v>517.90399999999681</v>
      </c>
      <c r="BN203" s="79">
        <f t="shared" ca="1" si="148"/>
        <v>1232.0960000000032</v>
      </c>
      <c r="BO203" s="79">
        <f t="shared" ca="1" si="149"/>
        <v>1232.0960000000032</v>
      </c>
      <c r="BP203" s="79">
        <f t="shared" ca="1" si="181"/>
        <v>288631.60100000002</v>
      </c>
      <c r="BQ203" s="14">
        <f ca="1">SUM(BO$12:BO203)</f>
        <v>155735.63199999998</v>
      </c>
      <c r="BR203" s="77">
        <f ca="1">SUM(BM$12:BM203)+SUMIF(BN$12:BN203, "&lt;0")</f>
        <v>132895.96899999998</v>
      </c>
      <c r="BT203" s="78">
        <v>44377</v>
      </c>
      <c r="BU203" s="79">
        <f t="shared" ca="1" si="150"/>
        <v>2000</v>
      </c>
      <c r="BV203" s="79">
        <f t="shared" ca="1" si="166"/>
        <v>2000</v>
      </c>
      <c r="BW203" s="79">
        <f t="shared" ca="1" si="175"/>
        <v>517.90399999999681</v>
      </c>
      <c r="BX203" s="79">
        <f t="shared" ca="1" si="151"/>
        <v>1482.0960000000032</v>
      </c>
      <c r="BY203" s="79">
        <f t="shared" ca="1" si="152"/>
        <v>1482.0960000000032</v>
      </c>
      <c r="BZ203" s="79">
        <f t="shared" ca="1" si="158"/>
        <v>318081.49010891607</v>
      </c>
      <c r="CA203" s="14">
        <f ca="1">SUM(BY$12:BY203)</f>
        <v>173185.52110891606</v>
      </c>
      <c r="CB203" s="77">
        <f ca="1">SUM(BW$12:BW203)+SUMIF(BX$12:BX203, "&lt;0")</f>
        <v>144895.96900000001</v>
      </c>
      <c r="CD203" s="78">
        <v>44377</v>
      </c>
      <c r="CE203" s="79">
        <f t="shared" ca="1" si="153"/>
        <v>2500</v>
      </c>
      <c r="CF203" s="79">
        <f t="shared" ca="1" si="167"/>
        <v>2500</v>
      </c>
      <c r="CG203" s="79">
        <f t="shared" ca="1" si="176"/>
        <v>626.38633721278484</v>
      </c>
      <c r="CH203" s="79">
        <f t="shared" ca="1" si="154"/>
        <v>1873.6136627872152</v>
      </c>
      <c r="CI203" s="79">
        <f t="shared" ca="1" si="155"/>
        <v>1873.6136627872152</v>
      </c>
      <c r="CJ203" s="79">
        <f t="shared" ca="1" si="182"/>
        <v>369341.69994991261</v>
      </c>
      <c r="CK203" s="14">
        <f ca="1">SUM(CI$12:CI203)</f>
        <v>200644.60783229274</v>
      </c>
      <c r="CL203" s="77">
        <f ca="1">SUM(CG$12:CG203)+SUMIF(CH$12:CH203, "&lt;0")</f>
        <v>168697.09211761988</v>
      </c>
    </row>
    <row r="204" spans="1:90" x14ac:dyDescent="0.2">
      <c r="A204" s="56">
        <v>44378</v>
      </c>
      <c r="B204" s="76">
        <f ca="1">IF($A204&gt;= $C$5,$C$6, INDEX('[1]Historical Data'!$D$2:$D$742, MATCH(A204, '[1]Historical Data'!$B$2:$B$742, 0)))</f>
        <v>1942.7882857142852</v>
      </c>
      <c r="C204" s="79">
        <f t="shared" ca="1" si="159"/>
        <v>1942.7882857142852</v>
      </c>
      <c r="D204" s="79">
        <f t="shared" ca="1" si="168"/>
        <v>1170.3842857142859</v>
      </c>
      <c r="E204" s="79">
        <f t="shared" ref="E204:E267" ca="1" si="183">B204-D204</f>
        <v>772.40399999999931</v>
      </c>
      <c r="F204" s="79">
        <f t="shared" ref="F204:F267" ca="1" si="184">IF(E204 &gt; 0, E204, 0)</f>
        <v>772.40399999999931</v>
      </c>
      <c r="G204" s="79">
        <f t="shared" ca="1" si="156"/>
        <v>313708.98357142828</v>
      </c>
      <c r="H204" s="14">
        <f ca="1">SUM(F$12:F204)</f>
        <v>170388.79257142849</v>
      </c>
      <c r="I204" s="77">
        <f ca="1">SUM(D$12:D204)+SUMIF(E$12:E204, "&lt;0")</f>
        <v>143320.19099999993</v>
      </c>
      <c r="J204" s="14"/>
      <c r="K204" s="78">
        <v>44378</v>
      </c>
      <c r="L204" s="79">
        <f t="shared" ref="L204:L267" ca="1" si="185">IF(K204&lt;M$5, $B204, MIN(M$7, M$9 + $C$8*(K204-M$5)))</f>
        <v>1850.8969899038457</v>
      </c>
      <c r="M204" s="79">
        <f t="shared" ca="1" si="160"/>
        <v>1850.8969899038457</v>
      </c>
      <c r="N204" s="79">
        <f t="shared" ca="1" si="169"/>
        <v>1078.4929899038464</v>
      </c>
      <c r="O204" s="79">
        <f t="shared" ref="O204:O267" ca="1" si="186">L204-N204</f>
        <v>772.40399999999931</v>
      </c>
      <c r="P204" s="79">
        <f t="shared" ref="P204:P267" ca="1" si="187">IF(O204 &gt; 0, O204, 0)</f>
        <v>772.40399999999931</v>
      </c>
      <c r="Q204" s="79">
        <f t="shared" ca="1" si="177"/>
        <v>302590.13677836512</v>
      </c>
      <c r="R204" s="14">
        <f ca="1">SUM(P$12:P204)</f>
        <v>163772.61927307688</v>
      </c>
      <c r="S204" s="77">
        <f ca="1">SUM(N$12:N204)+SUMIF(O$12:O204, "&lt;0")</f>
        <v>138817.51750528847</v>
      </c>
      <c r="U204" s="78">
        <v>44378</v>
      </c>
      <c r="V204" s="79">
        <f t="shared" ref="V204:V267" ca="1" si="188">IF(U204&lt;W$5, $B204, MIN(W$7, W$9 + $C$8*(U204-W$5)))</f>
        <v>1250</v>
      </c>
      <c r="W204" s="79">
        <f t="shared" ca="1" si="161"/>
        <v>1250</v>
      </c>
      <c r="X204" s="79">
        <f t="shared" ca="1" si="170"/>
        <v>983.98799999999324</v>
      </c>
      <c r="Y204" s="79">
        <f t="shared" ref="Y204:Y267" ca="1" si="189">V204-X204</f>
        <v>266.01200000000676</v>
      </c>
      <c r="Z204" s="79">
        <f t="shared" ref="Z204:Z267" ca="1" si="190">IF(Y204 &gt; 0, Y204, 0)</f>
        <v>266.01200000000676</v>
      </c>
      <c r="AA204" s="79">
        <f t="shared" ca="1" si="178"/>
        <v>229881.601</v>
      </c>
      <c r="AB204" s="14">
        <f ca="1">SUM(Z$12:Z204)</f>
        <v>120508.03600000002</v>
      </c>
      <c r="AC204" s="77">
        <f ca="1">SUM(X$12:X204)+SUMIF(Y$12:Y204, "&lt;0")</f>
        <v>109373.56499999997</v>
      </c>
      <c r="AE204" s="78">
        <v>44378</v>
      </c>
      <c r="AF204" s="79">
        <f t="shared" ref="AF204:AF267" ca="1" si="191">IF(AE204&lt;AG$5, $B204, MIN(AG$7, AG$9 + $C$8*(AE204-AG$5)))</f>
        <v>2000</v>
      </c>
      <c r="AG204" s="79">
        <f t="shared" ca="1" si="162"/>
        <v>2000</v>
      </c>
      <c r="AH204" s="79">
        <f t="shared" ca="1" si="171"/>
        <v>1078.4929899038464</v>
      </c>
      <c r="AI204" s="79">
        <f t="shared" ref="AI204:AI267" ca="1" si="192">AF204-AH204</f>
        <v>921.50701009615364</v>
      </c>
      <c r="AJ204" s="79">
        <f t="shared" ref="AJ204:AJ267" ca="1" si="193">IF(AI204 &gt; 0, AI204, 0)</f>
        <v>921.50701009615364</v>
      </c>
      <c r="AK204" s="79">
        <f t="shared" ca="1" si="157"/>
        <v>320081.49010891607</v>
      </c>
      <c r="AL204" s="14">
        <f ca="1">SUM(AJ$12:AJ204)</f>
        <v>174107.02811901222</v>
      </c>
      <c r="AM204" s="77">
        <f ca="1">SUM(AH$12:AH204)+SUMIF(AI$12:AI204, "&lt;0")</f>
        <v>145974.46198990385</v>
      </c>
      <c r="AO204" s="78">
        <v>44378</v>
      </c>
      <c r="AP204" s="79">
        <f t="shared" ref="AP204:AP267" ca="1" si="194">IF(AO204&lt;AQ$5, $B204, MIN(AQ$7, AQ$9 + $C$8*(AO204-AQ$5)))</f>
        <v>3000</v>
      </c>
      <c r="AQ204" s="79">
        <f t="shared" ca="1" si="163"/>
        <v>3000</v>
      </c>
      <c r="AR204" s="79">
        <f t="shared" ca="1" si="172"/>
        <v>1642.6189094343156</v>
      </c>
      <c r="AS204" s="79">
        <f t="shared" ref="AS204:AS267" ca="1" si="195">AP204-AR204</f>
        <v>1357.3810905656844</v>
      </c>
      <c r="AT204" s="79">
        <f t="shared" ref="AT204:AT267" ca="1" si="196">IF(AS204 &gt; 0, AS204, 0)</f>
        <v>1357.3810905656844</v>
      </c>
      <c r="AU204" s="79">
        <f t="shared" ca="1" si="179"/>
        <v>412967.72356228146</v>
      </c>
      <c r="AV204" s="14">
        <f ca="1">SUM(AT$12:AT204)</f>
        <v>225981.1377518232</v>
      </c>
      <c r="AW204" s="77">
        <f ca="1">SUM(AR$12:AR204)+SUMIF(AS$12:AS204, "&lt;0")</f>
        <v>186986.58581045832</v>
      </c>
      <c r="AX204" s="14"/>
      <c r="AZ204" s="78">
        <v>44378</v>
      </c>
      <c r="BA204" s="79">
        <f t="shared" ref="BA204:BA267" ca="1" si="197">IF(AZ204&lt;BB$5, $B204, MIN(BB$7, BB$9 + $C$8*(AZ204-BB$5)))</f>
        <v>1500</v>
      </c>
      <c r="BB204" s="79">
        <f t="shared" ca="1" si="164"/>
        <v>1500</v>
      </c>
      <c r="BC204" s="79">
        <f t="shared" ca="1" si="173"/>
        <v>727.59600000000069</v>
      </c>
      <c r="BD204" s="79">
        <f t="shared" ref="BD204:BD267" ca="1" si="198">BA204-BC204</f>
        <v>772.40399999999931</v>
      </c>
      <c r="BE204" s="79">
        <f t="shared" ref="BE204:BE267" ca="1" si="199">IF(BD204 &gt; 0, BD204, 0)</f>
        <v>772.40399999999931</v>
      </c>
      <c r="BF204" s="79">
        <f t="shared" ca="1" si="180"/>
        <v>260131.601</v>
      </c>
      <c r="BG204" s="14">
        <f ca="1">SUM(BE$12:BE204)</f>
        <v>138508.03599999999</v>
      </c>
      <c r="BH204" s="77">
        <f ca="1">SUM(BC$12:BC204)+SUMIF(BD$12:BD204, "&lt;0")</f>
        <v>121623.56499999997</v>
      </c>
      <c r="BJ204" s="78">
        <v>44378</v>
      </c>
      <c r="BK204" s="79">
        <f t="shared" ref="BK204:BK267" ca="1" si="200">IF(BJ204&lt;BL$5, $B204, MIN(BL$7, BL$9 + $C$8*(BJ204-BL$5)))</f>
        <v>1750</v>
      </c>
      <c r="BL204" s="79">
        <f t="shared" ca="1" si="165"/>
        <v>1750</v>
      </c>
      <c r="BM204" s="79">
        <f t="shared" ca="1" si="174"/>
        <v>977.59600000000069</v>
      </c>
      <c r="BN204" s="79">
        <f t="shared" ref="BN204:BN267" ca="1" si="201">BK204-BM204</f>
        <v>772.40399999999931</v>
      </c>
      <c r="BO204" s="79">
        <f t="shared" ref="BO204:BO267" ca="1" si="202">IF(BN204 &gt; 0, BN204, 0)</f>
        <v>772.40399999999931</v>
      </c>
      <c r="BP204" s="79">
        <f t="shared" ca="1" si="181"/>
        <v>290381.60100000002</v>
      </c>
      <c r="BQ204" s="14">
        <f ca="1">SUM(BO$12:BO204)</f>
        <v>156508.03599999999</v>
      </c>
      <c r="BR204" s="77">
        <f ca="1">SUM(BM$12:BM204)+SUMIF(BN$12:BN204, "&lt;0")</f>
        <v>133873.56499999997</v>
      </c>
      <c r="BT204" s="78">
        <v>44378</v>
      </c>
      <c r="BU204" s="79">
        <f t="shared" ref="BU204:BU267" ca="1" si="203">IF(BT204&lt;BV$5, $B204, MIN(BV$7, BV$9 + $C$8*(BT204-BV$5)))</f>
        <v>2000</v>
      </c>
      <c r="BV204" s="79">
        <f t="shared" ca="1" si="166"/>
        <v>2000</v>
      </c>
      <c r="BW204" s="79">
        <f t="shared" ca="1" si="175"/>
        <v>1078.4929899038464</v>
      </c>
      <c r="BX204" s="79">
        <f t="shared" ref="BX204:BX267" ca="1" si="204">BU204-BW204</f>
        <v>921.50701009615364</v>
      </c>
      <c r="BY204" s="79">
        <f t="shared" ref="BY204:BY267" ca="1" si="205">IF(BX204 &gt; 0, BX204, 0)</f>
        <v>921.50701009615364</v>
      </c>
      <c r="BZ204" s="79">
        <f t="shared" ca="1" si="158"/>
        <v>320081.49010891607</v>
      </c>
      <c r="CA204" s="14">
        <f ca="1">SUM(BY$12:BY204)</f>
        <v>174107.02811901222</v>
      </c>
      <c r="CB204" s="77">
        <f ca="1">SUM(BW$12:BW204)+SUMIF(BX$12:BX204, "&lt;0")</f>
        <v>145974.46198990385</v>
      </c>
      <c r="CD204" s="78">
        <v>44378</v>
      </c>
      <c r="CE204" s="79">
        <f t="shared" ref="CE204:CE267" ca="1" si="206">IF(CD204&lt;CF$5, $B204, MIN(CF$7, CF$9 + $C$8*(CD204-CF$5)))</f>
        <v>2500</v>
      </c>
      <c r="CF204" s="79">
        <f t="shared" ca="1" si="167"/>
        <v>2500</v>
      </c>
      <c r="CG204" s="79">
        <f t="shared" ca="1" si="176"/>
        <v>1163.4700804695315</v>
      </c>
      <c r="CH204" s="79">
        <f t="shared" ref="CH204:CH267" ca="1" si="207">CE204-CG204</f>
        <v>1336.5299195304685</v>
      </c>
      <c r="CI204" s="79">
        <f t="shared" ref="CI204:CI267" ca="1" si="208">IF(CH204 &gt; 0, CH204, 0)</f>
        <v>1336.5299195304685</v>
      </c>
      <c r="CJ204" s="79">
        <f t="shared" ca="1" si="182"/>
        <v>371841.69994991261</v>
      </c>
      <c r="CK204" s="14">
        <f ca="1">SUM(CI$12:CI204)</f>
        <v>201981.1377518232</v>
      </c>
      <c r="CL204" s="77">
        <f ca="1">SUM(CG$12:CG204)+SUMIF(CH$12:CH204, "&lt;0")</f>
        <v>169860.56219808941</v>
      </c>
    </row>
    <row r="205" spans="1:90" x14ac:dyDescent="0.2">
      <c r="A205" s="56">
        <v>44379</v>
      </c>
      <c r="B205" s="76">
        <f ca="1">IF($A205&gt;= $C$5,$C$6, INDEX('[1]Historical Data'!$D$2:$D$742, MATCH(A205, '[1]Historical Data'!$B$2:$B$742, 0)))</f>
        <v>1942.7882857142852</v>
      </c>
      <c r="C205" s="79">
        <f t="shared" ca="1" si="159"/>
        <v>1942.7882857142852</v>
      </c>
      <c r="D205" s="79">
        <f t="shared" ca="1" si="168"/>
        <v>1700.762285714284</v>
      </c>
      <c r="E205" s="79">
        <f t="shared" ca="1" si="183"/>
        <v>242.0260000000012</v>
      </c>
      <c r="F205" s="79">
        <f t="shared" ca="1" si="184"/>
        <v>242.0260000000012</v>
      </c>
      <c r="G205" s="79">
        <f t="shared" ref="G205:G268" ca="1" si="209">B205+G204</f>
        <v>315651.77185714256</v>
      </c>
      <c r="H205" s="14">
        <f ca="1">SUM(F$12:F205)</f>
        <v>170630.81857142851</v>
      </c>
      <c r="I205" s="77">
        <f ca="1">SUM(D$12:D205)+SUMIF(E$12:E205, "&lt;0")</f>
        <v>145020.9532857142</v>
      </c>
      <c r="J205" s="14"/>
      <c r="K205" s="78">
        <v>44379</v>
      </c>
      <c r="L205" s="79">
        <f t="shared" ca="1" si="185"/>
        <v>1850.8969899038457</v>
      </c>
      <c r="M205" s="79">
        <f t="shared" ca="1" si="160"/>
        <v>1850.8969899038457</v>
      </c>
      <c r="N205" s="79">
        <f t="shared" ca="1" si="169"/>
        <v>1608.8709899038445</v>
      </c>
      <c r="O205" s="79">
        <f t="shared" ca="1" si="186"/>
        <v>242.0260000000012</v>
      </c>
      <c r="P205" s="79">
        <f t="shared" ca="1" si="187"/>
        <v>242.0260000000012</v>
      </c>
      <c r="Q205" s="79">
        <f t="shared" ca="1" si="177"/>
        <v>304441.03376826894</v>
      </c>
      <c r="R205" s="14">
        <f ca="1">SUM(P$12:P205)</f>
        <v>164014.64527307689</v>
      </c>
      <c r="S205" s="77">
        <f ca="1">SUM(N$12:N205)+SUMIF(O$12:O205, "&lt;0")</f>
        <v>140426.38849519231</v>
      </c>
      <c r="U205" s="78">
        <v>44379</v>
      </c>
      <c r="V205" s="79">
        <f t="shared" ca="1" si="188"/>
        <v>1250</v>
      </c>
      <c r="W205" s="79">
        <f t="shared" ca="1" si="161"/>
        <v>1250</v>
      </c>
      <c r="X205" s="79">
        <f t="shared" ca="1" si="170"/>
        <v>1007.9739999999988</v>
      </c>
      <c r="Y205" s="79">
        <f t="shared" ca="1" si="189"/>
        <v>242.0260000000012</v>
      </c>
      <c r="Z205" s="79">
        <f t="shared" ca="1" si="190"/>
        <v>242.0260000000012</v>
      </c>
      <c r="AA205" s="79">
        <f t="shared" ca="1" si="178"/>
        <v>231131.601</v>
      </c>
      <c r="AB205" s="14">
        <f ca="1">SUM(Z$12:Z205)</f>
        <v>120750.06200000002</v>
      </c>
      <c r="AC205" s="77">
        <f ca="1">SUM(X$12:X205)+SUMIF(Y$12:Y205, "&lt;0")</f>
        <v>110381.53899999998</v>
      </c>
      <c r="AE205" s="78">
        <v>44379</v>
      </c>
      <c r="AF205" s="79">
        <f t="shared" ca="1" si="191"/>
        <v>2000</v>
      </c>
      <c r="AG205" s="79">
        <f t="shared" ca="1" si="162"/>
        <v>2000</v>
      </c>
      <c r="AH205" s="79">
        <f t="shared" ca="1" si="171"/>
        <v>1632.3762365509474</v>
      </c>
      <c r="AI205" s="79">
        <f t="shared" ca="1" si="192"/>
        <v>367.6237634490526</v>
      </c>
      <c r="AJ205" s="79">
        <f t="shared" ca="1" si="193"/>
        <v>367.6237634490526</v>
      </c>
      <c r="AK205" s="79">
        <f t="shared" ref="AK205:AK268" ca="1" si="210">AF205+AK204</f>
        <v>322081.49010891607</v>
      </c>
      <c r="AL205" s="14">
        <f ca="1">SUM(AJ$12:AJ205)</f>
        <v>174474.65188246127</v>
      </c>
      <c r="AM205" s="77">
        <f ca="1">SUM(AH$12:AH205)+SUMIF(AI$12:AI205, "&lt;0")</f>
        <v>147606.8382264548</v>
      </c>
      <c r="AO205" s="78">
        <v>44379</v>
      </c>
      <c r="AP205" s="79">
        <f t="shared" ca="1" si="194"/>
        <v>3000</v>
      </c>
      <c r="AQ205" s="79">
        <f t="shared" ca="1" si="163"/>
        <v>3000</v>
      </c>
      <c r="AR205" s="79">
        <f t="shared" ca="1" si="172"/>
        <v>2193.8480804695296</v>
      </c>
      <c r="AS205" s="79">
        <f t="shared" ca="1" si="195"/>
        <v>806.15191953047042</v>
      </c>
      <c r="AT205" s="79">
        <f t="shared" ca="1" si="196"/>
        <v>806.15191953047042</v>
      </c>
      <c r="AU205" s="79">
        <f t="shared" ca="1" si="179"/>
        <v>415967.72356228146</v>
      </c>
      <c r="AV205" s="14">
        <f ca="1">SUM(AT$12:AT205)</f>
        <v>226787.28967135368</v>
      </c>
      <c r="AW205" s="77">
        <f ca="1">SUM(AR$12:AR205)+SUMIF(AS$12:AS205, "&lt;0")</f>
        <v>189180.43389092784</v>
      </c>
      <c r="AX205" s="14"/>
      <c r="AZ205" s="78">
        <v>44379</v>
      </c>
      <c r="BA205" s="79">
        <f t="shared" ca="1" si="197"/>
        <v>1500</v>
      </c>
      <c r="BB205" s="79">
        <f t="shared" ca="1" si="164"/>
        <v>1500</v>
      </c>
      <c r="BC205" s="79">
        <f t="shared" ca="1" si="173"/>
        <v>1257.9739999999988</v>
      </c>
      <c r="BD205" s="79">
        <f t="shared" ca="1" si="198"/>
        <v>242.0260000000012</v>
      </c>
      <c r="BE205" s="79">
        <f t="shared" ca="1" si="199"/>
        <v>242.0260000000012</v>
      </c>
      <c r="BF205" s="79">
        <f t="shared" ca="1" si="180"/>
        <v>261631.601</v>
      </c>
      <c r="BG205" s="14">
        <f ca="1">SUM(BE$12:BE205)</f>
        <v>138750.06200000001</v>
      </c>
      <c r="BH205" s="77">
        <f ca="1">SUM(BC$12:BC205)+SUMIF(BD$12:BD205, "&lt;0")</f>
        <v>122881.53899999998</v>
      </c>
      <c r="BJ205" s="78">
        <v>44379</v>
      </c>
      <c r="BK205" s="79">
        <f t="shared" ca="1" si="200"/>
        <v>1750</v>
      </c>
      <c r="BL205" s="79">
        <f t="shared" ca="1" si="165"/>
        <v>1750</v>
      </c>
      <c r="BM205" s="79">
        <f t="shared" ca="1" si="174"/>
        <v>1507.9739999999988</v>
      </c>
      <c r="BN205" s="79">
        <f t="shared" ca="1" si="201"/>
        <v>242.0260000000012</v>
      </c>
      <c r="BO205" s="79">
        <f t="shared" ca="1" si="202"/>
        <v>242.0260000000012</v>
      </c>
      <c r="BP205" s="79">
        <f t="shared" ca="1" si="181"/>
        <v>292131.60100000002</v>
      </c>
      <c r="BQ205" s="14">
        <f ca="1">SUM(BO$12:BO205)</f>
        <v>156750.06200000001</v>
      </c>
      <c r="BR205" s="77">
        <f ca="1">SUM(BM$12:BM205)+SUMIF(BN$12:BN205, "&lt;0")</f>
        <v>135381.53899999996</v>
      </c>
      <c r="BT205" s="78">
        <v>44379</v>
      </c>
      <c r="BU205" s="79">
        <f t="shared" ca="1" si="203"/>
        <v>2000</v>
      </c>
      <c r="BV205" s="79">
        <f t="shared" ca="1" si="166"/>
        <v>2000</v>
      </c>
      <c r="BW205" s="79">
        <f t="shared" ca="1" si="175"/>
        <v>1632.3762365509474</v>
      </c>
      <c r="BX205" s="79">
        <f t="shared" ca="1" si="204"/>
        <v>367.6237634490526</v>
      </c>
      <c r="BY205" s="79">
        <f t="shared" ca="1" si="205"/>
        <v>367.6237634490526</v>
      </c>
      <c r="BZ205" s="79">
        <f t="shared" ref="BZ205:BZ268" ca="1" si="211">BU205+BZ204</f>
        <v>322081.49010891607</v>
      </c>
      <c r="CA205" s="14">
        <f ca="1">SUM(BY$12:BY205)</f>
        <v>174474.65188246127</v>
      </c>
      <c r="CB205" s="77">
        <f ca="1">SUM(BW$12:BW205)+SUMIF(BX$12:BX205, "&lt;0")</f>
        <v>147606.8382264548</v>
      </c>
      <c r="CD205" s="78">
        <v>44379</v>
      </c>
      <c r="CE205" s="79">
        <f t="shared" ca="1" si="206"/>
        <v>2500</v>
      </c>
      <c r="CF205" s="79">
        <f t="shared" ca="1" si="167"/>
        <v>2500</v>
      </c>
      <c r="CG205" s="79">
        <f t="shared" ca="1" si="176"/>
        <v>1693.8480804695296</v>
      </c>
      <c r="CH205" s="79">
        <f t="shared" ca="1" si="207"/>
        <v>806.15191953047042</v>
      </c>
      <c r="CI205" s="79">
        <f t="shared" ca="1" si="208"/>
        <v>806.15191953047042</v>
      </c>
      <c r="CJ205" s="79">
        <f t="shared" ca="1" si="182"/>
        <v>374341.69994991261</v>
      </c>
      <c r="CK205" s="14">
        <f ca="1">SUM(CI$12:CI205)</f>
        <v>202787.28967135368</v>
      </c>
      <c r="CL205" s="77">
        <f ca="1">SUM(CG$12:CG205)+SUMIF(CH$12:CH205, "&lt;0")</f>
        <v>171554.41027855893</v>
      </c>
    </row>
    <row r="206" spans="1:90" x14ac:dyDescent="0.2">
      <c r="A206" s="56">
        <v>44380</v>
      </c>
      <c r="B206" s="76">
        <f ca="1">IF($A206&gt;= $C$5,$C$6, INDEX('[1]Historical Data'!$D$2:$D$742, MATCH(A206, '[1]Historical Data'!$B$2:$B$742, 0)))</f>
        <v>1942.7882857142852</v>
      </c>
      <c r="C206" s="79">
        <f t="shared" ca="1" si="159"/>
        <v>1942.7882857142852</v>
      </c>
      <c r="D206" s="79">
        <f t="shared" ca="1" si="168"/>
        <v>831.98028571428381</v>
      </c>
      <c r="E206" s="79">
        <f t="shared" ca="1" si="183"/>
        <v>1110.8080000000014</v>
      </c>
      <c r="F206" s="79">
        <f t="shared" ca="1" si="184"/>
        <v>1110.8080000000014</v>
      </c>
      <c r="G206" s="79">
        <f t="shared" ca="1" si="209"/>
        <v>317594.56014285685</v>
      </c>
      <c r="H206" s="14">
        <f ca="1">SUM(F$12:F206)</f>
        <v>171741.6265714285</v>
      </c>
      <c r="I206" s="77">
        <f ca="1">SUM(D$12:D206)+SUMIF(E$12:E206, "&lt;0")</f>
        <v>145852.9335714285</v>
      </c>
      <c r="J206" s="14"/>
      <c r="K206" s="78">
        <v>44380</v>
      </c>
      <c r="L206" s="79">
        <f t="shared" ca="1" si="185"/>
        <v>1850.8969899038457</v>
      </c>
      <c r="M206" s="79">
        <f t="shared" ca="1" si="160"/>
        <v>1850.8969899038457</v>
      </c>
      <c r="N206" s="79">
        <f t="shared" ca="1" si="169"/>
        <v>740.08898990384432</v>
      </c>
      <c r="O206" s="79">
        <f t="shared" ca="1" si="186"/>
        <v>1110.8080000000014</v>
      </c>
      <c r="P206" s="79">
        <f t="shared" ca="1" si="187"/>
        <v>1110.8080000000014</v>
      </c>
      <c r="Q206" s="79">
        <f t="shared" ca="1" si="177"/>
        <v>306291.93075817276</v>
      </c>
      <c r="R206" s="14">
        <f ca="1">SUM(P$12:P206)</f>
        <v>165125.45327307688</v>
      </c>
      <c r="S206" s="77">
        <f ca="1">SUM(N$12:N206)+SUMIF(O$12:O206, "&lt;0")</f>
        <v>141166.47748509614</v>
      </c>
      <c r="U206" s="78">
        <v>44380</v>
      </c>
      <c r="V206" s="79">
        <f t="shared" ca="1" si="188"/>
        <v>1250</v>
      </c>
      <c r="W206" s="79">
        <f t="shared" ca="1" si="161"/>
        <v>1250</v>
      </c>
      <c r="X206" s="79">
        <f t="shared" ca="1" si="170"/>
        <v>139.19199999999864</v>
      </c>
      <c r="Y206" s="79">
        <f t="shared" ca="1" si="189"/>
        <v>1110.8080000000014</v>
      </c>
      <c r="Z206" s="79">
        <f t="shared" ca="1" si="190"/>
        <v>1110.8080000000014</v>
      </c>
      <c r="AA206" s="79">
        <f t="shared" ca="1" si="178"/>
        <v>232381.601</v>
      </c>
      <c r="AB206" s="14">
        <f ca="1">SUM(Z$12:Z206)</f>
        <v>121860.87000000002</v>
      </c>
      <c r="AC206" s="77">
        <f ca="1">SUM(X$12:X206)+SUMIF(Y$12:Y206, "&lt;0")</f>
        <v>110520.73099999997</v>
      </c>
      <c r="AE206" s="78">
        <v>44380</v>
      </c>
      <c r="AF206" s="79">
        <f t="shared" ca="1" si="191"/>
        <v>2000</v>
      </c>
      <c r="AG206" s="79">
        <f t="shared" ca="1" si="162"/>
        <v>2000</v>
      </c>
      <c r="AH206" s="79">
        <f t="shared" ca="1" si="171"/>
        <v>787.09948319805017</v>
      </c>
      <c r="AI206" s="79">
        <f t="shared" ca="1" si="192"/>
        <v>1212.9005168019498</v>
      </c>
      <c r="AJ206" s="79">
        <f t="shared" ca="1" si="193"/>
        <v>1212.9005168019498</v>
      </c>
      <c r="AK206" s="79">
        <f t="shared" ca="1" si="210"/>
        <v>324081.49010891607</v>
      </c>
      <c r="AL206" s="14">
        <f ca="1">SUM(AJ$12:AJ206)</f>
        <v>175687.55239926322</v>
      </c>
      <c r="AM206" s="77">
        <f ca="1">SUM(AH$12:AH206)+SUMIF(AI$12:AI206, "&lt;0")</f>
        <v>148393.93770965285</v>
      </c>
      <c r="AO206" s="78">
        <v>44380</v>
      </c>
      <c r="AP206" s="79">
        <f t="shared" ca="1" si="194"/>
        <v>3000</v>
      </c>
      <c r="AQ206" s="79">
        <f t="shared" ca="1" si="163"/>
        <v>3000</v>
      </c>
      <c r="AR206" s="79">
        <f t="shared" ca="1" si="172"/>
        <v>1325.0660804695294</v>
      </c>
      <c r="AS206" s="79">
        <f t="shared" ca="1" si="195"/>
        <v>1674.9339195304706</v>
      </c>
      <c r="AT206" s="79">
        <f t="shared" ca="1" si="196"/>
        <v>1674.9339195304706</v>
      </c>
      <c r="AU206" s="79">
        <f t="shared" ca="1" si="179"/>
        <v>418967.72356228146</v>
      </c>
      <c r="AV206" s="14">
        <f ca="1">SUM(AT$12:AT206)</f>
        <v>228462.22359088415</v>
      </c>
      <c r="AW206" s="77">
        <f ca="1">SUM(AR$12:AR206)+SUMIF(AS$12:AS206, "&lt;0")</f>
        <v>190505.49997139737</v>
      </c>
      <c r="AX206" s="14"/>
      <c r="AZ206" s="78">
        <v>44380</v>
      </c>
      <c r="BA206" s="79">
        <f t="shared" ca="1" si="197"/>
        <v>1500</v>
      </c>
      <c r="BB206" s="79">
        <f t="shared" ca="1" si="164"/>
        <v>1500</v>
      </c>
      <c r="BC206" s="79">
        <f t="shared" ca="1" si="173"/>
        <v>389.19199999999864</v>
      </c>
      <c r="BD206" s="79">
        <f t="shared" ca="1" si="198"/>
        <v>1110.8080000000014</v>
      </c>
      <c r="BE206" s="79">
        <f t="shared" ca="1" si="199"/>
        <v>1110.8080000000014</v>
      </c>
      <c r="BF206" s="79">
        <f t="shared" ca="1" si="180"/>
        <v>263131.60100000002</v>
      </c>
      <c r="BG206" s="14">
        <f ca="1">SUM(BE$12:BE206)</f>
        <v>139860.87</v>
      </c>
      <c r="BH206" s="77">
        <f ca="1">SUM(BC$12:BC206)+SUMIF(BD$12:BD206, "&lt;0")</f>
        <v>123270.73099999997</v>
      </c>
      <c r="BJ206" s="78">
        <v>44380</v>
      </c>
      <c r="BK206" s="79">
        <f t="shared" ca="1" si="200"/>
        <v>1750</v>
      </c>
      <c r="BL206" s="79">
        <f t="shared" ca="1" si="165"/>
        <v>1750</v>
      </c>
      <c r="BM206" s="79">
        <f t="shared" ca="1" si="174"/>
        <v>639.19199999999864</v>
      </c>
      <c r="BN206" s="79">
        <f t="shared" ca="1" si="201"/>
        <v>1110.8080000000014</v>
      </c>
      <c r="BO206" s="79">
        <f t="shared" ca="1" si="202"/>
        <v>1110.8080000000014</v>
      </c>
      <c r="BP206" s="79">
        <f t="shared" ca="1" si="181"/>
        <v>293881.60100000002</v>
      </c>
      <c r="BQ206" s="14">
        <f ca="1">SUM(BO$12:BO206)</f>
        <v>157860.87</v>
      </c>
      <c r="BR206" s="77">
        <f ca="1">SUM(BM$12:BM206)+SUMIF(BN$12:BN206, "&lt;0")</f>
        <v>136020.73099999997</v>
      </c>
      <c r="BT206" s="78">
        <v>44380</v>
      </c>
      <c r="BU206" s="79">
        <f t="shared" ca="1" si="203"/>
        <v>2000</v>
      </c>
      <c r="BV206" s="79">
        <f t="shared" ca="1" si="166"/>
        <v>2000</v>
      </c>
      <c r="BW206" s="79">
        <f t="shared" ca="1" si="175"/>
        <v>787.09948319805017</v>
      </c>
      <c r="BX206" s="79">
        <f t="shared" ca="1" si="204"/>
        <v>1212.9005168019498</v>
      </c>
      <c r="BY206" s="79">
        <f t="shared" ca="1" si="205"/>
        <v>1212.9005168019498</v>
      </c>
      <c r="BZ206" s="79">
        <f t="shared" ca="1" si="211"/>
        <v>324081.49010891607</v>
      </c>
      <c r="CA206" s="14">
        <f ca="1">SUM(BY$12:BY206)</f>
        <v>175687.55239926322</v>
      </c>
      <c r="CB206" s="77">
        <f ca="1">SUM(BW$12:BW206)+SUMIF(BX$12:BX206, "&lt;0")</f>
        <v>148393.93770965285</v>
      </c>
      <c r="CD206" s="78">
        <v>44380</v>
      </c>
      <c r="CE206" s="79">
        <f t="shared" ca="1" si="206"/>
        <v>2500</v>
      </c>
      <c r="CF206" s="79">
        <f t="shared" ca="1" si="167"/>
        <v>2500</v>
      </c>
      <c r="CG206" s="79">
        <f t="shared" ca="1" si="176"/>
        <v>825.06608046952942</v>
      </c>
      <c r="CH206" s="79">
        <f t="shared" ca="1" si="207"/>
        <v>1674.9339195304706</v>
      </c>
      <c r="CI206" s="79">
        <f t="shared" ca="1" si="208"/>
        <v>1674.9339195304706</v>
      </c>
      <c r="CJ206" s="79">
        <f t="shared" ca="1" si="182"/>
        <v>376841.69994991261</v>
      </c>
      <c r="CK206" s="14">
        <f ca="1">SUM(CI$12:CI206)</f>
        <v>204462.22359088415</v>
      </c>
      <c r="CL206" s="77">
        <f ca="1">SUM(CG$12:CG206)+SUMIF(CH$12:CH206, "&lt;0")</f>
        <v>172379.47635902846</v>
      </c>
    </row>
    <row r="207" spans="1:90" x14ac:dyDescent="0.2">
      <c r="A207" s="56">
        <v>44381</v>
      </c>
      <c r="B207" s="76">
        <f ca="1">IF($A207&gt;= $C$5,$C$6, INDEX('[1]Historical Data'!$D$2:$D$742, MATCH(A207, '[1]Historical Data'!$B$2:$B$742, 0)))</f>
        <v>1942.7882857142852</v>
      </c>
      <c r="C207" s="79">
        <f t="shared" ca="1" si="159"/>
        <v>1942.7882857142852</v>
      </c>
      <c r="D207" s="79">
        <f t="shared" ca="1" si="168"/>
        <v>744.15928571429208</v>
      </c>
      <c r="E207" s="79">
        <f t="shared" ca="1" si="183"/>
        <v>1198.6289999999931</v>
      </c>
      <c r="F207" s="79">
        <f t="shared" ca="1" si="184"/>
        <v>1198.6289999999931</v>
      </c>
      <c r="G207" s="79">
        <f t="shared" ca="1" si="209"/>
        <v>319537.34842857113</v>
      </c>
      <c r="H207" s="14">
        <f ca="1">SUM(F$12:F207)</f>
        <v>172940.25557142848</v>
      </c>
      <c r="I207" s="77">
        <f ca="1">SUM(D$12:D207)+SUMIF(E$12:E207, "&lt;0")</f>
        <v>146597.09285714279</v>
      </c>
      <c r="J207" s="14"/>
      <c r="K207" s="78">
        <v>44381</v>
      </c>
      <c r="L207" s="79">
        <f t="shared" ca="1" si="185"/>
        <v>1850.8969899038457</v>
      </c>
      <c r="M207" s="79">
        <f t="shared" ca="1" si="160"/>
        <v>1850.8969899038457</v>
      </c>
      <c r="N207" s="79">
        <f t="shared" ca="1" si="169"/>
        <v>652.26798990385259</v>
      </c>
      <c r="O207" s="79">
        <f t="shared" ca="1" si="186"/>
        <v>1198.6289999999931</v>
      </c>
      <c r="P207" s="79">
        <f t="shared" ca="1" si="187"/>
        <v>1198.6289999999931</v>
      </c>
      <c r="Q207" s="79">
        <f t="shared" ca="1" si="177"/>
        <v>308142.82774807658</v>
      </c>
      <c r="R207" s="14">
        <f ca="1">SUM(P$12:P207)</f>
        <v>166324.08227307687</v>
      </c>
      <c r="S207" s="77">
        <f ca="1">SUM(N$12:N207)+SUMIF(O$12:O207, "&lt;0")</f>
        <v>141818.745475</v>
      </c>
      <c r="U207" s="78">
        <v>44381</v>
      </c>
      <c r="V207" s="79">
        <f t="shared" ca="1" si="188"/>
        <v>1250</v>
      </c>
      <c r="W207" s="79">
        <f t="shared" ca="1" si="161"/>
        <v>1250</v>
      </c>
      <c r="X207" s="79">
        <f t="shared" ca="1" si="170"/>
        <v>51.371000000006916</v>
      </c>
      <c r="Y207" s="79">
        <f t="shared" ca="1" si="189"/>
        <v>1198.6289999999931</v>
      </c>
      <c r="Z207" s="79">
        <f t="shared" ca="1" si="190"/>
        <v>1198.6289999999931</v>
      </c>
      <c r="AA207" s="79">
        <f t="shared" ca="1" si="178"/>
        <v>233631.601</v>
      </c>
      <c r="AB207" s="14">
        <f ca="1">SUM(Z$12:Z207)</f>
        <v>123059.49900000001</v>
      </c>
      <c r="AC207" s="77">
        <f ca="1">SUM(X$12:X207)+SUMIF(Y$12:Y207, "&lt;0")</f>
        <v>110572.10199999998</v>
      </c>
      <c r="AE207" s="78">
        <v>44381</v>
      </c>
      <c r="AF207" s="79">
        <f t="shared" ca="1" si="191"/>
        <v>2000</v>
      </c>
      <c r="AG207" s="79">
        <f t="shared" ca="1" si="162"/>
        <v>2000</v>
      </c>
      <c r="AH207" s="79">
        <f t="shared" ca="1" si="171"/>
        <v>722.78372984516136</v>
      </c>
      <c r="AI207" s="79">
        <f t="shared" ca="1" si="192"/>
        <v>1277.2162701548386</v>
      </c>
      <c r="AJ207" s="79">
        <f t="shared" ca="1" si="193"/>
        <v>1277.2162701548386</v>
      </c>
      <c r="AK207" s="79">
        <f t="shared" ca="1" si="210"/>
        <v>326081.49010891607</v>
      </c>
      <c r="AL207" s="14">
        <f ca="1">SUM(AJ$12:AJ207)</f>
        <v>176964.76866941806</v>
      </c>
      <c r="AM207" s="77">
        <f ca="1">SUM(AH$12:AH207)+SUMIF(AI$12:AI207, "&lt;0")</f>
        <v>149116.72143949801</v>
      </c>
      <c r="AO207" s="78">
        <v>44381</v>
      </c>
      <c r="AP207" s="79">
        <f t="shared" ca="1" si="194"/>
        <v>3000</v>
      </c>
      <c r="AQ207" s="79">
        <f t="shared" ca="1" si="163"/>
        <v>3000</v>
      </c>
      <c r="AR207" s="79">
        <f t="shared" ca="1" si="172"/>
        <v>1237.2450804695377</v>
      </c>
      <c r="AS207" s="79">
        <f t="shared" ca="1" si="195"/>
        <v>1762.7549195304623</v>
      </c>
      <c r="AT207" s="79">
        <f t="shared" ca="1" si="196"/>
        <v>1762.7549195304623</v>
      </c>
      <c r="AU207" s="79">
        <f t="shared" ca="1" si="179"/>
        <v>421967.72356228146</v>
      </c>
      <c r="AV207" s="14">
        <f ca="1">SUM(AT$12:AT207)</f>
        <v>230224.97851041463</v>
      </c>
      <c r="AW207" s="77">
        <f ca="1">SUM(AR$12:AR207)+SUMIF(AS$12:AS207, "&lt;0")</f>
        <v>191742.74505186689</v>
      </c>
      <c r="AX207" s="14"/>
      <c r="AZ207" s="78">
        <v>44381</v>
      </c>
      <c r="BA207" s="79">
        <f t="shared" ca="1" si="197"/>
        <v>1500</v>
      </c>
      <c r="BB207" s="79">
        <f t="shared" ca="1" si="164"/>
        <v>1500</v>
      </c>
      <c r="BC207" s="79">
        <f t="shared" ca="1" si="173"/>
        <v>301.37100000000692</v>
      </c>
      <c r="BD207" s="79">
        <f t="shared" ca="1" si="198"/>
        <v>1198.6289999999931</v>
      </c>
      <c r="BE207" s="79">
        <f t="shared" ca="1" si="199"/>
        <v>1198.6289999999931</v>
      </c>
      <c r="BF207" s="79">
        <f t="shared" ca="1" si="180"/>
        <v>264631.60100000002</v>
      </c>
      <c r="BG207" s="14">
        <f ca="1">SUM(BE$12:BE207)</f>
        <v>141059.49899999998</v>
      </c>
      <c r="BH207" s="77">
        <f ca="1">SUM(BC$12:BC207)+SUMIF(BD$12:BD207, "&lt;0")</f>
        <v>123572.10199999998</v>
      </c>
      <c r="BJ207" s="78">
        <v>44381</v>
      </c>
      <c r="BK207" s="79">
        <f t="shared" ca="1" si="200"/>
        <v>1750</v>
      </c>
      <c r="BL207" s="79">
        <f t="shared" ca="1" si="165"/>
        <v>1750</v>
      </c>
      <c r="BM207" s="79">
        <f t="shared" ca="1" si="174"/>
        <v>551.37100000000692</v>
      </c>
      <c r="BN207" s="79">
        <f t="shared" ca="1" si="201"/>
        <v>1198.6289999999931</v>
      </c>
      <c r="BO207" s="79">
        <f t="shared" ca="1" si="202"/>
        <v>1198.6289999999931</v>
      </c>
      <c r="BP207" s="79">
        <f t="shared" ca="1" si="181"/>
        <v>295631.60100000002</v>
      </c>
      <c r="BQ207" s="14">
        <f ca="1">SUM(BO$12:BO207)</f>
        <v>159059.49899999998</v>
      </c>
      <c r="BR207" s="77">
        <f ca="1">SUM(BM$12:BM207)+SUMIF(BN$12:BN207, "&lt;0")</f>
        <v>136572.10199999998</v>
      </c>
      <c r="BT207" s="78">
        <v>44381</v>
      </c>
      <c r="BU207" s="79">
        <f t="shared" ca="1" si="203"/>
        <v>2000</v>
      </c>
      <c r="BV207" s="79">
        <f t="shared" ca="1" si="166"/>
        <v>2000</v>
      </c>
      <c r="BW207" s="79">
        <f t="shared" ca="1" si="175"/>
        <v>722.78372984516136</v>
      </c>
      <c r="BX207" s="79">
        <f t="shared" ca="1" si="204"/>
        <v>1277.2162701548386</v>
      </c>
      <c r="BY207" s="79">
        <f t="shared" ca="1" si="205"/>
        <v>1277.2162701548386</v>
      </c>
      <c r="BZ207" s="79">
        <f t="shared" ca="1" si="211"/>
        <v>326081.49010891607</v>
      </c>
      <c r="CA207" s="14">
        <f ca="1">SUM(BY$12:BY207)</f>
        <v>176964.76866941806</v>
      </c>
      <c r="CB207" s="77">
        <f ca="1">SUM(BW$12:BW207)+SUMIF(BX$12:BX207, "&lt;0")</f>
        <v>149116.72143949801</v>
      </c>
      <c r="CD207" s="78">
        <v>44381</v>
      </c>
      <c r="CE207" s="79">
        <f t="shared" ca="1" si="206"/>
        <v>2500</v>
      </c>
      <c r="CF207" s="79">
        <f t="shared" ca="1" si="167"/>
        <v>2500</v>
      </c>
      <c r="CG207" s="79">
        <f t="shared" ca="1" si="176"/>
        <v>737.2450804695377</v>
      </c>
      <c r="CH207" s="79">
        <f t="shared" ca="1" si="207"/>
        <v>1762.7549195304623</v>
      </c>
      <c r="CI207" s="79">
        <f t="shared" ca="1" si="208"/>
        <v>1762.7549195304623</v>
      </c>
      <c r="CJ207" s="79">
        <f t="shared" ca="1" si="182"/>
        <v>379341.69994991261</v>
      </c>
      <c r="CK207" s="14">
        <f ca="1">SUM(CI$12:CI207)</f>
        <v>206224.97851041463</v>
      </c>
      <c r="CL207" s="77">
        <f ca="1">SUM(CG$12:CG207)+SUMIF(CH$12:CH207, "&lt;0")</f>
        <v>173116.72143949798</v>
      </c>
    </row>
    <row r="208" spans="1:90" x14ac:dyDescent="0.2">
      <c r="A208" s="56">
        <v>44382</v>
      </c>
      <c r="B208" s="76">
        <f ca="1">IF($A208&gt;= $C$5,$C$6, INDEX('[1]Historical Data'!$D$2:$D$742, MATCH(A208, '[1]Historical Data'!$B$2:$B$742, 0)))</f>
        <v>1942.7882857142852</v>
      </c>
      <c r="C208" s="79">
        <f t="shared" ca="1" si="159"/>
        <v>1942.7882857142852</v>
      </c>
      <c r="D208" s="79">
        <f t="shared" ca="1" si="168"/>
        <v>451.12128571428025</v>
      </c>
      <c r="E208" s="79">
        <f t="shared" ca="1" si="183"/>
        <v>1491.6670000000049</v>
      </c>
      <c r="F208" s="79">
        <f t="shared" ca="1" si="184"/>
        <v>1491.6670000000049</v>
      </c>
      <c r="G208" s="79">
        <f t="shared" ca="1" si="209"/>
        <v>321480.13671428541</v>
      </c>
      <c r="H208" s="14">
        <f ca="1">SUM(F$12:F208)</f>
        <v>174431.9225714285</v>
      </c>
      <c r="I208" s="77">
        <f ca="1">SUM(D$12:D208)+SUMIF(E$12:E208, "&lt;0")</f>
        <v>147048.21414285706</v>
      </c>
      <c r="J208" s="14"/>
      <c r="K208" s="78">
        <v>44382</v>
      </c>
      <c r="L208" s="79">
        <f t="shared" ca="1" si="185"/>
        <v>1850.8969899038457</v>
      </c>
      <c r="M208" s="79">
        <f t="shared" ca="1" si="160"/>
        <v>1850.8969899038457</v>
      </c>
      <c r="N208" s="79">
        <f t="shared" ca="1" si="169"/>
        <v>359.22998990384076</v>
      </c>
      <c r="O208" s="79">
        <f t="shared" ca="1" si="186"/>
        <v>1491.6670000000049</v>
      </c>
      <c r="P208" s="79">
        <f t="shared" ca="1" si="187"/>
        <v>1491.6670000000049</v>
      </c>
      <c r="Q208" s="79">
        <f t="shared" ca="1" si="177"/>
        <v>309993.7247379804</v>
      </c>
      <c r="R208" s="14">
        <f ca="1">SUM(P$12:P208)</f>
        <v>167815.74927307689</v>
      </c>
      <c r="S208" s="77">
        <f ca="1">SUM(N$12:N208)+SUMIF(O$12:O208, "&lt;0")</f>
        <v>142177.97546490384</v>
      </c>
      <c r="U208" s="78">
        <v>44382</v>
      </c>
      <c r="V208" s="79">
        <f t="shared" ca="1" si="188"/>
        <v>1250</v>
      </c>
      <c r="W208" s="79">
        <f t="shared" ca="1" si="161"/>
        <v>1250</v>
      </c>
      <c r="X208" s="79">
        <f t="shared" ca="1" si="170"/>
        <v>0</v>
      </c>
      <c r="Y208" s="79">
        <f t="shared" ca="1" si="189"/>
        <v>1250</v>
      </c>
      <c r="Z208" s="79">
        <f t="shared" ca="1" si="190"/>
        <v>1250</v>
      </c>
      <c r="AA208" s="79">
        <f t="shared" ca="1" si="178"/>
        <v>234881.601</v>
      </c>
      <c r="AB208" s="14">
        <f ca="1">SUM(Z$12:Z208)</f>
        <v>124309.49900000001</v>
      </c>
      <c r="AC208" s="77">
        <f ca="1">SUM(X$12:X208)+SUMIF(Y$12:Y208, "&lt;0")</f>
        <v>110572.10199999998</v>
      </c>
      <c r="AE208" s="78">
        <v>44382</v>
      </c>
      <c r="AF208" s="79">
        <f t="shared" ca="1" si="191"/>
        <v>2000</v>
      </c>
      <c r="AG208" s="79">
        <f t="shared" ca="1" si="162"/>
        <v>2000</v>
      </c>
      <c r="AH208" s="79">
        <f t="shared" ca="1" si="171"/>
        <v>453.25097649225222</v>
      </c>
      <c r="AI208" s="79">
        <f t="shared" ca="1" si="192"/>
        <v>1546.7490235077478</v>
      </c>
      <c r="AJ208" s="79">
        <f t="shared" ca="1" si="193"/>
        <v>1546.7490235077478</v>
      </c>
      <c r="AK208" s="79">
        <f t="shared" ca="1" si="210"/>
        <v>328081.49010891607</v>
      </c>
      <c r="AL208" s="14">
        <f ca="1">SUM(AJ$12:AJ208)</f>
        <v>178511.51769292582</v>
      </c>
      <c r="AM208" s="77">
        <f ca="1">SUM(AH$12:AH208)+SUMIF(AI$12:AI208, "&lt;0")</f>
        <v>149569.97241599025</v>
      </c>
      <c r="AO208" s="78">
        <v>44382</v>
      </c>
      <c r="AP208" s="79">
        <f t="shared" ca="1" si="194"/>
        <v>3000</v>
      </c>
      <c r="AQ208" s="79">
        <f t="shared" ca="1" si="163"/>
        <v>3000</v>
      </c>
      <c r="AR208" s="79">
        <f t="shared" ca="1" si="172"/>
        <v>944.20708046952586</v>
      </c>
      <c r="AS208" s="79">
        <f t="shared" ca="1" si="195"/>
        <v>2055.7929195304741</v>
      </c>
      <c r="AT208" s="79">
        <f t="shared" ca="1" si="196"/>
        <v>2055.7929195304741</v>
      </c>
      <c r="AU208" s="79">
        <f t="shared" ca="1" si="179"/>
        <v>424967.72356228146</v>
      </c>
      <c r="AV208" s="14">
        <f ca="1">SUM(AT$12:AT208)</f>
        <v>232280.7714299451</v>
      </c>
      <c r="AW208" s="77">
        <f ca="1">SUM(AR$12:AR208)+SUMIF(AS$12:AS208, "&lt;0")</f>
        <v>192686.95213233642</v>
      </c>
      <c r="AX208" s="14"/>
      <c r="AZ208" s="78">
        <v>44382</v>
      </c>
      <c r="BA208" s="79">
        <f t="shared" ca="1" si="197"/>
        <v>1500</v>
      </c>
      <c r="BB208" s="79">
        <f t="shared" ca="1" si="164"/>
        <v>1500</v>
      </c>
      <c r="BC208" s="79">
        <f t="shared" ca="1" si="173"/>
        <v>8.3329999999950815</v>
      </c>
      <c r="BD208" s="79">
        <f t="shared" ca="1" si="198"/>
        <v>1491.6670000000049</v>
      </c>
      <c r="BE208" s="79">
        <f t="shared" ca="1" si="199"/>
        <v>1491.6670000000049</v>
      </c>
      <c r="BF208" s="79">
        <f t="shared" ca="1" si="180"/>
        <v>266131.60100000002</v>
      </c>
      <c r="BG208" s="14">
        <f ca="1">SUM(BE$12:BE208)</f>
        <v>142551.166</v>
      </c>
      <c r="BH208" s="77">
        <f ca="1">SUM(BC$12:BC208)+SUMIF(BD$12:BD208, "&lt;0")</f>
        <v>123580.43499999998</v>
      </c>
      <c r="BJ208" s="78">
        <v>44382</v>
      </c>
      <c r="BK208" s="79">
        <f t="shared" ca="1" si="200"/>
        <v>1750</v>
      </c>
      <c r="BL208" s="79">
        <f t="shared" ca="1" si="165"/>
        <v>1750</v>
      </c>
      <c r="BM208" s="79">
        <f t="shared" ca="1" si="174"/>
        <v>258.33299999999508</v>
      </c>
      <c r="BN208" s="79">
        <f t="shared" ca="1" si="201"/>
        <v>1491.6670000000049</v>
      </c>
      <c r="BO208" s="79">
        <f t="shared" ca="1" si="202"/>
        <v>1491.6670000000049</v>
      </c>
      <c r="BP208" s="79">
        <f t="shared" ca="1" si="181"/>
        <v>297381.60100000002</v>
      </c>
      <c r="BQ208" s="14">
        <f ca="1">SUM(BO$12:BO208)</f>
        <v>160551.166</v>
      </c>
      <c r="BR208" s="77">
        <f ca="1">SUM(BM$12:BM208)+SUMIF(BN$12:BN208, "&lt;0")</f>
        <v>136830.43499999997</v>
      </c>
      <c r="BT208" s="78">
        <v>44382</v>
      </c>
      <c r="BU208" s="79">
        <f t="shared" ca="1" si="203"/>
        <v>2000</v>
      </c>
      <c r="BV208" s="79">
        <f t="shared" ca="1" si="166"/>
        <v>2000</v>
      </c>
      <c r="BW208" s="79">
        <f t="shared" ca="1" si="175"/>
        <v>453.25097649225222</v>
      </c>
      <c r="BX208" s="79">
        <f t="shared" ca="1" si="204"/>
        <v>1546.7490235077478</v>
      </c>
      <c r="BY208" s="79">
        <f t="shared" ca="1" si="205"/>
        <v>1546.7490235077478</v>
      </c>
      <c r="BZ208" s="79">
        <f t="shared" ca="1" si="211"/>
        <v>328081.49010891607</v>
      </c>
      <c r="CA208" s="14">
        <f ca="1">SUM(BY$12:BY208)</f>
        <v>178511.51769292582</v>
      </c>
      <c r="CB208" s="77">
        <f ca="1">SUM(BW$12:BW208)+SUMIF(BX$12:BX208, "&lt;0")</f>
        <v>149569.97241599025</v>
      </c>
      <c r="CD208" s="78">
        <v>44382</v>
      </c>
      <c r="CE208" s="79">
        <f t="shared" ca="1" si="206"/>
        <v>2500</v>
      </c>
      <c r="CF208" s="79">
        <f t="shared" ca="1" si="167"/>
        <v>2500</v>
      </c>
      <c r="CG208" s="79">
        <f t="shared" ca="1" si="176"/>
        <v>453.25097649225222</v>
      </c>
      <c r="CH208" s="79">
        <f t="shared" ca="1" si="207"/>
        <v>2046.7490235077478</v>
      </c>
      <c r="CI208" s="79">
        <f t="shared" ca="1" si="208"/>
        <v>2046.7490235077478</v>
      </c>
      <c r="CJ208" s="79">
        <f t="shared" ca="1" si="182"/>
        <v>381841.69994991261</v>
      </c>
      <c r="CK208" s="14">
        <f ca="1">SUM(CI$12:CI208)</f>
        <v>208271.72753392239</v>
      </c>
      <c r="CL208" s="77">
        <f ca="1">SUM(CG$12:CG208)+SUMIF(CH$12:CH208, "&lt;0")</f>
        <v>173569.97241599023</v>
      </c>
    </row>
    <row r="209" spans="1:90" x14ac:dyDescent="0.2">
      <c r="A209" s="56">
        <v>44383</v>
      </c>
      <c r="B209" s="76">
        <f ca="1">IF($A209&gt;= $C$5,$C$6, INDEX('[1]Historical Data'!$D$2:$D$742, MATCH(A209, '[1]Historical Data'!$B$2:$B$742, 0)))</f>
        <v>1942.7882857142852</v>
      </c>
      <c r="C209" s="79">
        <f t="shared" ca="1" si="159"/>
        <v>1942.7882857142852</v>
      </c>
      <c r="D209" s="79">
        <f t="shared" ca="1" si="168"/>
        <v>589.41828571428437</v>
      </c>
      <c r="E209" s="79">
        <f t="shared" ca="1" si="183"/>
        <v>1353.3700000000008</v>
      </c>
      <c r="F209" s="79">
        <f t="shared" ca="1" si="184"/>
        <v>1353.3700000000008</v>
      </c>
      <c r="G209" s="79">
        <f t="shared" ca="1" si="209"/>
        <v>323422.9249999997</v>
      </c>
      <c r="H209" s="14">
        <f ca="1">SUM(F$12:F209)</f>
        <v>175785.29257142849</v>
      </c>
      <c r="I209" s="77">
        <f ca="1">SUM(D$12:D209)+SUMIF(E$12:E209, "&lt;0")</f>
        <v>147637.63242857135</v>
      </c>
      <c r="J209" s="14"/>
      <c r="K209" s="78">
        <v>44383</v>
      </c>
      <c r="L209" s="79">
        <f t="shared" ca="1" si="185"/>
        <v>1850.8969899038457</v>
      </c>
      <c r="M209" s="79">
        <f t="shared" ca="1" si="160"/>
        <v>1850.8969899038457</v>
      </c>
      <c r="N209" s="79">
        <f t="shared" ca="1" si="169"/>
        <v>497.52698990384488</v>
      </c>
      <c r="O209" s="79">
        <f t="shared" ca="1" si="186"/>
        <v>1353.3700000000008</v>
      </c>
      <c r="P209" s="79">
        <f t="shared" ca="1" si="187"/>
        <v>1353.3700000000008</v>
      </c>
      <c r="Q209" s="79">
        <f t="shared" ca="1" si="177"/>
        <v>311844.62172788422</v>
      </c>
      <c r="R209" s="14">
        <f ca="1">SUM(P$12:P209)</f>
        <v>169169.11927307688</v>
      </c>
      <c r="S209" s="77">
        <f ca="1">SUM(N$12:N209)+SUMIF(O$12:O209, "&lt;0")</f>
        <v>142675.50245480769</v>
      </c>
      <c r="U209" s="78">
        <v>44383</v>
      </c>
      <c r="V209" s="79">
        <f t="shared" ca="1" si="188"/>
        <v>1250</v>
      </c>
      <c r="W209" s="79">
        <f t="shared" ca="1" si="161"/>
        <v>1250</v>
      </c>
      <c r="X209" s="79">
        <f t="shared" ca="1" si="170"/>
        <v>0</v>
      </c>
      <c r="Y209" s="79">
        <f t="shared" ca="1" si="189"/>
        <v>1250</v>
      </c>
      <c r="Z209" s="79">
        <f t="shared" ca="1" si="190"/>
        <v>1250</v>
      </c>
      <c r="AA209" s="79">
        <f t="shared" ca="1" si="178"/>
        <v>236131.601</v>
      </c>
      <c r="AB209" s="14">
        <f ca="1">SUM(Z$12:Z209)</f>
        <v>125559.49900000001</v>
      </c>
      <c r="AC209" s="77">
        <f ca="1">SUM(X$12:X209)+SUMIF(Y$12:Y209, "&lt;0")</f>
        <v>110572.10199999998</v>
      </c>
      <c r="AE209" s="78">
        <v>44383</v>
      </c>
      <c r="AF209" s="79">
        <f t="shared" ca="1" si="191"/>
        <v>2000</v>
      </c>
      <c r="AG209" s="79">
        <f t="shared" ca="1" si="162"/>
        <v>2000</v>
      </c>
      <c r="AH209" s="79">
        <f t="shared" ca="1" si="171"/>
        <v>615.05322313935926</v>
      </c>
      <c r="AI209" s="79">
        <f t="shared" ca="1" si="192"/>
        <v>1384.9467768606407</v>
      </c>
      <c r="AJ209" s="79">
        <f t="shared" ca="1" si="193"/>
        <v>1384.9467768606407</v>
      </c>
      <c r="AK209" s="79">
        <f t="shared" ca="1" si="210"/>
        <v>330081.49010891607</v>
      </c>
      <c r="AL209" s="14">
        <f ca="1">SUM(AJ$12:AJ209)</f>
        <v>179896.46446978644</v>
      </c>
      <c r="AM209" s="77">
        <f ca="1">SUM(AH$12:AH209)+SUMIF(AI$12:AI209, "&lt;0")</f>
        <v>150185.02563912963</v>
      </c>
      <c r="AO209" s="78">
        <v>44383</v>
      </c>
      <c r="AP209" s="79">
        <f t="shared" ca="1" si="194"/>
        <v>3000</v>
      </c>
      <c r="AQ209" s="79">
        <f t="shared" ca="1" si="163"/>
        <v>3000</v>
      </c>
      <c r="AR209" s="79">
        <f t="shared" ca="1" si="172"/>
        <v>1082.5040804695302</v>
      </c>
      <c r="AS209" s="79">
        <f t="shared" ca="1" si="195"/>
        <v>1917.4959195304698</v>
      </c>
      <c r="AT209" s="79">
        <f t="shared" ca="1" si="196"/>
        <v>1917.4959195304698</v>
      </c>
      <c r="AU209" s="79">
        <f t="shared" ca="1" si="179"/>
        <v>427967.72356228146</v>
      </c>
      <c r="AV209" s="14">
        <f ca="1">SUM(AT$12:AT209)</f>
        <v>234198.26734947559</v>
      </c>
      <c r="AW209" s="77">
        <f ca="1">SUM(AR$12:AR209)+SUMIF(AS$12:AS209, "&lt;0")</f>
        <v>193769.45621280593</v>
      </c>
      <c r="AX209" s="14"/>
      <c r="AZ209" s="78">
        <v>44383</v>
      </c>
      <c r="BA209" s="79">
        <f t="shared" ca="1" si="197"/>
        <v>1500</v>
      </c>
      <c r="BB209" s="79">
        <f t="shared" ca="1" si="164"/>
        <v>1500</v>
      </c>
      <c r="BC209" s="79">
        <f t="shared" ca="1" si="173"/>
        <v>146.6299999999992</v>
      </c>
      <c r="BD209" s="79">
        <f t="shared" ca="1" si="198"/>
        <v>1353.3700000000008</v>
      </c>
      <c r="BE209" s="79">
        <f t="shared" ca="1" si="199"/>
        <v>1353.3700000000008</v>
      </c>
      <c r="BF209" s="79">
        <f t="shared" ca="1" si="180"/>
        <v>267631.60100000002</v>
      </c>
      <c r="BG209" s="14">
        <f ca="1">SUM(BE$12:BE209)</f>
        <v>143904.53599999999</v>
      </c>
      <c r="BH209" s="77">
        <f ca="1">SUM(BC$12:BC209)+SUMIF(BD$12:BD209, "&lt;0")</f>
        <v>123727.06499999999</v>
      </c>
      <c r="BJ209" s="78">
        <v>44383</v>
      </c>
      <c r="BK209" s="79">
        <f t="shared" ca="1" si="200"/>
        <v>1750</v>
      </c>
      <c r="BL209" s="79">
        <f t="shared" ca="1" si="165"/>
        <v>1750</v>
      </c>
      <c r="BM209" s="79">
        <f t="shared" ca="1" si="174"/>
        <v>396.6299999999992</v>
      </c>
      <c r="BN209" s="79">
        <f t="shared" ca="1" si="201"/>
        <v>1353.3700000000008</v>
      </c>
      <c r="BO209" s="79">
        <f t="shared" ca="1" si="202"/>
        <v>1353.3700000000008</v>
      </c>
      <c r="BP209" s="79">
        <f t="shared" ca="1" si="181"/>
        <v>299131.60100000002</v>
      </c>
      <c r="BQ209" s="14">
        <f ca="1">SUM(BO$12:BO209)</f>
        <v>161904.53599999999</v>
      </c>
      <c r="BR209" s="77">
        <f ca="1">SUM(BM$12:BM209)+SUMIF(BN$12:BN209, "&lt;0")</f>
        <v>137227.06499999997</v>
      </c>
      <c r="BT209" s="78">
        <v>44383</v>
      </c>
      <c r="BU209" s="79">
        <f t="shared" ca="1" si="203"/>
        <v>2000</v>
      </c>
      <c r="BV209" s="79">
        <f t="shared" ca="1" si="166"/>
        <v>2000</v>
      </c>
      <c r="BW209" s="79">
        <f t="shared" ca="1" si="175"/>
        <v>615.05322313935926</v>
      </c>
      <c r="BX209" s="79">
        <f t="shared" ca="1" si="204"/>
        <v>1384.9467768606407</v>
      </c>
      <c r="BY209" s="79">
        <f t="shared" ca="1" si="205"/>
        <v>1384.9467768606407</v>
      </c>
      <c r="BZ209" s="79">
        <f t="shared" ca="1" si="211"/>
        <v>330081.49010891607</v>
      </c>
      <c r="CA209" s="14">
        <f ca="1">SUM(BY$12:BY209)</f>
        <v>179896.46446978644</v>
      </c>
      <c r="CB209" s="77">
        <f ca="1">SUM(BW$12:BW209)+SUMIF(BX$12:BX209, "&lt;0")</f>
        <v>150185.02563912963</v>
      </c>
      <c r="CD209" s="78">
        <v>44383</v>
      </c>
      <c r="CE209" s="79">
        <f t="shared" ca="1" si="206"/>
        <v>2500</v>
      </c>
      <c r="CF209" s="79">
        <f t="shared" ca="1" si="167"/>
        <v>2500</v>
      </c>
      <c r="CG209" s="79">
        <f t="shared" ca="1" si="176"/>
        <v>615.05322313935926</v>
      </c>
      <c r="CH209" s="79">
        <f t="shared" ca="1" si="207"/>
        <v>1884.9467768606407</v>
      </c>
      <c r="CI209" s="79">
        <f t="shared" ca="1" si="208"/>
        <v>1884.9467768606407</v>
      </c>
      <c r="CJ209" s="79">
        <f t="shared" ca="1" si="182"/>
        <v>384341.69994991261</v>
      </c>
      <c r="CK209" s="14">
        <f ca="1">SUM(CI$12:CI209)</f>
        <v>210156.67431078301</v>
      </c>
      <c r="CL209" s="77">
        <f ca="1">SUM(CG$12:CG209)+SUMIF(CH$12:CH209, "&lt;0")</f>
        <v>174185.0256391296</v>
      </c>
    </row>
    <row r="210" spans="1:90" x14ac:dyDescent="0.2">
      <c r="A210" s="56">
        <v>44384</v>
      </c>
      <c r="B210" s="76">
        <f ca="1">IF($A210&gt;= $C$5,$C$6, INDEX('[1]Historical Data'!$D$2:$D$742, MATCH(A210, '[1]Historical Data'!$B$2:$B$742, 0)))</f>
        <v>1942.7882857142852</v>
      </c>
      <c r="C210" s="79">
        <f t="shared" ref="C210:C273" ca="1" si="212">AVERAGE(B204:B210)</f>
        <v>1942.7882857142852</v>
      </c>
      <c r="D210" s="79">
        <f t="shared" ca="1" si="168"/>
        <v>1333.3132857142889</v>
      </c>
      <c r="E210" s="79">
        <f t="shared" ca="1" si="183"/>
        <v>609.47499999999627</v>
      </c>
      <c r="F210" s="79">
        <f t="shared" ca="1" si="184"/>
        <v>609.47499999999627</v>
      </c>
      <c r="G210" s="79">
        <f t="shared" ca="1" si="209"/>
        <v>325365.71328571398</v>
      </c>
      <c r="H210" s="14">
        <f ca="1">SUM(F$12:F210)</f>
        <v>176394.7675714285</v>
      </c>
      <c r="I210" s="77">
        <f ca="1">SUM(D$12:D210)+SUMIF(E$12:E210, "&lt;0")</f>
        <v>148970.94571428563</v>
      </c>
      <c r="J210" s="14"/>
      <c r="K210" s="78">
        <v>44384</v>
      </c>
      <c r="L210" s="79">
        <f t="shared" ca="1" si="185"/>
        <v>1850.8969899038457</v>
      </c>
      <c r="M210" s="79">
        <f t="shared" ref="M210:M273" ca="1" si="213">AVERAGE(L204:L210)</f>
        <v>1850.8969899038457</v>
      </c>
      <c r="N210" s="79">
        <f t="shared" ca="1" si="169"/>
        <v>1241.4219899038494</v>
      </c>
      <c r="O210" s="79">
        <f t="shared" ca="1" si="186"/>
        <v>609.47499999999627</v>
      </c>
      <c r="P210" s="79">
        <f t="shared" ca="1" si="187"/>
        <v>609.47499999999627</v>
      </c>
      <c r="Q210" s="79">
        <f t="shared" ca="1" si="177"/>
        <v>313695.51871778804</v>
      </c>
      <c r="R210" s="14">
        <f ca="1">SUM(P$12:P210)</f>
        <v>169778.59427307689</v>
      </c>
      <c r="S210" s="77">
        <f ca="1">SUM(N$12:N210)+SUMIF(O$12:O210, "&lt;0")</f>
        <v>143916.92444471153</v>
      </c>
      <c r="U210" s="78">
        <v>44384</v>
      </c>
      <c r="V210" s="79">
        <f t="shared" ca="1" si="188"/>
        <v>1250</v>
      </c>
      <c r="W210" s="79">
        <f t="shared" ref="W210:W273" ca="1" si="214">AVERAGE(V204:V210)</f>
        <v>1250</v>
      </c>
      <c r="X210" s="79">
        <f t="shared" ca="1" si="170"/>
        <v>295.48799999999801</v>
      </c>
      <c r="Y210" s="79">
        <f t="shared" ca="1" si="189"/>
        <v>954.51200000000199</v>
      </c>
      <c r="Z210" s="79">
        <f t="shared" ca="1" si="190"/>
        <v>954.51200000000199</v>
      </c>
      <c r="AA210" s="79">
        <f t="shared" ca="1" si="178"/>
        <v>237381.601</v>
      </c>
      <c r="AB210" s="14">
        <f ca="1">SUM(Z$12:Z210)</f>
        <v>126514.01100000001</v>
      </c>
      <c r="AC210" s="77">
        <f ca="1">SUM(X$12:X210)+SUMIF(Y$12:Y210, "&lt;0")</f>
        <v>110867.58999999998</v>
      </c>
      <c r="AE210" s="78">
        <v>44384</v>
      </c>
      <c r="AF210" s="79">
        <f t="shared" ca="1" si="191"/>
        <v>2000</v>
      </c>
      <c r="AG210" s="79">
        <f t="shared" ref="AG210:AG273" ca="1" si="215">AVERAGE(AF204:AF210)</f>
        <v>2000</v>
      </c>
      <c r="AH210" s="79">
        <f t="shared" ca="1" si="171"/>
        <v>1382.4534697864667</v>
      </c>
      <c r="AI210" s="79">
        <f t="shared" ca="1" si="192"/>
        <v>617.54653021353329</v>
      </c>
      <c r="AJ210" s="79">
        <f t="shared" ca="1" si="193"/>
        <v>617.54653021353329</v>
      </c>
      <c r="AK210" s="79">
        <f t="shared" ca="1" si="210"/>
        <v>332081.49010891607</v>
      </c>
      <c r="AL210" s="14">
        <f ca="1">SUM(AJ$12:AJ210)</f>
        <v>180514.01099999997</v>
      </c>
      <c r="AM210" s="77">
        <f ca="1">SUM(AH$12:AH210)+SUMIF(AI$12:AI210, "&lt;0")</f>
        <v>151567.4791089161</v>
      </c>
      <c r="AO210" s="78">
        <v>44384</v>
      </c>
      <c r="AP210" s="79">
        <f t="shared" ca="1" si="194"/>
        <v>3000</v>
      </c>
      <c r="AQ210" s="79">
        <f t="shared" ref="AQ210:AQ273" ca="1" si="216">ROUND(AVERAGE(AP204:AP210), 0)</f>
        <v>3000</v>
      </c>
      <c r="AR210" s="79">
        <f t="shared" ca="1" si="172"/>
        <v>1826.3990804695343</v>
      </c>
      <c r="AS210" s="79">
        <f t="shared" ca="1" si="195"/>
        <v>1173.6009195304657</v>
      </c>
      <c r="AT210" s="79">
        <f t="shared" ca="1" si="196"/>
        <v>1173.6009195304657</v>
      </c>
      <c r="AU210" s="79">
        <f t="shared" ca="1" si="179"/>
        <v>430967.72356228146</v>
      </c>
      <c r="AV210" s="14">
        <f ca="1">SUM(AT$12:AT210)</f>
        <v>235371.86826900605</v>
      </c>
      <c r="AW210" s="77">
        <f ca="1">SUM(AR$12:AR210)+SUMIF(AS$12:AS210, "&lt;0")</f>
        <v>195595.85529327547</v>
      </c>
      <c r="AX210" s="14"/>
      <c r="AZ210" s="78">
        <v>44384</v>
      </c>
      <c r="BA210" s="79">
        <f t="shared" ca="1" si="197"/>
        <v>1500</v>
      </c>
      <c r="BB210" s="79">
        <f t="shared" ref="BB210:BB273" ca="1" si="217">AVERAGE(BA204:BA210)</f>
        <v>1500</v>
      </c>
      <c r="BC210" s="79">
        <f t="shared" ca="1" si="173"/>
        <v>890.52500000000373</v>
      </c>
      <c r="BD210" s="79">
        <f t="shared" ca="1" si="198"/>
        <v>609.47499999999627</v>
      </c>
      <c r="BE210" s="79">
        <f t="shared" ca="1" si="199"/>
        <v>609.47499999999627</v>
      </c>
      <c r="BF210" s="79">
        <f t="shared" ca="1" si="180"/>
        <v>269131.60100000002</v>
      </c>
      <c r="BG210" s="14">
        <f ca="1">SUM(BE$12:BE210)</f>
        <v>144514.011</v>
      </c>
      <c r="BH210" s="77">
        <f ca="1">SUM(BC$12:BC210)+SUMIF(BD$12:BD210, "&lt;0")</f>
        <v>124617.59</v>
      </c>
      <c r="BJ210" s="78">
        <v>44384</v>
      </c>
      <c r="BK210" s="79">
        <f t="shared" ca="1" si="200"/>
        <v>1750</v>
      </c>
      <c r="BL210" s="79">
        <f t="shared" ref="BL210:BL273" ca="1" si="218">AVERAGE(BK204:BK210)</f>
        <v>1750</v>
      </c>
      <c r="BM210" s="79">
        <f t="shared" ca="1" si="174"/>
        <v>1140.5250000000037</v>
      </c>
      <c r="BN210" s="79">
        <f t="shared" ca="1" si="201"/>
        <v>609.47499999999627</v>
      </c>
      <c r="BO210" s="79">
        <f t="shared" ca="1" si="202"/>
        <v>609.47499999999627</v>
      </c>
      <c r="BP210" s="79">
        <f t="shared" ca="1" si="181"/>
        <v>300881.60100000002</v>
      </c>
      <c r="BQ210" s="14">
        <f ca="1">SUM(BO$12:BO210)</f>
        <v>162514.011</v>
      </c>
      <c r="BR210" s="77">
        <f ca="1">SUM(BM$12:BM210)+SUMIF(BN$12:BN210, "&lt;0")</f>
        <v>138367.58999999997</v>
      </c>
      <c r="BT210" s="78">
        <v>44384</v>
      </c>
      <c r="BU210" s="79">
        <f t="shared" ca="1" si="203"/>
        <v>2000</v>
      </c>
      <c r="BV210" s="79">
        <f t="shared" ref="BV210:BV273" ca="1" si="219">AVERAGE(BU204:BU210)</f>
        <v>2000</v>
      </c>
      <c r="BW210" s="79">
        <f t="shared" ca="1" si="175"/>
        <v>1382.4534697864667</v>
      </c>
      <c r="BX210" s="79">
        <f t="shared" ca="1" si="204"/>
        <v>617.54653021353329</v>
      </c>
      <c r="BY210" s="79">
        <f t="shared" ca="1" si="205"/>
        <v>617.54653021353329</v>
      </c>
      <c r="BZ210" s="79">
        <f t="shared" ca="1" si="211"/>
        <v>332081.49010891607</v>
      </c>
      <c r="CA210" s="14">
        <f ca="1">SUM(BY$12:BY210)</f>
        <v>180514.01099999997</v>
      </c>
      <c r="CB210" s="77">
        <f ca="1">SUM(BW$12:BW210)+SUMIF(BX$12:BX210, "&lt;0")</f>
        <v>151567.4791089161</v>
      </c>
      <c r="CD210" s="78">
        <v>44384</v>
      </c>
      <c r="CE210" s="79">
        <f t="shared" ca="1" si="206"/>
        <v>2500</v>
      </c>
      <c r="CF210" s="79">
        <f t="shared" ref="CF210:CF273" ca="1" si="220">AVERAGE(CE204:CE210)</f>
        <v>2500</v>
      </c>
      <c r="CG210" s="79">
        <f t="shared" ca="1" si="176"/>
        <v>1382.4534697864667</v>
      </c>
      <c r="CH210" s="79">
        <f t="shared" ca="1" si="207"/>
        <v>1117.5465302135333</v>
      </c>
      <c r="CI210" s="79">
        <f t="shared" ca="1" si="208"/>
        <v>1117.5465302135333</v>
      </c>
      <c r="CJ210" s="79">
        <f t="shared" ca="1" si="182"/>
        <v>386841.69994991261</v>
      </c>
      <c r="CK210" s="14">
        <f ca="1">SUM(CI$12:CI210)</f>
        <v>211274.22084099654</v>
      </c>
      <c r="CL210" s="77">
        <f ca="1">SUM(CG$12:CG210)+SUMIF(CH$12:CH210, "&lt;0")</f>
        <v>175567.47910891607</v>
      </c>
    </row>
    <row r="211" spans="1:90" x14ac:dyDescent="0.2">
      <c r="A211" s="56">
        <v>44385</v>
      </c>
      <c r="B211" s="76">
        <f ca="1">IF($A211&gt;= $C$5,$C$6, INDEX('[1]Historical Data'!$D$2:$D$742, MATCH(A211, '[1]Historical Data'!$B$2:$B$742, 0)))</f>
        <v>1942.7882857142852</v>
      </c>
      <c r="C211" s="79">
        <f t="shared" ca="1" si="212"/>
        <v>1942.7882857142852</v>
      </c>
      <c r="D211" s="79">
        <f t="shared" ca="1" si="168"/>
        <v>1171.7392857142838</v>
      </c>
      <c r="E211" s="79">
        <f t="shared" ca="1" si="183"/>
        <v>771.04900000000134</v>
      </c>
      <c r="F211" s="79">
        <f t="shared" ca="1" si="184"/>
        <v>771.04900000000134</v>
      </c>
      <c r="G211" s="79">
        <f t="shared" ca="1" si="209"/>
        <v>327308.50157142826</v>
      </c>
      <c r="H211" s="14">
        <f ca="1">SUM(F$12:F211)</f>
        <v>177165.8165714285</v>
      </c>
      <c r="I211" s="77">
        <f ca="1">SUM(D$12:D211)+SUMIF(E$12:E211, "&lt;0")</f>
        <v>150142.68499999991</v>
      </c>
      <c r="J211" s="14"/>
      <c r="K211" s="78">
        <v>44385</v>
      </c>
      <c r="L211" s="79">
        <f t="shared" ca="1" si="185"/>
        <v>1850.8969899038457</v>
      </c>
      <c r="M211" s="79">
        <f t="shared" ca="1" si="213"/>
        <v>1850.8969899038457</v>
      </c>
      <c r="N211" s="79">
        <f t="shared" ca="1" si="169"/>
        <v>1079.8479899038443</v>
      </c>
      <c r="O211" s="79">
        <f t="shared" ca="1" si="186"/>
        <v>771.04900000000134</v>
      </c>
      <c r="P211" s="79">
        <f t="shared" ca="1" si="187"/>
        <v>771.04900000000134</v>
      </c>
      <c r="Q211" s="79">
        <f t="shared" ca="1" si="177"/>
        <v>315546.41570769186</v>
      </c>
      <c r="R211" s="14">
        <f ca="1">SUM(P$12:P211)</f>
        <v>170549.64327307689</v>
      </c>
      <c r="S211" s="77">
        <f ca="1">SUM(N$12:N211)+SUMIF(O$12:O211, "&lt;0")</f>
        <v>144996.77243461538</v>
      </c>
      <c r="U211" s="78">
        <v>44385</v>
      </c>
      <c r="V211" s="79">
        <f t="shared" ca="1" si="188"/>
        <v>1250</v>
      </c>
      <c r="W211" s="79">
        <f t="shared" ca="1" si="214"/>
        <v>1250</v>
      </c>
      <c r="X211" s="79">
        <f t="shared" ca="1" si="170"/>
        <v>478.95099999999866</v>
      </c>
      <c r="Y211" s="79">
        <f t="shared" ca="1" si="189"/>
        <v>771.04900000000134</v>
      </c>
      <c r="Z211" s="79">
        <f t="shared" ca="1" si="190"/>
        <v>771.04900000000134</v>
      </c>
      <c r="AA211" s="79">
        <f t="shared" ca="1" si="178"/>
        <v>238631.601</v>
      </c>
      <c r="AB211" s="14">
        <f ca="1">SUM(Z$12:Z211)</f>
        <v>127285.06000000001</v>
      </c>
      <c r="AC211" s="77">
        <f ca="1">SUM(X$12:X211)+SUMIF(Y$12:Y211, "&lt;0")</f>
        <v>111346.54099999998</v>
      </c>
      <c r="AE211" s="78">
        <v>44385</v>
      </c>
      <c r="AF211" s="79">
        <f t="shared" ca="1" si="191"/>
        <v>2000</v>
      </c>
      <c r="AG211" s="79">
        <f t="shared" ca="1" si="215"/>
        <v>2000</v>
      </c>
      <c r="AH211" s="79">
        <f t="shared" ca="1" si="171"/>
        <v>1228.9509999999987</v>
      </c>
      <c r="AI211" s="79">
        <f t="shared" ca="1" si="192"/>
        <v>771.04900000000134</v>
      </c>
      <c r="AJ211" s="79">
        <f t="shared" ca="1" si="193"/>
        <v>771.04900000000134</v>
      </c>
      <c r="AK211" s="79">
        <f t="shared" ca="1" si="210"/>
        <v>334081.49010891607</v>
      </c>
      <c r="AL211" s="14">
        <f ca="1">SUM(AJ$12:AJ211)</f>
        <v>181285.05999999997</v>
      </c>
      <c r="AM211" s="77">
        <f ca="1">SUM(AH$12:AH211)+SUMIF(AI$12:AI211, "&lt;0")</f>
        <v>152796.4301089161</v>
      </c>
      <c r="AO211" s="78">
        <v>44385</v>
      </c>
      <c r="AP211" s="79">
        <f t="shared" ca="1" si="194"/>
        <v>3000</v>
      </c>
      <c r="AQ211" s="79">
        <f t="shared" ca="1" si="216"/>
        <v>3000</v>
      </c>
      <c r="AR211" s="79">
        <f t="shared" ca="1" si="172"/>
        <v>1664.8250804695297</v>
      </c>
      <c r="AS211" s="79">
        <f t="shared" ca="1" si="195"/>
        <v>1335.1749195304703</v>
      </c>
      <c r="AT211" s="79">
        <f t="shared" ca="1" si="196"/>
        <v>1335.1749195304703</v>
      </c>
      <c r="AU211" s="79">
        <f t="shared" ca="1" si="179"/>
        <v>433967.72356228146</v>
      </c>
      <c r="AV211" s="14">
        <f ca="1">SUM(AT$12:AT211)</f>
        <v>236707.04318853651</v>
      </c>
      <c r="AW211" s="77">
        <f ca="1">SUM(AR$12:AR211)+SUMIF(AS$12:AS211, "&lt;0")</f>
        <v>197260.68037374501</v>
      </c>
      <c r="AX211" s="14"/>
      <c r="AZ211" s="78">
        <v>44385</v>
      </c>
      <c r="BA211" s="79">
        <f t="shared" ca="1" si="197"/>
        <v>1500</v>
      </c>
      <c r="BB211" s="79">
        <f t="shared" ca="1" si="217"/>
        <v>1500</v>
      </c>
      <c r="BC211" s="79">
        <f t="shared" ca="1" si="173"/>
        <v>728.95099999999866</v>
      </c>
      <c r="BD211" s="79">
        <f t="shared" ca="1" si="198"/>
        <v>771.04900000000134</v>
      </c>
      <c r="BE211" s="79">
        <f t="shared" ca="1" si="199"/>
        <v>771.04900000000134</v>
      </c>
      <c r="BF211" s="79">
        <f t="shared" ca="1" si="180"/>
        <v>270631.60100000002</v>
      </c>
      <c r="BG211" s="14">
        <f ca="1">SUM(BE$12:BE211)</f>
        <v>145285.06</v>
      </c>
      <c r="BH211" s="77">
        <f ca="1">SUM(BC$12:BC211)+SUMIF(BD$12:BD211, "&lt;0")</f>
        <v>125346.541</v>
      </c>
      <c r="BJ211" s="78">
        <v>44385</v>
      </c>
      <c r="BK211" s="79">
        <f t="shared" ca="1" si="200"/>
        <v>1750</v>
      </c>
      <c r="BL211" s="79">
        <f t="shared" ca="1" si="218"/>
        <v>1750</v>
      </c>
      <c r="BM211" s="79">
        <f t="shared" ca="1" si="174"/>
        <v>978.95099999999866</v>
      </c>
      <c r="BN211" s="79">
        <f t="shared" ca="1" si="201"/>
        <v>771.04900000000134</v>
      </c>
      <c r="BO211" s="79">
        <f t="shared" ca="1" si="202"/>
        <v>771.04900000000134</v>
      </c>
      <c r="BP211" s="79">
        <f t="shared" ca="1" si="181"/>
        <v>302631.60100000002</v>
      </c>
      <c r="BQ211" s="14">
        <f ca="1">SUM(BO$12:BO211)</f>
        <v>163285.06</v>
      </c>
      <c r="BR211" s="77">
        <f ca="1">SUM(BM$12:BM211)+SUMIF(BN$12:BN211, "&lt;0")</f>
        <v>139346.54099999997</v>
      </c>
      <c r="BT211" s="78">
        <v>44385</v>
      </c>
      <c r="BU211" s="79">
        <f t="shared" ca="1" si="203"/>
        <v>2000</v>
      </c>
      <c r="BV211" s="79">
        <f t="shared" ca="1" si="219"/>
        <v>2000</v>
      </c>
      <c r="BW211" s="79">
        <f t="shared" ca="1" si="175"/>
        <v>1228.9509999999987</v>
      </c>
      <c r="BX211" s="79">
        <f t="shared" ca="1" si="204"/>
        <v>771.04900000000134</v>
      </c>
      <c r="BY211" s="79">
        <f t="shared" ca="1" si="205"/>
        <v>771.04900000000134</v>
      </c>
      <c r="BZ211" s="79">
        <f t="shared" ca="1" si="211"/>
        <v>334081.49010891607</v>
      </c>
      <c r="CA211" s="14">
        <f ca="1">SUM(BY$12:BY211)</f>
        <v>181285.05999999997</v>
      </c>
      <c r="CB211" s="77">
        <f ca="1">SUM(BW$12:BW211)+SUMIF(BX$12:BX211, "&lt;0")</f>
        <v>152796.4301089161</v>
      </c>
      <c r="CD211" s="78">
        <v>44385</v>
      </c>
      <c r="CE211" s="79">
        <f t="shared" ca="1" si="206"/>
        <v>2500</v>
      </c>
      <c r="CF211" s="79">
        <f t="shared" ca="1" si="220"/>
        <v>2500</v>
      </c>
      <c r="CG211" s="79">
        <f t="shared" ca="1" si="176"/>
        <v>1244.3847164335646</v>
      </c>
      <c r="CH211" s="79">
        <f t="shared" ca="1" si="207"/>
        <v>1255.6152835664354</v>
      </c>
      <c r="CI211" s="79">
        <f t="shared" ca="1" si="208"/>
        <v>1255.6152835664354</v>
      </c>
      <c r="CJ211" s="79">
        <f t="shared" ca="1" si="182"/>
        <v>389341.69994991261</v>
      </c>
      <c r="CK211" s="14">
        <f ca="1">SUM(CI$12:CI211)</f>
        <v>212529.83612456298</v>
      </c>
      <c r="CL211" s="77">
        <f ca="1">SUM(CG$12:CG211)+SUMIF(CH$12:CH211, "&lt;0")</f>
        <v>176811.86382534963</v>
      </c>
    </row>
    <row r="212" spans="1:90" x14ac:dyDescent="0.2">
      <c r="A212" s="56">
        <v>44386</v>
      </c>
      <c r="B212" s="76">
        <f ca="1">IF($A212&gt;= $C$5,$C$6, INDEX('[1]Historical Data'!$D$2:$D$742, MATCH(A212, '[1]Historical Data'!$B$2:$B$742, 0)))</f>
        <v>1942.7882857142852</v>
      </c>
      <c r="C212" s="79">
        <f t="shared" ca="1" si="212"/>
        <v>1942.7882857142852</v>
      </c>
      <c r="D212" s="79">
        <f t="shared" ca="1" si="168"/>
        <v>1942.7882857142852</v>
      </c>
      <c r="E212" s="79">
        <f t="shared" ca="1" si="183"/>
        <v>0</v>
      </c>
      <c r="F212" s="79">
        <f t="shared" ca="1" si="184"/>
        <v>0</v>
      </c>
      <c r="G212" s="79">
        <f t="shared" ca="1" si="209"/>
        <v>329251.28985714255</v>
      </c>
      <c r="H212" s="14">
        <f ca="1">SUM(F$12:F212)</f>
        <v>177165.8165714285</v>
      </c>
      <c r="I212" s="77">
        <f ca="1">SUM(D$12:D212)+SUMIF(E$12:E212, "&lt;0")</f>
        <v>152085.47328571419</v>
      </c>
      <c r="J212" s="14"/>
      <c r="K212" s="78">
        <v>44386</v>
      </c>
      <c r="L212" s="79">
        <f t="shared" ca="1" si="185"/>
        <v>1850.8969899038457</v>
      </c>
      <c r="M212" s="79">
        <f t="shared" ca="1" si="213"/>
        <v>1850.8969899038457</v>
      </c>
      <c r="N212" s="79">
        <f t="shared" ca="1" si="169"/>
        <v>1850.8969899038457</v>
      </c>
      <c r="O212" s="79">
        <f t="shared" ca="1" si="186"/>
        <v>0</v>
      </c>
      <c r="P212" s="79">
        <f t="shared" ca="1" si="187"/>
        <v>0</v>
      </c>
      <c r="Q212" s="79">
        <f t="shared" ca="1" si="177"/>
        <v>317397.31269759568</v>
      </c>
      <c r="R212" s="14">
        <f ca="1">SUM(P$12:P212)</f>
        <v>170549.64327307689</v>
      </c>
      <c r="S212" s="77">
        <f ca="1">SUM(N$12:N212)+SUMIF(O$12:O212, "&lt;0")</f>
        <v>146847.66942451923</v>
      </c>
      <c r="U212" s="78">
        <v>44386</v>
      </c>
      <c r="V212" s="79">
        <f t="shared" ca="1" si="188"/>
        <v>1250</v>
      </c>
      <c r="W212" s="79">
        <f t="shared" ca="1" si="214"/>
        <v>1250</v>
      </c>
      <c r="X212" s="79">
        <f t="shared" ca="1" si="170"/>
        <v>1250</v>
      </c>
      <c r="Y212" s="79">
        <f t="shared" ca="1" si="189"/>
        <v>0</v>
      </c>
      <c r="Z212" s="79">
        <f t="shared" ca="1" si="190"/>
        <v>0</v>
      </c>
      <c r="AA212" s="79">
        <f t="shared" ca="1" si="178"/>
        <v>239881.601</v>
      </c>
      <c r="AB212" s="14">
        <f ca="1">SUM(Z$12:Z212)</f>
        <v>127285.06000000001</v>
      </c>
      <c r="AC212" s="77">
        <f ca="1">SUM(X$12:X212)+SUMIF(Y$12:Y212, "&lt;0")</f>
        <v>112596.54099999998</v>
      </c>
      <c r="AE212" s="78">
        <v>44386</v>
      </c>
      <c r="AF212" s="79">
        <f t="shared" ca="1" si="191"/>
        <v>2000</v>
      </c>
      <c r="AG212" s="79">
        <f t="shared" ca="1" si="215"/>
        <v>2000</v>
      </c>
      <c r="AH212" s="79">
        <f t="shared" ca="1" si="171"/>
        <v>2000</v>
      </c>
      <c r="AI212" s="79">
        <f t="shared" ca="1" si="192"/>
        <v>0</v>
      </c>
      <c r="AJ212" s="79">
        <f t="shared" ca="1" si="193"/>
        <v>0</v>
      </c>
      <c r="AK212" s="79">
        <f t="shared" ca="1" si="210"/>
        <v>336081.49010891607</v>
      </c>
      <c r="AL212" s="14">
        <f ca="1">SUM(AJ$12:AJ212)</f>
        <v>181285.05999999997</v>
      </c>
      <c r="AM212" s="77">
        <f ca="1">SUM(AH$12:AH212)+SUMIF(AI$12:AI212, "&lt;0")</f>
        <v>154796.4301089161</v>
      </c>
      <c r="AO212" s="78">
        <v>44386</v>
      </c>
      <c r="AP212" s="79">
        <f t="shared" ca="1" si="194"/>
        <v>3000</v>
      </c>
      <c r="AQ212" s="79">
        <f t="shared" ca="1" si="216"/>
        <v>3000</v>
      </c>
      <c r="AR212" s="79">
        <f t="shared" ca="1" si="172"/>
        <v>2435.8740804695308</v>
      </c>
      <c r="AS212" s="79">
        <f t="shared" ca="1" si="195"/>
        <v>564.12591953046922</v>
      </c>
      <c r="AT212" s="79">
        <f t="shared" ca="1" si="196"/>
        <v>564.12591953046922</v>
      </c>
      <c r="AU212" s="79">
        <f t="shared" ca="1" si="179"/>
        <v>436967.72356228146</v>
      </c>
      <c r="AV212" s="14">
        <f ca="1">SUM(AT$12:AT212)</f>
        <v>237271.16910806697</v>
      </c>
      <c r="AW212" s="77">
        <f ca="1">SUM(AR$12:AR212)+SUMIF(AS$12:AS212, "&lt;0")</f>
        <v>199696.55445421455</v>
      </c>
      <c r="AX212" s="14"/>
      <c r="AZ212" s="78">
        <v>44386</v>
      </c>
      <c r="BA212" s="79">
        <f t="shared" ca="1" si="197"/>
        <v>1500</v>
      </c>
      <c r="BB212" s="79">
        <f t="shared" ca="1" si="217"/>
        <v>1500</v>
      </c>
      <c r="BC212" s="79">
        <f t="shared" ca="1" si="173"/>
        <v>1500</v>
      </c>
      <c r="BD212" s="79">
        <f t="shared" ca="1" si="198"/>
        <v>0</v>
      </c>
      <c r="BE212" s="79">
        <f t="shared" ca="1" si="199"/>
        <v>0</v>
      </c>
      <c r="BF212" s="79">
        <f t="shared" ca="1" si="180"/>
        <v>272131.60100000002</v>
      </c>
      <c r="BG212" s="14">
        <f ca="1">SUM(BE$12:BE212)</f>
        <v>145285.06</v>
      </c>
      <c r="BH212" s="77">
        <f ca="1">SUM(BC$12:BC212)+SUMIF(BD$12:BD212, "&lt;0")</f>
        <v>126846.541</v>
      </c>
      <c r="BJ212" s="78">
        <v>44386</v>
      </c>
      <c r="BK212" s="79">
        <f t="shared" ca="1" si="200"/>
        <v>1750</v>
      </c>
      <c r="BL212" s="79">
        <f t="shared" ca="1" si="218"/>
        <v>1750</v>
      </c>
      <c r="BM212" s="79">
        <f t="shared" ca="1" si="174"/>
        <v>1750</v>
      </c>
      <c r="BN212" s="79">
        <f t="shared" ca="1" si="201"/>
        <v>0</v>
      </c>
      <c r="BO212" s="79">
        <f t="shared" ca="1" si="202"/>
        <v>0</v>
      </c>
      <c r="BP212" s="79">
        <f t="shared" ca="1" si="181"/>
        <v>304381.60100000002</v>
      </c>
      <c r="BQ212" s="14">
        <f ca="1">SUM(BO$12:BO212)</f>
        <v>163285.06</v>
      </c>
      <c r="BR212" s="77">
        <f ca="1">SUM(BM$12:BM212)+SUMIF(BN$12:BN212, "&lt;0")</f>
        <v>141096.54099999997</v>
      </c>
      <c r="BT212" s="78">
        <v>44386</v>
      </c>
      <c r="BU212" s="79">
        <f t="shared" ca="1" si="203"/>
        <v>2000</v>
      </c>
      <c r="BV212" s="79">
        <f t="shared" ca="1" si="219"/>
        <v>2000</v>
      </c>
      <c r="BW212" s="79">
        <f t="shared" ca="1" si="175"/>
        <v>2000</v>
      </c>
      <c r="BX212" s="79">
        <f t="shared" ca="1" si="204"/>
        <v>0</v>
      </c>
      <c r="BY212" s="79">
        <f t="shared" ca="1" si="205"/>
        <v>0</v>
      </c>
      <c r="BZ212" s="79">
        <f t="shared" ca="1" si="211"/>
        <v>336081.49010891607</v>
      </c>
      <c r="CA212" s="14">
        <f ca="1">SUM(BY$12:BY212)</f>
        <v>181285.05999999997</v>
      </c>
      <c r="CB212" s="77">
        <f ca="1">SUM(BW$12:BW212)+SUMIF(BX$12:BX212, "&lt;0")</f>
        <v>154796.4301089161</v>
      </c>
      <c r="CD212" s="78">
        <v>44386</v>
      </c>
      <c r="CE212" s="79">
        <f t="shared" ca="1" si="206"/>
        <v>2500</v>
      </c>
      <c r="CF212" s="79">
        <f t="shared" ca="1" si="220"/>
        <v>2500</v>
      </c>
      <c r="CG212" s="79">
        <f t="shared" ca="1" si="176"/>
        <v>2038.9389630806688</v>
      </c>
      <c r="CH212" s="79">
        <f t="shared" ca="1" si="207"/>
        <v>461.06103691933117</v>
      </c>
      <c r="CI212" s="79">
        <f t="shared" ca="1" si="208"/>
        <v>461.06103691933117</v>
      </c>
      <c r="CJ212" s="79">
        <f t="shared" ca="1" si="182"/>
        <v>391841.69994991261</v>
      </c>
      <c r="CK212" s="14">
        <f ca="1">SUM(CI$12:CI212)</f>
        <v>212990.89716148231</v>
      </c>
      <c r="CL212" s="77">
        <f ca="1">SUM(CG$12:CG212)+SUMIF(CH$12:CH212, "&lt;0")</f>
        <v>178850.8027884303</v>
      </c>
    </row>
    <row r="213" spans="1:90" x14ac:dyDescent="0.2">
      <c r="A213" s="56">
        <v>44387</v>
      </c>
      <c r="B213" s="76">
        <f ca="1">IF($A213&gt;= $C$5,$C$6, INDEX('[1]Historical Data'!$D$2:$D$742, MATCH(A213, '[1]Historical Data'!$B$2:$B$742, 0)))</f>
        <v>1942.7882857142852</v>
      </c>
      <c r="C213" s="79">
        <f t="shared" ca="1" si="212"/>
        <v>1942.7882857142852</v>
      </c>
      <c r="D213" s="79">
        <f t="shared" ca="1" si="168"/>
        <v>1214.0212857142872</v>
      </c>
      <c r="E213" s="79">
        <f t="shared" ca="1" si="183"/>
        <v>728.76699999999801</v>
      </c>
      <c r="F213" s="79">
        <f t="shared" ca="1" si="184"/>
        <v>728.76699999999801</v>
      </c>
      <c r="G213" s="79">
        <f t="shared" ca="1" si="209"/>
        <v>331194.07814285683</v>
      </c>
      <c r="H213" s="14">
        <f ca="1">SUM(F$12:F213)</f>
        <v>177894.58357142849</v>
      </c>
      <c r="I213" s="77">
        <f ca="1">SUM(D$12:D213)+SUMIF(E$12:E213, "&lt;0")</f>
        <v>153299.49457142848</v>
      </c>
      <c r="J213" s="14"/>
      <c r="K213" s="78">
        <v>44387</v>
      </c>
      <c r="L213" s="79">
        <f t="shared" ca="1" si="185"/>
        <v>1850.8969899038457</v>
      </c>
      <c r="M213" s="79">
        <f t="shared" ca="1" si="213"/>
        <v>1850.8969899038457</v>
      </c>
      <c r="N213" s="79">
        <f t="shared" ca="1" si="169"/>
        <v>1122.1299899038477</v>
      </c>
      <c r="O213" s="79">
        <f t="shared" ca="1" si="186"/>
        <v>728.76699999999801</v>
      </c>
      <c r="P213" s="79">
        <f t="shared" ca="1" si="187"/>
        <v>728.76699999999801</v>
      </c>
      <c r="Q213" s="79">
        <f t="shared" ca="1" si="177"/>
        <v>319248.2096874995</v>
      </c>
      <c r="R213" s="14">
        <f ca="1">SUM(P$12:P213)</f>
        <v>171278.41027307688</v>
      </c>
      <c r="S213" s="77">
        <f ca="1">SUM(N$12:N213)+SUMIF(O$12:O213, "&lt;0")</f>
        <v>147969.79941442309</v>
      </c>
      <c r="U213" s="78">
        <v>44387</v>
      </c>
      <c r="V213" s="79">
        <f t="shared" ca="1" si="188"/>
        <v>1250</v>
      </c>
      <c r="W213" s="79">
        <f t="shared" ca="1" si="214"/>
        <v>1250</v>
      </c>
      <c r="X213" s="79">
        <f t="shared" ca="1" si="170"/>
        <v>521.23300000000199</v>
      </c>
      <c r="Y213" s="79">
        <f t="shared" ca="1" si="189"/>
        <v>728.76699999999801</v>
      </c>
      <c r="Z213" s="79">
        <f t="shared" ca="1" si="190"/>
        <v>728.76699999999801</v>
      </c>
      <c r="AA213" s="79">
        <f t="shared" ca="1" si="178"/>
        <v>241131.601</v>
      </c>
      <c r="AB213" s="14">
        <f ca="1">SUM(Z$12:Z213)</f>
        <v>128013.827</v>
      </c>
      <c r="AC213" s="77">
        <f ca="1">SUM(X$12:X213)+SUMIF(Y$12:Y213, "&lt;0")</f>
        <v>113117.77399999999</v>
      </c>
      <c r="AE213" s="78">
        <v>44387</v>
      </c>
      <c r="AF213" s="79">
        <f t="shared" ca="1" si="191"/>
        <v>2000</v>
      </c>
      <c r="AG213" s="79">
        <f t="shared" ca="1" si="215"/>
        <v>2000</v>
      </c>
      <c r="AH213" s="79">
        <f t="shared" ca="1" si="171"/>
        <v>1271.233000000002</v>
      </c>
      <c r="AI213" s="79">
        <f t="shared" ca="1" si="192"/>
        <v>728.76699999999801</v>
      </c>
      <c r="AJ213" s="79">
        <f t="shared" ca="1" si="193"/>
        <v>728.76699999999801</v>
      </c>
      <c r="AK213" s="79">
        <f t="shared" ca="1" si="210"/>
        <v>338081.49010891607</v>
      </c>
      <c r="AL213" s="14">
        <f ca="1">SUM(AJ$12:AJ213)</f>
        <v>182013.82699999996</v>
      </c>
      <c r="AM213" s="77">
        <f ca="1">SUM(AH$12:AH213)+SUMIF(AI$12:AI213, "&lt;0")</f>
        <v>156067.66310891611</v>
      </c>
      <c r="AO213" s="78">
        <v>44387</v>
      </c>
      <c r="AP213" s="79">
        <f t="shared" ca="1" si="194"/>
        <v>3000</v>
      </c>
      <c r="AQ213" s="79">
        <f t="shared" ca="1" si="216"/>
        <v>3000</v>
      </c>
      <c r="AR213" s="79">
        <f t="shared" ca="1" si="172"/>
        <v>1707.1070804695328</v>
      </c>
      <c r="AS213" s="79">
        <f t="shared" ca="1" si="195"/>
        <v>1292.8929195304672</v>
      </c>
      <c r="AT213" s="79">
        <f t="shared" ca="1" si="196"/>
        <v>1292.8929195304672</v>
      </c>
      <c r="AU213" s="79">
        <f t="shared" ca="1" si="179"/>
        <v>439967.72356228146</v>
      </c>
      <c r="AV213" s="14">
        <f ca="1">SUM(AT$12:AT213)</f>
        <v>238564.06202759745</v>
      </c>
      <c r="AW213" s="77">
        <f ca="1">SUM(AR$12:AR213)+SUMIF(AS$12:AS213, "&lt;0")</f>
        <v>201403.66153468407</v>
      </c>
      <c r="AX213" s="14"/>
      <c r="AZ213" s="78">
        <v>44387</v>
      </c>
      <c r="BA213" s="79">
        <f t="shared" ca="1" si="197"/>
        <v>1500</v>
      </c>
      <c r="BB213" s="79">
        <f t="shared" ca="1" si="217"/>
        <v>1500</v>
      </c>
      <c r="BC213" s="79">
        <f t="shared" ca="1" si="173"/>
        <v>771.23300000000199</v>
      </c>
      <c r="BD213" s="79">
        <f t="shared" ca="1" si="198"/>
        <v>728.76699999999801</v>
      </c>
      <c r="BE213" s="79">
        <f t="shared" ca="1" si="199"/>
        <v>728.76699999999801</v>
      </c>
      <c r="BF213" s="79">
        <f t="shared" ca="1" si="180"/>
        <v>273631.60100000002</v>
      </c>
      <c r="BG213" s="14">
        <f ca="1">SUM(BE$12:BE213)</f>
        <v>146013.82699999999</v>
      </c>
      <c r="BH213" s="77">
        <f ca="1">SUM(BC$12:BC213)+SUMIF(BD$12:BD213, "&lt;0")</f>
        <v>127617.774</v>
      </c>
      <c r="BJ213" s="78">
        <v>44387</v>
      </c>
      <c r="BK213" s="79">
        <f t="shared" ca="1" si="200"/>
        <v>1750</v>
      </c>
      <c r="BL213" s="79">
        <f t="shared" ca="1" si="218"/>
        <v>1750</v>
      </c>
      <c r="BM213" s="79">
        <f t="shared" ca="1" si="174"/>
        <v>1021.233000000002</v>
      </c>
      <c r="BN213" s="79">
        <f t="shared" ca="1" si="201"/>
        <v>728.76699999999801</v>
      </c>
      <c r="BO213" s="79">
        <f t="shared" ca="1" si="202"/>
        <v>728.76699999999801</v>
      </c>
      <c r="BP213" s="79">
        <f t="shared" ca="1" si="181"/>
        <v>306131.60100000002</v>
      </c>
      <c r="BQ213" s="14">
        <f ca="1">SUM(BO$12:BO213)</f>
        <v>164013.82699999999</v>
      </c>
      <c r="BR213" s="77">
        <f ca="1">SUM(BM$12:BM213)+SUMIF(BN$12:BN213, "&lt;0")</f>
        <v>142117.77399999998</v>
      </c>
      <c r="BT213" s="78">
        <v>44387</v>
      </c>
      <c r="BU213" s="79">
        <f t="shared" ca="1" si="203"/>
        <v>2000</v>
      </c>
      <c r="BV213" s="79">
        <f t="shared" ca="1" si="219"/>
        <v>2000</v>
      </c>
      <c r="BW213" s="79">
        <f t="shared" ca="1" si="175"/>
        <v>1271.233000000002</v>
      </c>
      <c r="BX213" s="79">
        <f t="shared" ca="1" si="204"/>
        <v>728.76699999999801</v>
      </c>
      <c r="BY213" s="79">
        <f t="shared" ca="1" si="205"/>
        <v>728.76699999999801</v>
      </c>
      <c r="BZ213" s="79">
        <f t="shared" ca="1" si="211"/>
        <v>338081.49010891607</v>
      </c>
      <c r="CA213" s="14">
        <f ca="1">SUM(BY$12:BY213)</f>
        <v>182013.82699999996</v>
      </c>
      <c r="CB213" s="77">
        <f ca="1">SUM(BW$12:BW213)+SUMIF(BX$12:BX213, "&lt;0")</f>
        <v>156067.66310891611</v>
      </c>
      <c r="CD213" s="78">
        <v>44387</v>
      </c>
      <c r="CE213" s="79">
        <f t="shared" ca="1" si="206"/>
        <v>2500</v>
      </c>
      <c r="CF213" s="79">
        <f t="shared" ca="1" si="220"/>
        <v>2500</v>
      </c>
      <c r="CG213" s="79">
        <f t="shared" ca="1" si="176"/>
        <v>1333.6772097277735</v>
      </c>
      <c r="CH213" s="79">
        <f t="shared" ca="1" si="207"/>
        <v>1166.3227902722265</v>
      </c>
      <c r="CI213" s="79">
        <f t="shared" ca="1" si="208"/>
        <v>1166.3227902722265</v>
      </c>
      <c r="CJ213" s="79">
        <f t="shared" ca="1" si="182"/>
        <v>394341.69994991261</v>
      </c>
      <c r="CK213" s="14">
        <f ca="1">SUM(CI$12:CI213)</f>
        <v>214157.21995175452</v>
      </c>
      <c r="CL213" s="77">
        <f ca="1">SUM(CG$12:CG213)+SUMIF(CH$12:CH213, "&lt;0")</f>
        <v>180184.47999815809</v>
      </c>
    </row>
    <row r="214" spans="1:90" x14ac:dyDescent="0.2">
      <c r="A214" s="56">
        <v>44388</v>
      </c>
      <c r="B214" s="76">
        <f ca="1">IF($A214&gt;= $C$5,$C$6, INDEX('[1]Historical Data'!$D$2:$D$742, MATCH(A214, '[1]Historical Data'!$B$2:$B$742, 0)))</f>
        <v>1942.7882857142852</v>
      </c>
      <c r="C214" s="79">
        <f t="shared" ca="1" si="212"/>
        <v>1942.7882857142852</v>
      </c>
      <c r="D214" s="79">
        <f t="shared" ca="1" si="168"/>
        <v>1823.9932857142824</v>
      </c>
      <c r="E214" s="79">
        <f t="shared" ca="1" si="183"/>
        <v>118.7950000000028</v>
      </c>
      <c r="F214" s="79">
        <f t="shared" ca="1" si="184"/>
        <v>118.7950000000028</v>
      </c>
      <c r="G214" s="79">
        <f t="shared" ca="1" si="209"/>
        <v>333136.86642857111</v>
      </c>
      <c r="H214" s="14">
        <f ca="1">SUM(F$12:F214)</f>
        <v>178013.3785714285</v>
      </c>
      <c r="I214" s="77">
        <f ca="1">SUM(D$12:D214)+SUMIF(E$12:E214, "&lt;0")</f>
        <v>155123.48785714275</v>
      </c>
      <c r="J214" s="14"/>
      <c r="K214" s="78">
        <v>44388</v>
      </c>
      <c r="L214" s="79">
        <f t="shared" ca="1" si="185"/>
        <v>1850.8969899038457</v>
      </c>
      <c r="M214" s="79">
        <f t="shared" ca="1" si="213"/>
        <v>1850.8969899038457</v>
      </c>
      <c r="N214" s="79">
        <f t="shared" ca="1" si="169"/>
        <v>1732.1019899038429</v>
      </c>
      <c r="O214" s="79">
        <f t="shared" ca="1" si="186"/>
        <v>118.7950000000028</v>
      </c>
      <c r="P214" s="79">
        <f t="shared" ca="1" si="187"/>
        <v>118.7950000000028</v>
      </c>
      <c r="Q214" s="79">
        <f t="shared" ca="1" si="177"/>
        <v>321099.10667740332</v>
      </c>
      <c r="R214" s="14">
        <f ca="1">SUM(P$12:P214)</f>
        <v>171397.20527307689</v>
      </c>
      <c r="S214" s="77">
        <f ca="1">SUM(N$12:N214)+SUMIF(O$12:O214, "&lt;0")</f>
        <v>149701.90140432693</v>
      </c>
      <c r="U214" s="78">
        <v>44388</v>
      </c>
      <c r="V214" s="79">
        <f t="shared" ca="1" si="188"/>
        <v>1250</v>
      </c>
      <c r="W214" s="79">
        <f t="shared" ca="1" si="214"/>
        <v>1250</v>
      </c>
      <c r="X214" s="79">
        <f t="shared" ca="1" si="170"/>
        <v>1131.2049999999972</v>
      </c>
      <c r="Y214" s="79">
        <f t="shared" ca="1" si="189"/>
        <v>118.7950000000028</v>
      </c>
      <c r="Z214" s="79">
        <f t="shared" ca="1" si="190"/>
        <v>118.7950000000028</v>
      </c>
      <c r="AA214" s="79">
        <f t="shared" ca="1" si="178"/>
        <v>242381.601</v>
      </c>
      <c r="AB214" s="14">
        <f ca="1">SUM(Z$12:Z214)</f>
        <v>128132.622</v>
      </c>
      <c r="AC214" s="77">
        <f ca="1">SUM(X$12:X214)+SUMIF(Y$12:Y214, "&lt;0")</f>
        <v>114248.97899999999</v>
      </c>
      <c r="AE214" s="78">
        <v>44388</v>
      </c>
      <c r="AF214" s="79">
        <f t="shared" ca="1" si="191"/>
        <v>2000</v>
      </c>
      <c r="AG214" s="79">
        <f t="shared" ca="1" si="215"/>
        <v>2000</v>
      </c>
      <c r="AH214" s="79">
        <f t="shared" ca="1" si="171"/>
        <v>1881.2049999999972</v>
      </c>
      <c r="AI214" s="79">
        <f t="shared" ca="1" si="192"/>
        <v>118.7950000000028</v>
      </c>
      <c r="AJ214" s="79">
        <f t="shared" ca="1" si="193"/>
        <v>118.7950000000028</v>
      </c>
      <c r="AK214" s="79">
        <f t="shared" ca="1" si="210"/>
        <v>340081.49010891607</v>
      </c>
      <c r="AL214" s="14">
        <f ca="1">SUM(AJ$12:AJ214)</f>
        <v>182132.62199999997</v>
      </c>
      <c r="AM214" s="77">
        <f ca="1">SUM(AH$12:AH214)+SUMIF(AI$12:AI214, "&lt;0")</f>
        <v>157948.8681089161</v>
      </c>
      <c r="AO214" s="78">
        <v>44388</v>
      </c>
      <c r="AP214" s="79">
        <f t="shared" ca="1" si="194"/>
        <v>3000</v>
      </c>
      <c r="AQ214" s="79">
        <f t="shared" ca="1" si="216"/>
        <v>3000</v>
      </c>
      <c r="AR214" s="79">
        <f t="shared" ca="1" si="172"/>
        <v>2317.079080469528</v>
      </c>
      <c r="AS214" s="79">
        <f t="shared" ca="1" si="195"/>
        <v>682.92091953047202</v>
      </c>
      <c r="AT214" s="79">
        <f t="shared" ca="1" si="196"/>
        <v>682.92091953047202</v>
      </c>
      <c r="AU214" s="79">
        <f t="shared" ca="1" si="179"/>
        <v>442967.72356228146</v>
      </c>
      <c r="AV214" s="14">
        <f ca="1">SUM(AT$12:AT214)</f>
        <v>239246.98294712792</v>
      </c>
      <c r="AW214" s="77">
        <f ca="1">SUM(AR$12:AR214)+SUMIF(AS$12:AS214, "&lt;0")</f>
        <v>203720.7406151536</v>
      </c>
      <c r="AX214" s="14"/>
      <c r="AZ214" s="78">
        <v>44388</v>
      </c>
      <c r="BA214" s="79">
        <f t="shared" ca="1" si="197"/>
        <v>1500</v>
      </c>
      <c r="BB214" s="79">
        <f t="shared" ca="1" si="217"/>
        <v>1500</v>
      </c>
      <c r="BC214" s="79">
        <f t="shared" ca="1" si="173"/>
        <v>1381.2049999999972</v>
      </c>
      <c r="BD214" s="79">
        <f t="shared" ca="1" si="198"/>
        <v>118.7950000000028</v>
      </c>
      <c r="BE214" s="79">
        <f t="shared" ca="1" si="199"/>
        <v>118.7950000000028</v>
      </c>
      <c r="BF214" s="79">
        <f t="shared" ca="1" si="180"/>
        <v>275131.60100000002</v>
      </c>
      <c r="BG214" s="14">
        <f ca="1">SUM(BE$12:BE214)</f>
        <v>146132.622</v>
      </c>
      <c r="BH214" s="77">
        <f ca="1">SUM(BC$12:BC214)+SUMIF(BD$12:BD214, "&lt;0")</f>
        <v>128998.97899999999</v>
      </c>
      <c r="BJ214" s="78">
        <v>44388</v>
      </c>
      <c r="BK214" s="79">
        <f t="shared" ca="1" si="200"/>
        <v>1750</v>
      </c>
      <c r="BL214" s="79">
        <f t="shared" ca="1" si="218"/>
        <v>1750</v>
      </c>
      <c r="BM214" s="79">
        <f t="shared" ca="1" si="174"/>
        <v>1631.2049999999972</v>
      </c>
      <c r="BN214" s="79">
        <f t="shared" ca="1" si="201"/>
        <v>118.7950000000028</v>
      </c>
      <c r="BO214" s="79">
        <f t="shared" ca="1" si="202"/>
        <v>118.7950000000028</v>
      </c>
      <c r="BP214" s="79">
        <f t="shared" ca="1" si="181"/>
        <v>307881.60100000002</v>
      </c>
      <c r="BQ214" s="14">
        <f ca="1">SUM(BO$12:BO214)</f>
        <v>164132.622</v>
      </c>
      <c r="BR214" s="77">
        <f ca="1">SUM(BM$12:BM214)+SUMIF(BN$12:BN214, "&lt;0")</f>
        <v>143748.97899999996</v>
      </c>
      <c r="BT214" s="78">
        <v>44388</v>
      </c>
      <c r="BU214" s="79">
        <f t="shared" ca="1" si="203"/>
        <v>2000</v>
      </c>
      <c r="BV214" s="79">
        <f t="shared" ca="1" si="219"/>
        <v>2000</v>
      </c>
      <c r="BW214" s="79">
        <f t="shared" ca="1" si="175"/>
        <v>1881.2049999999972</v>
      </c>
      <c r="BX214" s="79">
        <f t="shared" ca="1" si="204"/>
        <v>118.7950000000028</v>
      </c>
      <c r="BY214" s="79">
        <f t="shared" ca="1" si="205"/>
        <v>118.7950000000028</v>
      </c>
      <c r="BZ214" s="79">
        <f t="shared" ca="1" si="211"/>
        <v>340081.49010891607</v>
      </c>
      <c r="CA214" s="14">
        <f ca="1">SUM(BY$12:BY214)</f>
        <v>182132.62199999997</v>
      </c>
      <c r="CB214" s="77">
        <f ca="1">SUM(BW$12:BW214)+SUMIF(BX$12:BX214, "&lt;0")</f>
        <v>157948.8681089161</v>
      </c>
      <c r="CD214" s="78">
        <v>44388</v>
      </c>
      <c r="CE214" s="79">
        <f t="shared" ca="1" si="206"/>
        <v>2500</v>
      </c>
      <c r="CF214" s="79">
        <f t="shared" ca="1" si="220"/>
        <v>2500</v>
      </c>
      <c r="CG214" s="79">
        <f t="shared" ca="1" si="176"/>
        <v>1967.1544563748716</v>
      </c>
      <c r="CH214" s="79">
        <f t="shared" ca="1" si="207"/>
        <v>532.84554362512836</v>
      </c>
      <c r="CI214" s="79">
        <f t="shared" ca="1" si="208"/>
        <v>532.84554362512836</v>
      </c>
      <c r="CJ214" s="79">
        <f t="shared" ca="1" si="182"/>
        <v>396841.69994991261</v>
      </c>
      <c r="CK214" s="14">
        <f ca="1">SUM(CI$12:CI214)</f>
        <v>214690.06549537965</v>
      </c>
      <c r="CL214" s="77">
        <f ca="1">SUM(CG$12:CG214)+SUMIF(CH$12:CH214, "&lt;0")</f>
        <v>182151.63445453296</v>
      </c>
    </row>
    <row r="215" spans="1:90" x14ac:dyDescent="0.2">
      <c r="A215" s="56">
        <v>44389</v>
      </c>
      <c r="B215" s="76">
        <f ca="1">IF($A215&gt;= $C$5,$C$6, INDEX('[1]Historical Data'!$D$2:$D$742, MATCH(A215, '[1]Historical Data'!$B$2:$B$742, 0)))</f>
        <v>1942.7882857142852</v>
      </c>
      <c r="C215" s="79">
        <f t="shared" ca="1" si="212"/>
        <v>1942.7882857142852</v>
      </c>
      <c r="D215" s="79">
        <f t="shared" ca="1" si="168"/>
        <v>965.43528571428328</v>
      </c>
      <c r="E215" s="79">
        <f t="shared" ca="1" si="183"/>
        <v>977.35300000000188</v>
      </c>
      <c r="F215" s="79">
        <f t="shared" ca="1" si="184"/>
        <v>977.35300000000188</v>
      </c>
      <c r="G215" s="79">
        <f t="shared" ca="1" si="209"/>
        <v>335079.6547142854</v>
      </c>
      <c r="H215" s="14">
        <f ca="1">SUM(F$12:F215)</f>
        <v>178990.73157142851</v>
      </c>
      <c r="I215" s="77">
        <f ca="1">SUM(D$12:D215)+SUMIF(E$12:E215, "&lt;0")</f>
        <v>156088.92314285703</v>
      </c>
      <c r="J215" s="14"/>
      <c r="K215" s="78">
        <v>44389</v>
      </c>
      <c r="L215" s="79">
        <f t="shared" ca="1" si="185"/>
        <v>1850.8969899038457</v>
      </c>
      <c r="M215" s="79">
        <f t="shared" ca="1" si="213"/>
        <v>1850.8969899038457</v>
      </c>
      <c r="N215" s="79">
        <f t="shared" ca="1" si="169"/>
        <v>873.54398990384379</v>
      </c>
      <c r="O215" s="79">
        <f t="shared" ca="1" si="186"/>
        <v>977.35300000000188</v>
      </c>
      <c r="P215" s="79">
        <f t="shared" ca="1" si="187"/>
        <v>977.35300000000188</v>
      </c>
      <c r="Q215" s="79">
        <f t="shared" ca="1" si="177"/>
        <v>322950.00366730714</v>
      </c>
      <c r="R215" s="14">
        <f ca="1">SUM(P$12:P215)</f>
        <v>172374.55827307689</v>
      </c>
      <c r="S215" s="77">
        <f ca="1">SUM(N$12:N215)+SUMIF(O$12:O215, "&lt;0")</f>
        <v>150575.44539423077</v>
      </c>
      <c r="U215" s="78">
        <v>44389</v>
      </c>
      <c r="V215" s="79">
        <f t="shared" ca="1" si="188"/>
        <v>1250</v>
      </c>
      <c r="W215" s="79">
        <f t="shared" ca="1" si="214"/>
        <v>1250</v>
      </c>
      <c r="X215" s="79">
        <f t="shared" ca="1" si="170"/>
        <v>272.64699999999812</v>
      </c>
      <c r="Y215" s="79">
        <f t="shared" ca="1" si="189"/>
        <v>977.35300000000188</v>
      </c>
      <c r="Z215" s="79">
        <f t="shared" ca="1" si="190"/>
        <v>977.35300000000188</v>
      </c>
      <c r="AA215" s="79">
        <f t="shared" ca="1" si="178"/>
        <v>243631.601</v>
      </c>
      <c r="AB215" s="14">
        <f ca="1">SUM(Z$12:Z215)</f>
        <v>129109.97500000001</v>
      </c>
      <c r="AC215" s="77">
        <f ca="1">SUM(X$12:X215)+SUMIF(Y$12:Y215, "&lt;0")</f>
        <v>114521.62599999999</v>
      </c>
      <c r="AE215" s="78">
        <v>44389</v>
      </c>
      <c r="AF215" s="79">
        <f t="shared" ca="1" si="191"/>
        <v>2000</v>
      </c>
      <c r="AG215" s="79">
        <f t="shared" ca="1" si="215"/>
        <v>2000</v>
      </c>
      <c r="AH215" s="79">
        <f t="shared" ca="1" si="171"/>
        <v>1022.6469999999981</v>
      </c>
      <c r="AI215" s="79">
        <f t="shared" ca="1" si="192"/>
        <v>977.35300000000188</v>
      </c>
      <c r="AJ215" s="79">
        <f t="shared" ca="1" si="193"/>
        <v>977.35300000000188</v>
      </c>
      <c r="AK215" s="79">
        <f t="shared" ca="1" si="210"/>
        <v>342081.49010891607</v>
      </c>
      <c r="AL215" s="14">
        <f ca="1">SUM(AJ$12:AJ215)</f>
        <v>183109.97499999998</v>
      </c>
      <c r="AM215" s="77">
        <f ca="1">SUM(AH$12:AH215)+SUMIF(AI$12:AI215, "&lt;0")</f>
        <v>158971.51510891609</v>
      </c>
      <c r="AO215" s="78">
        <v>44389</v>
      </c>
      <c r="AP215" s="79">
        <f t="shared" ca="1" si="194"/>
        <v>3000</v>
      </c>
      <c r="AQ215" s="79">
        <f t="shared" ca="1" si="216"/>
        <v>3000</v>
      </c>
      <c r="AR215" s="79">
        <f t="shared" ca="1" si="172"/>
        <v>1458.5210804695289</v>
      </c>
      <c r="AS215" s="79">
        <f t="shared" ca="1" si="195"/>
        <v>1541.4789195304711</v>
      </c>
      <c r="AT215" s="79">
        <f t="shared" ca="1" si="196"/>
        <v>1541.4789195304711</v>
      </c>
      <c r="AU215" s="79">
        <f t="shared" ca="1" si="179"/>
        <v>445967.72356228146</v>
      </c>
      <c r="AV215" s="14">
        <f ca="1">SUM(AT$12:AT215)</f>
        <v>240788.46186665838</v>
      </c>
      <c r="AW215" s="77">
        <f ca="1">SUM(AR$12:AR215)+SUMIF(AS$12:AS215, "&lt;0")</f>
        <v>205179.26169562314</v>
      </c>
      <c r="AX215" s="14"/>
      <c r="AZ215" s="78">
        <v>44389</v>
      </c>
      <c r="BA215" s="79">
        <f t="shared" ca="1" si="197"/>
        <v>1500</v>
      </c>
      <c r="BB215" s="79">
        <f t="shared" ca="1" si="217"/>
        <v>1500</v>
      </c>
      <c r="BC215" s="79">
        <f t="shared" ca="1" si="173"/>
        <v>522.64699999999812</v>
      </c>
      <c r="BD215" s="79">
        <f t="shared" ca="1" si="198"/>
        <v>977.35300000000188</v>
      </c>
      <c r="BE215" s="79">
        <f t="shared" ca="1" si="199"/>
        <v>977.35300000000188</v>
      </c>
      <c r="BF215" s="79">
        <f t="shared" ca="1" si="180"/>
        <v>276631.60100000002</v>
      </c>
      <c r="BG215" s="14">
        <f ca="1">SUM(BE$12:BE215)</f>
        <v>147109.97500000001</v>
      </c>
      <c r="BH215" s="77">
        <f ca="1">SUM(BC$12:BC215)+SUMIF(BD$12:BD215, "&lt;0")</f>
        <v>129521.62599999999</v>
      </c>
      <c r="BJ215" s="78">
        <v>44389</v>
      </c>
      <c r="BK215" s="79">
        <f t="shared" ca="1" si="200"/>
        <v>1750</v>
      </c>
      <c r="BL215" s="79">
        <f t="shared" ca="1" si="218"/>
        <v>1750</v>
      </c>
      <c r="BM215" s="79">
        <f t="shared" ca="1" si="174"/>
        <v>772.64699999999812</v>
      </c>
      <c r="BN215" s="79">
        <f t="shared" ca="1" si="201"/>
        <v>977.35300000000188</v>
      </c>
      <c r="BO215" s="79">
        <f t="shared" ca="1" si="202"/>
        <v>977.35300000000188</v>
      </c>
      <c r="BP215" s="79">
        <f t="shared" ca="1" si="181"/>
        <v>309631.60100000002</v>
      </c>
      <c r="BQ215" s="14">
        <f ca="1">SUM(BO$12:BO215)</f>
        <v>165109.97500000001</v>
      </c>
      <c r="BR215" s="77">
        <f ca="1">SUM(BM$12:BM215)+SUMIF(BN$12:BN215, "&lt;0")</f>
        <v>144521.62599999996</v>
      </c>
      <c r="BT215" s="78">
        <v>44389</v>
      </c>
      <c r="BU215" s="79">
        <f t="shared" ca="1" si="203"/>
        <v>2000</v>
      </c>
      <c r="BV215" s="79">
        <f t="shared" ca="1" si="219"/>
        <v>2000</v>
      </c>
      <c r="BW215" s="79">
        <f t="shared" ca="1" si="175"/>
        <v>1022.6469999999981</v>
      </c>
      <c r="BX215" s="79">
        <f t="shared" ca="1" si="204"/>
        <v>977.35300000000188</v>
      </c>
      <c r="BY215" s="79">
        <f t="shared" ca="1" si="205"/>
        <v>977.35300000000188</v>
      </c>
      <c r="BZ215" s="79">
        <f t="shared" ca="1" si="211"/>
        <v>342081.49010891607</v>
      </c>
      <c r="CA215" s="14">
        <f ca="1">SUM(BY$12:BY215)</f>
        <v>183109.97499999998</v>
      </c>
      <c r="CB215" s="77">
        <f ca="1">SUM(BW$12:BW215)+SUMIF(BX$12:BX215, "&lt;0")</f>
        <v>158971.51510891609</v>
      </c>
      <c r="CD215" s="78">
        <v>44389</v>
      </c>
      <c r="CE215" s="79">
        <f t="shared" ca="1" si="206"/>
        <v>2500</v>
      </c>
      <c r="CF215" s="79">
        <f t="shared" ca="1" si="220"/>
        <v>2500</v>
      </c>
      <c r="CG215" s="79">
        <f t="shared" ca="1" si="176"/>
        <v>1132.1017030219755</v>
      </c>
      <c r="CH215" s="79">
        <f t="shared" ca="1" si="207"/>
        <v>1367.8982969780245</v>
      </c>
      <c r="CI215" s="79">
        <f t="shared" ca="1" si="208"/>
        <v>1367.8982969780245</v>
      </c>
      <c r="CJ215" s="79">
        <f t="shared" ca="1" si="182"/>
        <v>399341.69994991261</v>
      </c>
      <c r="CK215" s="14">
        <f ca="1">SUM(CI$12:CI215)</f>
        <v>216057.96379235768</v>
      </c>
      <c r="CL215" s="77">
        <f ca="1">SUM(CG$12:CG215)+SUMIF(CH$12:CH215, "&lt;0")</f>
        <v>183283.73615755493</v>
      </c>
    </row>
    <row r="216" spans="1:90" x14ac:dyDescent="0.2">
      <c r="A216" s="56">
        <v>44390</v>
      </c>
      <c r="B216" s="76">
        <f ca="1">IF($A216&gt;= $C$5,$C$6, INDEX('[1]Historical Data'!$D$2:$D$742, MATCH(A216, '[1]Historical Data'!$B$2:$B$742, 0)))</f>
        <v>1942.7882857142852</v>
      </c>
      <c r="C216" s="79">
        <f t="shared" ca="1" si="212"/>
        <v>1942.7882857142852</v>
      </c>
      <c r="D216" s="79">
        <f t="shared" ca="1" si="168"/>
        <v>921.6532857142904</v>
      </c>
      <c r="E216" s="79">
        <f t="shared" ca="1" si="183"/>
        <v>1021.1349999999948</v>
      </c>
      <c r="F216" s="79">
        <f t="shared" ca="1" si="184"/>
        <v>1021.1349999999948</v>
      </c>
      <c r="G216" s="79">
        <f t="shared" ca="1" si="209"/>
        <v>337022.44299999968</v>
      </c>
      <c r="H216" s="14">
        <f ca="1">SUM(F$12:F216)</f>
        <v>180011.86657142849</v>
      </c>
      <c r="I216" s="77">
        <f ca="1">SUM(D$12:D216)+SUMIF(E$12:E216, "&lt;0")</f>
        <v>157010.57642857134</v>
      </c>
      <c r="J216" s="14"/>
      <c r="K216" s="78">
        <v>44390</v>
      </c>
      <c r="L216" s="79">
        <f t="shared" ca="1" si="185"/>
        <v>1850.8969899038457</v>
      </c>
      <c r="M216" s="79">
        <f t="shared" ca="1" si="213"/>
        <v>1850.8969899038457</v>
      </c>
      <c r="N216" s="79">
        <f t="shared" ca="1" si="169"/>
        <v>829.76198990385092</v>
      </c>
      <c r="O216" s="79">
        <f t="shared" ca="1" si="186"/>
        <v>1021.1349999999948</v>
      </c>
      <c r="P216" s="79">
        <f t="shared" ca="1" si="187"/>
        <v>1021.1349999999948</v>
      </c>
      <c r="Q216" s="79">
        <f t="shared" ca="1" si="177"/>
        <v>324800.90065721096</v>
      </c>
      <c r="R216" s="14">
        <f ca="1">SUM(P$12:P216)</f>
        <v>173395.6932730769</v>
      </c>
      <c r="S216" s="77">
        <f ca="1">SUM(N$12:N216)+SUMIF(O$12:O216, "&lt;0")</f>
        <v>151405.20738413461</v>
      </c>
      <c r="U216" s="78">
        <v>44390</v>
      </c>
      <c r="V216" s="79">
        <f t="shared" ca="1" si="188"/>
        <v>1250</v>
      </c>
      <c r="W216" s="79">
        <f t="shared" ca="1" si="214"/>
        <v>1250</v>
      </c>
      <c r="X216" s="79">
        <f t="shared" ca="1" si="170"/>
        <v>228.86500000000524</v>
      </c>
      <c r="Y216" s="79">
        <f t="shared" ca="1" si="189"/>
        <v>1021.1349999999948</v>
      </c>
      <c r="Z216" s="79">
        <f t="shared" ca="1" si="190"/>
        <v>1021.1349999999948</v>
      </c>
      <c r="AA216" s="79">
        <f t="shared" ca="1" si="178"/>
        <v>244881.601</v>
      </c>
      <c r="AB216" s="14">
        <f ca="1">SUM(Z$12:Z216)</f>
        <v>130131.11</v>
      </c>
      <c r="AC216" s="77">
        <f ca="1">SUM(X$12:X216)+SUMIF(Y$12:Y216, "&lt;0")</f>
        <v>114750.49099999999</v>
      </c>
      <c r="AE216" s="78">
        <v>44390</v>
      </c>
      <c r="AF216" s="79">
        <f t="shared" ca="1" si="191"/>
        <v>2000</v>
      </c>
      <c r="AG216" s="79">
        <f t="shared" ca="1" si="215"/>
        <v>2000</v>
      </c>
      <c r="AH216" s="79">
        <f t="shared" ca="1" si="171"/>
        <v>978.86500000000524</v>
      </c>
      <c r="AI216" s="79">
        <f t="shared" ca="1" si="192"/>
        <v>1021.1349999999948</v>
      </c>
      <c r="AJ216" s="79">
        <f t="shared" ca="1" si="193"/>
        <v>1021.1349999999948</v>
      </c>
      <c r="AK216" s="79">
        <f t="shared" ca="1" si="210"/>
        <v>344081.49010891607</v>
      </c>
      <c r="AL216" s="14">
        <f ca="1">SUM(AJ$12:AJ216)</f>
        <v>184131.11</v>
      </c>
      <c r="AM216" s="77">
        <f ca="1">SUM(AH$12:AH216)+SUMIF(AI$12:AI216, "&lt;0")</f>
        <v>159950.38010891608</v>
      </c>
      <c r="AO216" s="78">
        <v>44390</v>
      </c>
      <c r="AP216" s="79">
        <f t="shared" ca="1" si="194"/>
        <v>3000</v>
      </c>
      <c r="AQ216" s="79">
        <f t="shared" ca="1" si="216"/>
        <v>3000</v>
      </c>
      <c r="AR216" s="79">
        <f t="shared" ca="1" si="172"/>
        <v>1414.739080469536</v>
      </c>
      <c r="AS216" s="79">
        <f t="shared" ca="1" si="195"/>
        <v>1585.260919530464</v>
      </c>
      <c r="AT216" s="79">
        <f t="shared" ca="1" si="196"/>
        <v>1585.260919530464</v>
      </c>
      <c r="AU216" s="79">
        <f t="shared" ca="1" si="179"/>
        <v>448967.72356228146</v>
      </c>
      <c r="AV216" s="14">
        <f ca="1">SUM(AT$12:AT216)</f>
        <v>242373.72278618885</v>
      </c>
      <c r="AW216" s="77">
        <f ca="1">SUM(AR$12:AR216)+SUMIF(AS$12:AS216, "&lt;0")</f>
        <v>206594.00077609267</v>
      </c>
      <c r="AX216" s="14"/>
      <c r="AZ216" s="78">
        <v>44390</v>
      </c>
      <c r="BA216" s="79">
        <f t="shared" ca="1" si="197"/>
        <v>1500</v>
      </c>
      <c r="BB216" s="79">
        <f t="shared" ca="1" si="217"/>
        <v>1500</v>
      </c>
      <c r="BC216" s="79">
        <f t="shared" ca="1" si="173"/>
        <v>478.86500000000524</v>
      </c>
      <c r="BD216" s="79">
        <f t="shared" ca="1" si="198"/>
        <v>1021.1349999999948</v>
      </c>
      <c r="BE216" s="79">
        <f t="shared" ca="1" si="199"/>
        <v>1021.1349999999948</v>
      </c>
      <c r="BF216" s="79">
        <f t="shared" ca="1" si="180"/>
        <v>278131.60100000002</v>
      </c>
      <c r="BG216" s="14">
        <f ca="1">SUM(BE$12:BE216)</f>
        <v>148131.10999999999</v>
      </c>
      <c r="BH216" s="77">
        <f ca="1">SUM(BC$12:BC216)+SUMIF(BD$12:BD216, "&lt;0")</f>
        <v>130000.49100000001</v>
      </c>
      <c r="BJ216" s="78">
        <v>44390</v>
      </c>
      <c r="BK216" s="79">
        <f t="shared" ca="1" si="200"/>
        <v>1750</v>
      </c>
      <c r="BL216" s="79">
        <f t="shared" ca="1" si="218"/>
        <v>1750</v>
      </c>
      <c r="BM216" s="79">
        <f t="shared" ca="1" si="174"/>
        <v>728.86500000000524</v>
      </c>
      <c r="BN216" s="79">
        <f t="shared" ca="1" si="201"/>
        <v>1021.1349999999948</v>
      </c>
      <c r="BO216" s="79">
        <f t="shared" ca="1" si="202"/>
        <v>1021.1349999999948</v>
      </c>
      <c r="BP216" s="79">
        <f t="shared" ca="1" si="181"/>
        <v>311381.60100000002</v>
      </c>
      <c r="BQ216" s="14">
        <f ca="1">SUM(BO$12:BO216)</f>
        <v>166131.10999999999</v>
      </c>
      <c r="BR216" s="77">
        <f ca="1">SUM(BM$12:BM216)+SUMIF(BN$12:BN216, "&lt;0")</f>
        <v>145250.49099999995</v>
      </c>
      <c r="BT216" s="78">
        <v>44390</v>
      </c>
      <c r="BU216" s="79">
        <f t="shared" ca="1" si="203"/>
        <v>2000</v>
      </c>
      <c r="BV216" s="79">
        <f t="shared" ca="1" si="219"/>
        <v>2000</v>
      </c>
      <c r="BW216" s="79">
        <f t="shared" ca="1" si="175"/>
        <v>978.86500000000524</v>
      </c>
      <c r="BX216" s="79">
        <f t="shared" ca="1" si="204"/>
        <v>1021.1349999999948</v>
      </c>
      <c r="BY216" s="79">
        <f t="shared" ca="1" si="205"/>
        <v>1021.1349999999948</v>
      </c>
      <c r="BZ216" s="79">
        <f t="shared" ca="1" si="211"/>
        <v>344081.49010891607</v>
      </c>
      <c r="CA216" s="14">
        <f ca="1">SUM(BY$12:BY216)</f>
        <v>184131.11</v>
      </c>
      <c r="CB216" s="77">
        <f ca="1">SUM(BW$12:BW216)+SUMIF(BX$12:BX216, "&lt;0")</f>
        <v>159950.38010891608</v>
      </c>
      <c r="CD216" s="78">
        <v>44390</v>
      </c>
      <c r="CE216" s="79">
        <f t="shared" ca="1" si="206"/>
        <v>2500</v>
      </c>
      <c r="CF216" s="79">
        <f t="shared" ca="1" si="220"/>
        <v>2500</v>
      </c>
      <c r="CG216" s="79">
        <f t="shared" ca="1" si="176"/>
        <v>1111.8249496690855</v>
      </c>
      <c r="CH216" s="79">
        <f t="shared" ca="1" si="207"/>
        <v>1388.1750503309145</v>
      </c>
      <c r="CI216" s="79">
        <f t="shared" ca="1" si="208"/>
        <v>1388.1750503309145</v>
      </c>
      <c r="CJ216" s="79">
        <f t="shared" ca="1" si="182"/>
        <v>401841.69994991261</v>
      </c>
      <c r="CK216" s="14">
        <f ca="1">SUM(CI$12:CI216)</f>
        <v>217446.13884268858</v>
      </c>
      <c r="CL216" s="77">
        <f ca="1">SUM(CG$12:CG216)+SUMIF(CH$12:CH216, "&lt;0")</f>
        <v>184395.56110722403</v>
      </c>
    </row>
    <row r="217" spans="1:90" x14ac:dyDescent="0.2">
      <c r="A217" s="56">
        <v>44391</v>
      </c>
      <c r="B217" s="76">
        <f ca="1">IF($A217&gt;= $C$5,$C$6, INDEX('[1]Historical Data'!$D$2:$D$742, MATCH(A217, '[1]Historical Data'!$B$2:$B$742, 0)))</f>
        <v>1942.7882857142852</v>
      </c>
      <c r="C217" s="79">
        <f t="shared" ca="1" si="212"/>
        <v>1942.7882857142852</v>
      </c>
      <c r="D217" s="79">
        <f t="shared" ca="1" si="168"/>
        <v>1942.7882857142852</v>
      </c>
      <c r="E217" s="79">
        <f t="shared" ca="1" si="183"/>
        <v>0</v>
      </c>
      <c r="F217" s="79">
        <f t="shared" ca="1" si="184"/>
        <v>0</v>
      </c>
      <c r="G217" s="79">
        <f t="shared" ca="1" si="209"/>
        <v>338965.23128571396</v>
      </c>
      <c r="H217" s="14">
        <f ca="1">SUM(F$12:F217)</f>
        <v>180011.86657142849</v>
      </c>
      <c r="I217" s="77">
        <f ca="1">SUM(D$12:D217)+SUMIF(E$12:E217, "&lt;0")</f>
        <v>158953.36471428562</v>
      </c>
      <c r="J217" s="14"/>
      <c r="K217" s="78">
        <v>44391</v>
      </c>
      <c r="L217" s="79">
        <f t="shared" ca="1" si="185"/>
        <v>1850.8969899038457</v>
      </c>
      <c r="M217" s="79">
        <f t="shared" ca="1" si="213"/>
        <v>1850.8969899038457</v>
      </c>
      <c r="N217" s="79">
        <f t="shared" ca="1" si="169"/>
        <v>1850.8969899038457</v>
      </c>
      <c r="O217" s="79">
        <f t="shared" ca="1" si="186"/>
        <v>0</v>
      </c>
      <c r="P217" s="79">
        <f t="shared" ca="1" si="187"/>
        <v>0</v>
      </c>
      <c r="Q217" s="79">
        <f t="shared" ca="1" si="177"/>
        <v>326651.79764711478</v>
      </c>
      <c r="R217" s="14">
        <f ca="1">SUM(P$12:P217)</f>
        <v>173395.6932730769</v>
      </c>
      <c r="S217" s="77">
        <f ca="1">SUM(N$12:N217)+SUMIF(O$12:O217, "&lt;0")</f>
        <v>153256.10437403846</v>
      </c>
      <c r="U217" s="78">
        <v>44391</v>
      </c>
      <c r="V217" s="79">
        <f t="shared" ca="1" si="188"/>
        <v>1250</v>
      </c>
      <c r="W217" s="79">
        <f t="shared" ca="1" si="214"/>
        <v>1250</v>
      </c>
      <c r="X217" s="79">
        <f t="shared" ca="1" si="170"/>
        <v>1250</v>
      </c>
      <c r="Y217" s="79">
        <f t="shared" ca="1" si="189"/>
        <v>0</v>
      </c>
      <c r="Z217" s="79">
        <f t="shared" ca="1" si="190"/>
        <v>0</v>
      </c>
      <c r="AA217" s="79">
        <f t="shared" ca="1" si="178"/>
        <v>246131.601</v>
      </c>
      <c r="AB217" s="14">
        <f ca="1">SUM(Z$12:Z217)</f>
        <v>130131.11</v>
      </c>
      <c r="AC217" s="77">
        <f ca="1">SUM(X$12:X217)+SUMIF(Y$12:Y217, "&lt;0")</f>
        <v>116000.49099999999</v>
      </c>
      <c r="AE217" s="78">
        <v>44391</v>
      </c>
      <c r="AF217" s="79">
        <f t="shared" ca="1" si="191"/>
        <v>2000</v>
      </c>
      <c r="AG217" s="79">
        <f t="shared" ca="1" si="215"/>
        <v>2000</v>
      </c>
      <c r="AH217" s="79">
        <f t="shared" ca="1" si="171"/>
        <v>2000</v>
      </c>
      <c r="AI217" s="79">
        <f t="shared" ca="1" si="192"/>
        <v>0</v>
      </c>
      <c r="AJ217" s="79">
        <f t="shared" ca="1" si="193"/>
        <v>0</v>
      </c>
      <c r="AK217" s="79">
        <f t="shared" ca="1" si="210"/>
        <v>346081.49010891607</v>
      </c>
      <c r="AL217" s="14">
        <f ca="1">SUM(AJ$12:AJ217)</f>
        <v>184131.11</v>
      </c>
      <c r="AM217" s="77">
        <f ca="1">SUM(AH$12:AH217)+SUMIF(AI$12:AI217, "&lt;0")</f>
        <v>161950.38010891608</v>
      </c>
      <c r="AO217" s="78">
        <v>44391</v>
      </c>
      <c r="AP217" s="79">
        <f t="shared" ca="1" si="194"/>
        <v>3000</v>
      </c>
      <c r="AQ217" s="79">
        <f t="shared" ca="1" si="216"/>
        <v>3000</v>
      </c>
      <c r="AR217" s="79">
        <f t="shared" ca="1" si="172"/>
        <v>2435.8740804695308</v>
      </c>
      <c r="AS217" s="79">
        <f t="shared" ca="1" si="195"/>
        <v>564.12591953046922</v>
      </c>
      <c r="AT217" s="79">
        <f t="shared" ca="1" si="196"/>
        <v>564.12591953046922</v>
      </c>
      <c r="AU217" s="79">
        <f t="shared" ca="1" si="179"/>
        <v>451967.72356228146</v>
      </c>
      <c r="AV217" s="14">
        <f ca="1">SUM(AT$12:AT217)</f>
        <v>242937.84870571931</v>
      </c>
      <c r="AW217" s="77">
        <f ca="1">SUM(AR$12:AR217)+SUMIF(AS$12:AS217, "&lt;0")</f>
        <v>209029.87485656221</v>
      </c>
      <c r="AX217" s="14"/>
      <c r="AZ217" s="78">
        <v>44391</v>
      </c>
      <c r="BA217" s="79">
        <f t="shared" ca="1" si="197"/>
        <v>1500</v>
      </c>
      <c r="BB217" s="79">
        <f t="shared" ca="1" si="217"/>
        <v>1500</v>
      </c>
      <c r="BC217" s="79">
        <f t="shared" ca="1" si="173"/>
        <v>1500</v>
      </c>
      <c r="BD217" s="79">
        <f t="shared" ca="1" si="198"/>
        <v>0</v>
      </c>
      <c r="BE217" s="79">
        <f t="shared" ca="1" si="199"/>
        <v>0</v>
      </c>
      <c r="BF217" s="79">
        <f t="shared" ca="1" si="180"/>
        <v>279631.60100000002</v>
      </c>
      <c r="BG217" s="14">
        <f ca="1">SUM(BE$12:BE217)</f>
        <v>148131.10999999999</v>
      </c>
      <c r="BH217" s="77">
        <f ca="1">SUM(BC$12:BC217)+SUMIF(BD$12:BD217, "&lt;0")</f>
        <v>131500.49100000001</v>
      </c>
      <c r="BJ217" s="78">
        <v>44391</v>
      </c>
      <c r="BK217" s="79">
        <f t="shared" ca="1" si="200"/>
        <v>1750</v>
      </c>
      <c r="BL217" s="79">
        <f t="shared" ca="1" si="218"/>
        <v>1750</v>
      </c>
      <c r="BM217" s="79">
        <f t="shared" ca="1" si="174"/>
        <v>1750</v>
      </c>
      <c r="BN217" s="79">
        <f t="shared" ca="1" si="201"/>
        <v>0</v>
      </c>
      <c r="BO217" s="79">
        <f t="shared" ca="1" si="202"/>
        <v>0</v>
      </c>
      <c r="BP217" s="79">
        <f t="shared" ca="1" si="181"/>
        <v>313131.60100000002</v>
      </c>
      <c r="BQ217" s="14">
        <f ca="1">SUM(BO$12:BO217)</f>
        <v>166131.10999999999</v>
      </c>
      <c r="BR217" s="77">
        <f ca="1">SUM(BM$12:BM217)+SUMIF(BN$12:BN217, "&lt;0")</f>
        <v>147000.49099999995</v>
      </c>
      <c r="BT217" s="78">
        <v>44391</v>
      </c>
      <c r="BU217" s="79">
        <f t="shared" ca="1" si="203"/>
        <v>2000</v>
      </c>
      <c r="BV217" s="79">
        <f t="shared" ca="1" si="219"/>
        <v>2000</v>
      </c>
      <c r="BW217" s="79">
        <f t="shared" ca="1" si="175"/>
        <v>2000</v>
      </c>
      <c r="BX217" s="79">
        <f t="shared" ca="1" si="204"/>
        <v>0</v>
      </c>
      <c r="BY217" s="79">
        <f t="shared" ca="1" si="205"/>
        <v>0</v>
      </c>
      <c r="BZ217" s="79">
        <f t="shared" ca="1" si="211"/>
        <v>346081.49010891607</v>
      </c>
      <c r="CA217" s="14">
        <f ca="1">SUM(BY$12:BY217)</f>
        <v>184131.11</v>
      </c>
      <c r="CB217" s="77">
        <f ca="1">SUM(BW$12:BW217)+SUMIF(BX$12:BX217, "&lt;0")</f>
        <v>161950.38010891608</v>
      </c>
      <c r="CD217" s="78">
        <v>44391</v>
      </c>
      <c r="CE217" s="79">
        <f t="shared" ca="1" si="206"/>
        <v>2500</v>
      </c>
      <c r="CF217" s="79">
        <f t="shared" ca="1" si="220"/>
        <v>2500</v>
      </c>
      <c r="CG217" s="79">
        <f t="shared" ca="1" si="176"/>
        <v>2156.4651963161832</v>
      </c>
      <c r="CH217" s="79">
        <f t="shared" ca="1" si="207"/>
        <v>343.53480368381679</v>
      </c>
      <c r="CI217" s="79">
        <f t="shared" ca="1" si="208"/>
        <v>343.53480368381679</v>
      </c>
      <c r="CJ217" s="79">
        <f t="shared" ca="1" si="182"/>
        <v>404341.69994991261</v>
      </c>
      <c r="CK217" s="14">
        <f ca="1">SUM(CI$12:CI217)</f>
        <v>217789.67364637239</v>
      </c>
      <c r="CL217" s="77">
        <f ca="1">SUM(CG$12:CG217)+SUMIF(CH$12:CH217, "&lt;0")</f>
        <v>186552.02630354022</v>
      </c>
    </row>
    <row r="218" spans="1:90" x14ac:dyDescent="0.2">
      <c r="A218" s="56">
        <v>44392</v>
      </c>
      <c r="B218" s="76">
        <f ca="1">IF($A218&gt;= $C$5,$C$6, INDEX('[1]Historical Data'!$D$2:$D$742, MATCH(A218, '[1]Historical Data'!$B$2:$B$742, 0)))</f>
        <v>1942.7882857142852</v>
      </c>
      <c r="C218" s="79">
        <f t="shared" ca="1" si="212"/>
        <v>1942.7882857142852</v>
      </c>
      <c r="D218" s="79">
        <f t="shared" ca="1" si="168"/>
        <v>1622.2572857142825</v>
      </c>
      <c r="E218" s="79">
        <f t="shared" ca="1" si="183"/>
        <v>320.53100000000268</v>
      </c>
      <c r="F218" s="79">
        <f t="shared" ca="1" si="184"/>
        <v>320.53100000000268</v>
      </c>
      <c r="G218" s="79">
        <f t="shared" ca="1" si="209"/>
        <v>340908.01957142825</v>
      </c>
      <c r="H218" s="14">
        <f ca="1">SUM(F$12:F218)</f>
        <v>180332.3975714285</v>
      </c>
      <c r="I218" s="77">
        <f ca="1">SUM(D$12:D218)+SUMIF(E$12:E218, "&lt;0")</f>
        <v>160575.62199999992</v>
      </c>
      <c r="J218" s="14"/>
      <c r="K218" s="78">
        <v>44392</v>
      </c>
      <c r="L218" s="79">
        <f t="shared" ca="1" si="185"/>
        <v>1850.8969899038457</v>
      </c>
      <c r="M218" s="79">
        <f t="shared" ca="1" si="213"/>
        <v>1850.8969899038457</v>
      </c>
      <c r="N218" s="79">
        <f t="shared" ca="1" si="169"/>
        <v>1530.365989903843</v>
      </c>
      <c r="O218" s="79">
        <f t="shared" ca="1" si="186"/>
        <v>320.53100000000268</v>
      </c>
      <c r="P218" s="79">
        <f t="shared" ca="1" si="187"/>
        <v>320.53100000000268</v>
      </c>
      <c r="Q218" s="79">
        <f t="shared" ca="1" si="177"/>
        <v>328502.69463701861</v>
      </c>
      <c r="R218" s="14">
        <f ca="1">SUM(P$12:P218)</f>
        <v>173716.22427307692</v>
      </c>
      <c r="S218" s="77">
        <f ca="1">SUM(N$12:N218)+SUMIF(O$12:O218, "&lt;0")</f>
        <v>154786.4703639423</v>
      </c>
      <c r="U218" s="78">
        <v>44392</v>
      </c>
      <c r="V218" s="79">
        <f t="shared" ca="1" si="188"/>
        <v>1250</v>
      </c>
      <c r="W218" s="79">
        <f t="shared" ca="1" si="214"/>
        <v>1250</v>
      </c>
      <c r="X218" s="79">
        <f t="shared" ca="1" si="170"/>
        <v>929.46899999999732</v>
      </c>
      <c r="Y218" s="79">
        <f t="shared" ca="1" si="189"/>
        <v>320.53100000000268</v>
      </c>
      <c r="Z218" s="79">
        <f t="shared" ca="1" si="190"/>
        <v>320.53100000000268</v>
      </c>
      <c r="AA218" s="79">
        <f t="shared" ca="1" si="178"/>
        <v>247381.601</v>
      </c>
      <c r="AB218" s="14">
        <f ca="1">SUM(Z$12:Z218)</f>
        <v>130451.641</v>
      </c>
      <c r="AC218" s="77">
        <f ca="1">SUM(X$12:X218)+SUMIF(Y$12:Y218, "&lt;0")</f>
        <v>116929.95999999999</v>
      </c>
      <c r="AE218" s="78">
        <v>44392</v>
      </c>
      <c r="AF218" s="79">
        <f t="shared" ca="1" si="191"/>
        <v>2000</v>
      </c>
      <c r="AG218" s="79">
        <f t="shared" ca="1" si="215"/>
        <v>2000</v>
      </c>
      <c r="AH218" s="79">
        <f t="shared" ca="1" si="171"/>
        <v>1679.4689999999973</v>
      </c>
      <c r="AI218" s="79">
        <f t="shared" ca="1" si="192"/>
        <v>320.53100000000268</v>
      </c>
      <c r="AJ218" s="79">
        <f t="shared" ca="1" si="193"/>
        <v>320.53100000000268</v>
      </c>
      <c r="AK218" s="79">
        <f t="shared" ca="1" si="210"/>
        <v>348081.49010891607</v>
      </c>
      <c r="AL218" s="14">
        <f ca="1">SUM(AJ$12:AJ218)</f>
        <v>184451.641</v>
      </c>
      <c r="AM218" s="77">
        <f ca="1">SUM(AH$12:AH218)+SUMIF(AI$12:AI218, "&lt;0")</f>
        <v>163629.84910891607</v>
      </c>
      <c r="AO218" s="78">
        <v>44392</v>
      </c>
      <c r="AP218" s="79">
        <f t="shared" ca="1" si="194"/>
        <v>3000</v>
      </c>
      <c r="AQ218" s="79">
        <f t="shared" ca="1" si="216"/>
        <v>3000</v>
      </c>
      <c r="AR218" s="79">
        <f t="shared" ca="1" si="172"/>
        <v>2115.3430804695281</v>
      </c>
      <c r="AS218" s="79">
        <f t="shared" ca="1" si="195"/>
        <v>884.6569195304719</v>
      </c>
      <c r="AT218" s="79">
        <f t="shared" ca="1" si="196"/>
        <v>884.6569195304719</v>
      </c>
      <c r="AU218" s="79">
        <f t="shared" ca="1" si="179"/>
        <v>454967.72356228146</v>
      </c>
      <c r="AV218" s="14">
        <f ca="1">SUM(AT$12:AT218)</f>
        <v>243822.50562524979</v>
      </c>
      <c r="AW218" s="77">
        <f ca="1">SUM(AR$12:AR218)+SUMIF(AS$12:AS218, "&lt;0")</f>
        <v>211145.21793703173</v>
      </c>
      <c r="AX218" s="14"/>
      <c r="AZ218" s="78">
        <v>44392</v>
      </c>
      <c r="BA218" s="79">
        <f t="shared" ca="1" si="197"/>
        <v>1500</v>
      </c>
      <c r="BB218" s="79">
        <f t="shared" ca="1" si="217"/>
        <v>1500</v>
      </c>
      <c r="BC218" s="79">
        <f t="shared" ca="1" si="173"/>
        <v>1179.4689999999973</v>
      </c>
      <c r="BD218" s="79">
        <f t="shared" ca="1" si="198"/>
        <v>320.53100000000268</v>
      </c>
      <c r="BE218" s="79">
        <f t="shared" ca="1" si="199"/>
        <v>320.53100000000268</v>
      </c>
      <c r="BF218" s="79">
        <f t="shared" ca="1" si="180"/>
        <v>281131.60100000002</v>
      </c>
      <c r="BG218" s="14">
        <f ca="1">SUM(BE$12:BE218)</f>
        <v>148451.641</v>
      </c>
      <c r="BH218" s="77">
        <f ca="1">SUM(BC$12:BC218)+SUMIF(BD$12:BD218, "&lt;0")</f>
        <v>132679.96</v>
      </c>
      <c r="BJ218" s="78">
        <v>44392</v>
      </c>
      <c r="BK218" s="79">
        <f t="shared" ca="1" si="200"/>
        <v>1750</v>
      </c>
      <c r="BL218" s="79">
        <f t="shared" ca="1" si="218"/>
        <v>1750</v>
      </c>
      <c r="BM218" s="79">
        <f t="shared" ca="1" si="174"/>
        <v>1429.4689999999973</v>
      </c>
      <c r="BN218" s="79">
        <f t="shared" ca="1" si="201"/>
        <v>320.53100000000268</v>
      </c>
      <c r="BO218" s="79">
        <f t="shared" ca="1" si="202"/>
        <v>320.53100000000268</v>
      </c>
      <c r="BP218" s="79">
        <f t="shared" ca="1" si="181"/>
        <v>314881.60100000002</v>
      </c>
      <c r="BQ218" s="14">
        <f ca="1">SUM(BO$12:BO218)</f>
        <v>166451.641</v>
      </c>
      <c r="BR218" s="77">
        <f ca="1">SUM(BM$12:BM218)+SUMIF(BN$12:BN218, "&lt;0")</f>
        <v>148429.95999999993</v>
      </c>
      <c r="BT218" s="78">
        <v>44392</v>
      </c>
      <c r="BU218" s="79">
        <f t="shared" ca="1" si="203"/>
        <v>2000</v>
      </c>
      <c r="BV218" s="79">
        <f t="shared" ca="1" si="219"/>
        <v>2000</v>
      </c>
      <c r="BW218" s="79">
        <f t="shared" ca="1" si="175"/>
        <v>1679.4689999999973</v>
      </c>
      <c r="BX218" s="79">
        <f t="shared" ca="1" si="204"/>
        <v>320.53100000000268</v>
      </c>
      <c r="BY218" s="79">
        <f t="shared" ca="1" si="205"/>
        <v>320.53100000000268</v>
      </c>
      <c r="BZ218" s="79">
        <f t="shared" ca="1" si="211"/>
        <v>348081.49010891607</v>
      </c>
      <c r="CA218" s="14">
        <f ca="1">SUM(BY$12:BY218)</f>
        <v>184451.641</v>
      </c>
      <c r="CB218" s="77">
        <f ca="1">SUM(BW$12:BW218)+SUMIF(BX$12:BX218, "&lt;0")</f>
        <v>163629.84910891607</v>
      </c>
      <c r="CD218" s="78">
        <v>44392</v>
      </c>
      <c r="CE218" s="79">
        <f t="shared" ca="1" si="206"/>
        <v>2500</v>
      </c>
      <c r="CF218" s="79">
        <f t="shared" ca="1" si="220"/>
        <v>2500</v>
      </c>
      <c r="CG218" s="79">
        <f t="shared" ca="1" si="176"/>
        <v>1859.4394429632835</v>
      </c>
      <c r="CH218" s="79">
        <f t="shared" ca="1" si="207"/>
        <v>640.56055703671655</v>
      </c>
      <c r="CI218" s="79">
        <f t="shared" ca="1" si="208"/>
        <v>640.56055703671655</v>
      </c>
      <c r="CJ218" s="79">
        <f t="shared" ca="1" si="182"/>
        <v>406841.69994991261</v>
      </c>
      <c r="CK218" s="14">
        <f ca="1">SUM(CI$12:CI218)</f>
        <v>218430.23420340911</v>
      </c>
      <c r="CL218" s="77">
        <f ca="1">SUM(CG$12:CG218)+SUMIF(CH$12:CH218, "&lt;0")</f>
        <v>188411.4657465035</v>
      </c>
    </row>
    <row r="219" spans="1:90" x14ac:dyDescent="0.2">
      <c r="A219" s="56">
        <v>44393</v>
      </c>
      <c r="B219" s="76">
        <f ca="1">IF($A219&gt;= $C$5,$C$6, INDEX('[1]Historical Data'!$D$2:$D$742, MATCH(A219, '[1]Historical Data'!$B$2:$B$742, 0)))</f>
        <v>1942.7882857142852</v>
      </c>
      <c r="C219" s="79">
        <f t="shared" ca="1" si="212"/>
        <v>1942.7882857142852</v>
      </c>
      <c r="D219" s="79">
        <f t="shared" ca="1" si="168"/>
        <v>1942.7882857142852</v>
      </c>
      <c r="E219" s="79">
        <f t="shared" ca="1" si="183"/>
        <v>0</v>
      </c>
      <c r="F219" s="79">
        <f t="shared" ca="1" si="184"/>
        <v>0</v>
      </c>
      <c r="G219" s="79">
        <f t="shared" ca="1" si="209"/>
        <v>342850.80785714253</v>
      </c>
      <c r="H219" s="14">
        <f ca="1">SUM(F$12:F219)</f>
        <v>180332.3975714285</v>
      </c>
      <c r="I219" s="77">
        <f ca="1">SUM(D$12:D219)+SUMIF(E$12:E219, "&lt;0")</f>
        <v>162518.4102857142</v>
      </c>
      <c r="J219" s="14"/>
      <c r="K219" s="78">
        <v>44393</v>
      </c>
      <c r="L219" s="79">
        <f t="shared" ca="1" si="185"/>
        <v>1850.8969899038457</v>
      </c>
      <c r="M219" s="79">
        <f t="shared" ca="1" si="213"/>
        <v>1850.8969899038457</v>
      </c>
      <c r="N219" s="79">
        <f t="shared" ca="1" si="169"/>
        <v>1850.8969899038457</v>
      </c>
      <c r="O219" s="79">
        <f t="shared" ca="1" si="186"/>
        <v>0</v>
      </c>
      <c r="P219" s="79">
        <f t="shared" ca="1" si="187"/>
        <v>0</v>
      </c>
      <c r="Q219" s="79">
        <f t="shared" ca="1" si="177"/>
        <v>330353.59162692243</v>
      </c>
      <c r="R219" s="14">
        <f ca="1">SUM(P$12:P219)</f>
        <v>173716.22427307692</v>
      </c>
      <c r="S219" s="77">
        <f ca="1">SUM(N$12:N219)+SUMIF(O$12:O219, "&lt;0")</f>
        <v>156637.36735384614</v>
      </c>
      <c r="U219" s="78">
        <v>44393</v>
      </c>
      <c r="V219" s="79">
        <f t="shared" ca="1" si="188"/>
        <v>1250</v>
      </c>
      <c r="W219" s="79">
        <f t="shared" ca="1" si="214"/>
        <v>1250</v>
      </c>
      <c r="X219" s="79">
        <f t="shared" ca="1" si="170"/>
        <v>1250</v>
      </c>
      <c r="Y219" s="79">
        <f t="shared" ca="1" si="189"/>
        <v>0</v>
      </c>
      <c r="Z219" s="79">
        <f t="shared" ca="1" si="190"/>
        <v>0</v>
      </c>
      <c r="AA219" s="79">
        <f t="shared" ca="1" si="178"/>
        <v>248631.601</v>
      </c>
      <c r="AB219" s="14">
        <f ca="1">SUM(Z$12:Z219)</f>
        <v>130451.641</v>
      </c>
      <c r="AC219" s="77">
        <f ca="1">SUM(X$12:X219)+SUMIF(Y$12:Y219, "&lt;0")</f>
        <v>118179.95999999999</v>
      </c>
      <c r="AE219" s="78">
        <v>44393</v>
      </c>
      <c r="AF219" s="79">
        <f t="shared" ca="1" si="191"/>
        <v>2000</v>
      </c>
      <c r="AG219" s="79">
        <f t="shared" ca="1" si="215"/>
        <v>2000</v>
      </c>
      <c r="AH219" s="79">
        <f t="shared" ca="1" si="171"/>
        <v>2000</v>
      </c>
      <c r="AI219" s="79">
        <f t="shared" ca="1" si="192"/>
        <v>0</v>
      </c>
      <c r="AJ219" s="79">
        <f t="shared" ca="1" si="193"/>
        <v>0</v>
      </c>
      <c r="AK219" s="79">
        <f t="shared" ca="1" si="210"/>
        <v>350081.49010891607</v>
      </c>
      <c r="AL219" s="14">
        <f ca="1">SUM(AJ$12:AJ219)</f>
        <v>184451.641</v>
      </c>
      <c r="AM219" s="77">
        <f ca="1">SUM(AH$12:AH219)+SUMIF(AI$12:AI219, "&lt;0")</f>
        <v>165629.84910891607</v>
      </c>
      <c r="AO219" s="78">
        <v>44393</v>
      </c>
      <c r="AP219" s="79">
        <f t="shared" ca="1" si="194"/>
        <v>3000</v>
      </c>
      <c r="AQ219" s="79">
        <f t="shared" ca="1" si="216"/>
        <v>3000</v>
      </c>
      <c r="AR219" s="79">
        <f t="shared" ca="1" si="172"/>
        <v>2435.8740804695308</v>
      </c>
      <c r="AS219" s="79">
        <f t="shared" ca="1" si="195"/>
        <v>564.12591953046922</v>
      </c>
      <c r="AT219" s="79">
        <f t="shared" ca="1" si="196"/>
        <v>564.12591953046922</v>
      </c>
      <c r="AU219" s="79">
        <f t="shared" ca="1" si="179"/>
        <v>457967.72356228146</v>
      </c>
      <c r="AV219" s="14">
        <f ca="1">SUM(AT$12:AT219)</f>
        <v>244386.63154478025</v>
      </c>
      <c r="AW219" s="77">
        <f ca="1">SUM(AR$12:AR219)+SUMIF(AS$12:AS219, "&lt;0")</f>
        <v>213581.09201750127</v>
      </c>
      <c r="AX219" s="14"/>
      <c r="AZ219" s="78">
        <v>44393</v>
      </c>
      <c r="BA219" s="79">
        <f t="shared" ca="1" si="197"/>
        <v>1500</v>
      </c>
      <c r="BB219" s="79">
        <f t="shared" ca="1" si="217"/>
        <v>1500</v>
      </c>
      <c r="BC219" s="79">
        <f t="shared" ca="1" si="173"/>
        <v>1500</v>
      </c>
      <c r="BD219" s="79">
        <f t="shared" ca="1" si="198"/>
        <v>0</v>
      </c>
      <c r="BE219" s="79">
        <f t="shared" ca="1" si="199"/>
        <v>0</v>
      </c>
      <c r="BF219" s="79">
        <f t="shared" ca="1" si="180"/>
        <v>282631.60100000002</v>
      </c>
      <c r="BG219" s="14">
        <f ca="1">SUM(BE$12:BE219)</f>
        <v>148451.641</v>
      </c>
      <c r="BH219" s="77">
        <f ca="1">SUM(BC$12:BC219)+SUMIF(BD$12:BD219, "&lt;0")</f>
        <v>134179.96</v>
      </c>
      <c r="BJ219" s="78">
        <v>44393</v>
      </c>
      <c r="BK219" s="79">
        <f t="shared" ca="1" si="200"/>
        <v>1750</v>
      </c>
      <c r="BL219" s="79">
        <f t="shared" ca="1" si="218"/>
        <v>1750</v>
      </c>
      <c r="BM219" s="79">
        <f t="shared" ca="1" si="174"/>
        <v>1750</v>
      </c>
      <c r="BN219" s="79">
        <f t="shared" ca="1" si="201"/>
        <v>0</v>
      </c>
      <c r="BO219" s="79">
        <f t="shared" ca="1" si="202"/>
        <v>0</v>
      </c>
      <c r="BP219" s="79">
        <f t="shared" ca="1" si="181"/>
        <v>316631.60100000002</v>
      </c>
      <c r="BQ219" s="14">
        <f ca="1">SUM(BO$12:BO219)</f>
        <v>166451.641</v>
      </c>
      <c r="BR219" s="77">
        <f ca="1">SUM(BM$12:BM219)+SUMIF(BN$12:BN219, "&lt;0")</f>
        <v>150179.95999999993</v>
      </c>
      <c r="BT219" s="78">
        <v>44393</v>
      </c>
      <c r="BU219" s="79">
        <f t="shared" ca="1" si="203"/>
        <v>2000</v>
      </c>
      <c r="BV219" s="79">
        <f t="shared" ca="1" si="219"/>
        <v>2000</v>
      </c>
      <c r="BW219" s="79">
        <f t="shared" ca="1" si="175"/>
        <v>2000</v>
      </c>
      <c r="BX219" s="79">
        <f t="shared" ca="1" si="204"/>
        <v>0</v>
      </c>
      <c r="BY219" s="79">
        <f t="shared" ca="1" si="205"/>
        <v>0</v>
      </c>
      <c r="BZ219" s="79">
        <f t="shared" ca="1" si="211"/>
        <v>350081.49010891607</v>
      </c>
      <c r="CA219" s="14">
        <f ca="1">SUM(BY$12:BY219)</f>
        <v>184451.641</v>
      </c>
      <c r="CB219" s="77">
        <f ca="1">SUM(BW$12:BW219)+SUMIF(BX$12:BX219, "&lt;0")</f>
        <v>165629.84910891607</v>
      </c>
      <c r="CD219" s="78">
        <v>44393</v>
      </c>
      <c r="CE219" s="79">
        <f t="shared" ca="1" si="206"/>
        <v>2500</v>
      </c>
      <c r="CF219" s="79">
        <f t="shared" ca="1" si="220"/>
        <v>2500</v>
      </c>
      <c r="CG219" s="79">
        <f t="shared" ca="1" si="176"/>
        <v>2203.4756896103891</v>
      </c>
      <c r="CH219" s="79">
        <f t="shared" ca="1" si="207"/>
        <v>296.52431038961095</v>
      </c>
      <c r="CI219" s="79">
        <f t="shared" ca="1" si="208"/>
        <v>296.52431038961095</v>
      </c>
      <c r="CJ219" s="79">
        <f t="shared" ca="1" si="182"/>
        <v>409341.69994991261</v>
      </c>
      <c r="CK219" s="14">
        <f ca="1">SUM(CI$12:CI219)</f>
        <v>218726.75851379873</v>
      </c>
      <c r="CL219" s="77">
        <f ca="1">SUM(CG$12:CG219)+SUMIF(CH$12:CH219, "&lt;0")</f>
        <v>190614.94143611388</v>
      </c>
    </row>
    <row r="220" spans="1:90" x14ac:dyDescent="0.2">
      <c r="A220" s="56">
        <v>44394</v>
      </c>
      <c r="B220" s="76">
        <f ca="1">IF($A220&gt;= $C$5,$C$6, INDEX('[1]Historical Data'!$D$2:$D$742, MATCH(A220, '[1]Historical Data'!$B$2:$B$742, 0)))</f>
        <v>1942.7882857142852</v>
      </c>
      <c r="C220" s="79">
        <f t="shared" ca="1" si="212"/>
        <v>1942.7882857142852</v>
      </c>
      <c r="D220" s="79">
        <f t="shared" ca="1" si="168"/>
        <v>1942.7882857142852</v>
      </c>
      <c r="E220" s="79">
        <f t="shared" ca="1" si="183"/>
        <v>0</v>
      </c>
      <c r="F220" s="79">
        <f t="shared" ca="1" si="184"/>
        <v>0</v>
      </c>
      <c r="G220" s="79">
        <f t="shared" ca="1" si="209"/>
        <v>344793.59614285681</v>
      </c>
      <c r="H220" s="14">
        <f ca="1">SUM(F$12:F220)</f>
        <v>180332.3975714285</v>
      </c>
      <c r="I220" s="77">
        <f ca="1">SUM(D$12:D220)+SUMIF(E$12:E220, "&lt;0")</f>
        <v>164461.19857142848</v>
      </c>
      <c r="J220" s="14"/>
      <c r="K220" s="78">
        <v>44394</v>
      </c>
      <c r="L220" s="79">
        <f t="shared" ca="1" si="185"/>
        <v>1850.8969899038457</v>
      </c>
      <c r="M220" s="79">
        <f t="shared" ca="1" si="213"/>
        <v>1850.8969899038457</v>
      </c>
      <c r="N220" s="79">
        <f t="shared" ca="1" si="169"/>
        <v>1850.8969899038457</v>
      </c>
      <c r="O220" s="79">
        <f t="shared" ca="1" si="186"/>
        <v>0</v>
      </c>
      <c r="P220" s="79">
        <f t="shared" ca="1" si="187"/>
        <v>0</v>
      </c>
      <c r="Q220" s="79">
        <f t="shared" ca="1" si="177"/>
        <v>332204.48861682625</v>
      </c>
      <c r="R220" s="14">
        <f ca="1">SUM(P$12:P220)</f>
        <v>173716.22427307692</v>
      </c>
      <c r="S220" s="77">
        <f ca="1">SUM(N$12:N220)+SUMIF(O$12:O220, "&lt;0")</f>
        <v>158488.26434374999</v>
      </c>
      <c r="U220" s="78">
        <v>44394</v>
      </c>
      <c r="V220" s="79">
        <f t="shared" ca="1" si="188"/>
        <v>1250</v>
      </c>
      <c r="W220" s="79">
        <f t="shared" ca="1" si="214"/>
        <v>1250</v>
      </c>
      <c r="X220" s="79">
        <f t="shared" ca="1" si="170"/>
        <v>1250</v>
      </c>
      <c r="Y220" s="79">
        <f t="shared" ca="1" si="189"/>
        <v>0</v>
      </c>
      <c r="Z220" s="79">
        <f t="shared" ca="1" si="190"/>
        <v>0</v>
      </c>
      <c r="AA220" s="79">
        <f t="shared" ca="1" si="178"/>
        <v>249881.601</v>
      </c>
      <c r="AB220" s="14">
        <f ca="1">SUM(Z$12:Z220)</f>
        <v>130451.641</v>
      </c>
      <c r="AC220" s="77">
        <f ca="1">SUM(X$12:X220)+SUMIF(Y$12:Y220, "&lt;0")</f>
        <v>119429.95999999999</v>
      </c>
      <c r="AE220" s="78">
        <v>44394</v>
      </c>
      <c r="AF220" s="79">
        <f t="shared" ca="1" si="191"/>
        <v>2000</v>
      </c>
      <c r="AG220" s="79">
        <f t="shared" ca="1" si="215"/>
        <v>2000</v>
      </c>
      <c r="AH220" s="79">
        <f t="shared" ca="1" si="171"/>
        <v>2000</v>
      </c>
      <c r="AI220" s="79">
        <f t="shared" ca="1" si="192"/>
        <v>0</v>
      </c>
      <c r="AJ220" s="79">
        <f t="shared" ca="1" si="193"/>
        <v>0</v>
      </c>
      <c r="AK220" s="79">
        <f t="shared" ca="1" si="210"/>
        <v>352081.49010891607</v>
      </c>
      <c r="AL220" s="14">
        <f ca="1">SUM(AJ$12:AJ220)</f>
        <v>184451.641</v>
      </c>
      <c r="AM220" s="77">
        <f ca="1">SUM(AH$12:AH220)+SUMIF(AI$12:AI220, "&lt;0")</f>
        <v>167629.84910891607</v>
      </c>
      <c r="AO220" s="78">
        <v>44394</v>
      </c>
      <c r="AP220" s="79">
        <f t="shared" ca="1" si="194"/>
        <v>3000</v>
      </c>
      <c r="AQ220" s="79">
        <f t="shared" ca="1" si="216"/>
        <v>3000</v>
      </c>
      <c r="AR220" s="79">
        <f t="shared" ca="1" si="172"/>
        <v>2435.8740804695312</v>
      </c>
      <c r="AS220" s="79">
        <f t="shared" ca="1" si="195"/>
        <v>564.12591953046876</v>
      </c>
      <c r="AT220" s="79">
        <f t="shared" ca="1" si="196"/>
        <v>564.12591953046876</v>
      </c>
      <c r="AU220" s="79">
        <f t="shared" ca="1" si="179"/>
        <v>460967.72356228146</v>
      </c>
      <c r="AV220" s="14">
        <f ca="1">SUM(AT$12:AT220)</f>
        <v>244950.75746431071</v>
      </c>
      <c r="AW220" s="77">
        <f ca="1">SUM(AR$12:AR220)+SUMIF(AS$12:AS220, "&lt;0")</f>
        <v>216016.96609797081</v>
      </c>
      <c r="AX220" s="14"/>
      <c r="AZ220" s="78">
        <v>44394</v>
      </c>
      <c r="BA220" s="79">
        <f t="shared" ca="1" si="197"/>
        <v>1500</v>
      </c>
      <c r="BB220" s="79">
        <f t="shared" ca="1" si="217"/>
        <v>1500</v>
      </c>
      <c r="BC220" s="79">
        <f t="shared" ca="1" si="173"/>
        <v>1500</v>
      </c>
      <c r="BD220" s="79">
        <f t="shared" ca="1" si="198"/>
        <v>0</v>
      </c>
      <c r="BE220" s="79">
        <f t="shared" ca="1" si="199"/>
        <v>0</v>
      </c>
      <c r="BF220" s="79">
        <f t="shared" ca="1" si="180"/>
        <v>284131.60100000002</v>
      </c>
      <c r="BG220" s="14">
        <f ca="1">SUM(BE$12:BE220)</f>
        <v>148451.641</v>
      </c>
      <c r="BH220" s="77">
        <f ca="1">SUM(BC$12:BC220)+SUMIF(BD$12:BD220, "&lt;0")</f>
        <v>135679.96</v>
      </c>
      <c r="BJ220" s="78">
        <v>44394</v>
      </c>
      <c r="BK220" s="79">
        <f t="shared" ca="1" si="200"/>
        <v>1750</v>
      </c>
      <c r="BL220" s="79">
        <f t="shared" ca="1" si="218"/>
        <v>1750</v>
      </c>
      <c r="BM220" s="79">
        <f t="shared" ca="1" si="174"/>
        <v>1750</v>
      </c>
      <c r="BN220" s="79">
        <f t="shared" ca="1" si="201"/>
        <v>0</v>
      </c>
      <c r="BO220" s="79">
        <f t="shared" ca="1" si="202"/>
        <v>0</v>
      </c>
      <c r="BP220" s="79">
        <f t="shared" ca="1" si="181"/>
        <v>318381.60100000002</v>
      </c>
      <c r="BQ220" s="14">
        <f ca="1">SUM(BO$12:BO220)</f>
        <v>166451.641</v>
      </c>
      <c r="BR220" s="77">
        <f ca="1">SUM(BM$12:BM220)+SUMIF(BN$12:BN220, "&lt;0")</f>
        <v>151929.95999999993</v>
      </c>
      <c r="BT220" s="78">
        <v>44394</v>
      </c>
      <c r="BU220" s="79">
        <f t="shared" ca="1" si="203"/>
        <v>2000</v>
      </c>
      <c r="BV220" s="79">
        <f t="shared" ca="1" si="219"/>
        <v>2000</v>
      </c>
      <c r="BW220" s="79">
        <f t="shared" ca="1" si="175"/>
        <v>2000</v>
      </c>
      <c r="BX220" s="79">
        <f t="shared" ca="1" si="204"/>
        <v>0</v>
      </c>
      <c r="BY220" s="79">
        <f t="shared" ca="1" si="205"/>
        <v>0</v>
      </c>
      <c r="BZ220" s="79">
        <f t="shared" ca="1" si="211"/>
        <v>352081.49010891607</v>
      </c>
      <c r="CA220" s="14">
        <f ca="1">SUM(BY$12:BY220)</f>
        <v>184451.641</v>
      </c>
      <c r="CB220" s="77">
        <f ca="1">SUM(BW$12:BW220)+SUMIF(BX$12:BX220, "&lt;0")</f>
        <v>167629.84910891607</v>
      </c>
      <c r="CD220" s="78">
        <v>44394</v>
      </c>
      <c r="CE220" s="79">
        <f t="shared" ca="1" si="206"/>
        <v>2500</v>
      </c>
      <c r="CF220" s="79">
        <f t="shared" ca="1" si="220"/>
        <v>2500</v>
      </c>
      <c r="CG220" s="79">
        <f t="shared" ca="1" si="176"/>
        <v>2226.980936257492</v>
      </c>
      <c r="CH220" s="79">
        <f t="shared" ca="1" si="207"/>
        <v>273.01906374250802</v>
      </c>
      <c r="CI220" s="79">
        <f t="shared" ca="1" si="208"/>
        <v>273.01906374250802</v>
      </c>
      <c r="CJ220" s="79">
        <f t="shared" ca="1" si="182"/>
        <v>411841.69994991261</v>
      </c>
      <c r="CK220" s="14">
        <f ca="1">SUM(CI$12:CI220)</f>
        <v>218999.77757754124</v>
      </c>
      <c r="CL220" s="77">
        <f ca="1">SUM(CG$12:CG220)+SUMIF(CH$12:CH220, "&lt;0")</f>
        <v>192841.92237237137</v>
      </c>
    </row>
    <row r="221" spans="1:90" x14ac:dyDescent="0.2">
      <c r="A221" s="56">
        <v>44395</v>
      </c>
      <c r="B221" s="76">
        <f ca="1">IF($A221&gt;= $C$5,$C$6, INDEX('[1]Historical Data'!$D$2:$D$742, MATCH(A221, '[1]Historical Data'!$B$2:$B$742, 0)))</f>
        <v>1942.7882857142852</v>
      </c>
      <c r="C221" s="79">
        <f t="shared" ca="1" si="212"/>
        <v>1942.7882857142852</v>
      </c>
      <c r="D221" s="79">
        <f t="shared" ca="1" si="168"/>
        <v>1504.8522857142837</v>
      </c>
      <c r="E221" s="79">
        <f t="shared" ca="1" si="183"/>
        <v>437.93600000000151</v>
      </c>
      <c r="F221" s="79">
        <f t="shared" ca="1" si="184"/>
        <v>437.93600000000151</v>
      </c>
      <c r="G221" s="79">
        <f t="shared" ca="1" si="209"/>
        <v>346736.38442857109</v>
      </c>
      <c r="H221" s="14">
        <f ca="1">SUM(F$12:F221)</f>
        <v>180770.33357142849</v>
      </c>
      <c r="I221" s="77">
        <f ca="1">SUM(D$12:D221)+SUMIF(E$12:E221, "&lt;0")</f>
        <v>165966.05085714278</v>
      </c>
      <c r="J221" s="14"/>
      <c r="K221" s="78">
        <v>44395</v>
      </c>
      <c r="L221" s="79">
        <f t="shared" ca="1" si="185"/>
        <v>1850.8969899038457</v>
      </c>
      <c r="M221" s="79">
        <f t="shared" ca="1" si="213"/>
        <v>1850.8969899038457</v>
      </c>
      <c r="N221" s="79">
        <f t="shared" ca="1" si="169"/>
        <v>1412.9609899038442</v>
      </c>
      <c r="O221" s="79">
        <f t="shared" ca="1" si="186"/>
        <v>437.93600000000151</v>
      </c>
      <c r="P221" s="79">
        <f t="shared" ca="1" si="187"/>
        <v>437.93600000000151</v>
      </c>
      <c r="Q221" s="79">
        <f t="shared" ca="1" si="177"/>
        <v>334055.38560673007</v>
      </c>
      <c r="R221" s="14">
        <f ca="1">SUM(P$12:P221)</f>
        <v>174154.16027307691</v>
      </c>
      <c r="S221" s="77">
        <f ca="1">SUM(N$12:N221)+SUMIF(O$12:O221, "&lt;0")</f>
        <v>159901.22533365383</v>
      </c>
      <c r="U221" s="78">
        <v>44395</v>
      </c>
      <c r="V221" s="79">
        <f t="shared" ca="1" si="188"/>
        <v>1250</v>
      </c>
      <c r="W221" s="79">
        <f t="shared" ca="1" si="214"/>
        <v>1250</v>
      </c>
      <c r="X221" s="79">
        <f t="shared" ca="1" si="170"/>
        <v>812.06399999999849</v>
      </c>
      <c r="Y221" s="79">
        <f t="shared" ca="1" si="189"/>
        <v>437.93600000000151</v>
      </c>
      <c r="Z221" s="79">
        <f t="shared" ca="1" si="190"/>
        <v>437.93600000000151</v>
      </c>
      <c r="AA221" s="79">
        <f t="shared" ca="1" si="178"/>
        <v>251131.601</v>
      </c>
      <c r="AB221" s="14">
        <f ca="1">SUM(Z$12:Z221)</f>
        <v>130889.577</v>
      </c>
      <c r="AC221" s="77">
        <f ca="1">SUM(X$12:X221)+SUMIF(Y$12:Y221, "&lt;0")</f>
        <v>120242.02399999999</v>
      </c>
      <c r="AE221" s="78">
        <v>44395</v>
      </c>
      <c r="AF221" s="79">
        <f t="shared" ca="1" si="191"/>
        <v>2000</v>
      </c>
      <c r="AG221" s="79">
        <f t="shared" ca="1" si="215"/>
        <v>2000</v>
      </c>
      <c r="AH221" s="79">
        <f t="shared" ca="1" si="171"/>
        <v>1562.0639999999985</v>
      </c>
      <c r="AI221" s="79">
        <f t="shared" ca="1" si="192"/>
        <v>437.93600000000151</v>
      </c>
      <c r="AJ221" s="79">
        <f t="shared" ca="1" si="193"/>
        <v>437.93600000000151</v>
      </c>
      <c r="AK221" s="79">
        <f t="shared" ca="1" si="210"/>
        <v>354081.49010891607</v>
      </c>
      <c r="AL221" s="14">
        <f ca="1">SUM(AJ$12:AJ221)</f>
        <v>184889.57699999999</v>
      </c>
      <c r="AM221" s="77">
        <f ca="1">SUM(AH$12:AH221)+SUMIF(AI$12:AI221, "&lt;0")</f>
        <v>169191.91310891608</v>
      </c>
      <c r="AO221" s="78">
        <v>44395</v>
      </c>
      <c r="AP221" s="79">
        <f t="shared" ca="1" si="194"/>
        <v>3000</v>
      </c>
      <c r="AQ221" s="79">
        <f t="shared" ca="1" si="216"/>
        <v>3000</v>
      </c>
      <c r="AR221" s="79">
        <f t="shared" ca="1" si="172"/>
        <v>1997.9380804695293</v>
      </c>
      <c r="AS221" s="79">
        <f t="shared" ca="1" si="195"/>
        <v>1002.0619195304707</v>
      </c>
      <c r="AT221" s="79">
        <f t="shared" ca="1" si="196"/>
        <v>1002.0619195304707</v>
      </c>
      <c r="AU221" s="79">
        <f t="shared" ca="1" si="179"/>
        <v>463967.72356228146</v>
      </c>
      <c r="AV221" s="14">
        <f ca="1">SUM(AT$12:AT221)</f>
        <v>245952.81938384118</v>
      </c>
      <c r="AW221" s="77">
        <f ca="1">SUM(AR$12:AR221)+SUMIF(AS$12:AS221, "&lt;0")</f>
        <v>218014.90417844034</v>
      </c>
      <c r="AX221" s="14"/>
      <c r="AZ221" s="78">
        <v>44395</v>
      </c>
      <c r="BA221" s="79">
        <f t="shared" ca="1" si="197"/>
        <v>1500</v>
      </c>
      <c r="BB221" s="79">
        <f t="shared" ca="1" si="217"/>
        <v>1500</v>
      </c>
      <c r="BC221" s="79">
        <f t="shared" ca="1" si="173"/>
        <v>1062.0639999999985</v>
      </c>
      <c r="BD221" s="79">
        <f t="shared" ca="1" si="198"/>
        <v>437.93600000000151</v>
      </c>
      <c r="BE221" s="79">
        <f t="shared" ca="1" si="199"/>
        <v>437.93600000000151</v>
      </c>
      <c r="BF221" s="79">
        <f t="shared" ca="1" si="180"/>
        <v>285631.60100000002</v>
      </c>
      <c r="BG221" s="14">
        <f ca="1">SUM(BE$12:BE221)</f>
        <v>148889.57699999999</v>
      </c>
      <c r="BH221" s="77">
        <f ca="1">SUM(BC$12:BC221)+SUMIF(BD$12:BD221, "&lt;0")</f>
        <v>136742.024</v>
      </c>
      <c r="BJ221" s="78">
        <v>44395</v>
      </c>
      <c r="BK221" s="79">
        <f t="shared" ca="1" si="200"/>
        <v>1750</v>
      </c>
      <c r="BL221" s="79">
        <f t="shared" ca="1" si="218"/>
        <v>1750</v>
      </c>
      <c r="BM221" s="79">
        <f t="shared" ca="1" si="174"/>
        <v>1312.0639999999985</v>
      </c>
      <c r="BN221" s="79">
        <f t="shared" ca="1" si="201"/>
        <v>437.93600000000151</v>
      </c>
      <c r="BO221" s="79">
        <f t="shared" ca="1" si="202"/>
        <v>437.93600000000151</v>
      </c>
      <c r="BP221" s="79">
        <f t="shared" ca="1" si="181"/>
        <v>320131.60100000002</v>
      </c>
      <c r="BQ221" s="14">
        <f ca="1">SUM(BO$12:BO221)</f>
        <v>166889.57699999999</v>
      </c>
      <c r="BR221" s="77">
        <f ca="1">SUM(BM$12:BM221)+SUMIF(BN$12:BN221, "&lt;0")</f>
        <v>153242.02399999995</v>
      </c>
      <c r="BT221" s="78">
        <v>44395</v>
      </c>
      <c r="BU221" s="79">
        <f t="shared" ca="1" si="203"/>
        <v>2000</v>
      </c>
      <c r="BV221" s="79">
        <f t="shared" ca="1" si="219"/>
        <v>2000</v>
      </c>
      <c r="BW221" s="79">
        <f t="shared" ca="1" si="175"/>
        <v>1562.0639999999985</v>
      </c>
      <c r="BX221" s="79">
        <f t="shared" ca="1" si="204"/>
        <v>437.93600000000151</v>
      </c>
      <c r="BY221" s="79">
        <f t="shared" ca="1" si="205"/>
        <v>437.93600000000151</v>
      </c>
      <c r="BZ221" s="79">
        <f t="shared" ca="1" si="211"/>
        <v>354081.49010891607</v>
      </c>
      <c r="CA221" s="14">
        <f ca="1">SUM(BY$12:BY221)</f>
        <v>184889.57699999999</v>
      </c>
      <c r="CB221" s="77">
        <f ca="1">SUM(BW$12:BW221)+SUMIF(BX$12:BX221, "&lt;0")</f>
        <v>169191.91310891608</v>
      </c>
      <c r="CD221" s="78">
        <v>44395</v>
      </c>
      <c r="CE221" s="79">
        <f t="shared" ca="1" si="206"/>
        <v>2500</v>
      </c>
      <c r="CF221" s="79">
        <f t="shared" ca="1" si="220"/>
        <v>2500</v>
      </c>
      <c r="CG221" s="79">
        <f t="shared" ca="1" si="176"/>
        <v>1812.5501829045934</v>
      </c>
      <c r="CH221" s="79">
        <f t="shared" ca="1" si="207"/>
        <v>687.44981709540662</v>
      </c>
      <c r="CI221" s="79">
        <f t="shared" ca="1" si="208"/>
        <v>687.44981709540662</v>
      </c>
      <c r="CJ221" s="79">
        <f t="shared" ca="1" si="182"/>
        <v>414341.69994991261</v>
      </c>
      <c r="CK221" s="14">
        <f ca="1">SUM(CI$12:CI221)</f>
        <v>219687.22739463666</v>
      </c>
      <c r="CL221" s="77">
        <f ca="1">SUM(CG$12:CG221)+SUMIF(CH$12:CH221, "&lt;0")</f>
        <v>194654.47255527595</v>
      </c>
    </row>
    <row r="222" spans="1:90" x14ac:dyDescent="0.2">
      <c r="A222" s="56">
        <v>44396</v>
      </c>
      <c r="B222" s="76">
        <f ca="1">IF($A222&gt;= $C$5,$C$6, INDEX('[1]Historical Data'!$D$2:$D$742, MATCH(A222, '[1]Historical Data'!$B$2:$B$742, 0)))</f>
        <v>1942.7882857142852</v>
      </c>
      <c r="C222" s="79">
        <f t="shared" ca="1" si="212"/>
        <v>1942.7882857142852</v>
      </c>
      <c r="D222" s="79">
        <f t="shared" ca="1" si="168"/>
        <v>355.01828571428473</v>
      </c>
      <c r="E222" s="79">
        <f t="shared" ca="1" si="183"/>
        <v>1587.7700000000004</v>
      </c>
      <c r="F222" s="79">
        <f t="shared" ca="1" si="184"/>
        <v>1587.7700000000004</v>
      </c>
      <c r="G222" s="79">
        <f t="shared" ca="1" si="209"/>
        <v>348679.17271428538</v>
      </c>
      <c r="H222" s="14">
        <f ca="1">SUM(F$12:F222)</f>
        <v>182358.10357142848</v>
      </c>
      <c r="I222" s="77">
        <f ca="1">SUM(D$12:D222)+SUMIF(E$12:E222, "&lt;0")</f>
        <v>166321.06914285707</v>
      </c>
      <c r="J222" s="14"/>
      <c r="K222" s="78">
        <v>44396</v>
      </c>
      <c r="L222" s="79">
        <f t="shared" ca="1" si="185"/>
        <v>1850.8969899038457</v>
      </c>
      <c r="M222" s="79">
        <f t="shared" ca="1" si="213"/>
        <v>1850.8969899038457</v>
      </c>
      <c r="N222" s="79">
        <f t="shared" ca="1" si="169"/>
        <v>263.12698990384524</v>
      </c>
      <c r="O222" s="79">
        <f t="shared" ca="1" si="186"/>
        <v>1587.7700000000004</v>
      </c>
      <c r="P222" s="79">
        <f t="shared" ca="1" si="187"/>
        <v>1587.7700000000004</v>
      </c>
      <c r="Q222" s="79">
        <f t="shared" ca="1" si="177"/>
        <v>335906.28259663389</v>
      </c>
      <c r="R222" s="14">
        <f ca="1">SUM(P$12:P222)</f>
        <v>175741.9302730769</v>
      </c>
      <c r="S222" s="77">
        <f ca="1">SUM(N$12:N222)+SUMIF(O$12:O222, "&lt;0")</f>
        <v>160164.35232355769</v>
      </c>
      <c r="U222" s="78">
        <v>44396</v>
      </c>
      <c r="V222" s="79">
        <f t="shared" ca="1" si="188"/>
        <v>1250</v>
      </c>
      <c r="W222" s="79">
        <f t="shared" ca="1" si="214"/>
        <v>1250</v>
      </c>
      <c r="X222" s="79">
        <f t="shared" ca="1" si="170"/>
        <v>0</v>
      </c>
      <c r="Y222" s="79">
        <f t="shared" ca="1" si="189"/>
        <v>1250</v>
      </c>
      <c r="Z222" s="79">
        <f t="shared" ca="1" si="190"/>
        <v>1250</v>
      </c>
      <c r="AA222" s="79">
        <f t="shared" ca="1" si="178"/>
        <v>252381.601</v>
      </c>
      <c r="AB222" s="14">
        <f ca="1">SUM(Z$12:Z222)</f>
        <v>132139.57699999999</v>
      </c>
      <c r="AC222" s="77">
        <f ca="1">SUM(X$12:X222)+SUMIF(Y$12:Y222, "&lt;0")</f>
        <v>120242.02399999999</v>
      </c>
      <c r="AE222" s="78">
        <v>44396</v>
      </c>
      <c r="AF222" s="79">
        <f t="shared" ca="1" si="191"/>
        <v>2000</v>
      </c>
      <c r="AG222" s="79">
        <f t="shared" ca="1" si="215"/>
        <v>2000</v>
      </c>
      <c r="AH222" s="79">
        <f t="shared" ca="1" si="171"/>
        <v>412.22999999999956</v>
      </c>
      <c r="AI222" s="79">
        <f t="shared" ca="1" si="192"/>
        <v>1587.7700000000004</v>
      </c>
      <c r="AJ222" s="79">
        <f t="shared" ca="1" si="193"/>
        <v>1587.7700000000004</v>
      </c>
      <c r="AK222" s="79">
        <f t="shared" ca="1" si="210"/>
        <v>356081.49010891607</v>
      </c>
      <c r="AL222" s="14">
        <f ca="1">SUM(AJ$12:AJ222)</f>
        <v>186477.34699999998</v>
      </c>
      <c r="AM222" s="77">
        <f ca="1">SUM(AH$12:AH222)+SUMIF(AI$12:AI222, "&lt;0")</f>
        <v>169604.14310891609</v>
      </c>
      <c r="AO222" s="78">
        <v>44396</v>
      </c>
      <c r="AP222" s="79">
        <f t="shared" ca="1" si="194"/>
        <v>3000</v>
      </c>
      <c r="AQ222" s="79">
        <f t="shared" ca="1" si="216"/>
        <v>3000</v>
      </c>
      <c r="AR222" s="79">
        <f t="shared" ca="1" si="172"/>
        <v>848.10408046953034</v>
      </c>
      <c r="AS222" s="79">
        <f t="shared" ca="1" si="195"/>
        <v>2151.8959195304697</v>
      </c>
      <c r="AT222" s="79">
        <f t="shared" ca="1" si="196"/>
        <v>2151.8959195304697</v>
      </c>
      <c r="AU222" s="79">
        <f t="shared" ca="1" si="179"/>
        <v>466967.72356228146</v>
      </c>
      <c r="AV222" s="14">
        <f ca="1">SUM(AT$12:AT222)</f>
        <v>248104.71530337166</v>
      </c>
      <c r="AW222" s="77">
        <f ca="1">SUM(AR$12:AR222)+SUMIF(AS$12:AS222, "&lt;0")</f>
        <v>218863.00825890986</v>
      </c>
      <c r="AX222" s="14"/>
      <c r="AZ222" s="78">
        <v>44396</v>
      </c>
      <c r="BA222" s="79">
        <f t="shared" ca="1" si="197"/>
        <v>1500</v>
      </c>
      <c r="BB222" s="79">
        <f t="shared" ca="1" si="217"/>
        <v>1500</v>
      </c>
      <c r="BC222" s="79">
        <f t="shared" ca="1" si="173"/>
        <v>0</v>
      </c>
      <c r="BD222" s="79">
        <f t="shared" ca="1" si="198"/>
        <v>1500</v>
      </c>
      <c r="BE222" s="79">
        <f t="shared" ca="1" si="199"/>
        <v>1500</v>
      </c>
      <c r="BF222" s="79">
        <f t="shared" ca="1" si="180"/>
        <v>287131.60100000002</v>
      </c>
      <c r="BG222" s="14">
        <f ca="1">SUM(BE$12:BE222)</f>
        <v>150389.57699999999</v>
      </c>
      <c r="BH222" s="77">
        <f ca="1">SUM(BC$12:BC222)+SUMIF(BD$12:BD222, "&lt;0")</f>
        <v>136742.024</v>
      </c>
      <c r="BJ222" s="78">
        <v>44396</v>
      </c>
      <c r="BK222" s="79">
        <f t="shared" ca="1" si="200"/>
        <v>1750</v>
      </c>
      <c r="BL222" s="79">
        <f t="shared" ca="1" si="218"/>
        <v>1750</v>
      </c>
      <c r="BM222" s="79">
        <f t="shared" ca="1" si="174"/>
        <v>162.22999999999956</v>
      </c>
      <c r="BN222" s="79">
        <f t="shared" ca="1" si="201"/>
        <v>1587.7700000000004</v>
      </c>
      <c r="BO222" s="79">
        <f t="shared" ca="1" si="202"/>
        <v>1587.7700000000004</v>
      </c>
      <c r="BP222" s="79">
        <f t="shared" ca="1" si="181"/>
        <v>321881.60100000002</v>
      </c>
      <c r="BQ222" s="14">
        <f ca="1">SUM(BO$12:BO222)</f>
        <v>168477.34699999998</v>
      </c>
      <c r="BR222" s="77">
        <f ca="1">SUM(BM$12:BM222)+SUMIF(BN$12:BN222, "&lt;0")</f>
        <v>153404.25399999996</v>
      </c>
      <c r="BT222" s="78">
        <v>44396</v>
      </c>
      <c r="BU222" s="79">
        <f t="shared" ca="1" si="203"/>
        <v>2000</v>
      </c>
      <c r="BV222" s="79">
        <f t="shared" ca="1" si="219"/>
        <v>2000</v>
      </c>
      <c r="BW222" s="79">
        <f t="shared" ca="1" si="175"/>
        <v>412.22999999999956</v>
      </c>
      <c r="BX222" s="79">
        <f t="shared" ca="1" si="204"/>
        <v>1587.7700000000004</v>
      </c>
      <c r="BY222" s="79">
        <f t="shared" ca="1" si="205"/>
        <v>1587.7700000000004</v>
      </c>
      <c r="BZ222" s="79">
        <f t="shared" ca="1" si="211"/>
        <v>356081.49010891607</v>
      </c>
      <c r="CA222" s="14">
        <f ca="1">SUM(BY$12:BY222)</f>
        <v>186477.34699999998</v>
      </c>
      <c r="CB222" s="77">
        <f ca="1">SUM(BW$12:BW222)+SUMIF(BX$12:BX222, "&lt;0")</f>
        <v>169604.14310891609</v>
      </c>
      <c r="CD222" s="78">
        <v>44396</v>
      </c>
      <c r="CE222" s="79">
        <f t="shared" ca="1" si="206"/>
        <v>2500</v>
      </c>
      <c r="CF222" s="79">
        <f t="shared" ca="1" si="220"/>
        <v>2500</v>
      </c>
      <c r="CG222" s="79">
        <f t="shared" ca="1" si="176"/>
        <v>686.22142955169693</v>
      </c>
      <c r="CH222" s="79">
        <f t="shared" ca="1" si="207"/>
        <v>1813.7785704483031</v>
      </c>
      <c r="CI222" s="79">
        <f t="shared" ca="1" si="208"/>
        <v>1813.7785704483031</v>
      </c>
      <c r="CJ222" s="79">
        <f t="shared" ca="1" si="182"/>
        <v>416841.69994991261</v>
      </c>
      <c r="CK222" s="14">
        <f ca="1">SUM(CI$12:CI222)</f>
        <v>221501.00596508497</v>
      </c>
      <c r="CL222" s="77">
        <f ca="1">SUM(CG$12:CG222)+SUMIF(CH$12:CH222, "&lt;0")</f>
        <v>195340.69398482764</v>
      </c>
    </row>
    <row r="223" spans="1:90" x14ac:dyDescent="0.2">
      <c r="A223" s="56">
        <v>44397</v>
      </c>
      <c r="B223" s="76">
        <f ca="1">IF($A223&gt;= $C$5,$C$6, INDEX('[1]Historical Data'!$D$2:$D$742, MATCH(A223, '[1]Historical Data'!$B$2:$B$742, 0)))</f>
        <v>1942.7882857142852</v>
      </c>
      <c r="C223" s="79">
        <f t="shared" ca="1" si="212"/>
        <v>1942.7882857142852</v>
      </c>
      <c r="D223" s="79">
        <f t="shared" ca="1" si="168"/>
        <v>0</v>
      </c>
      <c r="E223" s="79">
        <f t="shared" ca="1" si="183"/>
        <v>1942.7882857142852</v>
      </c>
      <c r="F223" s="79">
        <f t="shared" ca="1" si="184"/>
        <v>1942.7882857142852</v>
      </c>
      <c r="G223" s="79">
        <f t="shared" ca="1" si="209"/>
        <v>350621.96099999966</v>
      </c>
      <c r="H223" s="14">
        <f ca="1">SUM(F$12:F223)</f>
        <v>184300.89185714276</v>
      </c>
      <c r="I223" s="77">
        <f ca="1">SUM(D$12:D223)+SUMIF(E$12:E223, "&lt;0")</f>
        <v>166321.06914285707</v>
      </c>
      <c r="J223" s="14"/>
      <c r="K223" s="78">
        <v>44397</v>
      </c>
      <c r="L223" s="79">
        <f t="shared" ca="1" si="185"/>
        <v>1850.8969899038457</v>
      </c>
      <c r="M223" s="79">
        <f t="shared" ca="1" si="213"/>
        <v>1850.8969899038457</v>
      </c>
      <c r="N223" s="79">
        <f t="shared" ca="1" si="169"/>
        <v>0</v>
      </c>
      <c r="O223" s="79">
        <f t="shared" ca="1" si="186"/>
        <v>1850.8969899038457</v>
      </c>
      <c r="P223" s="79">
        <f t="shared" ca="1" si="187"/>
        <v>1850.8969899038457</v>
      </c>
      <c r="Q223" s="79">
        <f t="shared" ca="1" si="177"/>
        <v>337757.17958653771</v>
      </c>
      <c r="R223" s="14">
        <f ca="1">SUM(P$12:P223)</f>
        <v>177592.82726298075</v>
      </c>
      <c r="S223" s="77">
        <f ca="1">SUM(N$12:N223)+SUMIF(O$12:O223, "&lt;0")</f>
        <v>160164.35232355769</v>
      </c>
      <c r="U223" s="78">
        <v>44397</v>
      </c>
      <c r="V223" s="79">
        <f t="shared" ca="1" si="188"/>
        <v>1250</v>
      </c>
      <c r="W223" s="79">
        <f t="shared" ca="1" si="214"/>
        <v>1250</v>
      </c>
      <c r="X223" s="79">
        <f t="shared" ca="1" si="170"/>
        <v>0</v>
      </c>
      <c r="Y223" s="79">
        <f t="shared" ca="1" si="189"/>
        <v>1250</v>
      </c>
      <c r="Z223" s="79">
        <f t="shared" ca="1" si="190"/>
        <v>1250</v>
      </c>
      <c r="AA223" s="79">
        <f t="shared" ca="1" si="178"/>
        <v>253631.601</v>
      </c>
      <c r="AB223" s="14">
        <f ca="1">SUM(Z$12:Z223)</f>
        <v>133389.57699999999</v>
      </c>
      <c r="AC223" s="77">
        <f ca="1">SUM(X$12:X223)+SUMIF(Y$12:Y223, "&lt;0")</f>
        <v>120242.02399999999</v>
      </c>
      <c r="AE223" s="78">
        <v>44397</v>
      </c>
      <c r="AF223" s="79">
        <f t="shared" ca="1" si="191"/>
        <v>2000</v>
      </c>
      <c r="AG223" s="79">
        <f t="shared" ca="1" si="215"/>
        <v>2000</v>
      </c>
      <c r="AH223" s="79">
        <f t="shared" ca="1" si="171"/>
        <v>15.237000000003718</v>
      </c>
      <c r="AI223" s="79">
        <f t="shared" ca="1" si="192"/>
        <v>1984.7629999999963</v>
      </c>
      <c r="AJ223" s="79">
        <f t="shared" ca="1" si="193"/>
        <v>1984.7629999999963</v>
      </c>
      <c r="AK223" s="79">
        <f t="shared" ca="1" si="210"/>
        <v>358081.49010891607</v>
      </c>
      <c r="AL223" s="14">
        <f ca="1">SUM(AJ$12:AJ223)</f>
        <v>188462.11</v>
      </c>
      <c r="AM223" s="77">
        <f ca="1">SUM(AH$12:AH223)+SUMIF(AI$12:AI223, "&lt;0")</f>
        <v>169619.38010891608</v>
      </c>
      <c r="AO223" s="78">
        <v>44397</v>
      </c>
      <c r="AP223" s="79">
        <f t="shared" ca="1" si="194"/>
        <v>3000</v>
      </c>
      <c r="AQ223" s="79">
        <f t="shared" ca="1" si="216"/>
        <v>3000</v>
      </c>
      <c r="AR223" s="79">
        <f t="shared" ca="1" si="172"/>
        <v>451.1110804695345</v>
      </c>
      <c r="AS223" s="79">
        <f t="shared" ca="1" si="195"/>
        <v>2548.8889195304655</v>
      </c>
      <c r="AT223" s="79">
        <f t="shared" ca="1" si="196"/>
        <v>2548.8889195304655</v>
      </c>
      <c r="AU223" s="79">
        <f t="shared" ca="1" si="179"/>
        <v>469967.72356228146</v>
      </c>
      <c r="AV223" s="14">
        <f ca="1">SUM(AT$12:AT223)</f>
        <v>250653.60422290213</v>
      </c>
      <c r="AW223" s="77">
        <f ca="1">SUM(AR$12:AR223)+SUMIF(AS$12:AS223, "&lt;0")</f>
        <v>219314.11933937939</v>
      </c>
      <c r="AX223" s="14"/>
      <c r="AZ223" s="78">
        <v>44397</v>
      </c>
      <c r="BA223" s="79">
        <f t="shared" ca="1" si="197"/>
        <v>1500</v>
      </c>
      <c r="BB223" s="79">
        <f t="shared" ca="1" si="217"/>
        <v>1500</v>
      </c>
      <c r="BC223" s="79">
        <f t="shared" ca="1" si="173"/>
        <v>0</v>
      </c>
      <c r="BD223" s="79">
        <f t="shared" ca="1" si="198"/>
        <v>1500</v>
      </c>
      <c r="BE223" s="79">
        <f t="shared" ca="1" si="199"/>
        <v>1500</v>
      </c>
      <c r="BF223" s="79">
        <f t="shared" ca="1" si="180"/>
        <v>288631.60100000002</v>
      </c>
      <c r="BG223" s="14">
        <f ca="1">SUM(BE$12:BE223)</f>
        <v>151889.57699999999</v>
      </c>
      <c r="BH223" s="77">
        <f ca="1">SUM(BC$12:BC223)+SUMIF(BD$12:BD223, "&lt;0")</f>
        <v>136742.024</v>
      </c>
      <c r="BJ223" s="78">
        <v>44397</v>
      </c>
      <c r="BK223" s="79">
        <f t="shared" ca="1" si="200"/>
        <v>1750</v>
      </c>
      <c r="BL223" s="79">
        <f t="shared" ca="1" si="218"/>
        <v>1750</v>
      </c>
      <c r="BM223" s="79">
        <f t="shared" ca="1" si="174"/>
        <v>0</v>
      </c>
      <c r="BN223" s="79">
        <f t="shared" ca="1" si="201"/>
        <v>1750</v>
      </c>
      <c r="BO223" s="79">
        <f t="shared" ca="1" si="202"/>
        <v>1750</v>
      </c>
      <c r="BP223" s="79">
        <f t="shared" ca="1" si="181"/>
        <v>323631.60100000002</v>
      </c>
      <c r="BQ223" s="14">
        <f ca="1">SUM(BO$12:BO223)</f>
        <v>170227.34699999998</v>
      </c>
      <c r="BR223" s="77">
        <f ca="1">SUM(BM$12:BM223)+SUMIF(BN$12:BN223, "&lt;0")</f>
        <v>153404.25399999996</v>
      </c>
      <c r="BT223" s="78">
        <v>44397</v>
      </c>
      <c r="BU223" s="79">
        <f t="shared" ca="1" si="203"/>
        <v>2000</v>
      </c>
      <c r="BV223" s="79">
        <f t="shared" ca="1" si="219"/>
        <v>2000</v>
      </c>
      <c r="BW223" s="79">
        <f t="shared" ca="1" si="175"/>
        <v>15.237000000003718</v>
      </c>
      <c r="BX223" s="79">
        <f t="shared" ca="1" si="204"/>
        <v>1984.7629999999963</v>
      </c>
      <c r="BY223" s="79">
        <f t="shared" ca="1" si="205"/>
        <v>1984.7629999999963</v>
      </c>
      <c r="BZ223" s="79">
        <f t="shared" ca="1" si="211"/>
        <v>358081.49010891607</v>
      </c>
      <c r="CA223" s="14">
        <f ca="1">SUM(BY$12:BY223)</f>
        <v>188462.11</v>
      </c>
      <c r="CB223" s="77">
        <f ca="1">SUM(BW$12:BW223)+SUMIF(BX$12:BX223, "&lt;0")</f>
        <v>169619.38010891608</v>
      </c>
      <c r="CD223" s="78">
        <v>44397</v>
      </c>
      <c r="CE223" s="79">
        <f t="shared" ca="1" si="206"/>
        <v>2500</v>
      </c>
      <c r="CF223" s="79">
        <f t="shared" ca="1" si="220"/>
        <v>2500</v>
      </c>
      <c r="CG223" s="79">
        <f t="shared" ca="1" si="176"/>
        <v>312.73367619880401</v>
      </c>
      <c r="CH223" s="79">
        <f t="shared" ca="1" si="207"/>
        <v>2187.266323801196</v>
      </c>
      <c r="CI223" s="79">
        <f t="shared" ca="1" si="208"/>
        <v>2187.266323801196</v>
      </c>
      <c r="CJ223" s="79">
        <f t="shared" ca="1" si="182"/>
        <v>419341.69994991261</v>
      </c>
      <c r="CK223" s="14">
        <f ca="1">SUM(CI$12:CI223)</f>
        <v>223688.27228888616</v>
      </c>
      <c r="CL223" s="77">
        <f ca="1">SUM(CG$12:CG223)+SUMIF(CH$12:CH223, "&lt;0")</f>
        <v>195653.42766102645</v>
      </c>
    </row>
    <row r="224" spans="1:90" x14ac:dyDescent="0.2">
      <c r="A224" s="56">
        <v>44398</v>
      </c>
      <c r="B224" s="76">
        <f ca="1">IF($A224&gt;= $C$5,$C$6, INDEX('[1]Historical Data'!$D$2:$D$742, MATCH(A224, '[1]Historical Data'!$B$2:$B$742, 0)))</f>
        <v>1942.7882857142852</v>
      </c>
      <c r="C224" s="79">
        <f t="shared" ca="1" si="212"/>
        <v>1942.7882857142852</v>
      </c>
      <c r="D224" s="79">
        <f t="shared" ca="1" si="168"/>
        <v>536.16457142858008</v>
      </c>
      <c r="E224" s="79">
        <f t="shared" ca="1" si="183"/>
        <v>1406.6237142857051</v>
      </c>
      <c r="F224" s="79">
        <f t="shared" ca="1" si="184"/>
        <v>1406.6237142857051</v>
      </c>
      <c r="G224" s="79">
        <f t="shared" ca="1" si="209"/>
        <v>352564.74928571394</v>
      </c>
      <c r="H224" s="14">
        <f ca="1">SUM(F$12:F224)</f>
        <v>185707.51557142846</v>
      </c>
      <c r="I224" s="77">
        <f ca="1">SUM(D$12:D224)+SUMIF(E$12:E224, "&lt;0")</f>
        <v>166857.23371428566</v>
      </c>
      <c r="J224" s="14"/>
      <c r="K224" s="78">
        <v>44398</v>
      </c>
      <c r="L224" s="79">
        <f t="shared" ca="1" si="185"/>
        <v>1850.8969899038457</v>
      </c>
      <c r="M224" s="79">
        <f t="shared" ca="1" si="213"/>
        <v>1850.8969899038457</v>
      </c>
      <c r="N224" s="79">
        <f t="shared" ca="1" si="169"/>
        <v>352.3819798077011</v>
      </c>
      <c r="O224" s="79">
        <f t="shared" ca="1" si="186"/>
        <v>1498.5150100961446</v>
      </c>
      <c r="P224" s="79">
        <f t="shared" ca="1" si="187"/>
        <v>1498.5150100961446</v>
      </c>
      <c r="Q224" s="79">
        <f t="shared" ca="1" si="177"/>
        <v>339608.07657644153</v>
      </c>
      <c r="R224" s="14">
        <f ca="1">SUM(P$12:P224)</f>
        <v>179091.34227307688</v>
      </c>
      <c r="S224" s="77">
        <f ca="1">SUM(N$12:N224)+SUMIF(O$12:O224, "&lt;0")</f>
        <v>160516.73430336537</v>
      </c>
      <c r="U224" s="78">
        <v>44398</v>
      </c>
      <c r="V224" s="79">
        <f t="shared" ca="1" si="188"/>
        <v>1250</v>
      </c>
      <c r="W224" s="79">
        <f t="shared" ca="1" si="214"/>
        <v>1250</v>
      </c>
      <c r="X224" s="79">
        <f t="shared" ca="1" si="170"/>
        <v>0</v>
      </c>
      <c r="Y224" s="79">
        <f t="shared" ca="1" si="189"/>
        <v>1250</v>
      </c>
      <c r="Z224" s="79">
        <f t="shared" ca="1" si="190"/>
        <v>1250</v>
      </c>
      <c r="AA224" s="79">
        <f t="shared" ca="1" si="178"/>
        <v>254881.601</v>
      </c>
      <c r="AB224" s="14">
        <f ca="1">SUM(Z$12:Z224)</f>
        <v>134639.57699999999</v>
      </c>
      <c r="AC224" s="77">
        <f ca="1">SUM(X$12:X224)+SUMIF(Y$12:Y224, "&lt;0")</f>
        <v>120242.02399999999</v>
      </c>
      <c r="AE224" s="78">
        <v>44398</v>
      </c>
      <c r="AF224" s="79">
        <f t="shared" ca="1" si="191"/>
        <v>2000</v>
      </c>
      <c r="AG224" s="79">
        <f t="shared" ca="1" si="215"/>
        <v>2000</v>
      </c>
      <c r="AH224" s="79">
        <f t="shared" ca="1" si="171"/>
        <v>635.35100000000602</v>
      </c>
      <c r="AI224" s="79">
        <f t="shared" ca="1" si="192"/>
        <v>1364.648999999994</v>
      </c>
      <c r="AJ224" s="79">
        <f t="shared" ca="1" si="193"/>
        <v>1364.648999999994</v>
      </c>
      <c r="AK224" s="79">
        <f t="shared" ca="1" si="210"/>
        <v>360081.49010891607</v>
      </c>
      <c r="AL224" s="14">
        <f ca="1">SUM(AJ$12:AJ224)</f>
        <v>189826.75899999999</v>
      </c>
      <c r="AM224" s="77">
        <f ca="1">SUM(AH$12:AH224)+SUMIF(AI$12:AI224, "&lt;0")</f>
        <v>170254.73110891608</v>
      </c>
      <c r="AO224" s="78">
        <v>44398</v>
      </c>
      <c r="AP224" s="79">
        <f t="shared" ca="1" si="194"/>
        <v>3000</v>
      </c>
      <c r="AQ224" s="79">
        <f t="shared" ca="1" si="216"/>
        <v>3000</v>
      </c>
      <c r="AR224" s="79">
        <f t="shared" ca="1" si="172"/>
        <v>1071.2250804695368</v>
      </c>
      <c r="AS224" s="79">
        <f t="shared" ca="1" si="195"/>
        <v>1928.7749195304632</v>
      </c>
      <c r="AT224" s="79">
        <f t="shared" ca="1" si="196"/>
        <v>1928.7749195304632</v>
      </c>
      <c r="AU224" s="79">
        <f t="shared" ca="1" si="179"/>
        <v>472967.72356228146</v>
      </c>
      <c r="AV224" s="14">
        <f ca="1">SUM(AT$12:AT224)</f>
        <v>252582.37914243259</v>
      </c>
      <c r="AW224" s="77">
        <f ca="1">SUM(AR$12:AR224)+SUMIF(AS$12:AS224, "&lt;0")</f>
        <v>220385.34441984893</v>
      </c>
      <c r="AX224" s="14"/>
      <c r="AZ224" s="78">
        <v>44398</v>
      </c>
      <c r="BA224" s="79">
        <f t="shared" ca="1" si="197"/>
        <v>1500</v>
      </c>
      <c r="BB224" s="79">
        <f t="shared" ca="1" si="217"/>
        <v>1500</v>
      </c>
      <c r="BC224" s="79">
        <f t="shared" ca="1" si="173"/>
        <v>0</v>
      </c>
      <c r="BD224" s="79">
        <f t="shared" ca="1" si="198"/>
        <v>1500</v>
      </c>
      <c r="BE224" s="79">
        <f t="shared" ca="1" si="199"/>
        <v>1500</v>
      </c>
      <c r="BF224" s="79">
        <f t="shared" ca="1" si="180"/>
        <v>290131.60100000002</v>
      </c>
      <c r="BG224" s="14">
        <f ca="1">SUM(BE$12:BE224)</f>
        <v>153389.57699999999</v>
      </c>
      <c r="BH224" s="77">
        <f ca="1">SUM(BC$12:BC224)+SUMIF(BD$12:BD224, "&lt;0")</f>
        <v>136742.024</v>
      </c>
      <c r="BJ224" s="78">
        <v>44398</v>
      </c>
      <c r="BK224" s="79">
        <f t="shared" ca="1" si="200"/>
        <v>1750</v>
      </c>
      <c r="BL224" s="79">
        <f t="shared" ca="1" si="218"/>
        <v>1750</v>
      </c>
      <c r="BM224" s="79">
        <f t="shared" ca="1" si="174"/>
        <v>150.58800000000974</v>
      </c>
      <c r="BN224" s="79">
        <f t="shared" ca="1" si="201"/>
        <v>1599.4119999999903</v>
      </c>
      <c r="BO224" s="79">
        <f t="shared" ca="1" si="202"/>
        <v>1599.4119999999903</v>
      </c>
      <c r="BP224" s="79">
        <f t="shared" ca="1" si="181"/>
        <v>325381.60100000002</v>
      </c>
      <c r="BQ224" s="14">
        <f ca="1">SUM(BO$12:BO224)</f>
        <v>171826.75899999996</v>
      </c>
      <c r="BR224" s="77">
        <f ca="1">SUM(BM$12:BM224)+SUMIF(BN$12:BN224, "&lt;0")</f>
        <v>153554.84199999998</v>
      </c>
      <c r="BT224" s="78">
        <v>44398</v>
      </c>
      <c r="BU224" s="79">
        <f t="shared" ca="1" si="203"/>
        <v>2000</v>
      </c>
      <c r="BV224" s="79">
        <f t="shared" ca="1" si="219"/>
        <v>2000</v>
      </c>
      <c r="BW224" s="79">
        <f t="shared" ca="1" si="175"/>
        <v>635.35100000000602</v>
      </c>
      <c r="BX224" s="79">
        <f t="shared" ca="1" si="204"/>
        <v>1364.648999999994</v>
      </c>
      <c r="BY224" s="79">
        <f t="shared" ca="1" si="205"/>
        <v>1364.648999999994</v>
      </c>
      <c r="BZ224" s="79">
        <f t="shared" ca="1" si="211"/>
        <v>360081.49010891607</v>
      </c>
      <c r="CA224" s="14">
        <f ca="1">SUM(BY$12:BY224)</f>
        <v>189826.75899999999</v>
      </c>
      <c r="CB224" s="77">
        <f ca="1">SUM(BW$12:BW224)+SUMIF(BX$12:BX224, "&lt;0")</f>
        <v>170254.73110891608</v>
      </c>
      <c r="CD224" s="78">
        <v>44398</v>
      </c>
      <c r="CE224" s="79">
        <f t="shared" ca="1" si="206"/>
        <v>2500</v>
      </c>
      <c r="CF224" s="79">
        <f t="shared" ca="1" si="220"/>
        <v>2500</v>
      </c>
      <c r="CG224" s="79">
        <f t="shared" ca="1" si="176"/>
        <v>956.35292284590923</v>
      </c>
      <c r="CH224" s="79">
        <f t="shared" ca="1" si="207"/>
        <v>1543.6470771540908</v>
      </c>
      <c r="CI224" s="79">
        <f t="shared" ca="1" si="208"/>
        <v>1543.6470771540908</v>
      </c>
      <c r="CJ224" s="79">
        <f t="shared" ca="1" si="182"/>
        <v>421841.69994991261</v>
      </c>
      <c r="CK224" s="14">
        <f ca="1">SUM(CI$12:CI224)</f>
        <v>225231.91936604024</v>
      </c>
      <c r="CL224" s="77">
        <f ca="1">SUM(CG$12:CG224)+SUMIF(CH$12:CH224, "&lt;0")</f>
        <v>196609.78058387237</v>
      </c>
    </row>
    <row r="225" spans="1:90" x14ac:dyDescent="0.2">
      <c r="A225" s="56">
        <v>44399</v>
      </c>
      <c r="B225" s="76">
        <f ca="1">IF($A225&gt;= $C$5,$C$6, INDEX('[1]Historical Data'!$D$2:$D$742, MATCH(A225, '[1]Historical Data'!$B$2:$B$742, 0)))</f>
        <v>1942.7882857142852</v>
      </c>
      <c r="C225" s="79">
        <f t="shared" ca="1" si="212"/>
        <v>1942.7882857142852</v>
      </c>
      <c r="D225" s="79">
        <f t="shared" ca="1" si="168"/>
        <v>0</v>
      </c>
      <c r="E225" s="79">
        <f t="shared" ca="1" si="183"/>
        <v>1942.7882857142852</v>
      </c>
      <c r="F225" s="79">
        <f t="shared" ca="1" si="184"/>
        <v>1942.7882857142852</v>
      </c>
      <c r="G225" s="79">
        <f t="shared" ca="1" si="209"/>
        <v>354507.53757142823</v>
      </c>
      <c r="H225" s="14">
        <f ca="1">SUM(F$12:F225)</f>
        <v>187650.30385714275</v>
      </c>
      <c r="I225" s="77">
        <f ca="1">SUM(D$12:D225)+SUMIF(E$12:E225, "&lt;0")</f>
        <v>166857.23371428566</v>
      </c>
      <c r="J225" s="14"/>
      <c r="K225" s="78">
        <v>44399</v>
      </c>
      <c r="L225" s="79">
        <f t="shared" ca="1" si="185"/>
        <v>1850.8969899038457</v>
      </c>
      <c r="M225" s="79">
        <f t="shared" ca="1" si="213"/>
        <v>1850.8969899038457</v>
      </c>
      <c r="N225" s="79">
        <f t="shared" ca="1" si="169"/>
        <v>0</v>
      </c>
      <c r="O225" s="79">
        <f t="shared" ca="1" si="186"/>
        <v>1850.8969899038457</v>
      </c>
      <c r="P225" s="79">
        <f t="shared" ca="1" si="187"/>
        <v>1850.8969899038457</v>
      </c>
      <c r="Q225" s="79">
        <f t="shared" ca="1" si="177"/>
        <v>341458.97356634535</v>
      </c>
      <c r="R225" s="14">
        <f ca="1">SUM(P$12:P225)</f>
        <v>180942.23926298073</v>
      </c>
      <c r="S225" s="77">
        <f ca="1">SUM(N$12:N225)+SUMIF(O$12:O225, "&lt;0")</f>
        <v>160516.73430336537</v>
      </c>
      <c r="U225" s="78">
        <v>44399</v>
      </c>
      <c r="V225" s="79">
        <f t="shared" ca="1" si="188"/>
        <v>1250</v>
      </c>
      <c r="W225" s="79">
        <f t="shared" ca="1" si="214"/>
        <v>1250</v>
      </c>
      <c r="X225" s="79">
        <f t="shared" ca="1" si="170"/>
        <v>0</v>
      </c>
      <c r="Y225" s="79">
        <f t="shared" ca="1" si="189"/>
        <v>1250</v>
      </c>
      <c r="Z225" s="79">
        <f t="shared" ca="1" si="190"/>
        <v>1250</v>
      </c>
      <c r="AA225" s="79">
        <f t="shared" ca="1" si="178"/>
        <v>256131.601</v>
      </c>
      <c r="AB225" s="14">
        <f ca="1">SUM(Z$12:Z225)</f>
        <v>135889.57699999999</v>
      </c>
      <c r="AC225" s="77">
        <f ca="1">SUM(X$12:X225)+SUMIF(Y$12:Y225, "&lt;0")</f>
        <v>120242.02399999999</v>
      </c>
      <c r="AE225" s="78">
        <v>44399</v>
      </c>
      <c r="AF225" s="79">
        <f t="shared" ca="1" si="191"/>
        <v>2000</v>
      </c>
      <c r="AG225" s="79">
        <f t="shared" ca="1" si="215"/>
        <v>2000</v>
      </c>
      <c r="AH225" s="79">
        <f t="shared" ca="1" si="171"/>
        <v>2.1179999999958454</v>
      </c>
      <c r="AI225" s="79">
        <f t="shared" ca="1" si="192"/>
        <v>1997.8820000000042</v>
      </c>
      <c r="AJ225" s="79">
        <f t="shared" ca="1" si="193"/>
        <v>1997.8820000000042</v>
      </c>
      <c r="AK225" s="79">
        <f t="shared" ca="1" si="210"/>
        <v>362081.49010891607</v>
      </c>
      <c r="AL225" s="14">
        <f ca="1">SUM(AJ$12:AJ225)</f>
        <v>191824.641</v>
      </c>
      <c r="AM225" s="77">
        <f ca="1">SUM(AH$12:AH225)+SUMIF(AI$12:AI225, "&lt;0")</f>
        <v>170256.84910891607</v>
      </c>
      <c r="AO225" s="78">
        <v>44399</v>
      </c>
      <c r="AP225" s="79">
        <f t="shared" ca="1" si="194"/>
        <v>3000</v>
      </c>
      <c r="AQ225" s="79">
        <f t="shared" ca="1" si="216"/>
        <v>3000</v>
      </c>
      <c r="AR225" s="79">
        <f t="shared" ca="1" si="172"/>
        <v>437.99208046952663</v>
      </c>
      <c r="AS225" s="79">
        <f t="shared" ca="1" si="195"/>
        <v>2562.0079195304734</v>
      </c>
      <c r="AT225" s="79">
        <f t="shared" ca="1" si="196"/>
        <v>2562.0079195304734</v>
      </c>
      <c r="AU225" s="79">
        <f t="shared" ca="1" si="179"/>
        <v>475967.72356228146</v>
      </c>
      <c r="AV225" s="14">
        <f ca="1">SUM(AT$12:AT225)</f>
        <v>255144.38706196306</v>
      </c>
      <c r="AW225" s="77">
        <f ca="1">SUM(AR$12:AR225)+SUMIF(AS$12:AS225, "&lt;0")</f>
        <v>220823.33650031846</v>
      </c>
      <c r="AX225" s="14"/>
      <c r="AZ225" s="78">
        <v>44399</v>
      </c>
      <c r="BA225" s="79">
        <f t="shared" ca="1" si="197"/>
        <v>1500</v>
      </c>
      <c r="BB225" s="79">
        <f t="shared" ca="1" si="217"/>
        <v>1500</v>
      </c>
      <c r="BC225" s="79">
        <f t="shared" ca="1" si="173"/>
        <v>0</v>
      </c>
      <c r="BD225" s="79">
        <f t="shared" ca="1" si="198"/>
        <v>1500</v>
      </c>
      <c r="BE225" s="79">
        <f t="shared" ca="1" si="199"/>
        <v>1500</v>
      </c>
      <c r="BF225" s="79">
        <f t="shared" ca="1" si="180"/>
        <v>291631.60100000002</v>
      </c>
      <c r="BG225" s="14">
        <f ca="1">SUM(BE$12:BE225)</f>
        <v>154889.57699999999</v>
      </c>
      <c r="BH225" s="77">
        <f ca="1">SUM(BC$12:BC225)+SUMIF(BD$12:BD225, "&lt;0")</f>
        <v>136742.024</v>
      </c>
      <c r="BJ225" s="78">
        <v>44399</v>
      </c>
      <c r="BK225" s="79">
        <f t="shared" ca="1" si="200"/>
        <v>1750</v>
      </c>
      <c r="BL225" s="79">
        <f t="shared" ca="1" si="218"/>
        <v>1750</v>
      </c>
      <c r="BM225" s="79">
        <f t="shared" ca="1" si="174"/>
        <v>0</v>
      </c>
      <c r="BN225" s="79">
        <f t="shared" ca="1" si="201"/>
        <v>1750</v>
      </c>
      <c r="BO225" s="79">
        <f t="shared" ca="1" si="202"/>
        <v>1750</v>
      </c>
      <c r="BP225" s="79">
        <f t="shared" ca="1" si="181"/>
        <v>327131.60100000002</v>
      </c>
      <c r="BQ225" s="14">
        <f ca="1">SUM(BO$12:BO225)</f>
        <v>173576.75899999996</v>
      </c>
      <c r="BR225" s="77">
        <f ca="1">SUM(BM$12:BM225)+SUMIF(BN$12:BN225, "&lt;0")</f>
        <v>153554.84199999998</v>
      </c>
      <c r="BT225" s="78">
        <v>44399</v>
      </c>
      <c r="BU225" s="79">
        <f t="shared" ca="1" si="203"/>
        <v>2000</v>
      </c>
      <c r="BV225" s="79">
        <f t="shared" ca="1" si="219"/>
        <v>2000</v>
      </c>
      <c r="BW225" s="79">
        <f t="shared" ca="1" si="175"/>
        <v>2.1179999999958454</v>
      </c>
      <c r="BX225" s="79">
        <f t="shared" ca="1" si="204"/>
        <v>1997.8820000000042</v>
      </c>
      <c r="BY225" s="79">
        <f t="shared" ca="1" si="205"/>
        <v>1997.8820000000042</v>
      </c>
      <c r="BZ225" s="79">
        <f t="shared" ca="1" si="211"/>
        <v>362081.49010891607</v>
      </c>
      <c r="CA225" s="14">
        <f ca="1">SUM(BY$12:BY225)</f>
        <v>191824.641</v>
      </c>
      <c r="CB225" s="77">
        <f ca="1">SUM(BW$12:BW225)+SUMIF(BX$12:BX225, "&lt;0")</f>
        <v>170256.84910891607</v>
      </c>
      <c r="CD225" s="78">
        <v>44399</v>
      </c>
      <c r="CE225" s="79">
        <f t="shared" ca="1" si="206"/>
        <v>2500</v>
      </c>
      <c r="CF225" s="79">
        <f t="shared" ca="1" si="220"/>
        <v>2500</v>
      </c>
      <c r="CG225" s="79">
        <f t="shared" ca="1" si="176"/>
        <v>346.62516949300198</v>
      </c>
      <c r="CH225" s="79">
        <f t="shared" ca="1" si="207"/>
        <v>2153.374830506998</v>
      </c>
      <c r="CI225" s="79">
        <f t="shared" ca="1" si="208"/>
        <v>2153.374830506998</v>
      </c>
      <c r="CJ225" s="79">
        <f t="shared" ca="1" si="182"/>
        <v>424341.69994991261</v>
      </c>
      <c r="CK225" s="14">
        <f ca="1">SUM(CI$12:CI225)</f>
        <v>227385.29419654724</v>
      </c>
      <c r="CL225" s="77">
        <f ca="1">SUM(CG$12:CG225)+SUMIF(CH$12:CH225, "&lt;0")</f>
        <v>196956.40575336537</v>
      </c>
    </row>
    <row r="226" spans="1:90" x14ac:dyDescent="0.2">
      <c r="A226" s="56">
        <v>44400</v>
      </c>
      <c r="B226" s="76">
        <f ca="1">IF($A226&gt;= $C$5,$C$6, INDEX('[1]Historical Data'!$D$2:$D$742, MATCH(A226, '[1]Historical Data'!$B$2:$B$742, 0)))</f>
        <v>1942.7882857142852</v>
      </c>
      <c r="C226" s="79">
        <f t="shared" ca="1" si="212"/>
        <v>1942.7882857142852</v>
      </c>
      <c r="D226" s="79">
        <f t="shared" ca="1" si="168"/>
        <v>1334.2705714285653</v>
      </c>
      <c r="E226" s="79">
        <f t="shared" ca="1" si="183"/>
        <v>608.51771428571988</v>
      </c>
      <c r="F226" s="79">
        <f t="shared" ca="1" si="184"/>
        <v>608.51771428571988</v>
      </c>
      <c r="G226" s="79">
        <f t="shared" ca="1" si="209"/>
        <v>356450.32585714251</v>
      </c>
      <c r="H226" s="14">
        <f ca="1">SUM(F$12:F226)</f>
        <v>188258.82157142847</v>
      </c>
      <c r="I226" s="77">
        <f ca="1">SUM(D$12:D226)+SUMIF(E$12:E226, "&lt;0")</f>
        <v>168191.50428571421</v>
      </c>
      <c r="J226" s="14"/>
      <c r="K226" s="78">
        <v>44400</v>
      </c>
      <c r="L226" s="79">
        <f t="shared" ca="1" si="185"/>
        <v>1850.8969899038457</v>
      </c>
      <c r="M226" s="79">
        <f t="shared" ca="1" si="213"/>
        <v>1850.8969899038457</v>
      </c>
      <c r="N226" s="79">
        <f t="shared" ca="1" si="169"/>
        <v>1150.4879798076863</v>
      </c>
      <c r="O226" s="79">
        <f t="shared" ca="1" si="186"/>
        <v>700.40901009615936</v>
      </c>
      <c r="P226" s="79">
        <f t="shared" ca="1" si="187"/>
        <v>700.40901009615936</v>
      </c>
      <c r="Q226" s="79">
        <f t="shared" ca="1" si="177"/>
        <v>343309.87055624917</v>
      </c>
      <c r="R226" s="14">
        <f ca="1">SUM(P$12:P226)</f>
        <v>181642.64827307689</v>
      </c>
      <c r="S226" s="77">
        <f ca="1">SUM(N$12:N226)+SUMIF(O$12:O226, "&lt;0")</f>
        <v>161667.22228317306</v>
      </c>
      <c r="U226" s="78">
        <v>44400</v>
      </c>
      <c r="V226" s="79">
        <f t="shared" ca="1" si="188"/>
        <v>1250</v>
      </c>
      <c r="W226" s="79">
        <f t="shared" ca="1" si="214"/>
        <v>1250</v>
      </c>
      <c r="X226" s="79">
        <f t="shared" ca="1" si="170"/>
        <v>0</v>
      </c>
      <c r="Y226" s="79">
        <f t="shared" ca="1" si="189"/>
        <v>1250</v>
      </c>
      <c r="Z226" s="79">
        <f t="shared" ca="1" si="190"/>
        <v>1250</v>
      </c>
      <c r="AA226" s="79">
        <f t="shared" ca="1" si="178"/>
        <v>257381.601</v>
      </c>
      <c r="AB226" s="14">
        <f ca="1">SUM(Z$12:Z226)</f>
        <v>137139.57699999999</v>
      </c>
      <c r="AC226" s="77">
        <f ca="1">SUM(X$12:X226)+SUMIF(Y$12:Y226, "&lt;0")</f>
        <v>120242.02399999999</v>
      </c>
      <c r="AE226" s="78">
        <v>44400</v>
      </c>
      <c r="AF226" s="79">
        <f t="shared" ca="1" si="191"/>
        <v>2000</v>
      </c>
      <c r="AG226" s="79">
        <f t="shared" ca="1" si="215"/>
        <v>2000</v>
      </c>
      <c r="AH226" s="79">
        <f t="shared" ca="1" si="171"/>
        <v>1446.5759999999991</v>
      </c>
      <c r="AI226" s="79">
        <f t="shared" ca="1" si="192"/>
        <v>553.42400000000089</v>
      </c>
      <c r="AJ226" s="79">
        <f t="shared" ca="1" si="193"/>
        <v>553.42400000000089</v>
      </c>
      <c r="AK226" s="79">
        <f t="shared" ca="1" si="210"/>
        <v>364081.49010891607</v>
      </c>
      <c r="AL226" s="14">
        <f ca="1">SUM(AJ$12:AJ226)</f>
        <v>192378.065</v>
      </c>
      <c r="AM226" s="77">
        <f ca="1">SUM(AH$12:AH226)+SUMIF(AI$12:AI226, "&lt;0")</f>
        <v>171703.42510891607</v>
      </c>
      <c r="AO226" s="78">
        <v>44400</v>
      </c>
      <c r="AP226" s="79">
        <f t="shared" ca="1" si="194"/>
        <v>3000</v>
      </c>
      <c r="AQ226" s="79">
        <f t="shared" ca="1" si="216"/>
        <v>3000</v>
      </c>
      <c r="AR226" s="79">
        <f t="shared" ca="1" si="172"/>
        <v>1882.4500804695299</v>
      </c>
      <c r="AS226" s="79">
        <f t="shared" ca="1" si="195"/>
        <v>1117.5499195304701</v>
      </c>
      <c r="AT226" s="79">
        <f t="shared" ca="1" si="196"/>
        <v>1117.5499195304701</v>
      </c>
      <c r="AU226" s="79">
        <f t="shared" ca="1" si="179"/>
        <v>478967.72356228146</v>
      </c>
      <c r="AV226" s="14">
        <f ca="1">SUM(AT$12:AT226)</f>
        <v>256261.93698149352</v>
      </c>
      <c r="AW226" s="77">
        <f ca="1">SUM(AR$12:AR226)+SUMIF(AS$12:AS226, "&lt;0")</f>
        <v>222705.786580788</v>
      </c>
      <c r="AX226" s="14"/>
      <c r="AZ226" s="78">
        <v>44400</v>
      </c>
      <c r="BA226" s="79">
        <f t="shared" ca="1" si="197"/>
        <v>1500</v>
      </c>
      <c r="BB226" s="79">
        <f t="shared" ca="1" si="217"/>
        <v>1500</v>
      </c>
      <c r="BC226" s="79">
        <f t="shared" ca="1" si="173"/>
        <v>11.512000000004264</v>
      </c>
      <c r="BD226" s="79">
        <f t="shared" ca="1" si="198"/>
        <v>1488.4879999999957</v>
      </c>
      <c r="BE226" s="79">
        <f t="shared" ca="1" si="199"/>
        <v>1488.4879999999957</v>
      </c>
      <c r="BF226" s="79">
        <f t="shared" ca="1" si="180"/>
        <v>293131.60100000002</v>
      </c>
      <c r="BG226" s="14">
        <f ca="1">SUM(BE$12:BE226)</f>
        <v>156378.06499999997</v>
      </c>
      <c r="BH226" s="77">
        <f ca="1">SUM(BC$12:BC226)+SUMIF(BD$12:BD226, "&lt;0")</f>
        <v>136753.53600000002</v>
      </c>
      <c r="BJ226" s="78">
        <v>44400</v>
      </c>
      <c r="BK226" s="79">
        <f t="shared" ca="1" si="200"/>
        <v>1750</v>
      </c>
      <c r="BL226" s="79">
        <f t="shared" ca="1" si="218"/>
        <v>1750</v>
      </c>
      <c r="BM226" s="79">
        <f t="shared" ca="1" si="174"/>
        <v>948.69399999999496</v>
      </c>
      <c r="BN226" s="79">
        <f t="shared" ca="1" si="201"/>
        <v>801.30600000000504</v>
      </c>
      <c r="BO226" s="79">
        <f t="shared" ca="1" si="202"/>
        <v>801.30600000000504</v>
      </c>
      <c r="BP226" s="79">
        <f t="shared" ca="1" si="181"/>
        <v>328881.60100000002</v>
      </c>
      <c r="BQ226" s="14">
        <f ca="1">SUM(BO$12:BO226)</f>
        <v>174378.06499999997</v>
      </c>
      <c r="BR226" s="77">
        <f ca="1">SUM(BM$12:BM226)+SUMIF(BN$12:BN226, "&lt;0")</f>
        <v>154503.53599999996</v>
      </c>
      <c r="BT226" s="78">
        <v>44400</v>
      </c>
      <c r="BU226" s="79">
        <f t="shared" ca="1" si="203"/>
        <v>2000</v>
      </c>
      <c r="BV226" s="79">
        <f t="shared" ca="1" si="219"/>
        <v>2000</v>
      </c>
      <c r="BW226" s="79">
        <f t="shared" ca="1" si="175"/>
        <v>1446.5759999999991</v>
      </c>
      <c r="BX226" s="79">
        <f t="shared" ca="1" si="204"/>
        <v>553.42400000000089</v>
      </c>
      <c r="BY226" s="79">
        <f t="shared" ca="1" si="205"/>
        <v>553.42400000000089</v>
      </c>
      <c r="BZ226" s="79">
        <f t="shared" ca="1" si="211"/>
        <v>364081.49010891607</v>
      </c>
      <c r="CA226" s="14">
        <f ca="1">SUM(BY$12:BY226)</f>
        <v>192378.065</v>
      </c>
      <c r="CB226" s="77">
        <f ca="1">SUM(BW$12:BW226)+SUMIF(BX$12:BX226, "&lt;0")</f>
        <v>171703.42510891607</v>
      </c>
      <c r="CD226" s="78">
        <v>44400</v>
      </c>
      <c r="CE226" s="79">
        <f t="shared" ca="1" si="206"/>
        <v>2500</v>
      </c>
      <c r="CF226" s="79">
        <f t="shared" ca="1" si="220"/>
        <v>2500</v>
      </c>
      <c r="CG226" s="79">
        <f t="shared" ca="1" si="176"/>
        <v>1814.5884161401082</v>
      </c>
      <c r="CH226" s="79">
        <f t="shared" ca="1" si="207"/>
        <v>685.41158385989183</v>
      </c>
      <c r="CI226" s="79">
        <f t="shared" ca="1" si="208"/>
        <v>685.41158385989183</v>
      </c>
      <c r="CJ226" s="79">
        <f t="shared" ca="1" si="182"/>
        <v>426841.69994991261</v>
      </c>
      <c r="CK226" s="14">
        <f ca="1">SUM(CI$12:CI226)</f>
        <v>228070.70578040712</v>
      </c>
      <c r="CL226" s="77">
        <f ca="1">SUM(CG$12:CG226)+SUMIF(CH$12:CH226, "&lt;0")</f>
        <v>198770.99416950549</v>
      </c>
    </row>
    <row r="227" spans="1:90" x14ac:dyDescent="0.2">
      <c r="A227" s="56">
        <v>44401</v>
      </c>
      <c r="B227" s="76">
        <f ca="1">IF($A227&gt;= $C$5,$C$6, INDEX('[1]Historical Data'!$D$2:$D$742, MATCH(A227, '[1]Historical Data'!$B$2:$B$742, 0)))</f>
        <v>1942.7882857142852</v>
      </c>
      <c r="C227" s="79">
        <f t="shared" ca="1" si="212"/>
        <v>1942.7882857142852</v>
      </c>
      <c r="D227" s="79">
        <f t="shared" ca="1" si="168"/>
        <v>1424.8842857142884</v>
      </c>
      <c r="E227" s="79">
        <f t="shared" ca="1" si="183"/>
        <v>517.90399999999681</v>
      </c>
      <c r="F227" s="79">
        <f t="shared" ca="1" si="184"/>
        <v>517.90399999999681</v>
      </c>
      <c r="G227" s="79">
        <f t="shared" ca="1" si="209"/>
        <v>358393.11414285679</v>
      </c>
      <c r="H227" s="14">
        <f ca="1">SUM(F$12:F227)</f>
        <v>188776.72557142848</v>
      </c>
      <c r="I227" s="77">
        <f ca="1">SUM(D$12:D227)+SUMIF(E$12:E227, "&lt;0")</f>
        <v>169616.38857142851</v>
      </c>
      <c r="J227" s="14"/>
      <c r="K227" s="78">
        <v>44401</v>
      </c>
      <c r="L227" s="79">
        <f t="shared" ca="1" si="185"/>
        <v>1850.8969899038457</v>
      </c>
      <c r="M227" s="79">
        <f t="shared" ca="1" si="213"/>
        <v>1850.8969899038457</v>
      </c>
      <c r="N227" s="79">
        <f t="shared" ca="1" si="169"/>
        <v>1332.9929899038489</v>
      </c>
      <c r="O227" s="79">
        <f t="shared" ca="1" si="186"/>
        <v>517.90399999999681</v>
      </c>
      <c r="P227" s="79">
        <f t="shared" ca="1" si="187"/>
        <v>517.90399999999681</v>
      </c>
      <c r="Q227" s="79">
        <f t="shared" ca="1" si="177"/>
        <v>345160.76754615299</v>
      </c>
      <c r="R227" s="14">
        <f ca="1">SUM(P$12:P227)</f>
        <v>182160.5522730769</v>
      </c>
      <c r="S227" s="77">
        <f ca="1">SUM(N$12:N227)+SUMIF(O$12:O227, "&lt;0")</f>
        <v>163000.2152730769</v>
      </c>
      <c r="U227" s="78">
        <v>44401</v>
      </c>
      <c r="V227" s="79">
        <f t="shared" ca="1" si="188"/>
        <v>1250</v>
      </c>
      <c r="W227" s="79">
        <f t="shared" ca="1" si="214"/>
        <v>1250</v>
      </c>
      <c r="X227" s="79">
        <f t="shared" ca="1" si="170"/>
        <v>0</v>
      </c>
      <c r="Y227" s="79">
        <f t="shared" ca="1" si="189"/>
        <v>1250</v>
      </c>
      <c r="Z227" s="79">
        <f t="shared" ca="1" si="190"/>
        <v>1250</v>
      </c>
      <c r="AA227" s="79">
        <f t="shared" ca="1" si="178"/>
        <v>258631.601</v>
      </c>
      <c r="AB227" s="14">
        <f ca="1">SUM(Z$12:Z227)</f>
        <v>138389.57699999999</v>
      </c>
      <c r="AC227" s="77">
        <f ca="1">SUM(X$12:X227)+SUMIF(Y$12:Y227, "&lt;0")</f>
        <v>120242.02399999999</v>
      </c>
      <c r="AE227" s="78">
        <v>44401</v>
      </c>
      <c r="AF227" s="79">
        <f t="shared" ca="1" si="191"/>
        <v>2000</v>
      </c>
      <c r="AG227" s="79">
        <f t="shared" ca="1" si="215"/>
        <v>2000</v>
      </c>
      <c r="AH227" s="79">
        <f t="shared" ca="1" si="171"/>
        <v>1482.0960000000032</v>
      </c>
      <c r="AI227" s="79">
        <f t="shared" ca="1" si="192"/>
        <v>517.90399999999681</v>
      </c>
      <c r="AJ227" s="79">
        <f t="shared" ca="1" si="193"/>
        <v>517.90399999999681</v>
      </c>
      <c r="AK227" s="79">
        <f t="shared" ca="1" si="210"/>
        <v>366081.49010891607</v>
      </c>
      <c r="AL227" s="14">
        <f ca="1">SUM(AJ$12:AJ227)</f>
        <v>192895.96900000001</v>
      </c>
      <c r="AM227" s="77">
        <f ca="1">SUM(AH$12:AH227)+SUMIF(AI$12:AI227, "&lt;0")</f>
        <v>173185.52110891606</v>
      </c>
      <c r="AO227" s="78">
        <v>44401</v>
      </c>
      <c r="AP227" s="79">
        <f t="shared" ca="1" si="194"/>
        <v>3000</v>
      </c>
      <c r="AQ227" s="79">
        <f t="shared" ca="1" si="216"/>
        <v>3000</v>
      </c>
      <c r="AR227" s="79">
        <f t="shared" ca="1" si="172"/>
        <v>1917.970080469534</v>
      </c>
      <c r="AS227" s="79">
        <f t="shared" ca="1" si="195"/>
        <v>1082.029919530466</v>
      </c>
      <c r="AT227" s="79">
        <f t="shared" ca="1" si="196"/>
        <v>1082.029919530466</v>
      </c>
      <c r="AU227" s="79">
        <f t="shared" ca="1" si="179"/>
        <v>481967.72356228146</v>
      </c>
      <c r="AV227" s="14">
        <f ca="1">SUM(AT$12:AT227)</f>
        <v>257343.96690102399</v>
      </c>
      <c r="AW227" s="77">
        <f ca="1">SUM(AR$12:AR227)+SUMIF(AS$12:AS227, "&lt;0")</f>
        <v>224623.75666125753</v>
      </c>
      <c r="AX227" s="14"/>
      <c r="AZ227" s="78">
        <v>44401</v>
      </c>
      <c r="BA227" s="79">
        <f t="shared" ca="1" si="197"/>
        <v>1500</v>
      </c>
      <c r="BB227" s="79">
        <f t="shared" ca="1" si="217"/>
        <v>1500</v>
      </c>
      <c r="BC227" s="79">
        <f t="shared" ca="1" si="173"/>
        <v>982.09600000000319</v>
      </c>
      <c r="BD227" s="79">
        <f t="shared" ca="1" si="198"/>
        <v>517.90399999999681</v>
      </c>
      <c r="BE227" s="79">
        <f t="shared" ca="1" si="199"/>
        <v>517.90399999999681</v>
      </c>
      <c r="BF227" s="79">
        <f t="shared" ca="1" si="180"/>
        <v>294631.60100000002</v>
      </c>
      <c r="BG227" s="14">
        <f ca="1">SUM(BE$12:BE227)</f>
        <v>156895.96899999998</v>
      </c>
      <c r="BH227" s="77">
        <f ca="1">SUM(BC$12:BC227)+SUMIF(BD$12:BD227, "&lt;0")</f>
        <v>137735.63200000001</v>
      </c>
      <c r="BJ227" s="78">
        <v>44401</v>
      </c>
      <c r="BK227" s="79">
        <f t="shared" ca="1" si="200"/>
        <v>1750</v>
      </c>
      <c r="BL227" s="79">
        <f t="shared" ca="1" si="218"/>
        <v>1750</v>
      </c>
      <c r="BM227" s="79">
        <f t="shared" ca="1" si="174"/>
        <v>1232.0960000000032</v>
      </c>
      <c r="BN227" s="79">
        <f t="shared" ca="1" si="201"/>
        <v>517.90399999999681</v>
      </c>
      <c r="BO227" s="79">
        <f t="shared" ca="1" si="202"/>
        <v>517.90399999999681</v>
      </c>
      <c r="BP227" s="79">
        <f t="shared" ca="1" si="181"/>
        <v>330631.60100000002</v>
      </c>
      <c r="BQ227" s="14">
        <f ca="1">SUM(BO$12:BO227)</f>
        <v>174895.96899999998</v>
      </c>
      <c r="BR227" s="77">
        <f ca="1">SUM(BM$12:BM227)+SUMIF(BN$12:BN227, "&lt;0")</f>
        <v>155735.63199999995</v>
      </c>
      <c r="BT227" s="78">
        <v>44401</v>
      </c>
      <c r="BU227" s="79">
        <f t="shared" ca="1" si="203"/>
        <v>2000</v>
      </c>
      <c r="BV227" s="79">
        <f t="shared" ca="1" si="219"/>
        <v>2000</v>
      </c>
      <c r="BW227" s="79">
        <f t="shared" ca="1" si="175"/>
        <v>1482.0960000000032</v>
      </c>
      <c r="BX227" s="79">
        <f t="shared" ca="1" si="204"/>
        <v>517.90399999999681</v>
      </c>
      <c r="BY227" s="79">
        <f t="shared" ca="1" si="205"/>
        <v>517.90399999999681</v>
      </c>
      <c r="BZ227" s="79">
        <f t="shared" ca="1" si="211"/>
        <v>366081.49010891607</v>
      </c>
      <c r="CA227" s="14">
        <f ca="1">SUM(BY$12:BY227)</f>
        <v>192895.96900000001</v>
      </c>
      <c r="CB227" s="77">
        <f ca="1">SUM(BW$12:BW227)+SUMIF(BX$12:BX227, "&lt;0")</f>
        <v>173185.52110891606</v>
      </c>
      <c r="CD227" s="78">
        <v>44401</v>
      </c>
      <c r="CE227" s="79">
        <f t="shared" ca="1" si="206"/>
        <v>2500</v>
      </c>
      <c r="CF227" s="79">
        <f t="shared" ca="1" si="220"/>
        <v>2500</v>
      </c>
      <c r="CG227" s="79">
        <f t="shared" ca="1" si="176"/>
        <v>1873.6136627872152</v>
      </c>
      <c r="CH227" s="79">
        <f t="shared" ca="1" si="207"/>
        <v>626.38633721278484</v>
      </c>
      <c r="CI227" s="79">
        <f t="shared" ca="1" si="208"/>
        <v>626.38633721278484</v>
      </c>
      <c r="CJ227" s="79">
        <f t="shared" ca="1" si="182"/>
        <v>429341.69994991261</v>
      </c>
      <c r="CK227" s="14">
        <f ca="1">SUM(CI$12:CI227)</f>
        <v>228697.0921176199</v>
      </c>
      <c r="CL227" s="77">
        <f ca="1">SUM(CG$12:CG227)+SUMIF(CH$12:CH227, "&lt;0")</f>
        <v>200644.60783229271</v>
      </c>
    </row>
    <row r="228" spans="1:90" x14ac:dyDescent="0.2">
      <c r="A228" s="56">
        <v>44402</v>
      </c>
      <c r="B228" s="76">
        <f ca="1">IF($A228&gt;= $C$5,$C$6, INDEX('[1]Historical Data'!$D$2:$D$742, MATCH(A228, '[1]Historical Data'!$B$2:$B$742, 0)))</f>
        <v>1942.7882857142852</v>
      </c>
      <c r="C228" s="79">
        <f t="shared" ca="1" si="212"/>
        <v>1942.7882857142852</v>
      </c>
      <c r="D228" s="79">
        <f t="shared" ref="D228:D291" ca="1" si="221" xml:space="preserve"> F204 + IF(E227 &lt; 0, -E227, 0)</f>
        <v>772.40399999999931</v>
      </c>
      <c r="E228" s="79">
        <f t="shared" ca="1" si="183"/>
        <v>1170.3842857142859</v>
      </c>
      <c r="F228" s="79">
        <f t="shared" ca="1" si="184"/>
        <v>1170.3842857142859</v>
      </c>
      <c r="G228" s="79">
        <f t="shared" ca="1" si="209"/>
        <v>360335.90242857108</v>
      </c>
      <c r="H228" s="14">
        <f ca="1">SUM(F$12:F228)</f>
        <v>189947.10985714276</v>
      </c>
      <c r="I228" s="77">
        <f ca="1">SUM(D$12:D228)+SUMIF(E$12:E228, "&lt;0")</f>
        <v>170388.79257142852</v>
      </c>
      <c r="J228" s="14"/>
      <c r="K228" s="78">
        <v>44402</v>
      </c>
      <c r="L228" s="79">
        <f t="shared" ca="1" si="185"/>
        <v>1850.8969899038457</v>
      </c>
      <c r="M228" s="79">
        <f t="shared" ca="1" si="213"/>
        <v>1850.8969899038457</v>
      </c>
      <c r="N228" s="79">
        <f t="shared" ref="N228:N291" ca="1" si="222" xml:space="preserve"> P204 + IF(O227 &lt; 0, -O227, 0)</f>
        <v>772.40399999999931</v>
      </c>
      <c r="O228" s="79">
        <f t="shared" ca="1" si="186"/>
        <v>1078.4929899038464</v>
      </c>
      <c r="P228" s="79">
        <f t="shared" ca="1" si="187"/>
        <v>1078.4929899038464</v>
      </c>
      <c r="Q228" s="79">
        <f t="shared" ca="1" si="177"/>
        <v>347011.66453605681</v>
      </c>
      <c r="R228" s="14">
        <f ca="1">SUM(P$12:P228)</f>
        <v>183239.04526298074</v>
      </c>
      <c r="S228" s="77">
        <f ca="1">SUM(N$12:N228)+SUMIF(O$12:O228, "&lt;0")</f>
        <v>163772.61927307691</v>
      </c>
      <c r="U228" s="78">
        <v>44402</v>
      </c>
      <c r="V228" s="79">
        <f t="shared" ca="1" si="188"/>
        <v>1250</v>
      </c>
      <c r="W228" s="79">
        <f t="shared" ca="1" si="214"/>
        <v>1250</v>
      </c>
      <c r="X228" s="79">
        <f t="shared" ref="X228:X291" ca="1" si="223" xml:space="preserve"> Z204 + IF(Y227 &lt; 0, -Y227, 0)</f>
        <v>266.01200000000676</v>
      </c>
      <c r="Y228" s="79">
        <f t="shared" ca="1" si="189"/>
        <v>983.98799999999324</v>
      </c>
      <c r="Z228" s="79">
        <f t="shared" ca="1" si="190"/>
        <v>983.98799999999324</v>
      </c>
      <c r="AA228" s="79">
        <f t="shared" ca="1" si="178"/>
        <v>259881.601</v>
      </c>
      <c r="AB228" s="14">
        <f ca="1">SUM(Z$12:Z228)</f>
        <v>139373.56499999997</v>
      </c>
      <c r="AC228" s="77">
        <f ca="1">SUM(X$12:X228)+SUMIF(Y$12:Y228, "&lt;0")</f>
        <v>120508.03599999999</v>
      </c>
      <c r="AE228" s="78">
        <v>44402</v>
      </c>
      <c r="AF228" s="79">
        <f t="shared" ca="1" si="191"/>
        <v>2000</v>
      </c>
      <c r="AG228" s="79">
        <f t="shared" ca="1" si="215"/>
        <v>2000</v>
      </c>
      <c r="AH228" s="79">
        <f t="shared" ref="AH228:AH291" ca="1" si="224" xml:space="preserve"> AJ204 + IF(AI227 &lt; 0, -AI227, 0)</f>
        <v>921.50701009615364</v>
      </c>
      <c r="AI228" s="79">
        <f t="shared" ca="1" si="192"/>
        <v>1078.4929899038464</v>
      </c>
      <c r="AJ228" s="79">
        <f t="shared" ca="1" si="193"/>
        <v>1078.4929899038464</v>
      </c>
      <c r="AK228" s="79">
        <f t="shared" ca="1" si="210"/>
        <v>368081.49010891607</v>
      </c>
      <c r="AL228" s="14">
        <f ca="1">SUM(AJ$12:AJ228)</f>
        <v>193974.46198990385</v>
      </c>
      <c r="AM228" s="77">
        <f ca="1">SUM(AH$12:AH228)+SUMIF(AI$12:AI228, "&lt;0")</f>
        <v>174107.02811901222</v>
      </c>
      <c r="AO228" s="78">
        <v>44402</v>
      </c>
      <c r="AP228" s="79">
        <f t="shared" ca="1" si="194"/>
        <v>3000</v>
      </c>
      <c r="AQ228" s="79">
        <f t="shared" ca="1" si="216"/>
        <v>3000</v>
      </c>
      <c r="AR228" s="79">
        <f t="shared" ref="AR228:AR291" ca="1" si="225" xml:space="preserve"> AT204 + IF(AS227 &lt; 0, -AS227, 0)</f>
        <v>1357.3810905656844</v>
      </c>
      <c r="AS228" s="79">
        <f t="shared" ca="1" si="195"/>
        <v>1642.6189094343156</v>
      </c>
      <c r="AT228" s="79">
        <f t="shared" ca="1" si="196"/>
        <v>1642.6189094343156</v>
      </c>
      <c r="AU228" s="79">
        <f t="shared" ca="1" si="179"/>
        <v>484967.72356228146</v>
      </c>
      <c r="AV228" s="14">
        <f ca="1">SUM(AT$12:AT228)</f>
        <v>258986.58581045832</v>
      </c>
      <c r="AW228" s="77">
        <f ca="1">SUM(AR$12:AR228)+SUMIF(AS$12:AS228, "&lt;0")</f>
        <v>225981.1377518232</v>
      </c>
      <c r="AX228" s="14"/>
      <c r="AZ228" s="78">
        <v>44402</v>
      </c>
      <c r="BA228" s="79">
        <f t="shared" ca="1" si="197"/>
        <v>1500</v>
      </c>
      <c r="BB228" s="79">
        <f t="shared" ca="1" si="217"/>
        <v>1500</v>
      </c>
      <c r="BC228" s="79">
        <f t="shared" ref="BC228:BC291" ca="1" si="226" xml:space="preserve"> BE204 + IF(BD227 &lt; 0, -BD227, 0)</f>
        <v>772.40399999999931</v>
      </c>
      <c r="BD228" s="79">
        <f t="shared" ca="1" si="198"/>
        <v>727.59600000000069</v>
      </c>
      <c r="BE228" s="79">
        <f t="shared" ca="1" si="199"/>
        <v>727.59600000000069</v>
      </c>
      <c r="BF228" s="79">
        <f t="shared" ca="1" si="180"/>
        <v>296131.60100000002</v>
      </c>
      <c r="BG228" s="14">
        <f ca="1">SUM(BE$12:BE228)</f>
        <v>157623.56499999997</v>
      </c>
      <c r="BH228" s="77">
        <f ca="1">SUM(BC$12:BC228)+SUMIF(BD$12:BD228, "&lt;0")</f>
        <v>138508.03600000002</v>
      </c>
      <c r="BJ228" s="78">
        <v>44402</v>
      </c>
      <c r="BK228" s="79">
        <f t="shared" ca="1" si="200"/>
        <v>1750</v>
      </c>
      <c r="BL228" s="79">
        <f t="shared" ca="1" si="218"/>
        <v>1750</v>
      </c>
      <c r="BM228" s="79">
        <f t="shared" ref="BM228:BM291" ca="1" si="227" xml:space="preserve"> BO204 + IF(BN227 &lt; 0, -BN227, 0)</f>
        <v>772.40399999999931</v>
      </c>
      <c r="BN228" s="79">
        <f t="shared" ca="1" si="201"/>
        <v>977.59600000000069</v>
      </c>
      <c r="BO228" s="79">
        <f t="shared" ca="1" si="202"/>
        <v>977.59600000000069</v>
      </c>
      <c r="BP228" s="79">
        <f t="shared" ca="1" si="181"/>
        <v>332381.60100000002</v>
      </c>
      <c r="BQ228" s="14">
        <f ca="1">SUM(BO$12:BO228)</f>
        <v>175873.56499999997</v>
      </c>
      <c r="BR228" s="77">
        <f ca="1">SUM(BM$12:BM228)+SUMIF(BN$12:BN228, "&lt;0")</f>
        <v>156508.03599999996</v>
      </c>
      <c r="BT228" s="78">
        <v>44402</v>
      </c>
      <c r="BU228" s="79">
        <f t="shared" ca="1" si="203"/>
        <v>2000</v>
      </c>
      <c r="BV228" s="79">
        <f t="shared" ca="1" si="219"/>
        <v>2000</v>
      </c>
      <c r="BW228" s="79">
        <f t="shared" ref="BW228:BW291" ca="1" si="228" xml:space="preserve"> BY204 + IF(BX227 &lt; 0, -BX227, 0)</f>
        <v>921.50701009615364</v>
      </c>
      <c r="BX228" s="79">
        <f t="shared" ca="1" si="204"/>
        <v>1078.4929899038464</v>
      </c>
      <c r="BY228" s="79">
        <f t="shared" ca="1" si="205"/>
        <v>1078.4929899038464</v>
      </c>
      <c r="BZ228" s="79">
        <f t="shared" ca="1" si="211"/>
        <v>368081.49010891607</v>
      </c>
      <c r="CA228" s="14">
        <f ca="1">SUM(BY$12:BY228)</f>
        <v>193974.46198990385</v>
      </c>
      <c r="CB228" s="77">
        <f ca="1">SUM(BW$12:BW228)+SUMIF(BX$12:BX228, "&lt;0")</f>
        <v>174107.02811901222</v>
      </c>
      <c r="CD228" s="78">
        <v>44402</v>
      </c>
      <c r="CE228" s="79">
        <f t="shared" ca="1" si="206"/>
        <v>2500</v>
      </c>
      <c r="CF228" s="79">
        <f t="shared" ca="1" si="220"/>
        <v>2500</v>
      </c>
      <c r="CG228" s="79">
        <f t="shared" ref="CG228:CG291" ca="1" si="229" xml:space="preserve"> CI204 + IF(CH227 &lt; 0, -CH227, 0)</f>
        <v>1336.5299195304685</v>
      </c>
      <c r="CH228" s="79">
        <f t="shared" ca="1" si="207"/>
        <v>1163.4700804695315</v>
      </c>
      <c r="CI228" s="79">
        <f t="shared" ca="1" si="208"/>
        <v>1163.4700804695315</v>
      </c>
      <c r="CJ228" s="79">
        <f t="shared" ca="1" si="182"/>
        <v>431841.69994991261</v>
      </c>
      <c r="CK228" s="14">
        <f ca="1">SUM(CI$12:CI228)</f>
        <v>229860.56219808944</v>
      </c>
      <c r="CL228" s="77">
        <f ca="1">SUM(CG$12:CG228)+SUMIF(CH$12:CH228, "&lt;0")</f>
        <v>201981.13775182317</v>
      </c>
    </row>
    <row r="229" spans="1:90" x14ac:dyDescent="0.2">
      <c r="A229" s="56">
        <v>44403</v>
      </c>
      <c r="B229" s="76">
        <f ca="1">IF($A229&gt;= $C$5,$C$6, INDEX('[1]Historical Data'!$D$2:$D$742, MATCH(A229, '[1]Historical Data'!$B$2:$B$742, 0)))</f>
        <v>1942.7882857142852</v>
      </c>
      <c r="C229" s="79">
        <f t="shared" ca="1" si="212"/>
        <v>1942.7882857142852</v>
      </c>
      <c r="D229" s="79">
        <f t="shared" ca="1" si="221"/>
        <v>242.0260000000012</v>
      </c>
      <c r="E229" s="79">
        <f t="shared" ca="1" si="183"/>
        <v>1700.762285714284</v>
      </c>
      <c r="F229" s="79">
        <f t="shared" ca="1" si="184"/>
        <v>1700.762285714284</v>
      </c>
      <c r="G229" s="79">
        <f t="shared" ca="1" si="209"/>
        <v>362278.69071428536</v>
      </c>
      <c r="H229" s="14">
        <f ca="1">SUM(F$12:F229)</f>
        <v>191647.87214285703</v>
      </c>
      <c r="I229" s="77">
        <f ca="1">SUM(D$12:D229)+SUMIF(E$12:E229, "&lt;0")</f>
        <v>170630.81857142854</v>
      </c>
      <c r="J229" s="14"/>
      <c r="K229" s="78">
        <v>44403</v>
      </c>
      <c r="L229" s="79">
        <f t="shared" ca="1" si="185"/>
        <v>1850.8969899038457</v>
      </c>
      <c r="M229" s="79">
        <f t="shared" ca="1" si="213"/>
        <v>1850.8969899038457</v>
      </c>
      <c r="N229" s="79">
        <f t="shared" ca="1" si="222"/>
        <v>242.0260000000012</v>
      </c>
      <c r="O229" s="79">
        <f t="shared" ca="1" si="186"/>
        <v>1608.8709899038445</v>
      </c>
      <c r="P229" s="79">
        <f t="shared" ca="1" si="187"/>
        <v>1608.8709899038445</v>
      </c>
      <c r="Q229" s="79">
        <f t="shared" ca="1" si="177"/>
        <v>348862.56152596063</v>
      </c>
      <c r="R229" s="14">
        <f ca="1">SUM(P$12:P229)</f>
        <v>184847.91625288458</v>
      </c>
      <c r="S229" s="77">
        <f ca="1">SUM(N$12:N229)+SUMIF(O$12:O229, "&lt;0")</f>
        <v>164014.64527307692</v>
      </c>
      <c r="U229" s="78">
        <v>44403</v>
      </c>
      <c r="V229" s="79">
        <f t="shared" ca="1" si="188"/>
        <v>1250</v>
      </c>
      <c r="W229" s="79">
        <f t="shared" ca="1" si="214"/>
        <v>1250</v>
      </c>
      <c r="X229" s="79">
        <f t="shared" ca="1" si="223"/>
        <v>242.0260000000012</v>
      </c>
      <c r="Y229" s="79">
        <f t="shared" ca="1" si="189"/>
        <v>1007.9739999999988</v>
      </c>
      <c r="Z229" s="79">
        <f t="shared" ca="1" si="190"/>
        <v>1007.9739999999988</v>
      </c>
      <c r="AA229" s="79">
        <f t="shared" ca="1" si="178"/>
        <v>261131.601</v>
      </c>
      <c r="AB229" s="14">
        <f ca="1">SUM(Z$12:Z229)</f>
        <v>140381.53899999996</v>
      </c>
      <c r="AC229" s="77">
        <f ca="1">SUM(X$12:X229)+SUMIF(Y$12:Y229, "&lt;0")</f>
        <v>120750.06199999999</v>
      </c>
      <c r="AE229" s="78">
        <v>44403</v>
      </c>
      <c r="AF229" s="79">
        <f t="shared" ca="1" si="191"/>
        <v>2000</v>
      </c>
      <c r="AG229" s="79">
        <f t="shared" ca="1" si="215"/>
        <v>2000</v>
      </c>
      <c r="AH229" s="79">
        <f t="shared" ca="1" si="224"/>
        <v>367.6237634490526</v>
      </c>
      <c r="AI229" s="79">
        <f t="shared" ca="1" si="192"/>
        <v>1632.3762365509474</v>
      </c>
      <c r="AJ229" s="79">
        <f t="shared" ca="1" si="193"/>
        <v>1632.3762365509474</v>
      </c>
      <c r="AK229" s="79">
        <f t="shared" ca="1" si="210"/>
        <v>370081.49010891607</v>
      </c>
      <c r="AL229" s="14">
        <f ca="1">SUM(AJ$12:AJ229)</f>
        <v>195606.8382264548</v>
      </c>
      <c r="AM229" s="77">
        <f ca="1">SUM(AH$12:AH229)+SUMIF(AI$12:AI229, "&lt;0")</f>
        <v>174474.65188246127</v>
      </c>
      <c r="AO229" s="78">
        <v>44403</v>
      </c>
      <c r="AP229" s="79">
        <f t="shared" ca="1" si="194"/>
        <v>3000</v>
      </c>
      <c r="AQ229" s="79">
        <f t="shared" ca="1" si="216"/>
        <v>3000</v>
      </c>
      <c r="AR229" s="79">
        <f t="shared" ca="1" si="225"/>
        <v>806.15191953047042</v>
      </c>
      <c r="AS229" s="79">
        <f t="shared" ca="1" si="195"/>
        <v>2193.8480804695296</v>
      </c>
      <c r="AT229" s="79">
        <f t="shared" ca="1" si="196"/>
        <v>2193.8480804695296</v>
      </c>
      <c r="AU229" s="79">
        <f t="shared" ca="1" si="179"/>
        <v>487967.72356228146</v>
      </c>
      <c r="AV229" s="14">
        <f ca="1">SUM(AT$12:AT229)</f>
        <v>261180.43389092784</v>
      </c>
      <c r="AW229" s="77">
        <f ca="1">SUM(AR$12:AR229)+SUMIF(AS$12:AS229, "&lt;0")</f>
        <v>226787.28967135368</v>
      </c>
      <c r="AX229" s="14"/>
      <c r="AZ229" s="78">
        <v>44403</v>
      </c>
      <c r="BA229" s="79">
        <f t="shared" ca="1" si="197"/>
        <v>1500</v>
      </c>
      <c r="BB229" s="79">
        <f t="shared" ca="1" si="217"/>
        <v>1500</v>
      </c>
      <c r="BC229" s="79">
        <f t="shared" ca="1" si="226"/>
        <v>242.0260000000012</v>
      </c>
      <c r="BD229" s="79">
        <f t="shared" ca="1" si="198"/>
        <v>1257.9739999999988</v>
      </c>
      <c r="BE229" s="79">
        <f t="shared" ca="1" si="199"/>
        <v>1257.9739999999988</v>
      </c>
      <c r="BF229" s="79">
        <f t="shared" ca="1" si="180"/>
        <v>297631.60100000002</v>
      </c>
      <c r="BG229" s="14">
        <f ca="1">SUM(BE$12:BE229)</f>
        <v>158881.53899999996</v>
      </c>
      <c r="BH229" s="77">
        <f ca="1">SUM(BC$12:BC229)+SUMIF(BD$12:BD229, "&lt;0")</f>
        <v>138750.06200000003</v>
      </c>
      <c r="BJ229" s="78">
        <v>44403</v>
      </c>
      <c r="BK229" s="79">
        <f t="shared" ca="1" si="200"/>
        <v>1750</v>
      </c>
      <c r="BL229" s="79">
        <f t="shared" ca="1" si="218"/>
        <v>1750</v>
      </c>
      <c r="BM229" s="79">
        <f t="shared" ca="1" si="227"/>
        <v>242.0260000000012</v>
      </c>
      <c r="BN229" s="79">
        <f t="shared" ca="1" si="201"/>
        <v>1507.9739999999988</v>
      </c>
      <c r="BO229" s="79">
        <f t="shared" ca="1" si="202"/>
        <v>1507.9739999999988</v>
      </c>
      <c r="BP229" s="79">
        <f t="shared" ca="1" si="181"/>
        <v>334131.60100000002</v>
      </c>
      <c r="BQ229" s="14">
        <f ca="1">SUM(BO$12:BO229)</f>
        <v>177381.53899999996</v>
      </c>
      <c r="BR229" s="77">
        <f ca="1">SUM(BM$12:BM229)+SUMIF(BN$12:BN229, "&lt;0")</f>
        <v>156750.06199999998</v>
      </c>
      <c r="BT229" s="78">
        <v>44403</v>
      </c>
      <c r="BU229" s="79">
        <f t="shared" ca="1" si="203"/>
        <v>2000</v>
      </c>
      <c r="BV229" s="79">
        <f t="shared" ca="1" si="219"/>
        <v>2000</v>
      </c>
      <c r="BW229" s="79">
        <f t="shared" ca="1" si="228"/>
        <v>367.6237634490526</v>
      </c>
      <c r="BX229" s="79">
        <f t="shared" ca="1" si="204"/>
        <v>1632.3762365509474</v>
      </c>
      <c r="BY229" s="79">
        <f t="shared" ca="1" si="205"/>
        <v>1632.3762365509474</v>
      </c>
      <c r="BZ229" s="79">
        <f t="shared" ca="1" si="211"/>
        <v>370081.49010891607</v>
      </c>
      <c r="CA229" s="14">
        <f ca="1">SUM(BY$12:BY229)</f>
        <v>195606.8382264548</v>
      </c>
      <c r="CB229" s="77">
        <f ca="1">SUM(BW$12:BW229)+SUMIF(BX$12:BX229, "&lt;0")</f>
        <v>174474.65188246127</v>
      </c>
      <c r="CD229" s="78">
        <v>44403</v>
      </c>
      <c r="CE229" s="79">
        <f t="shared" ca="1" si="206"/>
        <v>2500</v>
      </c>
      <c r="CF229" s="79">
        <f t="shared" ca="1" si="220"/>
        <v>2500</v>
      </c>
      <c r="CG229" s="79">
        <f t="shared" ca="1" si="229"/>
        <v>806.15191953047042</v>
      </c>
      <c r="CH229" s="79">
        <f t="shared" ca="1" si="207"/>
        <v>1693.8480804695296</v>
      </c>
      <c r="CI229" s="79">
        <f t="shared" ca="1" si="208"/>
        <v>1693.8480804695296</v>
      </c>
      <c r="CJ229" s="79">
        <f t="shared" ca="1" si="182"/>
        <v>434341.69994991261</v>
      </c>
      <c r="CK229" s="14">
        <f ca="1">SUM(CI$12:CI229)</f>
        <v>231554.41027855896</v>
      </c>
      <c r="CL229" s="77">
        <f ca="1">SUM(CG$12:CG229)+SUMIF(CH$12:CH229, "&lt;0")</f>
        <v>202787.28967135365</v>
      </c>
    </row>
    <row r="230" spans="1:90" x14ac:dyDescent="0.2">
      <c r="A230" s="56">
        <v>44404</v>
      </c>
      <c r="B230" s="76">
        <f ca="1">IF($A230&gt;= $C$5,$C$6, INDEX('[1]Historical Data'!$D$2:$D$742, MATCH(A230, '[1]Historical Data'!$B$2:$B$742, 0)))</f>
        <v>1942.7882857142852</v>
      </c>
      <c r="C230" s="79">
        <f t="shared" ca="1" si="212"/>
        <v>1942.7882857142852</v>
      </c>
      <c r="D230" s="79">
        <f t="shared" ca="1" si="221"/>
        <v>1110.8080000000014</v>
      </c>
      <c r="E230" s="79">
        <f t="shared" ca="1" si="183"/>
        <v>831.98028571428381</v>
      </c>
      <c r="F230" s="79">
        <f t="shared" ca="1" si="184"/>
        <v>831.98028571428381</v>
      </c>
      <c r="G230" s="79">
        <f t="shared" ca="1" si="209"/>
        <v>364221.47899999964</v>
      </c>
      <c r="H230" s="14">
        <f ca="1">SUM(F$12:F230)</f>
        <v>192479.85242857132</v>
      </c>
      <c r="I230" s="77">
        <f ca="1">SUM(D$12:D230)+SUMIF(E$12:E230, "&lt;0")</f>
        <v>171741.62657142853</v>
      </c>
      <c r="J230" s="14"/>
      <c r="K230" s="78">
        <v>44404</v>
      </c>
      <c r="L230" s="79">
        <f t="shared" ca="1" si="185"/>
        <v>1850.8969899038457</v>
      </c>
      <c r="M230" s="79">
        <f t="shared" ca="1" si="213"/>
        <v>1850.8969899038457</v>
      </c>
      <c r="N230" s="79">
        <f t="shared" ca="1" si="222"/>
        <v>1110.8080000000014</v>
      </c>
      <c r="O230" s="79">
        <f t="shared" ca="1" si="186"/>
        <v>740.08898990384432</v>
      </c>
      <c r="P230" s="79">
        <f t="shared" ca="1" si="187"/>
        <v>740.08898990384432</v>
      </c>
      <c r="Q230" s="79">
        <f t="shared" ca="1" si="177"/>
        <v>350713.45851586445</v>
      </c>
      <c r="R230" s="14">
        <f ca="1">SUM(P$12:P230)</f>
        <v>185588.00524278841</v>
      </c>
      <c r="S230" s="77">
        <f ca="1">SUM(N$12:N230)+SUMIF(O$12:O230, "&lt;0")</f>
        <v>165125.45327307691</v>
      </c>
      <c r="U230" s="78">
        <v>44404</v>
      </c>
      <c r="V230" s="79">
        <f t="shared" ca="1" si="188"/>
        <v>1250</v>
      </c>
      <c r="W230" s="79">
        <f t="shared" ca="1" si="214"/>
        <v>1250</v>
      </c>
      <c r="X230" s="79">
        <f t="shared" ca="1" si="223"/>
        <v>1110.8080000000014</v>
      </c>
      <c r="Y230" s="79">
        <f t="shared" ca="1" si="189"/>
        <v>139.19199999999864</v>
      </c>
      <c r="Z230" s="79">
        <f t="shared" ca="1" si="190"/>
        <v>139.19199999999864</v>
      </c>
      <c r="AA230" s="79">
        <f t="shared" ca="1" si="178"/>
        <v>262381.60100000002</v>
      </c>
      <c r="AB230" s="14">
        <f ca="1">SUM(Z$12:Z230)</f>
        <v>140520.73099999997</v>
      </c>
      <c r="AC230" s="77">
        <f ca="1">SUM(X$12:X230)+SUMIF(Y$12:Y230, "&lt;0")</f>
        <v>121860.87</v>
      </c>
      <c r="AE230" s="78">
        <v>44404</v>
      </c>
      <c r="AF230" s="79">
        <f t="shared" ca="1" si="191"/>
        <v>2000</v>
      </c>
      <c r="AG230" s="79">
        <f t="shared" ca="1" si="215"/>
        <v>2000</v>
      </c>
      <c r="AH230" s="79">
        <f t="shared" ca="1" si="224"/>
        <v>1212.9005168019498</v>
      </c>
      <c r="AI230" s="79">
        <f t="shared" ca="1" si="192"/>
        <v>787.09948319805017</v>
      </c>
      <c r="AJ230" s="79">
        <f t="shared" ca="1" si="193"/>
        <v>787.09948319805017</v>
      </c>
      <c r="AK230" s="79">
        <f t="shared" ca="1" si="210"/>
        <v>372081.49010891607</v>
      </c>
      <c r="AL230" s="14">
        <f ca="1">SUM(AJ$12:AJ230)</f>
        <v>196393.93770965285</v>
      </c>
      <c r="AM230" s="77">
        <f ca="1">SUM(AH$12:AH230)+SUMIF(AI$12:AI230, "&lt;0")</f>
        <v>175687.55239926322</v>
      </c>
      <c r="AO230" s="78">
        <v>44404</v>
      </c>
      <c r="AP230" s="79">
        <f t="shared" ca="1" si="194"/>
        <v>3000</v>
      </c>
      <c r="AQ230" s="79">
        <f t="shared" ca="1" si="216"/>
        <v>3000</v>
      </c>
      <c r="AR230" s="79">
        <f t="shared" ca="1" si="225"/>
        <v>1674.9339195304706</v>
      </c>
      <c r="AS230" s="79">
        <f t="shared" ca="1" si="195"/>
        <v>1325.0660804695294</v>
      </c>
      <c r="AT230" s="79">
        <f t="shared" ca="1" si="196"/>
        <v>1325.0660804695294</v>
      </c>
      <c r="AU230" s="79">
        <f t="shared" ca="1" si="179"/>
        <v>490967.72356228146</v>
      </c>
      <c r="AV230" s="14">
        <f ca="1">SUM(AT$12:AT230)</f>
        <v>262505.4999713974</v>
      </c>
      <c r="AW230" s="77">
        <f ca="1">SUM(AR$12:AR230)+SUMIF(AS$12:AS230, "&lt;0")</f>
        <v>228462.22359088415</v>
      </c>
      <c r="AX230" s="14"/>
      <c r="AZ230" s="78">
        <v>44404</v>
      </c>
      <c r="BA230" s="79">
        <f t="shared" ca="1" si="197"/>
        <v>1500</v>
      </c>
      <c r="BB230" s="79">
        <f t="shared" ca="1" si="217"/>
        <v>1500</v>
      </c>
      <c r="BC230" s="79">
        <f t="shared" ca="1" si="226"/>
        <v>1110.8080000000014</v>
      </c>
      <c r="BD230" s="79">
        <f t="shared" ca="1" si="198"/>
        <v>389.19199999999864</v>
      </c>
      <c r="BE230" s="79">
        <f t="shared" ca="1" si="199"/>
        <v>389.19199999999864</v>
      </c>
      <c r="BF230" s="79">
        <f t="shared" ca="1" si="180"/>
        <v>299131.60100000002</v>
      </c>
      <c r="BG230" s="14">
        <f ca="1">SUM(BE$12:BE230)</f>
        <v>159270.73099999997</v>
      </c>
      <c r="BH230" s="77">
        <f ca="1">SUM(BC$12:BC230)+SUMIF(BD$12:BD230, "&lt;0")</f>
        <v>139860.87000000002</v>
      </c>
      <c r="BJ230" s="78">
        <v>44404</v>
      </c>
      <c r="BK230" s="79">
        <f t="shared" ca="1" si="200"/>
        <v>1750</v>
      </c>
      <c r="BL230" s="79">
        <f t="shared" ca="1" si="218"/>
        <v>1750</v>
      </c>
      <c r="BM230" s="79">
        <f t="shared" ca="1" si="227"/>
        <v>1110.8080000000014</v>
      </c>
      <c r="BN230" s="79">
        <f t="shared" ca="1" si="201"/>
        <v>639.19199999999864</v>
      </c>
      <c r="BO230" s="79">
        <f t="shared" ca="1" si="202"/>
        <v>639.19199999999864</v>
      </c>
      <c r="BP230" s="79">
        <f t="shared" ca="1" si="181"/>
        <v>335881.60100000002</v>
      </c>
      <c r="BQ230" s="14">
        <f ca="1">SUM(BO$12:BO230)</f>
        <v>178020.73099999997</v>
      </c>
      <c r="BR230" s="77">
        <f ca="1">SUM(BM$12:BM230)+SUMIF(BN$12:BN230, "&lt;0")</f>
        <v>157860.86999999997</v>
      </c>
      <c r="BT230" s="78">
        <v>44404</v>
      </c>
      <c r="BU230" s="79">
        <f t="shared" ca="1" si="203"/>
        <v>2000</v>
      </c>
      <c r="BV230" s="79">
        <f t="shared" ca="1" si="219"/>
        <v>2000</v>
      </c>
      <c r="BW230" s="79">
        <f t="shared" ca="1" si="228"/>
        <v>1212.9005168019498</v>
      </c>
      <c r="BX230" s="79">
        <f t="shared" ca="1" si="204"/>
        <v>787.09948319805017</v>
      </c>
      <c r="BY230" s="79">
        <f t="shared" ca="1" si="205"/>
        <v>787.09948319805017</v>
      </c>
      <c r="BZ230" s="79">
        <f t="shared" ca="1" si="211"/>
        <v>372081.49010891607</v>
      </c>
      <c r="CA230" s="14">
        <f ca="1">SUM(BY$12:BY230)</f>
        <v>196393.93770965285</v>
      </c>
      <c r="CB230" s="77">
        <f ca="1">SUM(BW$12:BW230)+SUMIF(BX$12:BX230, "&lt;0")</f>
        <v>175687.55239926322</v>
      </c>
      <c r="CD230" s="78">
        <v>44404</v>
      </c>
      <c r="CE230" s="79">
        <f t="shared" ca="1" si="206"/>
        <v>2500</v>
      </c>
      <c r="CF230" s="79">
        <f t="shared" ca="1" si="220"/>
        <v>2500</v>
      </c>
      <c r="CG230" s="79">
        <f t="shared" ca="1" si="229"/>
        <v>1674.9339195304706</v>
      </c>
      <c r="CH230" s="79">
        <f t="shared" ca="1" si="207"/>
        <v>825.06608046952942</v>
      </c>
      <c r="CI230" s="79">
        <f t="shared" ca="1" si="208"/>
        <v>825.06608046952942</v>
      </c>
      <c r="CJ230" s="79">
        <f t="shared" ca="1" si="182"/>
        <v>436841.69994991261</v>
      </c>
      <c r="CK230" s="14">
        <f ca="1">SUM(CI$12:CI230)</f>
        <v>232379.47635902849</v>
      </c>
      <c r="CL230" s="77">
        <f ca="1">SUM(CG$12:CG230)+SUMIF(CH$12:CH230, "&lt;0")</f>
        <v>204462.22359088412</v>
      </c>
    </row>
    <row r="231" spans="1:90" x14ac:dyDescent="0.2">
      <c r="A231" s="56">
        <v>44405</v>
      </c>
      <c r="B231" s="76">
        <f ca="1">IF($A231&gt;= $C$5,$C$6, INDEX('[1]Historical Data'!$D$2:$D$742, MATCH(A231, '[1]Historical Data'!$B$2:$B$742, 0)))</f>
        <v>1942.7882857142852</v>
      </c>
      <c r="C231" s="79">
        <f t="shared" ca="1" si="212"/>
        <v>1942.7882857142852</v>
      </c>
      <c r="D231" s="79">
        <f t="shared" ca="1" si="221"/>
        <v>1198.6289999999931</v>
      </c>
      <c r="E231" s="79">
        <f t="shared" ca="1" si="183"/>
        <v>744.15928571429208</v>
      </c>
      <c r="F231" s="79">
        <f t="shared" ca="1" si="184"/>
        <v>744.15928571429208</v>
      </c>
      <c r="G231" s="79">
        <f t="shared" ca="1" si="209"/>
        <v>366164.26728571393</v>
      </c>
      <c r="H231" s="14">
        <f ca="1">SUM(F$12:F231)</f>
        <v>193224.01171428562</v>
      </c>
      <c r="I231" s="77">
        <f ca="1">SUM(D$12:D231)+SUMIF(E$12:E231, "&lt;0")</f>
        <v>172940.25557142851</v>
      </c>
      <c r="J231" s="14"/>
      <c r="K231" s="78">
        <v>44405</v>
      </c>
      <c r="L231" s="79">
        <f t="shared" ca="1" si="185"/>
        <v>1850.8969899038457</v>
      </c>
      <c r="M231" s="79">
        <f t="shared" ca="1" si="213"/>
        <v>1850.8969899038457</v>
      </c>
      <c r="N231" s="79">
        <f t="shared" ca="1" si="222"/>
        <v>1198.6289999999931</v>
      </c>
      <c r="O231" s="79">
        <f t="shared" ca="1" si="186"/>
        <v>652.26798990385259</v>
      </c>
      <c r="P231" s="79">
        <f t="shared" ca="1" si="187"/>
        <v>652.26798990385259</v>
      </c>
      <c r="Q231" s="79">
        <f t="shared" ca="1" si="177"/>
        <v>352564.35550576827</v>
      </c>
      <c r="R231" s="14">
        <f ca="1">SUM(P$12:P231)</f>
        <v>186240.27323269227</v>
      </c>
      <c r="S231" s="77">
        <f ca="1">SUM(N$12:N231)+SUMIF(O$12:O231, "&lt;0")</f>
        <v>166324.0822730769</v>
      </c>
      <c r="U231" s="78">
        <v>44405</v>
      </c>
      <c r="V231" s="79">
        <f t="shared" ca="1" si="188"/>
        <v>1250</v>
      </c>
      <c r="W231" s="79">
        <f t="shared" ca="1" si="214"/>
        <v>1250</v>
      </c>
      <c r="X231" s="79">
        <f t="shared" ca="1" si="223"/>
        <v>1198.6289999999931</v>
      </c>
      <c r="Y231" s="79">
        <f t="shared" ca="1" si="189"/>
        <v>51.371000000006916</v>
      </c>
      <c r="Z231" s="79">
        <f t="shared" ca="1" si="190"/>
        <v>51.371000000006916</v>
      </c>
      <c r="AA231" s="79">
        <f t="shared" ca="1" si="178"/>
        <v>263631.60100000002</v>
      </c>
      <c r="AB231" s="14">
        <f ca="1">SUM(Z$12:Z231)</f>
        <v>140572.10199999998</v>
      </c>
      <c r="AC231" s="77">
        <f ca="1">SUM(X$12:X231)+SUMIF(Y$12:Y231, "&lt;0")</f>
        <v>123059.49899999998</v>
      </c>
      <c r="AE231" s="78">
        <v>44405</v>
      </c>
      <c r="AF231" s="79">
        <f t="shared" ca="1" si="191"/>
        <v>2000</v>
      </c>
      <c r="AG231" s="79">
        <f t="shared" ca="1" si="215"/>
        <v>2000</v>
      </c>
      <c r="AH231" s="79">
        <f t="shared" ca="1" si="224"/>
        <v>1277.2162701548386</v>
      </c>
      <c r="AI231" s="79">
        <f t="shared" ca="1" si="192"/>
        <v>722.78372984516136</v>
      </c>
      <c r="AJ231" s="79">
        <f t="shared" ca="1" si="193"/>
        <v>722.78372984516136</v>
      </c>
      <c r="AK231" s="79">
        <f t="shared" ca="1" si="210"/>
        <v>374081.49010891607</v>
      </c>
      <c r="AL231" s="14">
        <f ca="1">SUM(AJ$12:AJ231)</f>
        <v>197116.72143949801</v>
      </c>
      <c r="AM231" s="77">
        <f ca="1">SUM(AH$12:AH231)+SUMIF(AI$12:AI231, "&lt;0")</f>
        <v>176964.76866941806</v>
      </c>
      <c r="AO231" s="78">
        <v>44405</v>
      </c>
      <c r="AP231" s="79">
        <f t="shared" ca="1" si="194"/>
        <v>3000</v>
      </c>
      <c r="AQ231" s="79">
        <f t="shared" ca="1" si="216"/>
        <v>3000</v>
      </c>
      <c r="AR231" s="79">
        <f t="shared" ca="1" si="225"/>
        <v>1762.7549195304623</v>
      </c>
      <c r="AS231" s="79">
        <f t="shared" ca="1" si="195"/>
        <v>1237.2450804695377</v>
      </c>
      <c r="AT231" s="79">
        <f t="shared" ca="1" si="196"/>
        <v>1237.2450804695377</v>
      </c>
      <c r="AU231" s="79">
        <f t="shared" ca="1" si="179"/>
        <v>493967.72356228146</v>
      </c>
      <c r="AV231" s="14">
        <f ca="1">SUM(AT$12:AT231)</f>
        <v>263742.74505186692</v>
      </c>
      <c r="AW231" s="77">
        <f ca="1">SUM(AR$12:AR231)+SUMIF(AS$12:AS231, "&lt;0")</f>
        <v>230224.97851041463</v>
      </c>
      <c r="AX231" s="14"/>
      <c r="AZ231" s="78">
        <v>44405</v>
      </c>
      <c r="BA231" s="79">
        <f t="shared" ca="1" si="197"/>
        <v>1500</v>
      </c>
      <c r="BB231" s="79">
        <f t="shared" ca="1" si="217"/>
        <v>1500</v>
      </c>
      <c r="BC231" s="79">
        <f t="shared" ca="1" si="226"/>
        <v>1198.6289999999931</v>
      </c>
      <c r="BD231" s="79">
        <f t="shared" ca="1" si="198"/>
        <v>301.37100000000692</v>
      </c>
      <c r="BE231" s="79">
        <f t="shared" ca="1" si="199"/>
        <v>301.37100000000692</v>
      </c>
      <c r="BF231" s="79">
        <f t="shared" ca="1" si="180"/>
        <v>300631.60100000002</v>
      </c>
      <c r="BG231" s="14">
        <f ca="1">SUM(BE$12:BE231)</f>
        <v>159572.10199999998</v>
      </c>
      <c r="BH231" s="77">
        <f ca="1">SUM(BC$12:BC231)+SUMIF(BD$12:BD231, "&lt;0")</f>
        <v>141059.49900000001</v>
      </c>
      <c r="BJ231" s="78">
        <v>44405</v>
      </c>
      <c r="BK231" s="79">
        <f t="shared" ca="1" si="200"/>
        <v>1750</v>
      </c>
      <c r="BL231" s="79">
        <f t="shared" ca="1" si="218"/>
        <v>1750</v>
      </c>
      <c r="BM231" s="79">
        <f t="shared" ca="1" si="227"/>
        <v>1198.6289999999931</v>
      </c>
      <c r="BN231" s="79">
        <f t="shared" ca="1" si="201"/>
        <v>551.37100000000692</v>
      </c>
      <c r="BO231" s="79">
        <f t="shared" ca="1" si="202"/>
        <v>551.37100000000692</v>
      </c>
      <c r="BP231" s="79">
        <f t="shared" ca="1" si="181"/>
        <v>337631.60100000002</v>
      </c>
      <c r="BQ231" s="14">
        <f ca="1">SUM(BO$12:BO231)</f>
        <v>178572.10199999998</v>
      </c>
      <c r="BR231" s="77">
        <f ca="1">SUM(BM$12:BM231)+SUMIF(BN$12:BN231, "&lt;0")</f>
        <v>159059.49899999995</v>
      </c>
      <c r="BT231" s="78">
        <v>44405</v>
      </c>
      <c r="BU231" s="79">
        <f t="shared" ca="1" si="203"/>
        <v>2000</v>
      </c>
      <c r="BV231" s="79">
        <f t="shared" ca="1" si="219"/>
        <v>2000</v>
      </c>
      <c r="BW231" s="79">
        <f t="shared" ca="1" si="228"/>
        <v>1277.2162701548386</v>
      </c>
      <c r="BX231" s="79">
        <f t="shared" ca="1" si="204"/>
        <v>722.78372984516136</v>
      </c>
      <c r="BY231" s="79">
        <f t="shared" ca="1" si="205"/>
        <v>722.78372984516136</v>
      </c>
      <c r="BZ231" s="79">
        <f t="shared" ca="1" si="211"/>
        <v>374081.49010891607</v>
      </c>
      <c r="CA231" s="14">
        <f ca="1">SUM(BY$12:BY231)</f>
        <v>197116.72143949801</v>
      </c>
      <c r="CB231" s="77">
        <f ca="1">SUM(BW$12:BW231)+SUMIF(BX$12:BX231, "&lt;0")</f>
        <v>176964.76866941806</v>
      </c>
      <c r="CD231" s="78">
        <v>44405</v>
      </c>
      <c r="CE231" s="79">
        <f t="shared" ca="1" si="206"/>
        <v>2500</v>
      </c>
      <c r="CF231" s="79">
        <f t="shared" ca="1" si="220"/>
        <v>2500</v>
      </c>
      <c r="CG231" s="79">
        <f t="shared" ca="1" si="229"/>
        <v>1762.7549195304623</v>
      </c>
      <c r="CH231" s="79">
        <f t="shared" ca="1" si="207"/>
        <v>737.2450804695377</v>
      </c>
      <c r="CI231" s="79">
        <f t="shared" ca="1" si="208"/>
        <v>737.2450804695377</v>
      </c>
      <c r="CJ231" s="79">
        <f t="shared" ca="1" si="182"/>
        <v>439341.69994991261</v>
      </c>
      <c r="CK231" s="14">
        <f ca="1">SUM(CI$12:CI231)</f>
        <v>233116.72143949801</v>
      </c>
      <c r="CL231" s="77">
        <f ca="1">SUM(CG$12:CG231)+SUMIF(CH$12:CH231, "&lt;0")</f>
        <v>206224.9785104146</v>
      </c>
    </row>
    <row r="232" spans="1:90" x14ac:dyDescent="0.2">
      <c r="A232" s="56">
        <v>44406</v>
      </c>
      <c r="B232" s="76">
        <f ca="1">IF($A232&gt;= $C$5,$C$6, INDEX('[1]Historical Data'!$D$2:$D$742, MATCH(A232, '[1]Historical Data'!$B$2:$B$742, 0)))</f>
        <v>1942.7882857142852</v>
      </c>
      <c r="C232" s="79">
        <f t="shared" ca="1" si="212"/>
        <v>1942.7882857142852</v>
      </c>
      <c r="D232" s="79">
        <f t="shared" ca="1" si="221"/>
        <v>1491.6670000000049</v>
      </c>
      <c r="E232" s="79">
        <f t="shared" ca="1" si="183"/>
        <v>451.12128571428025</v>
      </c>
      <c r="F232" s="79">
        <f t="shared" ca="1" si="184"/>
        <v>451.12128571428025</v>
      </c>
      <c r="G232" s="79">
        <f t="shared" ca="1" si="209"/>
        <v>368107.05557142821</v>
      </c>
      <c r="H232" s="14">
        <f ca="1">SUM(F$12:F232)</f>
        <v>193675.13299999989</v>
      </c>
      <c r="I232" s="77">
        <f ca="1">SUM(D$12:D232)+SUMIF(E$12:E232, "&lt;0")</f>
        <v>174431.92257142853</v>
      </c>
      <c r="J232" s="14"/>
      <c r="K232" s="78">
        <v>44406</v>
      </c>
      <c r="L232" s="79">
        <f t="shared" ca="1" si="185"/>
        <v>1850.8969899038457</v>
      </c>
      <c r="M232" s="79">
        <f t="shared" ca="1" si="213"/>
        <v>1850.8969899038457</v>
      </c>
      <c r="N232" s="79">
        <f t="shared" ca="1" si="222"/>
        <v>1491.6670000000049</v>
      </c>
      <c r="O232" s="79">
        <f t="shared" ca="1" si="186"/>
        <v>359.22998990384076</v>
      </c>
      <c r="P232" s="79">
        <f t="shared" ca="1" si="187"/>
        <v>359.22998990384076</v>
      </c>
      <c r="Q232" s="79">
        <f t="shared" ca="1" si="177"/>
        <v>354415.25249567209</v>
      </c>
      <c r="R232" s="14">
        <f ca="1">SUM(P$12:P232)</f>
        <v>186599.5032225961</v>
      </c>
      <c r="S232" s="77">
        <f ca="1">SUM(N$12:N232)+SUMIF(O$12:O232, "&lt;0")</f>
        <v>167815.74927307692</v>
      </c>
      <c r="U232" s="78">
        <v>44406</v>
      </c>
      <c r="V232" s="79">
        <f t="shared" ca="1" si="188"/>
        <v>1250</v>
      </c>
      <c r="W232" s="79">
        <f t="shared" ca="1" si="214"/>
        <v>1250</v>
      </c>
      <c r="X232" s="79">
        <f t="shared" ca="1" si="223"/>
        <v>1250</v>
      </c>
      <c r="Y232" s="79">
        <f t="shared" ca="1" si="189"/>
        <v>0</v>
      </c>
      <c r="Z232" s="79">
        <f t="shared" ca="1" si="190"/>
        <v>0</v>
      </c>
      <c r="AA232" s="79">
        <f t="shared" ca="1" si="178"/>
        <v>264881.60100000002</v>
      </c>
      <c r="AB232" s="14">
        <f ca="1">SUM(Z$12:Z232)</f>
        <v>140572.10199999998</v>
      </c>
      <c r="AC232" s="77">
        <f ca="1">SUM(X$12:X232)+SUMIF(Y$12:Y232, "&lt;0")</f>
        <v>124309.49899999998</v>
      </c>
      <c r="AE232" s="78">
        <v>44406</v>
      </c>
      <c r="AF232" s="79">
        <f t="shared" ca="1" si="191"/>
        <v>2000</v>
      </c>
      <c r="AG232" s="79">
        <f t="shared" ca="1" si="215"/>
        <v>2000</v>
      </c>
      <c r="AH232" s="79">
        <f t="shared" ca="1" si="224"/>
        <v>1546.7490235077478</v>
      </c>
      <c r="AI232" s="79">
        <f t="shared" ca="1" si="192"/>
        <v>453.25097649225222</v>
      </c>
      <c r="AJ232" s="79">
        <f t="shared" ca="1" si="193"/>
        <v>453.25097649225222</v>
      </c>
      <c r="AK232" s="79">
        <f t="shared" ca="1" si="210"/>
        <v>376081.49010891607</v>
      </c>
      <c r="AL232" s="14">
        <f ca="1">SUM(AJ$12:AJ232)</f>
        <v>197569.97241599025</v>
      </c>
      <c r="AM232" s="77">
        <f ca="1">SUM(AH$12:AH232)+SUMIF(AI$12:AI232, "&lt;0")</f>
        <v>178511.51769292582</v>
      </c>
      <c r="AO232" s="78">
        <v>44406</v>
      </c>
      <c r="AP232" s="79">
        <f t="shared" ca="1" si="194"/>
        <v>3000</v>
      </c>
      <c r="AQ232" s="79">
        <f t="shared" ca="1" si="216"/>
        <v>3000</v>
      </c>
      <c r="AR232" s="79">
        <f t="shared" ca="1" si="225"/>
        <v>2055.7929195304741</v>
      </c>
      <c r="AS232" s="79">
        <f t="shared" ca="1" si="195"/>
        <v>944.20708046952586</v>
      </c>
      <c r="AT232" s="79">
        <f t="shared" ca="1" si="196"/>
        <v>944.20708046952586</v>
      </c>
      <c r="AU232" s="79">
        <f t="shared" ca="1" si="179"/>
        <v>496967.72356228146</v>
      </c>
      <c r="AV232" s="14">
        <f ca="1">SUM(AT$12:AT232)</f>
        <v>264686.95213233645</v>
      </c>
      <c r="AW232" s="77">
        <f ca="1">SUM(AR$12:AR232)+SUMIF(AS$12:AS232, "&lt;0")</f>
        <v>232280.7714299451</v>
      </c>
      <c r="AX232" s="14"/>
      <c r="AZ232" s="78">
        <v>44406</v>
      </c>
      <c r="BA232" s="79">
        <f t="shared" ca="1" si="197"/>
        <v>1500</v>
      </c>
      <c r="BB232" s="79">
        <f t="shared" ca="1" si="217"/>
        <v>1500</v>
      </c>
      <c r="BC232" s="79">
        <f t="shared" ca="1" si="226"/>
        <v>1491.6670000000049</v>
      </c>
      <c r="BD232" s="79">
        <f t="shared" ca="1" si="198"/>
        <v>8.3329999999950815</v>
      </c>
      <c r="BE232" s="79">
        <f t="shared" ca="1" si="199"/>
        <v>8.3329999999950815</v>
      </c>
      <c r="BF232" s="79">
        <f t="shared" ca="1" si="180"/>
        <v>302131.60100000002</v>
      </c>
      <c r="BG232" s="14">
        <f ca="1">SUM(BE$12:BE232)</f>
        <v>159580.43499999997</v>
      </c>
      <c r="BH232" s="77">
        <f ca="1">SUM(BC$12:BC232)+SUMIF(BD$12:BD232, "&lt;0")</f>
        <v>142551.16600000003</v>
      </c>
      <c r="BJ232" s="78">
        <v>44406</v>
      </c>
      <c r="BK232" s="79">
        <f t="shared" ca="1" si="200"/>
        <v>1750</v>
      </c>
      <c r="BL232" s="79">
        <f t="shared" ca="1" si="218"/>
        <v>1750</v>
      </c>
      <c r="BM232" s="79">
        <f t="shared" ca="1" si="227"/>
        <v>1491.6670000000049</v>
      </c>
      <c r="BN232" s="79">
        <f t="shared" ca="1" si="201"/>
        <v>258.33299999999508</v>
      </c>
      <c r="BO232" s="79">
        <f t="shared" ca="1" si="202"/>
        <v>258.33299999999508</v>
      </c>
      <c r="BP232" s="79">
        <f t="shared" ca="1" si="181"/>
        <v>339381.60100000002</v>
      </c>
      <c r="BQ232" s="14">
        <f ca="1">SUM(BO$12:BO232)</f>
        <v>178830.43499999997</v>
      </c>
      <c r="BR232" s="77">
        <f ca="1">SUM(BM$12:BM232)+SUMIF(BN$12:BN232, "&lt;0")</f>
        <v>160551.16599999997</v>
      </c>
      <c r="BT232" s="78">
        <v>44406</v>
      </c>
      <c r="BU232" s="79">
        <f t="shared" ca="1" si="203"/>
        <v>2000</v>
      </c>
      <c r="BV232" s="79">
        <f t="shared" ca="1" si="219"/>
        <v>2000</v>
      </c>
      <c r="BW232" s="79">
        <f t="shared" ca="1" si="228"/>
        <v>1546.7490235077478</v>
      </c>
      <c r="BX232" s="79">
        <f t="shared" ca="1" si="204"/>
        <v>453.25097649225222</v>
      </c>
      <c r="BY232" s="79">
        <f t="shared" ca="1" si="205"/>
        <v>453.25097649225222</v>
      </c>
      <c r="BZ232" s="79">
        <f t="shared" ca="1" si="211"/>
        <v>376081.49010891607</v>
      </c>
      <c r="CA232" s="14">
        <f ca="1">SUM(BY$12:BY232)</f>
        <v>197569.97241599025</v>
      </c>
      <c r="CB232" s="77">
        <f ca="1">SUM(BW$12:BW232)+SUMIF(BX$12:BX232, "&lt;0")</f>
        <v>178511.51769292582</v>
      </c>
      <c r="CD232" s="78">
        <v>44406</v>
      </c>
      <c r="CE232" s="79">
        <f t="shared" ca="1" si="206"/>
        <v>2500</v>
      </c>
      <c r="CF232" s="79">
        <f t="shared" ca="1" si="220"/>
        <v>2500</v>
      </c>
      <c r="CG232" s="79">
        <f t="shared" ca="1" si="229"/>
        <v>2046.7490235077478</v>
      </c>
      <c r="CH232" s="79">
        <f t="shared" ca="1" si="207"/>
        <v>453.25097649225222</v>
      </c>
      <c r="CI232" s="79">
        <f t="shared" ca="1" si="208"/>
        <v>453.25097649225222</v>
      </c>
      <c r="CJ232" s="79">
        <f t="shared" ca="1" si="182"/>
        <v>441841.69994991261</v>
      </c>
      <c r="CK232" s="14">
        <f ca="1">SUM(CI$12:CI232)</f>
        <v>233569.97241599025</v>
      </c>
      <c r="CL232" s="77">
        <f ca="1">SUM(CG$12:CG232)+SUMIF(CH$12:CH232, "&lt;0")</f>
        <v>208271.72753392236</v>
      </c>
    </row>
    <row r="233" spans="1:90" x14ac:dyDescent="0.2">
      <c r="A233" s="56">
        <v>44407</v>
      </c>
      <c r="B233" s="76">
        <f ca="1">IF($A233&gt;= $C$5,$C$6, INDEX('[1]Historical Data'!$D$2:$D$742, MATCH(A233, '[1]Historical Data'!$B$2:$B$742, 0)))</f>
        <v>1942.7882857142852</v>
      </c>
      <c r="C233" s="79">
        <f t="shared" ca="1" si="212"/>
        <v>1942.7882857142852</v>
      </c>
      <c r="D233" s="79">
        <f t="shared" ca="1" si="221"/>
        <v>1353.3700000000008</v>
      </c>
      <c r="E233" s="79">
        <f t="shared" ca="1" si="183"/>
        <v>589.41828571428437</v>
      </c>
      <c r="F233" s="79">
        <f t="shared" ca="1" si="184"/>
        <v>589.41828571428437</v>
      </c>
      <c r="G233" s="79">
        <f t="shared" ca="1" si="209"/>
        <v>370049.84385714249</v>
      </c>
      <c r="H233" s="14">
        <f ca="1">SUM(F$12:F233)</f>
        <v>194264.55128571417</v>
      </c>
      <c r="I233" s="77">
        <f ca="1">SUM(D$12:D233)+SUMIF(E$12:E233, "&lt;0")</f>
        <v>175785.29257142852</v>
      </c>
      <c r="J233" s="14"/>
      <c r="K233" s="78">
        <v>44407</v>
      </c>
      <c r="L233" s="79">
        <f t="shared" ca="1" si="185"/>
        <v>1850.8969899038457</v>
      </c>
      <c r="M233" s="79">
        <f t="shared" ca="1" si="213"/>
        <v>1850.8969899038457</v>
      </c>
      <c r="N233" s="79">
        <f t="shared" ca="1" si="222"/>
        <v>1353.3700000000008</v>
      </c>
      <c r="O233" s="79">
        <f t="shared" ca="1" si="186"/>
        <v>497.52698990384488</v>
      </c>
      <c r="P233" s="79">
        <f t="shared" ca="1" si="187"/>
        <v>497.52698990384488</v>
      </c>
      <c r="Q233" s="79">
        <f t="shared" ca="1" si="177"/>
        <v>356266.14948557591</v>
      </c>
      <c r="R233" s="14">
        <f ca="1">SUM(P$12:P233)</f>
        <v>187097.03021249996</v>
      </c>
      <c r="S233" s="77">
        <f ca="1">SUM(N$12:N233)+SUMIF(O$12:O233, "&lt;0")</f>
        <v>169169.11927307691</v>
      </c>
      <c r="U233" s="78">
        <v>44407</v>
      </c>
      <c r="V233" s="79">
        <f t="shared" ca="1" si="188"/>
        <v>1250</v>
      </c>
      <c r="W233" s="79">
        <f t="shared" ca="1" si="214"/>
        <v>1250</v>
      </c>
      <c r="X233" s="79">
        <f t="shared" ca="1" si="223"/>
        <v>1250</v>
      </c>
      <c r="Y233" s="79">
        <f t="shared" ca="1" si="189"/>
        <v>0</v>
      </c>
      <c r="Z233" s="79">
        <f t="shared" ca="1" si="190"/>
        <v>0</v>
      </c>
      <c r="AA233" s="79">
        <f t="shared" ca="1" si="178"/>
        <v>266131.60100000002</v>
      </c>
      <c r="AB233" s="14">
        <f ca="1">SUM(Z$12:Z233)</f>
        <v>140572.10199999998</v>
      </c>
      <c r="AC233" s="77">
        <f ca="1">SUM(X$12:X233)+SUMIF(Y$12:Y233, "&lt;0")</f>
        <v>125559.49899999998</v>
      </c>
      <c r="AE233" s="78">
        <v>44407</v>
      </c>
      <c r="AF233" s="79">
        <f t="shared" ca="1" si="191"/>
        <v>2000</v>
      </c>
      <c r="AG233" s="79">
        <f t="shared" ca="1" si="215"/>
        <v>2000</v>
      </c>
      <c r="AH233" s="79">
        <f t="shared" ca="1" si="224"/>
        <v>1384.9467768606407</v>
      </c>
      <c r="AI233" s="79">
        <f t="shared" ca="1" si="192"/>
        <v>615.05322313935926</v>
      </c>
      <c r="AJ233" s="79">
        <f t="shared" ca="1" si="193"/>
        <v>615.05322313935926</v>
      </c>
      <c r="AK233" s="79">
        <f t="shared" ca="1" si="210"/>
        <v>378081.49010891607</v>
      </c>
      <c r="AL233" s="14">
        <f ca="1">SUM(AJ$12:AJ233)</f>
        <v>198185.02563912963</v>
      </c>
      <c r="AM233" s="77">
        <f ca="1">SUM(AH$12:AH233)+SUMIF(AI$12:AI233, "&lt;0")</f>
        <v>179896.46446978644</v>
      </c>
      <c r="AO233" s="78">
        <v>44407</v>
      </c>
      <c r="AP233" s="79">
        <f t="shared" ca="1" si="194"/>
        <v>3000</v>
      </c>
      <c r="AQ233" s="79">
        <f t="shared" ca="1" si="216"/>
        <v>3000</v>
      </c>
      <c r="AR233" s="79">
        <f t="shared" ca="1" si="225"/>
        <v>1917.4959195304698</v>
      </c>
      <c r="AS233" s="79">
        <f t="shared" ca="1" si="195"/>
        <v>1082.5040804695302</v>
      </c>
      <c r="AT233" s="79">
        <f t="shared" ca="1" si="196"/>
        <v>1082.5040804695302</v>
      </c>
      <c r="AU233" s="79">
        <f t="shared" ca="1" si="179"/>
        <v>499967.72356228146</v>
      </c>
      <c r="AV233" s="14">
        <f ca="1">SUM(AT$12:AT233)</f>
        <v>265769.45621280599</v>
      </c>
      <c r="AW233" s="77">
        <f ca="1">SUM(AR$12:AR233)+SUMIF(AS$12:AS233, "&lt;0")</f>
        <v>234198.26734947559</v>
      </c>
      <c r="AX233" s="14"/>
      <c r="AZ233" s="78">
        <v>44407</v>
      </c>
      <c r="BA233" s="79">
        <f t="shared" ca="1" si="197"/>
        <v>1500</v>
      </c>
      <c r="BB233" s="79">
        <f t="shared" ca="1" si="217"/>
        <v>1500</v>
      </c>
      <c r="BC233" s="79">
        <f t="shared" ca="1" si="226"/>
        <v>1353.3700000000008</v>
      </c>
      <c r="BD233" s="79">
        <f t="shared" ca="1" si="198"/>
        <v>146.6299999999992</v>
      </c>
      <c r="BE233" s="79">
        <f t="shared" ca="1" si="199"/>
        <v>146.6299999999992</v>
      </c>
      <c r="BF233" s="79">
        <f t="shared" ca="1" si="180"/>
        <v>303631.60100000002</v>
      </c>
      <c r="BG233" s="14">
        <f ca="1">SUM(BE$12:BE233)</f>
        <v>159727.06499999997</v>
      </c>
      <c r="BH233" s="77">
        <f ca="1">SUM(BC$12:BC233)+SUMIF(BD$12:BD233, "&lt;0")</f>
        <v>143904.53600000002</v>
      </c>
      <c r="BJ233" s="78">
        <v>44407</v>
      </c>
      <c r="BK233" s="79">
        <f t="shared" ca="1" si="200"/>
        <v>1750</v>
      </c>
      <c r="BL233" s="79">
        <f t="shared" ca="1" si="218"/>
        <v>1750</v>
      </c>
      <c r="BM233" s="79">
        <f t="shared" ca="1" si="227"/>
        <v>1353.3700000000008</v>
      </c>
      <c r="BN233" s="79">
        <f t="shared" ca="1" si="201"/>
        <v>396.6299999999992</v>
      </c>
      <c r="BO233" s="79">
        <f t="shared" ca="1" si="202"/>
        <v>396.6299999999992</v>
      </c>
      <c r="BP233" s="79">
        <f t="shared" ca="1" si="181"/>
        <v>341131.60100000002</v>
      </c>
      <c r="BQ233" s="14">
        <f ca="1">SUM(BO$12:BO233)</f>
        <v>179227.06499999997</v>
      </c>
      <c r="BR233" s="77">
        <f ca="1">SUM(BM$12:BM233)+SUMIF(BN$12:BN233, "&lt;0")</f>
        <v>161904.53599999996</v>
      </c>
      <c r="BT233" s="78">
        <v>44407</v>
      </c>
      <c r="BU233" s="79">
        <f t="shared" ca="1" si="203"/>
        <v>2000</v>
      </c>
      <c r="BV233" s="79">
        <f t="shared" ca="1" si="219"/>
        <v>2000</v>
      </c>
      <c r="BW233" s="79">
        <f t="shared" ca="1" si="228"/>
        <v>1384.9467768606407</v>
      </c>
      <c r="BX233" s="79">
        <f t="shared" ca="1" si="204"/>
        <v>615.05322313935926</v>
      </c>
      <c r="BY233" s="79">
        <f t="shared" ca="1" si="205"/>
        <v>615.05322313935926</v>
      </c>
      <c r="BZ233" s="79">
        <f t="shared" ca="1" si="211"/>
        <v>378081.49010891607</v>
      </c>
      <c r="CA233" s="14">
        <f ca="1">SUM(BY$12:BY233)</f>
        <v>198185.02563912963</v>
      </c>
      <c r="CB233" s="77">
        <f ca="1">SUM(BW$12:BW233)+SUMIF(BX$12:BX233, "&lt;0")</f>
        <v>179896.46446978644</v>
      </c>
      <c r="CD233" s="78">
        <v>44407</v>
      </c>
      <c r="CE233" s="79">
        <f t="shared" ca="1" si="206"/>
        <v>2500</v>
      </c>
      <c r="CF233" s="79">
        <f t="shared" ca="1" si="220"/>
        <v>2500</v>
      </c>
      <c r="CG233" s="79">
        <f t="shared" ca="1" si="229"/>
        <v>1884.9467768606407</v>
      </c>
      <c r="CH233" s="79">
        <f t="shared" ca="1" si="207"/>
        <v>615.05322313935926</v>
      </c>
      <c r="CI233" s="79">
        <f t="shared" ca="1" si="208"/>
        <v>615.05322313935926</v>
      </c>
      <c r="CJ233" s="79">
        <f t="shared" ca="1" si="182"/>
        <v>444341.69994991261</v>
      </c>
      <c r="CK233" s="14">
        <f ca="1">SUM(CI$12:CI233)</f>
        <v>234185.02563912963</v>
      </c>
      <c r="CL233" s="77">
        <f ca="1">SUM(CG$12:CG233)+SUMIF(CH$12:CH233, "&lt;0")</f>
        <v>210156.67431078298</v>
      </c>
    </row>
    <row r="234" spans="1:90" x14ac:dyDescent="0.2">
      <c r="A234" s="56">
        <v>44408</v>
      </c>
      <c r="B234" s="76">
        <f ca="1">IF($A234&gt;= $C$5,$C$6, INDEX('[1]Historical Data'!$D$2:$D$742, MATCH(A234, '[1]Historical Data'!$B$2:$B$742, 0)))</f>
        <v>1942.7882857142852</v>
      </c>
      <c r="C234" s="79">
        <f t="shared" ca="1" si="212"/>
        <v>1942.7882857142852</v>
      </c>
      <c r="D234" s="79">
        <f t="shared" ca="1" si="221"/>
        <v>609.47499999999627</v>
      </c>
      <c r="E234" s="79">
        <f t="shared" ca="1" si="183"/>
        <v>1333.3132857142889</v>
      </c>
      <c r="F234" s="79">
        <f t="shared" ca="1" si="184"/>
        <v>1333.3132857142889</v>
      </c>
      <c r="G234" s="79">
        <f t="shared" ca="1" si="209"/>
        <v>371992.63214285678</v>
      </c>
      <c r="H234" s="14">
        <f ca="1">SUM(F$12:F234)</f>
        <v>195597.86457142845</v>
      </c>
      <c r="I234" s="77">
        <f ca="1">SUM(D$12:D234)+SUMIF(E$12:E234, "&lt;0")</f>
        <v>176394.76757142853</v>
      </c>
      <c r="J234" s="14"/>
      <c r="K234" s="78">
        <v>44408</v>
      </c>
      <c r="L234" s="79">
        <f t="shared" ca="1" si="185"/>
        <v>1850.8969899038457</v>
      </c>
      <c r="M234" s="79">
        <f t="shared" ca="1" si="213"/>
        <v>1850.8969899038457</v>
      </c>
      <c r="N234" s="79">
        <f t="shared" ca="1" si="222"/>
        <v>609.47499999999627</v>
      </c>
      <c r="O234" s="79">
        <f t="shared" ca="1" si="186"/>
        <v>1241.4219899038494</v>
      </c>
      <c r="P234" s="79">
        <f t="shared" ca="1" si="187"/>
        <v>1241.4219899038494</v>
      </c>
      <c r="Q234" s="79">
        <f t="shared" ca="1" si="177"/>
        <v>358117.04647547973</v>
      </c>
      <c r="R234" s="14">
        <f ca="1">SUM(P$12:P234)</f>
        <v>188338.4522024038</v>
      </c>
      <c r="S234" s="77">
        <f ca="1">SUM(N$12:N234)+SUMIF(O$12:O234, "&lt;0")</f>
        <v>169778.59427307692</v>
      </c>
      <c r="U234" s="78">
        <v>44408</v>
      </c>
      <c r="V234" s="79">
        <f t="shared" ca="1" si="188"/>
        <v>1250</v>
      </c>
      <c r="W234" s="79">
        <f t="shared" ca="1" si="214"/>
        <v>1250</v>
      </c>
      <c r="X234" s="79">
        <f t="shared" ca="1" si="223"/>
        <v>954.51200000000199</v>
      </c>
      <c r="Y234" s="79">
        <f t="shared" ca="1" si="189"/>
        <v>295.48799999999801</v>
      </c>
      <c r="Z234" s="79">
        <f t="shared" ca="1" si="190"/>
        <v>295.48799999999801</v>
      </c>
      <c r="AA234" s="79">
        <f t="shared" ca="1" si="178"/>
        <v>267381.60100000002</v>
      </c>
      <c r="AB234" s="14">
        <f ca="1">SUM(Z$12:Z234)</f>
        <v>140867.59</v>
      </c>
      <c r="AC234" s="77">
        <f ca="1">SUM(X$12:X234)+SUMIF(Y$12:Y234, "&lt;0")</f>
        <v>126514.01099999997</v>
      </c>
      <c r="AE234" s="78">
        <v>44408</v>
      </c>
      <c r="AF234" s="79">
        <f t="shared" ca="1" si="191"/>
        <v>2000</v>
      </c>
      <c r="AG234" s="79">
        <f t="shared" ca="1" si="215"/>
        <v>2000</v>
      </c>
      <c r="AH234" s="79">
        <f t="shared" ca="1" si="224"/>
        <v>617.54653021353329</v>
      </c>
      <c r="AI234" s="79">
        <f t="shared" ca="1" si="192"/>
        <v>1382.4534697864667</v>
      </c>
      <c r="AJ234" s="79">
        <f t="shared" ca="1" si="193"/>
        <v>1382.4534697864667</v>
      </c>
      <c r="AK234" s="79">
        <f t="shared" ca="1" si="210"/>
        <v>380081.49010891607</v>
      </c>
      <c r="AL234" s="14">
        <f ca="1">SUM(AJ$12:AJ234)</f>
        <v>199567.4791089161</v>
      </c>
      <c r="AM234" s="77">
        <f ca="1">SUM(AH$12:AH234)+SUMIF(AI$12:AI234, "&lt;0")</f>
        <v>180514.01099999997</v>
      </c>
      <c r="AO234" s="78">
        <v>44408</v>
      </c>
      <c r="AP234" s="79">
        <f t="shared" ca="1" si="194"/>
        <v>3000</v>
      </c>
      <c r="AQ234" s="79">
        <f t="shared" ca="1" si="216"/>
        <v>3000</v>
      </c>
      <c r="AR234" s="79">
        <f t="shared" ca="1" si="225"/>
        <v>1173.6009195304657</v>
      </c>
      <c r="AS234" s="79">
        <f t="shared" ca="1" si="195"/>
        <v>1826.3990804695343</v>
      </c>
      <c r="AT234" s="79">
        <f t="shared" ca="1" si="196"/>
        <v>1826.3990804695343</v>
      </c>
      <c r="AU234" s="79">
        <f t="shared" ca="1" si="179"/>
        <v>502967.72356228146</v>
      </c>
      <c r="AV234" s="14">
        <f ca="1">SUM(AT$12:AT234)</f>
        <v>267595.8552932755</v>
      </c>
      <c r="AW234" s="77">
        <f ca="1">SUM(AR$12:AR234)+SUMIF(AS$12:AS234, "&lt;0")</f>
        <v>235371.86826900605</v>
      </c>
      <c r="AX234" s="14"/>
      <c r="AZ234" s="78">
        <v>44408</v>
      </c>
      <c r="BA234" s="79">
        <f t="shared" ca="1" si="197"/>
        <v>1500</v>
      </c>
      <c r="BB234" s="79">
        <f t="shared" ca="1" si="217"/>
        <v>1500</v>
      </c>
      <c r="BC234" s="79">
        <f t="shared" ca="1" si="226"/>
        <v>609.47499999999627</v>
      </c>
      <c r="BD234" s="79">
        <f t="shared" ca="1" si="198"/>
        <v>890.52500000000373</v>
      </c>
      <c r="BE234" s="79">
        <f t="shared" ca="1" si="199"/>
        <v>890.52500000000373</v>
      </c>
      <c r="BF234" s="79">
        <f t="shared" ca="1" si="180"/>
        <v>305131.60100000002</v>
      </c>
      <c r="BG234" s="14">
        <f ca="1">SUM(BE$12:BE234)</f>
        <v>160617.58999999997</v>
      </c>
      <c r="BH234" s="77">
        <f ca="1">SUM(BC$12:BC234)+SUMIF(BD$12:BD234, "&lt;0")</f>
        <v>144514.01100000003</v>
      </c>
      <c r="BJ234" s="78">
        <v>44408</v>
      </c>
      <c r="BK234" s="79">
        <f t="shared" ca="1" si="200"/>
        <v>1750</v>
      </c>
      <c r="BL234" s="79">
        <f t="shared" ca="1" si="218"/>
        <v>1750</v>
      </c>
      <c r="BM234" s="79">
        <f t="shared" ca="1" si="227"/>
        <v>609.47499999999627</v>
      </c>
      <c r="BN234" s="79">
        <f t="shared" ca="1" si="201"/>
        <v>1140.5250000000037</v>
      </c>
      <c r="BO234" s="79">
        <f t="shared" ca="1" si="202"/>
        <v>1140.5250000000037</v>
      </c>
      <c r="BP234" s="79">
        <f t="shared" ca="1" si="181"/>
        <v>342881.60100000002</v>
      </c>
      <c r="BQ234" s="14">
        <f ca="1">SUM(BO$12:BO234)</f>
        <v>180367.58999999997</v>
      </c>
      <c r="BR234" s="77">
        <f ca="1">SUM(BM$12:BM234)+SUMIF(BN$12:BN234, "&lt;0")</f>
        <v>162514.01099999997</v>
      </c>
      <c r="BT234" s="78">
        <v>44408</v>
      </c>
      <c r="BU234" s="79">
        <f t="shared" ca="1" si="203"/>
        <v>2000</v>
      </c>
      <c r="BV234" s="79">
        <f t="shared" ca="1" si="219"/>
        <v>2000</v>
      </c>
      <c r="BW234" s="79">
        <f t="shared" ca="1" si="228"/>
        <v>617.54653021353329</v>
      </c>
      <c r="BX234" s="79">
        <f t="shared" ca="1" si="204"/>
        <v>1382.4534697864667</v>
      </c>
      <c r="BY234" s="79">
        <f t="shared" ca="1" si="205"/>
        <v>1382.4534697864667</v>
      </c>
      <c r="BZ234" s="79">
        <f t="shared" ca="1" si="211"/>
        <v>380081.49010891607</v>
      </c>
      <c r="CA234" s="14">
        <f ca="1">SUM(BY$12:BY234)</f>
        <v>199567.4791089161</v>
      </c>
      <c r="CB234" s="77">
        <f ca="1">SUM(BW$12:BW234)+SUMIF(BX$12:BX234, "&lt;0")</f>
        <v>180514.01099999997</v>
      </c>
      <c r="CD234" s="78">
        <v>44408</v>
      </c>
      <c r="CE234" s="79">
        <f t="shared" ca="1" si="206"/>
        <v>2500</v>
      </c>
      <c r="CF234" s="79">
        <f t="shared" ca="1" si="220"/>
        <v>2500</v>
      </c>
      <c r="CG234" s="79">
        <f t="shared" ca="1" si="229"/>
        <v>1117.5465302135333</v>
      </c>
      <c r="CH234" s="79">
        <f t="shared" ca="1" si="207"/>
        <v>1382.4534697864667</v>
      </c>
      <c r="CI234" s="79">
        <f t="shared" ca="1" si="208"/>
        <v>1382.4534697864667</v>
      </c>
      <c r="CJ234" s="79">
        <f t="shared" ca="1" si="182"/>
        <v>446841.69994991261</v>
      </c>
      <c r="CK234" s="14">
        <f ca="1">SUM(CI$12:CI234)</f>
        <v>235567.4791089161</v>
      </c>
      <c r="CL234" s="77">
        <f ca="1">SUM(CG$12:CG234)+SUMIF(CH$12:CH234, "&lt;0")</f>
        <v>211274.22084099651</v>
      </c>
    </row>
    <row r="235" spans="1:90" x14ac:dyDescent="0.2">
      <c r="A235" s="56">
        <v>44409</v>
      </c>
      <c r="B235" s="76">
        <f ca="1">IF($A235&gt;= $C$5,$C$6, INDEX('[1]Historical Data'!$D$2:$D$742, MATCH(A235, '[1]Historical Data'!$B$2:$B$742, 0)))</f>
        <v>1942.7882857142852</v>
      </c>
      <c r="C235" s="79">
        <f t="shared" ca="1" si="212"/>
        <v>1942.7882857142852</v>
      </c>
      <c r="D235" s="79">
        <f t="shared" ca="1" si="221"/>
        <v>771.04900000000134</v>
      </c>
      <c r="E235" s="79">
        <f t="shared" ca="1" si="183"/>
        <v>1171.7392857142838</v>
      </c>
      <c r="F235" s="79">
        <f t="shared" ca="1" si="184"/>
        <v>1171.7392857142838</v>
      </c>
      <c r="G235" s="79">
        <f t="shared" ca="1" si="209"/>
        <v>373935.42042857106</v>
      </c>
      <c r="H235" s="14">
        <f ca="1">SUM(F$12:F235)</f>
        <v>196769.60385714273</v>
      </c>
      <c r="I235" s="77">
        <f ca="1">SUM(D$12:D235)+SUMIF(E$12:E235, "&lt;0")</f>
        <v>177165.81657142853</v>
      </c>
      <c r="J235" s="14"/>
      <c r="K235" s="78">
        <v>44409</v>
      </c>
      <c r="L235" s="79">
        <f t="shared" ca="1" si="185"/>
        <v>1850.8969899038457</v>
      </c>
      <c r="M235" s="79">
        <f t="shared" ca="1" si="213"/>
        <v>1850.8969899038457</v>
      </c>
      <c r="N235" s="79">
        <f t="shared" ca="1" si="222"/>
        <v>771.04900000000134</v>
      </c>
      <c r="O235" s="79">
        <f t="shared" ca="1" si="186"/>
        <v>1079.8479899038443</v>
      </c>
      <c r="P235" s="79">
        <f t="shared" ca="1" si="187"/>
        <v>1079.8479899038443</v>
      </c>
      <c r="Q235" s="79">
        <f t="shared" ca="1" si="177"/>
        <v>359967.94346538355</v>
      </c>
      <c r="R235" s="14">
        <f ca="1">SUM(P$12:P235)</f>
        <v>189418.30019230765</v>
      </c>
      <c r="S235" s="77">
        <f ca="1">SUM(N$12:N235)+SUMIF(O$12:O235, "&lt;0")</f>
        <v>170549.64327307692</v>
      </c>
      <c r="U235" s="78">
        <v>44409</v>
      </c>
      <c r="V235" s="79">
        <f t="shared" ca="1" si="188"/>
        <v>1250</v>
      </c>
      <c r="W235" s="79">
        <f t="shared" ca="1" si="214"/>
        <v>1250</v>
      </c>
      <c r="X235" s="79">
        <f t="shared" ca="1" si="223"/>
        <v>771.04900000000134</v>
      </c>
      <c r="Y235" s="79">
        <f t="shared" ca="1" si="189"/>
        <v>478.95099999999866</v>
      </c>
      <c r="Z235" s="79">
        <f t="shared" ca="1" si="190"/>
        <v>478.95099999999866</v>
      </c>
      <c r="AA235" s="79">
        <f t="shared" ca="1" si="178"/>
        <v>268631.60100000002</v>
      </c>
      <c r="AB235" s="14">
        <f ca="1">SUM(Z$12:Z235)</f>
        <v>141346.541</v>
      </c>
      <c r="AC235" s="77">
        <f ca="1">SUM(X$12:X235)+SUMIF(Y$12:Y235, "&lt;0")</f>
        <v>127285.05999999997</v>
      </c>
      <c r="AE235" s="78">
        <v>44409</v>
      </c>
      <c r="AF235" s="79">
        <f t="shared" ca="1" si="191"/>
        <v>2000</v>
      </c>
      <c r="AG235" s="79">
        <f t="shared" ca="1" si="215"/>
        <v>2000</v>
      </c>
      <c r="AH235" s="79">
        <f t="shared" ca="1" si="224"/>
        <v>771.04900000000134</v>
      </c>
      <c r="AI235" s="79">
        <f t="shared" ca="1" si="192"/>
        <v>1228.9509999999987</v>
      </c>
      <c r="AJ235" s="79">
        <f t="shared" ca="1" si="193"/>
        <v>1228.9509999999987</v>
      </c>
      <c r="AK235" s="79">
        <f t="shared" ca="1" si="210"/>
        <v>382081.49010891607</v>
      </c>
      <c r="AL235" s="14">
        <f ca="1">SUM(AJ$12:AJ235)</f>
        <v>200796.4301089161</v>
      </c>
      <c r="AM235" s="77">
        <f ca="1">SUM(AH$12:AH235)+SUMIF(AI$12:AI235, "&lt;0")</f>
        <v>181285.05999999997</v>
      </c>
      <c r="AO235" s="78">
        <v>44409</v>
      </c>
      <c r="AP235" s="79">
        <f t="shared" ca="1" si="194"/>
        <v>3000</v>
      </c>
      <c r="AQ235" s="79">
        <f t="shared" ca="1" si="216"/>
        <v>3000</v>
      </c>
      <c r="AR235" s="79">
        <f t="shared" ca="1" si="225"/>
        <v>1335.1749195304703</v>
      </c>
      <c r="AS235" s="79">
        <f t="shared" ca="1" si="195"/>
        <v>1664.8250804695297</v>
      </c>
      <c r="AT235" s="79">
        <f t="shared" ca="1" si="196"/>
        <v>1664.8250804695297</v>
      </c>
      <c r="AU235" s="79">
        <f t="shared" ca="1" si="179"/>
        <v>505967.72356228146</v>
      </c>
      <c r="AV235" s="14">
        <f ca="1">SUM(AT$12:AT235)</f>
        <v>269260.68037374504</v>
      </c>
      <c r="AW235" s="77">
        <f ca="1">SUM(AR$12:AR235)+SUMIF(AS$12:AS235, "&lt;0")</f>
        <v>236707.04318853651</v>
      </c>
      <c r="AX235" s="14"/>
      <c r="AZ235" s="78">
        <v>44409</v>
      </c>
      <c r="BA235" s="79">
        <f t="shared" ca="1" si="197"/>
        <v>1500</v>
      </c>
      <c r="BB235" s="79">
        <f t="shared" ca="1" si="217"/>
        <v>1500</v>
      </c>
      <c r="BC235" s="79">
        <f t="shared" ca="1" si="226"/>
        <v>771.04900000000134</v>
      </c>
      <c r="BD235" s="79">
        <f t="shared" ca="1" si="198"/>
        <v>728.95099999999866</v>
      </c>
      <c r="BE235" s="79">
        <f t="shared" ca="1" si="199"/>
        <v>728.95099999999866</v>
      </c>
      <c r="BF235" s="79">
        <f t="shared" ca="1" si="180"/>
        <v>306631.60100000002</v>
      </c>
      <c r="BG235" s="14">
        <f ca="1">SUM(BE$12:BE235)</f>
        <v>161346.54099999997</v>
      </c>
      <c r="BH235" s="77">
        <f ca="1">SUM(BC$12:BC235)+SUMIF(BD$12:BD235, "&lt;0")</f>
        <v>145285.06000000003</v>
      </c>
      <c r="BJ235" s="78">
        <v>44409</v>
      </c>
      <c r="BK235" s="79">
        <f t="shared" ca="1" si="200"/>
        <v>1750</v>
      </c>
      <c r="BL235" s="79">
        <f t="shared" ca="1" si="218"/>
        <v>1750</v>
      </c>
      <c r="BM235" s="79">
        <f t="shared" ca="1" si="227"/>
        <v>771.04900000000134</v>
      </c>
      <c r="BN235" s="79">
        <f t="shared" ca="1" si="201"/>
        <v>978.95099999999866</v>
      </c>
      <c r="BO235" s="79">
        <f t="shared" ca="1" si="202"/>
        <v>978.95099999999866</v>
      </c>
      <c r="BP235" s="79">
        <f t="shared" ca="1" si="181"/>
        <v>344631.60100000002</v>
      </c>
      <c r="BQ235" s="14">
        <f ca="1">SUM(BO$12:BO235)</f>
        <v>181346.54099999997</v>
      </c>
      <c r="BR235" s="77">
        <f ca="1">SUM(BM$12:BM235)+SUMIF(BN$12:BN235, "&lt;0")</f>
        <v>163285.05999999997</v>
      </c>
      <c r="BT235" s="78">
        <v>44409</v>
      </c>
      <c r="BU235" s="79">
        <f t="shared" ca="1" si="203"/>
        <v>2000</v>
      </c>
      <c r="BV235" s="79">
        <f t="shared" ca="1" si="219"/>
        <v>2000</v>
      </c>
      <c r="BW235" s="79">
        <f t="shared" ca="1" si="228"/>
        <v>771.04900000000134</v>
      </c>
      <c r="BX235" s="79">
        <f t="shared" ca="1" si="204"/>
        <v>1228.9509999999987</v>
      </c>
      <c r="BY235" s="79">
        <f t="shared" ca="1" si="205"/>
        <v>1228.9509999999987</v>
      </c>
      <c r="BZ235" s="79">
        <f t="shared" ca="1" si="211"/>
        <v>382081.49010891607</v>
      </c>
      <c r="CA235" s="14">
        <f ca="1">SUM(BY$12:BY235)</f>
        <v>200796.4301089161</v>
      </c>
      <c r="CB235" s="77">
        <f ca="1">SUM(BW$12:BW235)+SUMIF(BX$12:BX235, "&lt;0")</f>
        <v>181285.05999999997</v>
      </c>
      <c r="CD235" s="78">
        <v>44409</v>
      </c>
      <c r="CE235" s="79">
        <f t="shared" ca="1" si="206"/>
        <v>2500</v>
      </c>
      <c r="CF235" s="79">
        <f t="shared" ca="1" si="220"/>
        <v>2500</v>
      </c>
      <c r="CG235" s="79">
        <f t="shared" ca="1" si="229"/>
        <v>1255.6152835664354</v>
      </c>
      <c r="CH235" s="79">
        <f t="shared" ca="1" si="207"/>
        <v>1244.3847164335646</v>
      </c>
      <c r="CI235" s="79">
        <f t="shared" ca="1" si="208"/>
        <v>1244.3847164335646</v>
      </c>
      <c r="CJ235" s="79">
        <f t="shared" ca="1" si="182"/>
        <v>449341.69994991261</v>
      </c>
      <c r="CK235" s="14">
        <f ca="1">SUM(CI$12:CI235)</f>
        <v>236811.86382534966</v>
      </c>
      <c r="CL235" s="77">
        <f ca="1">SUM(CG$12:CG235)+SUMIF(CH$12:CH235, "&lt;0")</f>
        <v>212529.83612456295</v>
      </c>
    </row>
    <row r="236" spans="1:90" x14ac:dyDescent="0.2">
      <c r="A236" s="56">
        <v>44410</v>
      </c>
      <c r="B236" s="76">
        <f ca="1">IF($A236&gt;= $C$5,$C$6, INDEX('[1]Historical Data'!$D$2:$D$742, MATCH(A236, '[1]Historical Data'!$B$2:$B$742, 0)))</f>
        <v>1942.7882857142852</v>
      </c>
      <c r="C236" s="79">
        <f t="shared" ca="1" si="212"/>
        <v>1942.7882857142852</v>
      </c>
      <c r="D236" s="79">
        <f t="shared" ca="1" si="221"/>
        <v>0</v>
      </c>
      <c r="E236" s="79">
        <f t="shared" ca="1" si="183"/>
        <v>1942.7882857142852</v>
      </c>
      <c r="F236" s="79">
        <f t="shared" ca="1" si="184"/>
        <v>1942.7882857142852</v>
      </c>
      <c r="G236" s="79">
        <f t="shared" ca="1" si="209"/>
        <v>375878.20871428534</v>
      </c>
      <c r="H236" s="14">
        <f ca="1">SUM(F$12:F236)</f>
        <v>198712.39214285702</v>
      </c>
      <c r="I236" s="77">
        <f ca="1">SUM(D$12:D236)+SUMIF(E$12:E236, "&lt;0")</f>
        <v>177165.81657142853</v>
      </c>
      <c r="J236" s="14"/>
      <c r="K236" s="78">
        <v>44410</v>
      </c>
      <c r="L236" s="79">
        <f t="shared" ca="1" si="185"/>
        <v>1850.8969899038457</v>
      </c>
      <c r="M236" s="79">
        <f t="shared" ca="1" si="213"/>
        <v>1850.8969899038457</v>
      </c>
      <c r="N236" s="79">
        <f t="shared" ca="1" si="222"/>
        <v>0</v>
      </c>
      <c r="O236" s="79">
        <f t="shared" ca="1" si="186"/>
        <v>1850.8969899038457</v>
      </c>
      <c r="P236" s="79">
        <f t="shared" ca="1" si="187"/>
        <v>1850.8969899038457</v>
      </c>
      <c r="Q236" s="79">
        <f t="shared" ca="1" si="177"/>
        <v>361818.84045528737</v>
      </c>
      <c r="R236" s="14">
        <f ca="1">SUM(P$12:P236)</f>
        <v>191269.1971822115</v>
      </c>
      <c r="S236" s="77">
        <f ca="1">SUM(N$12:N236)+SUMIF(O$12:O236, "&lt;0")</f>
        <v>170549.64327307692</v>
      </c>
      <c r="U236" s="78">
        <v>44410</v>
      </c>
      <c r="V236" s="79">
        <f t="shared" ca="1" si="188"/>
        <v>1250</v>
      </c>
      <c r="W236" s="79">
        <f t="shared" ca="1" si="214"/>
        <v>1250</v>
      </c>
      <c r="X236" s="79">
        <f t="shared" ca="1" si="223"/>
        <v>0</v>
      </c>
      <c r="Y236" s="79">
        <f t="shared" ca="1" si="189"/>
        <v>1250</v>
      </c>
      <c r="Z236" s="79">
        <f t="shared" ca="1" si="190"/>
        <v>1250</v>
      </c>
      <c r="AA236" s="79">
        <f t="shared" ca="1" si="178"/>
        <v>269881.60100000002</v>
      </c>
      <c r="AB236" s="14">
        <f ca="1">SUM(Z$12:Z236)</f>
        <v>142596.541</v>
      </c>
      <c r="AC236" s="77">
        <f ca="1">SUM(X$12:X236)+SUMIF(Y$12:Y236, "&lt;0")</f>
        <v>127285.05999999997</v>
      </c>
      <c r="AE236" s="78">
        <v>44410</v>
      </c>
      <c r="AF236" s="79">
        <f t="shared" ca="1" si="191"/>
        <v>2000</v>
      </c>
      <c r="AG236" s="79">
        <f t="shared" ca="1" si="215"/>
        <v>2000</v>
      </c>
      <c r="AH236" s="79">
        <f t="shared" ca="1" si="224"/>
        <v>0</v>
      </c>
      <c r="AI236" s="79">
        <f t="shared" ca="1" si="192"/>
        <v>2000</v>
      </c>
      <c r="AJ236" s="79">
        <f t="shared" ca="1" si="193"/>
        <v>2000</v>
      </c>
      <c r="AK236" s="79">
        <f t="shared" ca="1" si="210"/>
        <v>384081.49010891607</v>
      </c>
      <c r="AL236" s="14">
        <f ca="1">SUM(AJ$12:AJ236)</f>
        <v>202796.4301089161</v>
      </c>
      <c r="AM236" s="77">
        <f ca="1">SUM(AH$12:AH236)+SUMIF(AI$12:AI236, "&lt;0")</f>
        <v>181285.05999999997</v>
      </c>
      <c r="AO236" s="78">
        <v>44410</v>
      </c>
      <c r="AP236" s="79">
        <f t="shared" ca="1" si="194"/>
        <v>3000</v>
      </c>
      <c r="AQ236" s="79">
        <f t="shared" ca="1" si="216"/>
        <v>3000</v>
      </c>
      <c r="AR236" s="79">
        <f t="shared" ca="1" si="225"/>
        <v>564.12591953046922</v>
      </c>
      <c r="AS236" s="79">
        <f t="shared" ca="1" si="195"/>
        <v>2435.8740804695308</v>
      </c>
      <c r="AT236" s="79">
        <f t="shared" ca="1" si="196"/>
        <v>2435.8740804695308</v>
      </c>
      <c r="AU236" s="79">
        <f t="shared" ca="1" si="179"/>
        <v>508967.72356228146</v>
      </c>
      <c r="AV236" s="14">
        <f ca="1">SUM(AT$12:AT236)</f>
        <v>271696.55445421458</v>
      </c>
      <c r="AW236" s="77">
        <f ca="1">SUM(AR$12:AR236)+SUMIF(AS$12:AS236, "&lt;0")</f>
        <v>237271.16910806697</v>
      </c>
      <c r="AX236" s="14"/>
      <c r="AZ236" s="78">
        <v>44410</v>
      </c>
      <c r="BA236" s="79">
        <f t="shared" ca="1" si="197"/>
        <v>1500</v>
      </c>
      <c r="BB236" s="79">
        <f t="shared" ca="1" si="217"/>
        <v>1500</v>
      </c>
      <c r="BC236" s="79">
        <f t="shared" ca="1" si="226"/>
        <v>0</v>
      </c>
      <c r="BD236" s="79">
        <f t="shared" ca="1" si="198"/>
        <v>1500</v>
      </c>
      <c r="BE236" s="79">
        <f t="shared" ca="1" si="199"/>
        <v>1500</v>
      </c>
      <c r="BF236" s="79">
        <f t="shared" ca="1" si="180"/>
        <v>308131.60100000002</v>
      </c>
      <c r="BG236" s="14">
        <f ca="1">SUM(BE$12:BE236)</f>
        <v>162846.54099999997</v>
      </c>
      <c r="BH236" s="77">
        <f ca="1">SUM(BC$12:BC236)+SUMIF(BD$12:BD236, "&lt;0")</f>
        <v>145285.06000000003</v>
      </c>
      <c r="BJ236" s="78">
        <v>44410</v>
      </c>
      <c r="BK236" s="79">
        <f t="shared" ca="1" si="200"/>
        <v>1750</v>
      </c>
      <c r="BL236" s="79">
        <f t="shared" ca="1" si="218"/>
        <v>1750</v>
      </c>
      <c r="BM236" s="79">
        <f t="shared" ca="1" si="227"/>
        <v>0</v>
      </c>
      <c r="BN236" s="79">
        <f t="shared" ca="1" si="201"/>
        <v>1750</v>
      </c>
      <c r="BO236" s="79">
        <f t="shared" ca="1" si="202"/>
        <v>1750</v>
      </c>
      <c r="BP236" s="79">
        <f t="shared" ca="1" si="181"/>
        <v>346381.60100000002</v>
      </c>
      <c r="BQ236" s="14">
        <f ca="1">SUM(BO$12:BO236)</f>
        <v>183096.54099999997</v>
      </c>
      <c r="BR236" s="77">
        <f ca="1">SUM(BM$12:BM236)+SUMIF(BN$12:BN236, "&lt;0")</f>
        <v>163285.05999999997</v>
      </c>
      <c r="BT236" s="78">
        <v>44410</v>
      </c>
      <c r="BU236" s="79">
        <f t="shared" ca="1" si="203"/>
        <v>2000</v>
      </c>
      <c r="BV236" s="79">
        <f t="shared" ca="1" si="219"/>
        <v>2000</v>
      </c>
      <c r="BW236" s="79">
        <f t="shared" ca="1" si="228"/>
        <v>0</v>
      </c>
      <c r="BX236" s="79">
        <f t="shared" ca="1" si="204"/>
        <v>2000</v>
      </c>
      <c r="BY236" s="79">
        <f t="shared" ca="1" si="205"/>
        <v>2000</v>
      </c>
      <c r="BZ236" s="79">
        <f t="shared" ca="1" si="211"/>
        <v>384081.49010891607</v>
      </c>
      <c r="CA236" s="14">
        <f ca="1">SUM(BY$12:BY236)</f>
        <v>202796.4301089161</v>
      </c>
      <c r="CB236" s="77">
        <f ca="1">SUM(BW$12:BW236)+SUMIF(BX$12:BX236, "&lt;0")</f>
        <v>181285.05999999997</v>
      </c>
      <c r="CD236" s="78">
        <v>44410</v>
      </c>
      <c r="CE236" s="79">
        <f t="shared" ca="1" si="206"/>
        <v>2500</v>
      </c>
      <c r="CF236" s="79">
        <f t="shared" ca="1" si="220"/>
        <v>2500</v>
      </c>
      <c r="CG236" s="79">
        <f t="shared" ca="1" si="229"/>
        <v>461.06103691933117</v>
      </c>
      <c r="CH236" s="79">
        <f t="shared" ca="1" si="207"/>
        <v>2038.9389630806688</v>
      </c>
      <c r="CI236" s="79">
        <f t="shared" ca="1" si="208"/>
        <v>2038.9389630806688</v>
      </c>
      <c r="CJ236" s="79">
        <f t="shared" ca="1" si="182"/>
        <v>451841.69994991261</v>
      </c>
      <c r="CK236" s="14">
        <f ca="1">SUM(CI$12:CI236)</f>
        <v>238850.80278843033</v>
      </c>
      <c r="CL236" s="77">
        <f ca="1">SUM(CG$12:CG236)+SUMIF(CH$12:CH236, "&lt;0")</f>
        <v>212990.89716148228</v>
      </c>
    </row>
    <row r="237" spans="1:90" x14ac:dyDescent="0.2">
      <c r="A237" s="56">
        <v>44411</v>
      </c>
      <c r="B237" s="76">
        <f ca="1">IF($A237&gt;= $C$5,$C$6, INDEX('[1]Historical Data'!$D$2:$D$742, MATCH(A237, '[1]Historical Data'!$B$2:$B$742, 0)))</f>
        <v>1942.7882857142852</v>
      </c>
      <c r="C237" s="79">
        <f t="shared" ca="1" si="212"/>
        <v>1942.7882857142852</v>
      </c>
      <c r="D237" s="79">
        <f t="shared" ca="1" si="221"/>
        <v>728.76699999999801</v>
      </c>
      <c r="E237" s="79">
        <f t="shared" ca="1" si="183"/>
        <v>1214.0212857142872</v>
      </c>
      <c r="F237" s="79">
        <f t="shared" ca="1" si="184"/>
        <v>1214.0212857142872</v>
      </c>
      <c r="G237" s="79">
        <f t="shared" ca="1" si="209"/>
        <v>377820.99699999962</v>
      </c>
      <c r="H237" s="14">
        <f ca="1">SUM(F$12:F237)</f>
        <v>199926.41342857131</v>
      </c>
      <c r="I237" s="77">
        <f ca="1">SUM(D$12:D237)+SUMIF(E$12:E237, "&lt;0")</f>
        <v>177894.58357142852</v>
      </c>
      <c r="J237" s="14"/>
      <c r="K237" s="78">
        <v>44411</v>
      </c>
      <c r="L237" s="79">
        <f t="shared" ca="1" si="185"/>
        <v>1850.8969899038457</v>
      </c>
      <c r="M237" s="79">
        <f t="shared" ca="1" si="213"/>
        <v>1850.8969899038457</v>
      </c>
      <c r="N237" s="79">
        <f t="shared" ca="1" si="222"/>
        <v>728.76699999999801</v>
      </c>
      <c r="O237" s="79">
        <f t="shared" ca="1" si="186"/>
        <v>1122.1299899038477</v>
      </c>
      <c r="P237" s="79">
        <f t="shared" ca="1" si="187"/>
        <v>1122.1299899038477</v>
      </c>
      <c r="Q237" s="79">
        <f t="shared" ref="Q237:Q300" ca="1" si="230">L237+Q236</f>
        <v>363669.73744519119</v>
      </c>
      <c r="R237" s="14">
        <f ca="1">SUM(P$12:P237)</f>
        <v>192391.32717211536</v>
      </c>
      <c r="S237" s="77">
        <f ca="1">SUM(N$12:N237)+SUMIF(O$12:O237, "&lt;0")</f>
        <v>171278.41027307691</v>
      </c>
      <c r="U237" s="78">
        <v>44411</v>
      </c>
      <c r="V237" s="79">
        <f t="shared" ca="1" si="188"/>
        <v>1250</v>
      </c>
      <c r="W237" s="79">
        <f t="shared" ca="1" si="214"/>
        <v>1250</v>
      </c>
      <c r="X237" s="79">
        <f t="shared" ca="1" si="223"/>
        <v>728.76699999999801</v>
      </c>
      <c r="Y237" s="79">
        <f t="shared" ca="1" si="189"/>
        <v>521.23300000000199</v>
      </c>
      <c r="Z237" s="79">
        <f t="shared" ca="1" si="190"/>
        <v>521.23300000000199</v>
      </c>
      <c r="AA237" s="79">
        <f t="shared" ref="AA237:AA300" ca="1" si="231">V237+AA236</f>
        <v>271131.60100000002</v>
      </c>
      <c r="AB237" s="14">
        <f ca="1">SUM(Z$12:Z237)</f>
        <v>143117.774</v>
      </c>
      <c r="AC237" s="77">
        <f ca="1">SUM(X$12:X237)+SUMIF(Y$12:Y237, "&lt;0")</f>
        <v>128013.82699999996</v>
      </c>
      <c r="AE237" s="78">
        <v>44411</v>
      </c>
      <c r="AF237" s="79">
        <f t="shared" ca="1" si="191"/>
        <v>2000</v>
      </c>
      <c r="AG237" s="79">
        <f t="shared" ca="1" si="215"/>
        <v>2000</v>
      </c>
      <c r="AH237" s="79">
        <f t="shared" ca="1" si="224"/>
        <v>728.76699999999801</v>
      </c>
      <c r="AI237" s="79">
        <f t="shared" ca="1" si="192"/>
        <v>1271.233000000002</v>
      </c>
      <c r="AJ237" s="79">
        <f t="shared" ca="1" si="193"/>
        <v>1271.233000000002</v>
      </c>
      <c r="AK237" s="79">
        <f t="shared" ca="1" si="210"/>
        <v>386081.49010891607</v>
      </c>
      <c r="AL237" s="14">
        <f ca="1">SUM(AJ$12:AJ237)</f>
        <v>204067.66310891611</v>
      </c>
      <c r="AM237" s="77">
        <f ca="1">SUM(AH$12:AH237)+SUMIF(AI$12:AI237, "&lt;0")</f>
        <v>182013.82699999996</v>
      </c>
      <c r="AO237" s="78">
        <v>44411</v>
      </c>
      <c r="AP237" s="79">
        <f t="shared" ca="1" si="194"/>
        <v>3000</v>
      </c>
      <c r="AQ237" s="79">
        <f t="shared" ca="1" si="216"/>
        <v>3000</v>
      </c>
      <c r="AR237" s="79">
        <f t="shared" ca="1" si="225"/>
        <v>1292.8929195304672</v>
      </c>
      <c r="AS237" s="79">
        <f t="shared" ca="1" si="195"/>
        <v>1707.1070804695328</v>
      </c>
      <c r="AT237" s="79">
        <f t="shared" ca="1" si="196"/>
        <v>1707.1070804695328</v>
      </c>
      <c r="AU237" s="79">
        <f t="shared" ref="AU237:AU300" ca="1" si="232">AP237+AU236</f>
        <v>511967.72356228146</v>
      </c>
      <c r="AV237" s="14">
        <f ca="1">SUM(AT$12:AT237)</f>
        <v>273403.66153468413</v>
      </c>
      <c r="AW237" s="77">
        <f ca="1">SUM(AR$12:AR237)+SUMIF(AS$12:AS237, "&lt;0")</f>
        <v>238564.06202759745</v>
      </c>
      <c r="AX237" s="14"/>
      <c r="AZ237" s="78">
        <v>44411</v>
      </c>
      <c r="BA237" s="79">
        <f t="shared" ca="1" si="197"/>
        <v>1500</v>
      </c>
      <c r="BB237" s="79">
        <f t="shared" ca="1" si="217"/>
        <v>1500</v>
      </c>
      <c r="BC237" s="79">
        <f t="shared" ca="1" si="226"/>
        <v>728.76699999999801</v>
      </c>
      <c r="BD237" s="79">
        <f t="shared" ca="1" si="198"/>
        <v>771.23300000000199</v>
      </c>
      <c r="BE237" s="79">
        <f t="shared" ca="1" si="199"/>
        <v>771.23300000000199</v>
      </c>
      <c r="BF237" s="79">
        <f t="shared" ref="BF237:BF300" ca="1" si="233">BA237+BF236</f>
        <v>309631.60100000002</v>
      </c>
      <c r="BG237" s="14">
        <f ca="1">SUM(BE$12:BE237)</f>
        <v>163617.77399999998</v>
      </c>
      <c r="BH237" s="77">
        <f ca="1">SUM(BC$12:BC237)+SUMIF(BD$12:BD237, "&lt;0")</f>
        <v>146013.82700000002</v>
      </c>
      <c r="BJ237" s="78">
        <v>44411</v>
      </c>
      <c r="BK237" s="79">
        <f t="shared" ca="1" si="200"/>
        <v>1750</v>
      </c>
      <c r="BL237" s="79">
        <f t="shared" ca="1" si="218"/>
        <v>1750</v>
      </c>
      <c r="BM237" s="79">
        <f t="shared" ca="1" si="227"/>
        <v>728.76699999999801</v>
      </c>
      <c r="BN237" s="79">
        <f t="shared" ca="1" si="201"/>
        <v>1021.233000000002</v>
      </c>
      <c r="BO237" s="79">
        <f t="shared" ca="1" si="202"/>
        <v>1021.233000000002</v>
      </c>
      <c r="BP237" s="79">
        <f t="shared" ref="BP237:BP300" ca="1" si="234">BK237+BP236</f>
        <v>348131.60100000002</v>
      </c>
      <c r="BQ237" s="14">
        <f ca="1">SUM(BO$12:BO237)</f>
        <v>184117.77399999998</v>
      </c>
      <c r="BR237" s="77">
        <f ca="1">SUM(BM$12:BM237)+SUMIF(BN$12:BN237, "&lt;0")</f>
        <v>164013.82699999996</v>
      </c>
      <c r="BT237" s="78">
        <v>44411</v>
      </c>
      <c r="BU237" s="79">
        <f t="shared" ca="1" si="203"/>
        <v>2000</v>
      </c>
      <c r="BV237" s="79">
        <f t="shared" ca="1" si="219"/>
        <v>2000</v>
      </c>
      <c r="BW237" s="79">
        <f t="shared" ca="1" si="228"/>
        <v>728.76699999999801</v>
      </c>
      <c r="BX237" s="79">
        <f t="shared" ca="1" si="204"/>
        <v>1271.233000000002</v>
      </c>
      <c r="BY237" s="79">
        <f t="shared" ca="1" si="205"/>
        <v>1271.233000000002</v>
      </c>
      <c r="BZ237" s="79">
        <f t="shared" ca="1" si="211"/>
        <v>386081.49010891607</v>
      </c>
      <c r="CA237" s="14">
        <f ca="1">SUM(BY$12:BY237)</f>
        <v>204067.66310891611</v>
      </c>
      <c r="CB237" s="77">
        <f ca="1">SUM(BW$12:BW237)+SUMIF(BX$12:BX237, "&lt;0")</f>
        <v>182013.82699999996</v>
      </c>
      <c r="CD237" s="78">
        <v>44411</v>
      </c>
      <c r="CE237" s="79">
        <f t="shared" ca="1" si="206"/>
        <v>2500</v>
      </c>
      <c r="CF237" s="79">
        <f t="shared" ca="1" si="220"/>
        <v>2500</v>
      </c>
      <c r="CG237" s="79">
        <f t="shared" ca="1" si="229"/>
        <v>1166.3227902722265</v>
      </c>
      <c r="CH237" s="79">
        <f t="shared" ca="1" si="207"/>
        <v>1333.6772097277735</v>
      </c>
      <c r="CI237" s="79">
        <f t="shared" ca="1" si="208"/>
        <v>1333.6772097277735</v>
      </c>
      <c r="CJ237" s="79">
        <f t="shared" ref="CJ237:CJ300" ca="1" si="235">CE237+CJ236</f>
        <v>454341.69994991261</v>
      </c>
      <c r="CK237" s="14">
        <f ca="1">SUM(CI$12:CI237)</f>
        <v>240184.47999815812</v>
      </c>
      <c r="CL237" s="77">
        <f ca="1">SUM(CG$12:CG237)+SUMIF(CH$12:CH237, "&lt;0")</f>
        <v>214157.21995175449</v>
      </c>
    </row>
    <row r="238" spans="1:90" x14ac:dyDescent="0.2">
      <c r="A238" s="56">
        <v>44412</v>
      </c>
      <c r="B238" s="76">
        <f ca="1">IF($A238&gt;= $C$5,$C$6, INDEX('[1]Historical Data'!$D$2:$D$742, MATCH(A238, '[1]Historical Data'!$B$2:$B$742, 0)))</f>
        <v>1942.7882857142852</v>
      </c>
      <c r="C238" s="79">
        <f t="shared" ca="1" si="212"/>
        <v>1942.7882857142852</v>
      </c>
      <c r="D238" s="79">
        <f t="shared" ca="1" si="221"/>
        <v>118.7950000000028</v>
      </c>
      <c r="E238" s="79">
        <f t="shared" ca="1" si="183"/>
        <v>1823.9932857142824</v>
      </c>
      <c r="F238" s="79">
        <f t="shared" ca="1" si="184"/>
        <v>1823.9932857142824</v>
      </c>
      <c r="G238" s="79">
        <f t="shared" ca="1" si="209"/>
        <v>379763.78528571391</v>
      </c>
      <c r="H238" s="14">
        <f ca="1">SUM(F$12:F238)</f>
        <v>201750.40671428558</v>
      </c>
      <c r="I238" s="77">
        <f ca="1">SUM(D$12:D238)+SUMIF(E$12:E238, "&lt;0")</f>
        <v>178013.37857142853</v>
      </c>
      <c r="J238" s="14"/>
      <c r="K238" s="78">
        <v>44412</v>
      </c>
      <c r="L238" s="79">
        <f t="shared" ca="1" si="185"/>
        <v>1850.8969899038457</v>
      </c>
      <c r="M238" s="79">
        <f t="shared" ca="1" si="213"/>
        <v>1850.8969899038457</v>
      </c>
      <c r="N238" s="79">
        <f t="shared" ca="1" si="222"/>
        <v>118.7950000000028</v>
      </c>
      <c r="O238" s="79">
        <f t="shared" ca="1" si="186"/>
        <v>1732.1019899038429</v>
      </c>
      <c r="P238" s="79">
        <f t="shared" ca="1" si="187"/>
        <v>1732.1019899038429</v>
      </c>
      <c r="Q238" s="79">
        <f t="shared" ca="1" si="230"/>
        <v>365520.63443509501</v>
      </c>
      <c r="R238" s="14">
        <f ca="1">SUM(P$12:P238)</f>
        <v>194123.42916201919</v>
      </c>
      <c r="S238" s="77">
        <f ca="1">SUM(N$12:N238)+SUMIF(O$12:O238, "&lt;0")</f>
        <v>171397.20527307692</v>
      </c>
      <c r="U238" s="78">
        <v>44412</v>
      </c>
      <c r="V238" s="79">
        <f t="shared" ca="1" si="188"/>
        <v>1250</v>
      </c>
      <c r="W238" s="79">
        <f t="shared" ca="1" si="214"/>
        <v>1250</v>
      </c>
      <c r="X238" s="79">
        <f t="shared" ca="1" si="223"/>
        <v>118.7950000000028</v>
      </c>
      <c r="Y238" s="79">
        <f t="shared" ca="1" si="189"/>
        <v>1131.2049999999972</v>
      </c>
      <c r="Z238" s="79">
        <f t="shared" ca="1" si="190"/>
        <v>1131.2049999999972</v>
      </c>
      <c r="AA238" s="79">
        <f t="shared" ca="1" si="231"/>
        <v>272381.60100000002</v>
      </c>
      <c r="AB238" s="14">
        <f ca="1">SUM(Z$12:Z238)</f>
        <v>144248.97899999999</v>
      </c>
      <c r="AC238" s="77">
        <f ca="1">SUM(X$12:X238)+SUMIF(Y$12:Y238, "&lt;0")</f>
        <v>128132.62199999997</v>
      </c>
      <c r="AE238" s="78">
        <v>44412</v>
      </c>
      <c r="AF238" s="79">
        <f t="shared" ca="1" si="191"/>
        <v>2000</v>
      </c>
      <c r="AG238" s="79">
        <f t="shared" ca="1" si="215"/>
        <v>2000</v>
      </c>
      <c r="AH238" s="79">
        <f t="shared" ca="1" si="224"/>
        <v>118.7950000000028</v>
      </c>
      <c r="AI238" s="79">
        <f t="shared" ca="1" si="192"/>
        <v>1881.2049999999972</v>
      </c>
      <c r="AJ238" s="79">
        <f t="shared" ca="1" si="193"/>
        <v>1881.2049999999972</v>
      </c>
      <c r="AK238" s="79">
        <f t="shared" ca="1" si="210"/>
        <v>388081.49010891607</v>
      </c>
      <c r="AL238" s="14">
        <f ca="1">SUM(AJ$12:AJ238)</f>
        <v>205948.8681089161</v>
      </c>
      <c r="AM238" s="77">
        <f ca="1">SUM(AH$12:AH238)+SUMIF(AI$12:AI238, "&lt;0")</f>
        <v>182132.62199999997</v>
      </c>
      <c r="AO238" s="78">
        <v>44412</v>
      </c>
      <c r="AP238" s="79">
        <f t="shared" ca="1" si="194"/>
        <v>3000</v>
      </c>
      <c r="AQ238" s="79">
        <f t="shared" ca="1" si="216"/>
        <v>3000</v>
      </c>
      <c r="AR238" s="79">
        <f t="shared" ca="1" si="225"/>
        <v>682.92091953047202</v>
      </c>
      <c r="AS238" s="79">
        <f t="shared" ca="1" si="195"/>
        <v>2317.079080469528</v>
      </c>
      <c r="AT238" s="79">
        <f t="shared" ca="1" si="196"/>
        <v>2317.079080469528</v>
      </c>
      <c r="AU238" s="79">
        <f t="shared" ca="1" si="232"/>
        <v>514967.72356228146</v>
      </c>
      <c r="AV238" s="14">
        <f ca="1">SUM(AT$12:AT238)</f>
        <v>275720.74061515369</v>
      </c>
      <c r="AW238" s="77">
        <f ca="1">SUM(AR$12:AR238)+SUMIF(AS$12:AS238, "&lt;0")</f>
        <v>239246.98294712792</v>
      </c>
      <c r="AX238" s="14"/>
      <c r="AZ238" s="78">
        <v>44412</v>
      </c>
      <c r="BA238" s="79">
        <f t="shared" ca="1" si="197"/>
        <v>1500</v>
      </c>
      <c r="BB238" s="79">
        <f t="shared" ca="1" si="217"/>
        <v>1500</v>
      </c>
      <c r="BC238" s="79">
        <f t="shared" ca="1" si="226"/>
        <v>118.7950000000028</v>
      </c>
      <c r="BD238" s="79">
        <f t="shared" ca="1" si="198"/>
        <v>1381.2049999999972</v>
      </c>
      <c r="BE238" s="79">
        <f t="shared" ca="1" si="199"/>
        <v>1381.2049999999972</v>
      </c>
      <c r="BF238" s="79">
        <f t="shared" ca="1" si="233"/>
        <v>311131.60100000002</v>
      </c>
      <c r="BG238" s="14">
        <f ca="1">SUM(BE$12:BE238)</f>
        <v>164998.97899999996</v>
      </c>
      <c r="BH238" s="77">
        <f ca="1">SUM(BC$12:BC238)+SUMIF(BD$12:BD238, "&lt;0")</f>
        <v>146132.62200000003</v>
      </c>
      <c r="BJ238" s="78">
        <v>44412</v>
      </c>
      <c r="BK238" s="79">
        <f t="shared" ca="1" si="200"/>
        <v>1750</v>
      </c>
      <c r="BL238" s="79">
        <f t="shared" ca="1" si="218"/>
        <v>1750</v>
      </c>
      <c r="BM238" s="79">
        <f t="shared" ca="1" si="227"/>
        <v>118.7950000000028</v>
      </c>
      <c r="BN238" s="79">
        <f t="shared" ca="1" si="201"/>
        <v>1631.2049999999972</v>
      </c>
      <c r="BO238" s="79">
        <f t="shared" ca="1" si="202"/>
        <v>1631.2049999999972</v>
      </c>
      <c r="BP238" s="79">
        <f t="shared" ca="1" si="234"/>
        <v>349881.60100000002</v>
      </c>
      <c r="BQ238" s="14">
        <f ca="1">SUM(BO$12:BO238)</f>
        <v>185748.97899999996</v>
      </c>
      <c r="BR238" s="77">
        <f ca="1">SUM(BM$12:BM238)+SUMIF(BN$12:BN238, "&lt;0")</f>
        <v>164132.62199999997</v>
      </c>
      <c r="BT238" s="78">
        <v>44412</v>
      </c>
      <c r="BU238" s="79">
        <f t="shared" ca="1" si="203"/>
        <v>2000</v>
      </c>
      <c r="BV238" s="79">
        <f t="shared" ca="1" si="219"/>
        <v>2000</v>
      </c>
      <c r="BW238" s="79">
        <f t="shared" ca="1" si="228"/>
        <v>118.7950000000028</v>
      </c>
      <c r="BX238" s="79">
        <f t="shared" ca="1" si="204"/>
        <v>1881.2049999999972</v>
      </c>
      <c r="BY238" s="79">
        <f t="shared" ca="1" si="205"/>
        <v>1881.2049999999972</v>
      </c>
      <c r="BZ238" s="79">
        <f t="shared" ca="1" si="211"/>
        <v>388081.49010891607</v>
      </c>
      <c r="CA238" s="14">
        <f ca="1">SUM(BY$12:BY238)</f>
        <v>205948.8681089161</v>
      </c>
      <c r="CB238" s="77">
        <f ca="1">SUM(BW$12:BW238)+SUMIF(BX$12:BX238, "&lt;0")</f>
        <v>182132.62199999997</v>
      </c>
      <c r="CD238" s="78">
        <v>44412</v>
      </c>
      <c r="CE238" s="79">
        <f t="shared" ca="1" si="206"/>
        <v>2500</v>
      </c>
      <c r="CF238" s="79">
        <f t="shared" ca="1" si="220"/>
        <v>2500</v>
      </c>
      <c r="CG238" s="79">
        <f t="shared" ca="1" si="229"/>
        <v>532.84554362512836</v>
      </c>
      <c r="CH238" s="79">
        <f t="shared" ca="1" si="207"/>
        <v>1967.1544563748716</v>
      </c>
      <c r="CI238" s="79">
        <f t="shared" ca="1" si="208"/>
        <v>1967.1544563748716</v>
      </c>
      <c r="CJ238" s="79">
        <f t="shared" ca="1" si="235"/>
        <v>456841.69994991261</v>
      </c>
      <c r="CK238" s="14">
        <f ca="1">SUM(CI$12:CI238)</f>
        <v>242151.63445453299</v>
      </c>
      <c r="CL238" s="77">
        <f ca="1">SUM(CG$12:CG238)+SUMIF(CH$12:CH238, "&lt;0")</f>
        <v>214690.06549537962</v>
      </c>
    </row>
    <row r="239" spans="1:90" x14ac:dyDescent="0.2">
      <c r="A239" s="56">
        <v>44413</v>
      </c>
      <c r="B239" s="76">
        <f ca="1">IF($A239&gt;= $C$5,$C$6, INDEX('[1]Historical Data'!$D$2:$D$742, MATCH(A239, '[1]Historical Data'!$B$2:$B$742, 0)))</f>
        <v>1942.7882857142852</v>
      </c>
      <c r="C239" s="79">
        <f t="shared" ca="1" si="212"/>
        <v>1942.7882857142852</v>
      </c>
      <c r="D239" s="79">
        <f t="shared" ca="1" si="221"/>
        <v>977.35300000000188</v>
      </c>
      <c r="E239" s="79">
        <f t="shared" ca="1" si="183"/>
        <v>965.43528571428328</v>
      </c>
      <c r="F239" s="79">
        <f t="shared" ca="1" si="184"/>
        <v>965.43528571428328</v>
      </c>
      <c r="G239" s="79">
        <f t="shared" ca="1" si="209"/>
        <v>381706.57357142819</v>
      </c>
      <c r="H239" s="14">
        <f ca="1">SUM(F$12:F239)</f>
        <v>202715.84199999986</v>
      </c>
      <c r="I239" s="77">
        <f ca="1">SUM(D$12:D239)+SUMIF(E$12:E239, "&lt;0")</f>
        <v>178990.73157142854</v>
      </c>
      <c r="J239" s="14"/>
      <c r="K239" s="78">
        <v>44413</v>
      </c>
      <c r="L239" s="79">
        <f t="shared" ca="1" si="185"/>
        <v>1850.8969899038457</v>
      </c>
      <c r="M239" s="79">
        <f t="shared" ca="1" si="213"/>
        <v>1850.8969899038457</v>
      </c>
      <c r="N239" s="79">
        <f t="shared" ca="1" si="222"/>
        <v>977.35300000000188</v>
      </c>
      <c r="O239" s="79">
        <f t="shared" ca="1" si="186"/>
        <v>873.54398990384379</v>
      </c>
      <c r="P239" s="79">
        <f t="shared" ca="1" si="187"/>
        <v>873.54398990384379</v>
      </c>
      <c r="Q239" s="79">
        <f t="shared" ca="1" si="230"/>
        <v>367371.53142499883</v>
      </c>
      <c r="R239" s="14">
        <f ca="1">SUM(P$12:P239)</f>
        <v>194996.97315192304</v>
      </c>
      <c r="S239" s="77">
        <f ca="1">SUM(N$12:N239)+SUMIF(O$12:O239, "&lt;0")</f>
        <v>172374.55827307692</v>
      </c>
      <c r="U239" s="78">
        <v>44413</v>
      </c>
      <c r="V239" s="79">
        <f t="shared" ca="1" si="188"/>
        <v>1250</v>
      </c>
      <c r="W239" s="79">
        <f t="shared" ca="1" si="214"/>
        <v>1250</v>
      </c>
      <c r="X239" s="79">
        <f t="shared" ca="1" si="223"/>
        <v>977.35300000000188</v>
      </c>
      <c r="Y239" s="79">
        <f t="shared" ca="1" si="189"/>
        <v>272.64699999999812</v>
      </c>
      <c r="Z239" s="79">
        <f t="shared" ca="1" si="190"/>
        <v>272.64699999999812</v>
      </c>
      <c r="AA239" s="79">
        <f t="shared" ca="1" si="231"/>
        <v>273631.60100000002</v>
      </c>
      <c r="AB239" s="14">
        <f ca="1">SUM(Z$12:Z239)</f>
        <v>144521.62599999999</v>
      </c>
      <c r="AC239" s="77">
        <f ca="1">SUM(X$12:X239)+SUMIF(Y$12:Y239, "&lt;0")</f>
        <v>129109.97499999998</v>
      </c>
      <c r="AE239" s="78">
        <v>44413</v>
      </c>
      <c r="AF239" s="79">
        <f t="shared" ca="1" si="191"/>
        <v>2000</v>
      </c>
      <c r="AG239" s="79">
        <f t="shared" ca="1" si="215"/>
        <v>2000</v>
      </c>
      <c r="AH239" s="79">
        <f t="shared" ca="1" si="224"/>
        <v>977.35300000000188</v>
      </c>
      <c r="AI239" s="79">
        <f t="shared" ca="1" si="192"/>
        <v>1022.6469999999981</v>
      </c>
      <c r="AJ239" s="79">
        <f t="shared" ca="1" si="193"/>
        <v>1022.6469999999981</v>
      </c>
      <c r="AK239" s="79">
        <f t="shared" ca="1" si="210"/>
        <v>390081.49010891607</v>
      </c>
      <c r="AL239" s="14">
        <f ca="1">SUM(AJ$12:AJ239)</f>
        <v>206971.51510891609</v>
      </c>
      <c r="AM239" s="77">
        <f ca="1">SUM(AH$12:AH239)+SUMIF(AI$12:AI239, "&lt;0")</f>
        <v>183109.97499999998</v>
      </c>
      <c r="AO239" s="78">
        <v>44413</v>
      </c>
      <c r="AP239" s="79">
        <f t="shared" ca="1" si="194"/>
        <v>3000</v>
      </c>
      <c r="AQ239" s="79">
        <f t="shared" ca="1" si="216"/>
        <v>3000</v>
      </c>
      <c r="AR239" s="79">
        <f t="shared" ca="1" si="225"/>
        <v>1541.4789195304711</v>
      </c>
      <c r="AS239" s="79">
        <f t="shared" ca="1" si="195"/>
        <v>1458.5210804695289</v>
      </c>
      <c r="AT239" s="79">
        <f t="shared" ca="1" si="196"/>
        <v>1458.5210804695289</v>
      </c>
      <c r="AU239" s="79">
        <f t="shared" ca="1" si="232"/>
        <v>517967.72356228146</v>
      </c>
      <c r="AV239" s="14">
        <f ca="1">SUM(AT$12:AT239)</f>
        <v>277179.26169562322</v>
      </c>
      <c r="AW239" s="77">
        <f ca="1">SUM(AR$12:AR239)+SUMIF(AS$12:AS239, "&lt;0")</f>
        <v>240788.46186665838</v>
      </c>
      <c r="AX239" s="14"/>
      <c r="AZ239" s="78">
        <v>44413</v>
      </c>
      <c r="BA239" s="79">
        <f t="shared" ca="1" si="197"/>
        <v>1500</v>
      </c>
      <c r="BB239" s="79">
        <f t="shared" ca="1" si="217"/>
        <v>1500</v>
      </c>
      <c r="BC239" s="79">
        <f t="shared" ca="1" si="226"/>
        <v>977.35300000000188</v>
      </c>
      <c r="BD239" s="79">
        <f t="shared" ca="1" si="198"/>
        <v>522.64699999999812</v>
      </c>
      <c r="BE239" s="79">
        <f t="shared" ca="1" si="199"/>
        <v>522.64699999999812</v>
      </c>
      <c r="BF239" s="79">
        <f t="shared" ca="1" si="233"/>
        <v>312631.60100000002</v>
      </c>
      <c r="BG239" s="14">
        <f ca="1">SUM(BE$12:BE239)</f>
        <v>165521.62599999996</v>
      </c>
      <c r="BH239" s="77">
        <f ca="1">SUM(BC$12:BC239)+SUMIF(BD$12:BD239, "&lt;0")</f>
        <v>147109.97500000003</v>
      </c>
      <c r="BJ239" s="78">
        <v>44413</v>
      </c>
      <c r="BK239" s="79">
        <f t="shared" ca="1" si="200"/>
        <v>1750</v>
      </c>
      <c r="BL239" s="79">
        <f t="shared" ca="1" si="218"/>
        <v>1750</v>
      </c>
      <c r="BM239" s="79">
        <f t="shared" ca="1" si="227"/>
        <v>977.35300000000188</v>
      </c>
      <c r="BN239" s="79">
        <f t="shared" ca="1" si="201"/>
        <v>772.64699999999812</v>
      </c>
      <c r="BO239" s="79">
        <f t="shared" ca="1" si="202"/>
        <v>772.64699999999812</v>
      </c>
      <c r="BP239" s="79">
        <f t="shared" ca="1" si="234"/>
        <v>351631.60100000002</v>
      </c>
      <c r="BQ239" s="14">
        <f ca="1">SUM(BO$12:BO239)</f>
        <v>186521.62599999996</v>
      </c>
      <c r="BR239" s="77">
        <f ca="1">SUM(BM$12:BM239)+SUMIF(BN$12:BN239, "&lt;0")</f>
        <v>165109.97499999998</v>
      </c>
      <c r="BT239" s="78">
        <v>44413</v>
      </c>
      <c r="BU239" s="79">
        <f t="shared" ca="1" si="203"/>
        <v>2000</v>
      </c>
      <c r="BV239" s="79">
        <f t="shared" ca="1" si="219"/>
        <v>2000</v>
      </c>
      <c r="BW239" s="79">
        <f t="shared" ca="1" si="228"/>
        <v>977.35300000000188</v>
      </c>
      <c r="BX239" s="79">
        <f t="shared" ca="1" si="204"/>
        <v>1022.6469999999981</v>
      </c>
      <c r="BY239" s="79">
        <f t="shared" ca="1" si="205"/>
        <v>1022.6469999999981</v>
      </c>
      <c r="BZ239" s="79">
        <f t="shared" ca="1" si="211"/>
        <v>390081.49010891607</v>
      </c>
      <c r="CA239" s="14">
        <f ca="1">SUM(BY$12:BY239)</f>
        <v>206971.51510891609</v>
      </c>
      <c r="CB239" s="77">
        <f ca="1">SUM(BW$12:BW239)+SUMIF(BX$12:BX239, "&lt;0")</f>
        <v>183109.97499999998</v>
      </c>
      <c r="CD239" s="78">
        <v>44413</v>
      </c>
      <c r="CE239" s="79">
        <f t="shared" ca="1" si="206"/>
        <v>2500</v>
      </c>
      <c r="CF239" s="79">
        <f t="shared" ca="1" si="220"/>
        <v>2500</v>
      </c>
      <c r="CG239" s="79">
        <f t="shared" ca="1" si="229"/>
        <v>1367.8982969780245</v>
      </c>
      <c r="CH239" s="79">
        <f t="shared" ca="1" si="207"/>
        <v>1132.1017030219755</v>
      </c>
      <c r="CI239" s="79">
        <f t="shared" ca="1" si="208"/>
        <v>1132.1017030219755</v>
      </c>
      <c r="CJ239" s="79">
        <f t="shared" ca="1" si="235"/>
        <v>459341.69994991261</v>
      </c>
      <c r="CK239" s="14">
        <f ca="1">SUM(CI$12:CI239)</f>
        <v>243283.73615755496</v>
      </c>
      <c r="CL239" s="77">
        <f ca="1">SUM(CG$12:CG239)+SUMIF(CH$12:CH239, "&lt;0")</f>
        <v>216057.96379235765</v>
      </c>
    </row>
    <row r="240" spans="1:90" x14ac:dyDescent="0.2">
      <c r="A240" s="56">
        <v>44414</v>
      </c>
      <c r="B240" s="76">
        <f ca="1">IF($A240&gt;= $C$5,$C$6, INDEX('[1]Historical Data'!$D$2:$D$742, MATCH(A240, '[1]Historical Data'!$B$2:$B$742, 0)))</f>
        <v>1942.7882857142852</v>
      </c>
      <c r="C240" s="79">
        <f t="shared" ca="1" si="212"/>
        <v>1942.7882857142852</v>
      </c>
      <c r="D240" s="79">
        <f t="shared" ca="1" si="221"/>
        <v>1021.1349999999948</v>
      </c>
      <c r="E240" s="79">
        <f t="shared" ca="1" si="183"/>
        <v>921.6532857142904</v>
      </c>
      <c r="F240" s="79">
        <f t="shared" ca="1" si="184"/>
        <v>921.6532857142904</v>
      </c>
      <c r="G240" s="79">
        <f t="shared" ca="1" si="209"/>
        <v>383649.36185714247</v>
      </c>
      <c r="H240" s="14">
        <f ca="1">SUM(F$12:F240)</f>
        <v>203637.49528571416</v>
      </c>
      <c r="I240" s="77">
        <f ca="1">SUM(D$12:D240)+SUMIF(E$12:E240, "&lt;0")</f>
        <v>180011.86657142852</v>
      </c>
      <c r="J240" s="14"/>
      <c r="K240" s="78">
        <v>44414</v>
      </c>
      <c r="L240" s="79">
        <f t="shared" ca="1" si="185"/>
        <v>1850.8969899038457</v>
      </c>
      <c r="M240" s="79">
        <f t="shared" ca="1" si="213"/>
        <v>1850.8969899038457</v>
      </c>
      <c r="N240" s="79">
        <f t="shared" ca="1" si="222"/>
        <v>1021.1349999999948</v>
      </c>
      <c r="O240" s="79">
        <f t="shared" ca="1" si="186"/>
        <v>829.76198990385092</v>
      </c>
      <c r="P240" s="79">
        <f t="shared" ca="1" si="187"/>
        <v>829.76198990385092</v>
      </c>
      <c r="Q240" s="79">
        <f t="shared" ca="1" si="230"/>
        <v>369222.42841490265</v>
      </c>
      <c r="R240" s="14">
        <f ca="1">SUM(P$12:P240)</f>
        <v>195826.73514182688</v>
      </c>
      <c r="S240" s="77">
        <f ca="1">SUM(N$12:N240)+SUMIF(O$12:O240, "&lt;0")</f>
        <v>173395.69327307693</v>
      </c>
      <c r="U240" s="78">
        <v>44414</v>
      </c>
      <c r="V240" s="79">
        <f t="shared" ca="1" si="188"/>
        <v>1250</v>
      </c>
      <c r="W240" s="79">
        <f t="shared" ca="1" si="214"/>
        <v>1250</v>
      </c>
      <c r="X240" s="79">
        <f t="shared" ca="1" si="223"/>
        <v>1021.1349999999948</v>
      </c>
      <c r="Y240" s="79">
        <f t="shared" ca="1" si="189"/>
        <v>228.86500000000524</v>
      </c>
      <c r="Z240" s="79">
        <f t="shared" ca="1" si="190"/>
        <v>228.86500000000524</v>
      </c>
      <c r="AA240" s="79">
        <f t="shared" ca="1" si="231"/>
        <v>274881.60100000002</v>
      </c>
      <c r="AB240" s="14">
        <f ca="1">SUM(Z$12:Z240)</f>
        <v>144750.49099999998</v>
      </c>
      <c r="AC240" s="77">
        <f ca="1">SUM(X$12:X240)+SUMIF(Y$12:Y240, "&lt;0")</f>
        <v>130131.10999999999</v>
      </c>
      <c r="AE240" s="78">
        <v>44414</v>
      </c>
      <c r="AF240" s="79">
        <f t="shared" ca="1" si="191"/>
        <v>2000</v>
      </c>
      <c r="AG240" s="79">
        <f t="shared" ca="1" si="215"/>
        <v>2000</v>
      </c>
      <c r="AH240" s="79">
        <f t="shared" ca="1" si="224"/>
        <v>1021.1349999999948</v>
      </c>
      <c r="AI240" s="79">
        <f t="shared" ca="1" si="192"/>
        <v>978.86500000000524</v>
      </c>
      <c r="AJ240" s="79">
        <f t="shared" ca="1" si="193"/>
        <v>978.86500000000524</v>
      </c>
      <c r="AK240" s="79">
        <f t="shared" ca="1" si="210"/>
        <v>392081.49010891607</v>
      </c>
      <c r="AL240" s="14">
        <f ca="1">SUM(AJ$12:AJ240)</f>
        <v>207950.38010891608</v>
      </c>
      <c r="AM240" s="77">
        <f ca="1">SUM(AH$12:AH240)+SUMIF(AI$12:AI240, "&lt;0")</f>
        <v>184131.11</v>
      </c>
      <c r="AO240" s="78">
        <v>44414</v>
      </c>
      <c r="AP240" s="79">
        <f t="shared" ca="1" si="194"/>
        <v>3000</v>
      </c>
      <c r="AQ240" s="79">
        <f t="shared" ca="1" si="216"/>
        <v>3000</v>
      </c>
      <c r="AR240" s="79">
        <f t="shared" ca="1" si="225"/>
        <v>1585.260919530464</v>
      </c>
      <c r="AS240" s="79">
        <f t="shared" ca="1" si="195"/>
        <v>1414.739080469536</v>
      </c>
      <c r="AT240" s="79">
        <f t="shared" ca="1" si="196"/>
        <v>1414.739080469536</v>
      </c>
      <c r="AU240" s="79">
        <f t="shared" ca="1" si="232"/>
        <v>520967.72356228146</v>
      </c>
      <c r="AV240" s="14">
        <f ca="1">SUM(AT$12:AT240)</f>
        <v>278594.00077609275</v>
      </c>
      <c r="AW240" s="77">
        <f ca="1">SUM(AR$12:AR240)+SUMIF(AS$12:AS240, "&lt;0")</f>
        <v>242373.72278618885</v>
      </c>
      <c r="AX240" s="14"/>
      <c r="AZ240" s="78">
        <v>44414</v>
      </c>
      <c r="BA240" s="79">
        <f t="shared" ca="1" si="197"/>
        <v>1500</v>
      </c>
      <c r="BB240" s="79">
        <f t="shared" ca="1" si="217"/>
        <v>1500</v>
      </c>
      <c r="BC240" s="79">
        <f t="shared" ca="1" si="226"/>
        <v>1021.1349999999948</v>
      </c>
      <c r="BD240" s="79">
        <f t="shared" ca="1" si="198"/>
        <v>478.86500000000524</v>
      </c>
      <c r="BE240" s="79">
        <f t="shared" ca="1" si="199"/>
        <v>478.86500000000524</v>
      </c>
      <c r="BF240" s="79">
        <f t="shared" ca="1" si="233"/>
        <v>314131.60100000002</v>
      </c>
      <c r="BG240" s="14">
        <f ca="1">SUM(BE$12:BE240)</f>
        <v>166000.49099999998</v>
      </c>
      <c r="BH240" s="77">
        <f ca="1">SUM(BC$12:BC240)+SUMIF(BD$12:BD240, "&lt;0")</f>
        <v>148131.11000000002</v>
      </c>
      <c r="BJ240" s="78">
        <v>44414</v>
      </c>
      <c r="BK240" s="79">
        <f t="shared" ca="1" si="200"/>
        <v>1750</v>
      </c>
      <c r="BL240" s="79">
        <f t="shared" ca="1" si="218"/>
        <v>1750</v>
      </c>
      <c r="BM240" s="79">
        <f t="shared" ca="1" si="227"/>
        <v>1021.1349999999948</v>
      </c>
      <c r="BN240" s="79">
        <f t="shared" ca="1" si="201"/>
        <v>728.86500000000524</v>
      </c>
      <c r="BO240" s="79">
        <f t="shared" ca="1" si="202"/>
        <v>728.86500000000524</v>
      </c>
      <c r="BP240" s="79">
        <f t="shared" ca="1" si="234"/>
        <v>353381.60100000002</v>
      </c>
      <c r="BQ240" s="14">
        <f ca="1">SUM(BO$12:BO240)</f>
        <v>187250.49099999998</v>
      </c>
      <c r="BR240" s="77">
        <f ca="1">SUM(BM$12:BM240)+SUMIF(BN$12:BN240, "&lt;0")</f>
        <v>166131.10999999996</v>
      </c>
      <c r="BT240" s="78">
        <v>44414</v>
      </c>
      <c r="BU240" s="79">
        <f t="shared" ca="1" si="203"/>
        <v>2000</v>
      </c>
      <c r="BV240" s="79">
        <f t="shared" ca="1" si="219"/>
        <v>2000</v>
      </c>
      <c r="BW240" s="79">
        <f t="shared" ca="1" si="228"/>
        <v>1021.1349999999948</v>
      </c>
      <c r="BX240" s="79">
        <f t="shared" ca="1" si="204"/>
        <v>978.86500000000524</v>
      </c>
      <c r="BY240" s="79">
        <f t="shared" ca="1" si="205"/>
        <v>978.86500000000524</v>
      </c>
      <c r="BZ240" s="79">
        <f t="shared" ca="1" si="211"/>
        <v>392081.49010891607</v>
      </c>
      <c r="CA240" s="14">
        <f ca="1">SUM(BY$12:BY240)</f>
        <v>207950.38010891608</v>
      </c>
      <c r="CB240" s="77">
        <f ca="1">SUM(BW$12:BW240)+SUMIF(BX$12:BX240, "&lt;0")</f>
        <v>184131.11</v>
      </c>
      <c r="CD240" s="78">
        <v>44414</v>
      </c>
      <c r="CE240" s="79">
        <f t="shared" ca="1" si="206"/>
        <v>2500</v>
      </c>
      <c r="CF240" s="79">
        <f t="shared" ca="1" si="220"/>
        <v>2500</v>
      </c>
      <c r="CG240" s="79">
        <f t="shared" ca="1" si="229"/>
        <v>1388.1750503309145</v>
      </c>
      <c r="CH240" s="79">
        <f t="shared" ca="1" si="207"/>
        <v>1111.8249496690855</v>
      </c>
      <c r="CI240" s="79">
        <f t="shared" ca="1" si="208"/>
        <v>1111.8249496690855</v>
      </c>
      <c r="CJ240" s="79">
        <f t="shared" ca="1" si="235"/>
        <v>461841.69994991261</v>
      </c>
      <c r="CK240" s="14">
        <f ca="1">SUM(CI$12:CI240)</f>
        <v>244395.56110722406</v>
      </c>
      <c r="CL240" s="77">
        <f ca="1">SUM(CG$12:CG240)+SUMIF(CH$12:CH240, "&lt;0")</f>
        <v>217446.13884268855</v>
      </c>
    </row>
    <row r="241" spans="1:90" x14ac:dyDescent="0.2">
      <c r="A241" s="56">
        <v>44415</v>
      </c>
      <c r="B241" s="76">
        <f ca="1">IF($A241&gt;= $C$5,$C$6, INDEX('[1]Historical Data'!$D$2:$D$742, MATCH(A241, '[1]Historical Data'!$B$2:$B$742, 0)))</f>
        <v>1942.7882857142852</v>
      </c>
      <c r="C241" s="79">
        <f t="shared" ca="1" si="212"/>
        <v>1942.7882857142852</v>
      </c>
      <c r="D241" s="79">
        <f t="shared" ca="1" si="221"/>
        <v>0</v>
      </c>
      <c r="E241" s="79">
        <f t="shared" ca="1" si="183"/>
        <v>1942.7882857142852</v>
      </c>
      <c r="F241" s="79">
        <f t="shared" ca="1" si="184"/>
        <v>1942.7882857142852</v>
      </c>
      <c r="G241" s="79">
        <f t="shared" ca="1" si="209"/>
        <v>385592.15014285676</v>
      </c>
      <c r="H241" s="14">
        <f ca="1">SUM(F$12:F241)</f>
        <v>205580.28357142844</v>
      </c>
      <c r="I241" s="77">
        <f ca="1">SUM(D$12:D241)+SUMIF(E$12:E241, "&lt;0")</f>
        <v>180011.86657142852</v>
      </c>
      <c r="J241" s="14"/>
      <c r="K241" s="78">
        <v>44415</v>
      </c>
      <c r="L241" s="79">
        <f t="shared" ca="1" si="185"/>
        <v>1850.8969899038457</v>
      </c>
      <c r="M241" s="79">
        <f t="shared" ca="1" si="213"/>
        <v>1850.8969899038457</v>
      </c>
      <c r="N241" s="79">
        <f t="shared" ca="1" si="222"/>
        <v>0</v>
      </c>
      <c r="O241" s="79">
        <f t="shared" ca="1" si="186"/>
        <v>1850.8969899038457</v>
      </c>
      <c r="P241" s="79">
        <f t="shared" ca="1" si="187"/>
        <v>1850.8969899038457</v>
      </c>
      <c r="Q241" s="79">
        <f t="shared" ca="1" si="230"/>
        <v>371073.32540480647</v>
      </c>
      <c r="R241" s="14">
        <f ca="1">SUM(P$12:P241)</f>
        <v>197677.63213173073</v>
      </c>
      <c r="S241" s="77">
        <f ca="1">SUM(N$12:N241)+SUMIF(O$12:O241, "&lt;0")</f>
        <v>173395.69327307693</v>
      </c>
      <c r="U241" s="78">
        <v>44415</v>
      </c>
      <c r="V241" s="79">
        <f t="shared" ca="1" si="188"/>
        <v>1250</v>
      </c>
      <c r="W241" s="79">
        <f t="shared" ca="1" si="214"/>
        <v>1250</v>
      </c>
      <c r="X241" s="79">
        <f t="shared" ca="1" si="223"/>
        <v>0</v>
      </c>
      <c r="Y241" s="79">
        <f t="shared" ca="1" si="189"/>
        <v>1250</v>
      </c>
      <c r="Z241" s="79">
        <f t="shared" ca="1" si="190"/>
        <v>1250</v>
      </c>
      <c r="AA241" s="79">
        <f t="shared" ca="1" si="231"/>
        <v>276131.60100000002</v>
      </c>
      <c r="AB241" s="14">
        <f ca="1">SUM(Z$12:Z241)</f>
        <v>146000.49099999998</v>
      </c>
      <c r="AC241" s="77">
        <f ca="1">SUM(X$12:X241)+SUMIF(Y$12:Y241, "&lt;0")</f>
        <v>130131.10999999999</v>
      </c>
      <c r="AE241" s="78">
        <v>44415</v>
      </c>
      <c r="AF241" s="79">
        <f t="shared" ca="1" si="191"/>
        <v>2000</v>
      </c>
      <c r="AG241" s="79">
        <f t="shared" ca="1" si="215"/>
        <v>2000</v>
      </c>
      <c r="AH241" s="79">
        <f t="shared" ca="1" si="224"/>
        <v>0</v>
      </c>
      <c r="AI241" s="79">
        <f t="shared" ca="1" si="192"/>
        <v>2000</v>
      </c>
      <c r="AJ241" s="79">
        <f t="shared" ca="1" si="193"/>
        <v>2000</v>
      </c>
      <c r="AK241" s="79">
        <f t="shared" ca="1" si="210"/>
        <v>394081.49010891607</v>
      </c>
      <c r="AL241" s="14">
        <f ca="1">SUM(AJ$12:AJ241)</f>
        <v>209950.38010891608</v>
      </c>
      <c r="AM241" s="77">
        <f ca="1">SUM(AH$12:AH241)+SUMIF(AI$12:AI241, "&lt;0")</f>
        <v>184131.11</v>
      </c>
      <c r="AO241" s="78">
        <v>44415</v>
      </c>
      <c r="AP241" s="79">
        <f t="shared" ca="1" si="194"/>
        <v>3000</v>
      </c>
      <c r="AQ241" s="79">
        <f t="shared" ca="1" si="216"/>
        <v>3000</v>
      </c>
      <c r="AR241" s="79">
        <f t="shared" ca="1" si="225"/>
        <v>564.12591953046922</v>
      </c>
      <c r="AS241" s="79">
        <f t="shared" ca="1" si="195"/>
        <v>2435.8740804695308</v>
      </c>
      <c r="AT241" s="79">
        <f t="shared" ca="1" si="196"/>
        <v>2435.8740804695308</v>
      </c>
      <c r="AU241" s="79">
        <f t="shared" ca="1" si="232"/>
        <v>523967.72356228146</v>
      </c>
      <c r="AV241" s="14">
        <f ca="1">SUM(AT$12:AT241)</f>
        <v>281029.8748565623</v>
      </c>
      <c r="AW241" s="77">
        <f ca="1">SUM(AR$12:AR241)+SUMIF(AS$12:AS241, "&lt;0")</f>
        <v>242937.84870571931</v>
      </c>
      <c r="AX241" s="14"/>
      <c r="AZ241" s="78">
        <v>44415</v>
      </c>
      <c r="BA241" s="79">
        <f t="shared" ca="1" si="197"/>
        <v>1500</v>
      </c>
      <c r="BB241" s="79">
        <f t="shared" ca="1" si="217"/>
        <v>1500</v>
      </c>
      <c r="BC241" s="79">
        <f t="shared" ca="1" si="226"/>
        <v>0</v>
      </c>
      <c r="BD241" s="79">
        <f t="shared" ca="1" si="198"/>
        <v>1500</v>
      </c>
      <c r="BE241" s="79">
        <f t="shared" ca="1" si="199"/>
        <v>1500</v>
      </c>
      <c r="BF241" s="79">
        <f t="shared" ca="1" si="233"/>
        <v>315631.60100000002</v>
      </c>
      <c r="BG241" s="14">
        <f ca="1">SUM(BE$12:BE241)</f>
        <v>167500.49099999998</v>
      </c>
      <c r="BH241" s="77">
        <f ca="1">SUM(BC$12:BC241)+SUMIF(BD$12:BD241, "&lt;0")</f>
        <v>148131.11000000002</v>
      </c>
      <c r="BJ241" s="78">
        <v>44415</v>
      </c>
      <c r="BK241" s="79">
        <f t="shared" ca="1" si="200"/>
        <v>1750</v>
      </c>
      <c r="BL241" s="79">
        <f t="shared" ca="1" si="218"/>
        <v>1750</v>
      </c>
      <c r="BM241" s="79">
        <f t="shared" ca="1" si="227"/>
        <v>0</v>
      </c>
      <c r="BN241" s="79">
        <f t="shared" ca="1" si="201"/>
        <v>1750</v>
      </c>
      <c r="BO241" s="79">
        <f t="shared" ca="1" si="202"/>
        <v>1750</v>
      </c>
      <c r="BP241" s="79">
        <f t="shared" ca="1" si="234"/>
        <v>355131.60100000002</v>
      </c>
      <c r="BQ241" s="14">
        <f ca="1">SUM(BO$12:BO241)</f>
        <v>189000.49099999998</v>
      </c>
      <c r="BR241" s="77">
        <f ca="1">SUM(BM$12:BM241)+SUMIF(BN$12:BN241, "&lt;0")</f>
        <v>166131.10999999996</v>
      </c>
      <c r="BT241" s="78">
        <v>44415</v>
      </c>
      <c r="BU241" s="79">
        <f t="shared" ca="1" si="203"/>
        <v>2000</v>
      </c>
      <c r="BV241" s="79">
        <f t="shared" ca="1" si="219"/>
        <v>2000</v>
      </c>
      <c r="BW241" s="79">
        <f t="shared" ca="1" si="228"/>
        <v>0</v>
      </c>
      <c r="BX241" s="79">
        <f t="shared" ca="1" si="204"/>
        <v>2000</v>
      </c>
      <c r="BY241" s="79">
        <f t="shared" ca="1" si="205"/>
        <v>2000</v>
      </c>
      <c r="BZ241" s="79">
        <f t="shared" ca="1" si="211"/>
        <v>394081.49010891607</v>
      </c>
      <c r="CA241" s="14">
        <f ca="1">SUM(BY$12:BY241)</f>
        <v>209950.38010891608</v>
      </c>
      <c r="CB241" s="77">
        <f ca="1">SUM(BW$12:BW241)+SUMIF(BX$12:BX241, "&lt;0")</f>
        <v>184131.11</v>
      </c>
      <c r="CD241" s="78">
        <v>44415</v>
      </c>
      <c r="CE241" s="79">
        <f t="shared" ca="1" si="206"/>
        <v>2500</v>
      </c>
      <c r="CF241" s="79">
        <f t="shared" ca="1" si="220"/>
        <v>2500</v>
      </c>
      <c r="CG241" s="79">
        <f t="shared" ca="1" si="229"/>
        <v>343.53480368381679</v>
      </c>
      <c r="CH241" s="79">
        <f t="shared" ca="1" si="207"/>
        <v>2156.4651963161832</v>
      </c>
      <c r="CI241" s="79">
        <f t="shared" ca="1" si="208"/>
        <v>2156.4651963161832</v>
      </c>
      <c r="CJ241" s="79">
        <f t="shared" ca="1" si="235"/>
        <v>464341.69994991261</v>
      </c>
      <c r="CK241" s="14">
        <f ca="1">SUM(CI$12:CI241)</f>
        <v>246552.02630354025</v>
      </c>
      <c r="CL241" s="77">
        <f ca="1">SUM(CG$12:CG241)+SUMIF(CH$12:CH241, "&lt;0")</f>
        <v>217789.67364637236</v>
      </c>
    </row>
    <row r="242" spans="1:90" x14ac:dyDescent="0.2">
      <c r="A242" s="56">
        <v>44416</v>
      </c>
      <c r="B242" s="76">
        <f ca="1">IF($A242&gt;= $C$5,$C$6, INDEX('[1]Historical Data'!$D$2:$D$742, MATCH(A242, '[1]Historical Data'!$B$2:$B$742, 0)))</f>
        <v>1942.7882857142852</v>
      </c>
      <c r="C242" s="79">
        <f t="shared" ca="1" si="212"/>
        <v>1942.7882857142852</v>
      </c>
      <c r="D242" s="79">
        <f t="shared" ca="1" si="221"/>
        <v>320.53100000000268</v>
      </c>
      <c r="E242" s="79">
        <f t="shared" ca="1" si="183"/>
        <v>1622.2572857142825</v>
      </c>
      <c r="F242" s="79">
        <f t="shared" ca="1" si="184"/>
        <v>1622.2572857142825</v>
      </c>
      <c r="G242" s="79">
        <f t="shared" ca="1" si="209"/>
        <v>387534.93842857104</v>
      </c>
      <c r="H242" s="14">
        <f ca="1">SUM(F$12:F242)</f>
        <v>207202.54085714274</v>
      </c>
      <c r="I242" s="77">
        <f ca="1">SUM(D$12:D242)+SUMIF(E$12:E242, "&lt;0")</f>
        <v>180332.39757142853</v>
      </c>
      <c r="J242" s="14"/>
      <c r="K242" s="78">
        <v>44416</v>
      </c>
      <c r="L242" s="79">
        <f t="shared" ca="1" si="185"/>
        <v>1850.8969899038457</v>
      </c>
      <c r="M242" s="79">
        <f t="shared" ca="1" si="213"/>
        <v>1850.8969899038457</v>
      </c>
      <c r="N242" s="79">
        <f t="shared" ca="1" si="222"/>
        <v>320.53100000000268</v>
      </c>
      <c r="O242" s="79">
        <f t="shared" ca="1" si="186"/>
        <v>1530.365989903843</v>
      </c>
      <c r="P242" s="79">
        <f t="shared" ca="1" si="187"/>
        <v>1530.365989903843</v>
      </c>
      <c r="Q242" s="79">
        <f t="shared" ca="1" si="230"/>
        <v>372924.22239471029</v>
      </c>
      <c r="R242" s="14">
        <f ca="1">SUM(P$12:P242)</f>
        <v>199207.99812163456</v>
      </c>
      <c r="S242" s="77">
        <f ca="1">SUM(N$12:N242)+SUMIF(O$12:O242, "&lt;0")</f>
        <v>173716.22427307695</v>
      </c>
      <c r="U242" s="78">
        <v>44416</v>
      </c>
      <c r="V242" s="79">
        <f t="shared" ca="1" si="188"/>
        <v>1250</v>
      </c>
      <c r="W242" s="79">
        <f t="shared" ca="1" si="214"/>
        <v>1250</v>
      </c>
      <c r="X242" s="79">
        <f t="shared" ca="1" si="223"/>
        <v>320.53100000000268</v>
      </c>
      <c r="Y242" s="79">
        <f t="shared" ca="1" si="189"/>
        <v>929.46899999999732</v>
      </c>
      <c r="Z242" s="79">
        <f t="shared" ca="1" si="190"/>
        <v>929.46899999999732</v>
      </c>
      <c r="AA242" s="79">
        <f t="shared" ca="1" si="231"/>
        <v>277381.60100000002</v>
      </c>
      <c r="AB242" s="14">
        <f ca="1">SUM(Z$12:Z242)</f>
        <v>146929.95999999996</v>
      </c>
      <c r="AC242" s="77">
        <f ca="1">SUM(X$12:X242)+SUMIF(Y$12:Y242, "&lt;0")</f>
        <v>130451.641</v>
      </c>
      <c r="AE242" s="78">
        <v>44416</v>
      </c>
      <c r="AF242" s="79">
        <f t="shared" ca="1" si="191"/>
        <v>2000</v>
      </c>
      <c r="AG242" s="79">
        <f t="shared" ca="1" si="215"/>
        <v>2000</v>
      </c>
      <c r="AH242" s="79">
        <f t="shared" ca="1" si="224"/>
        <v>320.53100000000268</v>
      </c>
      <c r="AI242" s="79">
        <f t="shared" ca="1" si="192"/>
        <v>1679.4689999999973</v>
      </c>
      <c r="AJ242" s="79">
        <f t="shared" ca="1" si="193"/>
        <v>1679.4689999999973</v>
      </c>
      <c r="AK242" s="79">
        <f t="shared" ca="1" si="210"/>
        <v>396081.49010891607</v>
      </c>
      <c r="AL242" s="14">
        <f ca="1">SUM(AJ$12:AJ242)</f>
        <v>211629.84910891607</v>
      </c>
      <c r="AM242" s="77">
        <f ca="1">SUM(AH$12:AH242)+SUMIF(AI$12:AI242, "&lt;0")</f>
        <v>184451.641</v>
      </c>
      <c r="AO242" s="78">
        <v>44416</v>
      </c>
      <c r="AP242" s="79">
        <f t="shared" ca="1" si="194"/>
        <v>3000</v>
      </c>
      <c r="AQ242" s="79">
        <f t="shared" ca="1" si="216"/>
        <v>3000</v>
      </c>
      <c r="AR242" s="79">
        <f t="shared" ca="1" si="225"/>
        <v>884.6569195304719</v>
      </c>
      <c r="AS242" s="79">
        <f t="shared" ca="1" si="195"/>
        <v>2115.3430804695281</v>
      </c>
      <c r="AT242" s="79">
        <f t="shared" ca="1" si="196"/>
        <v>2115.3430804695281</v>
      </c>
      <c r="AU242" s="79">
        <f t="shared" ca="1" si="232"/>
        <v>526967.72356228146</v>
      </c>
      <c r="AV242" s="14">
        <f ca="1">SUM(AT$12:AT242)</f>
        <v>283145.21793703182</v>
      </c>
      <c r="AW242" s="77">
        <f ca="1">SUM(AR$12:AR242)+SUMIF(AS$12:AS242, "&lt;0")</f>
        <v>243822.50562524979</v>
      </c>
      <c r="AX242" s="14"/>
      <c r="AZ242" s="78">
        <v>44416</v>
      </c>
      <c r="BA242" s="79">
        <f t="shared" ca="1" si="197"/>
        <v>1500</v>
      </c>
      <c r="BB242" s="79">
        <f t="shared" ca="1" si="217"/>
        <v>1500</v>
      </c>
      <c r="BC242" s="79">
        <f t="shared" ca="1" si="226"/>
        <v>320.53100000000268</v>
      </c>
      <c r="BD242" s="79">
        <f t="shared" ca="1" si="198"/>
        <v>1179.4689999999973</v>
      </c>
      <c r="BE242" s="79">
        <f t="shared" ca="1" si="199"/>
        <v>1179.4689999999973</v>
      </c>
      <c r="BF242" s="79">
        <f t="shared" ca="1" si="233"/>
        <v>317131.60100000002</v>
      </c>
      <c r="BG242" s="14">
        <f ca="1">SUM(BE$12:BE242)</f>
        <v>168679.95999999996</v>
      </c>
      <c r="BH242" s="77">
        <f ca="1">SUM(BC$12:BC242)+SUMIF(BD$12:BD242, "&lt;0")</f>
        <v>148451.64100000003</v>
      </c>
      <c r="BJ242" s="78">
        <v>44416</v>
      </c>
      <c r="BK242" s="79">
        <f t="shared" ca="1" si="200"/>
        <v>1750</v>
      </c>
      <c r="BL242" s="79">
        <f t="shared" ca="1" si="218"/>
        <v>1750</v>
      </c>
      <c r="BM242" s="79">
        <f t="shared" ca="1" si="227"/>
        <v>320.53100000000268</v>
      </c>
      <c r="BN242" s="79">
        <f t="shared" ca="1" si="201"/>
        <v>1429.4689999999973</v>
      </c>
      <c r="BO242" s="79">
        <f t="shared" ca="1" si="202"/>
        <v>1429.4689999999973</v>
      </c>
      <c r="BP242" s="79">
        <f t="shared" ca="1" si="234"/>
        <v>356881.60100000002</v>
      </c>
      <c r="BQ242" s="14">
        <f ca="1">SUM(BO$12:BO242)</f>
        <v>190429.95999999996</v>
      </c>
      <c r="BR242" s="77">
        <f ca="1">SUM(BM$12:BM242)+SUMIF(BN$12:BN242, "&lt;0")</f>
        <v>166451.64099999997</v>
      </c>
      <c r="BT242" s="78">
        <v>44416</v>
      </c>
      <c r="BU242" s="79">
        <f t="shared" ca="1" si="203"/>
        <v>2000</v>
      </c>
      <c r="BV242" s="79">
        <f t="shared" ca="1" si="219"/>
        <v>2000</v>
      </c>
      <c r="BW242" s="79">
        <f t="shared" ca="1" si="228"/>
        <v>320.53100000000268</v>
      </c>
      <c r="BX242" s="79">
        <f t="shared" ca="1" si="204"/>
        <v>1679.4689999999973</v>
      </c>
      <c r="BY242" s="79">
        <f t="shared" ca="1" si="205"/>
        <v>1679.4689999999973</v>
      </c>
      <c r="BZ242" s="79">
        <f t="shared" ca="1" si="211"/>
        <v>396081.49010891607</v>
      </c>
      <c r="CA242" s="14">
        <f ca="1">SUM(BY$12:BY242)</f>
        <v>211629.84910891607</v>
      </c>
      <c r="CB242" s="77">
        <f ca="1">SUM(BW$12:BW242)+SUMIF(BX$12:BX242, "&lt;0")</f>
        <v>184451.641</v>
      </c>
      <c r="CD242" s="78">
        <v>44416</v>
      </c>
      <c r="CE242" s="79">
        <f t="shared" ca="1" si="206"/>
        <v>2500</v>
      </c>
      <c r="CF242" s="79">
        <f t="shared" ca="1" si="220"/>
        <v>2500</v>
      </c>
      <c r="CG242" s="79">
        <f t="shared" ca="1" si="229"/>
        <v>640.56055703671655</v>
      </c>
      <c r="CH242" s="79">
        <f t="shared" ca="1" si="207"/>
        <v>1859.4394429632835</v>
      </c>
      <c r="CI242" s="79">
        <f t="shared" ca="1" si="208"/>
        <v>1859.4394429632835</v>
      </c>
      <c r="CJ242" s="79">
        <f t="shared" ca="1" si="235"/>
        <v>466841.69994991261</v>
      </c>
      <c r="CK242" s="14">
        <f ca="1">SUM(CI$12:CI242)</f>
        <v>248411.46574650353</v>
      </c>
      <c r="CL242" s="77">
        <f ca="1">SUM(CG$12:CG242)+SUMIF(CH$12:CH242, "&lt;0")</f>
        <v>218430.23420340908</v>
      </c>
    </row>
    <row r="243" spans="1:90" x14ac:dyDescent="0.2">
      <c r="A243" s="56">
        <v>44417</v>
      </c>
      <c r="B243" s="76">
        <f ca="1">IF($A243&gt;= $C$5,$C$6, INDEX('[1]Historical Data'!$D$2:$D$742, MATCH(A243, '[1]Historical Data'!$B$2:$B$742, 0)))</f>
        <v>1942.7882857142852</v>
      </c>
      <c r="C243" s="79">
        <f t="shared" ca="1" si="212"/>
        <v>1942.7882857142852</v>
      </c>
      <c r="D243" s="79">
        <f t="shared" ca="1" si="221"/>
        <v>0</v>
      </c>
      <c r="E243" s="79">
        <f t="shared" ca="1" si="183"/>
        <v>1942.7882857142852</v>
      </c>
      <c r="F243" s="79">
        <f t="shared" ca="1" si="184"/>
        <v>1942.7882857142852</v>
      </c>
      <c r="G243" s="79">
        <f t="shared" ca="1" si="209"/>
        <v>389477.72671428532</v>
      </c>
      <c r="H243" s="14">
        <f ca="1">SUM(F$12:F243)</f>
        <v>209145.32914285702</v>
      </c>
      <c r="I243" s="77">
        <f ca="1">SUM(D$12:D243)+SUMIF(E$12:E243, "&lt;0")</f>
        <v>180332.39757142853</v>
      </c>
      <c r="J243" s="14"/>
      <c r="K243" s="78">
        <v>44417</v>
      </c>
      <c r="L243" s="79">
        <f t="shared" ca="1" si="185"/>
        <v>1850.8969899038457</v>
      </c>
      <c r="M243" s="79">
        <f t="shared" ca="1" si="213"/>
        <v>1850.8969899038457</v>
      </c>
      <c r="N243" s="79">
        <f t="shared" ca="1" si="222"/>
        <v>0</v>
      </c>
      <c r="O243" s="79">
        <f t="shared" ca="1" si="186"/>
        <v>1850.8969899038457</v>
      </c>
      <c r="P243" s="79">
        <f t="shared" ca="1" si="187"/>
        <v>1850.8969899038457</v>
      </c>
      <c r="Q243" s="79">
        <f t="shared" ca="1" si="230"/>
        <v>374775.11938461411</v>
      </c>
      <c r="R243" s="14">
        <f ca="1">SUM(P$12:P243)</f>
        <v>201058.89511153841</v>
      </c>
      <c r="S243" s="77">
        <f ca="1">SUM(N$12:N243)+SUMIF(O$12:O243, "&lt;0")</f>
        <v>173716.22427307695</v>
      </c>
      <c r="U243" s="78">
        <v>44417</v>
      </c>
      <c r="V243" s="79">
        <f t="shared" ca="1" si="188"/>
        <v>1250</v>
      </c>
      <c r="W243" s="79">
        <f t="shared" ca="1" si="214"/>
        <v>1250</v>
      </c>
      <c r="X243" s="79">
        <f t="shared" ca="1" si="223"/>
        <v>0</v>
      </c>
      <c r="Y243" s="79">
        <f t="shared" ca="1" si="189"/>
        <v>1250</v>
      </c>
      <c r="Z243" s="79">
        <f t="shared" ca="1" si="190"/>
        <v>1250</v>
      </c>
      <c r="AA243" s="79">
        <f t="shared" ca="1" si="231"/>
        <v>278631.60100000002</v>
      </c>
      <c r="AB243" s="14">
        <f ca="1">SUM(Z$12:Z243)</f>
        <v>148179.95999999996</v>
      </c>
      <c r="AC243" s="77">
        <f ca="1">SUM(X$12:X243)+SUMIF(Y$12:Y243, "&lt;0")</f>
        <v>130451.641</v>
      </c>
      <c r="AE243" s="78">
        <v>44417</v>
      </c>
      <c r="AF243" s="79">
        <f t="shared" ca="1" si="191"/>
        <v>2000</v>
      </c>
      <c r="AG243" s="79">
        <f t="shared" ca="1" si="215"/>
        <v>2000</v>
      </c>
      <c r="AH243" s="79">
        <f t="shared" ca="1" si="224"/>
        <v>0</v>
      </c>
      <c r="AI243" s="79">
        <f t="shared" ca="1" si="192"/>
        <v>2000</v>
      </c>
      <c r="AJ243" s="79">
        <f t="shared" ca="1" si="193"/>
        <v>2000</v>
      </c>
      <c r="AK243" s="79">
        <f t="shared" ca="1" si="210"/>
        <v>398081.49010891607</v>
      </c>
      <c r="AL243" s="14">
        <f ca="1">SUM(AJ$12:AJ243)</f>
        <v>213629.84910891607</v>
      </c>
      <c r="AM243" s="77">
        <f ca="1">SUM(AH$12:AH243)+SUMIF(AI$12:AI243, "&lt;0")</f>
        <v>184451.641</v>
      </c>
      <c r="AO243" s="78">
        <v>44417</v>
      </c>
      <c r="AP243" s="79">
        <f t="shared" ca="1" si="194"/>
        <v>3000</v>
      </c>
      <c r="AQ243" s="79">
        <f t="shared" ca="1" si="216"/>
        <v>3000</v>
      </c>
      <c r="AR243" s="79">
        <f t="shared" ca="1" si="225"/>
        <v>564.12591953046922</v>
      </c>
      <c r="AS243" s="79">
        <f t="shared" ca="1" si="195"/>
        <v>2435.8740804695308</v>
      </c>
      <c r="AT243" s="79">
        <f t="shared" ca="1" si="196"/>
        <v>2435.8740804695308</v>
      </c>
      <c r="AU243" s="79">
        <f t="shared" ca="1" si="232"/>
        <v>529967.72356228146</v>
      </c>
      <c r="AV243" s="14">
        <f ca="1">SUM(AT$12:AT243)</f>
        <v>285581.09201750136</v>
      </c>
      <c r="AW243" s="77">
        <f ca="1">SUM(AR$12:AR243)+SUMIF(AS$12:AS243, "&lt;0")</f>
        <v>244386.63154478025</v>
      </c>
      <c r="AX243" s="14"/>
      <c r="AZ243" s="78">
        <v>44417</v>
      </c>
      <c r="BA243" s="79">
        <f t="shared" ca="1" si="197"/>
        <v>1500</v>
      </c>
      <c r="BB243" s="79">
        <f t="shared" ca="1" si="217"/>
        <v>1500</v>
      </c>
      <c r="BC243" s="79">
        <f t="shared" ca="1" si="226"/>
        <v>0</v>
      </c>
      <c r="BD243" s="79">
        <f t="shared" ca="1" si="198"/>
        <v>1500</v>
      </c>
      <c r="BE243" s="79">
        <f t="shared" ca="1" si="199"/>
        <v>1500</v>
      </c>
      <c r="BF243" s="79">
        <f t="shared" ca="1" si="233"/>
        <v>318631.60100000002</v>
      </c>
      <c r="BG243" s="14">
        <f ca="1">SUM(BE$12:BE243)</f>
        <v>170179.95999999996</v>
      </c>
      <c r="BH243" s="77">
        <f ca="1">SUM(BC$12:BC243)+SUMIF(BD$12:BD243, "&lt;0")</f>
        <v>148451.64100000003</v>
      </c>
      <c r="BJ243" s="78">
        <v>44417</v>
      </c>
      <c r="BK243" s="79">
        <f t="shared" ca="1" si="200"/>
        <v>1750</v>
      </c>
      <c r="BL243" s="79">
        <f t="shared" ca="1" si="218"/>
        <v>1750</v>
      </c>
      <c r="BM243" s="79">
        <f t="shared" ca="1" si="227"/>
        <v>0</v>
      </c>
      <c r="BN243" s="79">
        <f t="shared" ca="1" si="201"/>
        <v>1750</v>
      </c>
      <c r="BO243" s="79">
        <f t="shared" ca="1" si="202"/>
        <v>1750</v>
      </c>
      <c r="BP243" s="79">
        <f t="shared" ca="1" si="234"/>
        <v>358631.60100000002</v>
      </c>
      <c r="BQ243" s="14">
        <f ca="1">SUM(BO$12:BO243)</f>
        <v>192179.95999999996</v>
      </c>
      <c r="BR243" s="77">
        <f ca="1">SUM(BM$12:BM243)+SUMIF(BN$12:BN243, "&lt;0")</f>
        <v>166451.64099999997</v>
      </c>
      <c r="BT243" s="78">
        <v>44417</v>
      </c>
      <c r="BU243" s="79">
        <f t="shared" ca="1" si="203"/>
        <v>2000</v>
      </c>
      <c r="BV243" s="79">
        <f t="shared" ca="1" si="219"/>
        <v>2000</v>
      </c>
      <c r="BW243" s="79">
        <f t="shared" ca="1" si="228"/>
        <v>0</v>
      </c>
      <c r="BX243" s="79">
        <f t="shared" ca="1" si="204"/>
        <v>2000</v>
      </c>
      <c r="BY243" s="79">
        <f t="shared" ca="1" si="205"/>
        <v>2000</v>
      </c>
      <c r="BZ243" s="79">
        <f t="shared" ca="1" si="211"/>
        <v>398081.49010891607</v>
      </c>
      <c r="CA243" s="14">
        <f ca="1">SUM(BY$12:BY243)</f>
        <v>213629.84910891607</v>
      </c>
      <c r="CB243" s="77">
        <f ca="1">SUM(BW$12:BW243)+SUMIF(BX$12:BX243, "&lt;0")</f>
        <v>184451.641</v>
      </c>
      <c r="CD243" s="78">
        <v>44417</v>
      </c>
      <c r="CE243" s="79">
        <f t="shared" ca="1" si="206"/>
        <v>2500</v>
      </c>
      <c r="CF243" s="79">
        <f t="shared" ca="1" si="220"/>
        <v>2500</v>
      </c>
      <c r="CG243" s="79">
        <f t="shared" ca="1" si="229"/>
        <v>296.52431038961095</v>
      </c>
      <c r="CH243" s="79">
        <f t="shared" ca="1" si="207"/>
        <v>2203.4756896103891</v>
      </c>
      <c r="CI243" s="79">
        <f t="shared" ca="1" si="208"/>
        <v>2203.4756896103891</v>
      </c>
      <c r="CJ243" s="79">
        <f t="shared" ca="1" si="235"/>
        <v>469341.69994991261</v>
      </c>
      <c r="CK243" s="14">
        <f ca="1">SUM(CI$12:CI243)</f>
        <v>250614.94143611391</v>
      </c>
      <c r="CL243" s="77">
        <f ca="1">SUM(CG$12:CG243)+SUMIF(CH$12:CH243, "&lt;0")</f>
        <v>218726.7585137987</v>
      </c>
    </row>
    <row r="244" spans="1:90" x14ac:dyDescent="0.2">
      <c r="A244" s="56">
        <v>44418</v>
      </c>
      <c r="B244" s="76">
        <f ca="1">IF($A244&gt;= $C$5,$C$6, INDEX('[1]Historical Data'!$D$2:$D$742, MATCH(A244, '[1]Historical Data'!$B$2:$B$742, 0)))</f>
        <v>1942.7882857142852</v>
      </c>
      <c r="C244" s="79">
        <f t="shared" ca="1" si="212"/>
        <v>1942.7882857142852</v>
      </c>
      <c r="D244" s="79">
        <f t="shared" ca="1" si="221"/>
        <v>0</v>
      </c>
      <c r="E244" s="79">
        <f t="shared" ca="1" si="183"/>
        <v>1942.7882857142852</v>
      </c>
      <c r="F244" s="79">
        <f t="shared" ca="1" si="184"/>
        <v>1942.7882857142852</v>
      </c>
      <c r="G244" s="79">
        <f t="shared" ca="1" si="209"/>
        <v>391420.51499999961</v>
      </c>
      <c r="H244" s="14">
        <f ca="1">SUM(F$12:F244)</f>
        <v>211088.11742857131</v>
      </c>
      <c r="I244" s="77">
        <f ca="1">SUM(D$12:D244)+SUMIF(E$12:E244, "&lt;0")</f>
        <v>180332.39757142853</v>
      </c>
      <c r="J244" s="14"/>
      <c r="K244" s="78">
        <v>44418</v>
      </c>
      <c r="L244" s="79">
        <f t="shared" ca="1" si="185"/>
        <v>1850.8969899038457</v>
      </c>
      <c r="M244" s="79">
        <f t="shared" ca="1" si="213"/>
        <v>1850.8969899038457</v>
      </c>
      <c r="N244" s="79">
        <f t="shared" ca="1" si="222"/>
        <v>0</v>
      </c>
      <c r="O244" s="79">
        <f t="shared" ca="1" si="186"/>
        <v>1850.8969899038457</v>
      </c>
      <c r="P244" s="79">
        <f t="shared" ca="1" si="187"/>
        <v>1850.8969899038457</v>
      </c>
      <c r="Q244" s="79">
        <f t="shared" ca="1" si="230"/>
        <v>376626.01637451793</v>
      </c>
      <c r="R244" s="14">
        <f ca="1">SUM(P$12:P244)</f>
        <v>202909.79210144226</v>
      </c>
      <c r="S244" s="77">
        <f ca="1">SUM(N$12:N244)+SUMIF(O$12:O244, "&lt;0")</f>
        <v>173716.22427307695</v>
      </c>
      <c r="U244" s="78">
        <v>44418</v>
      </c>
      <c r="V244" s="79">
        <f t="shared" ca="1" si="188"/>
        <v>1250</v>
      </c>
      <c r="W244" s="79">
        <f t="shared" ca="1" si="214"/>
        <v>1250</v>
      </c>
      <c r="X244" s="79">
        <f t="shared" ca="1" si="223"/>
        <v>0</v>
      </c>
      <c r="Y244" s="79">
        <f t="shared" ca="1" si="189"/>
        <v>1250</v>
      </c>
      <c r="Z244" s="79">
        <f t="shared" ca="1" si="190"/>
        <v>1250</v>
      </c>
      <c r="AA244" s="79">
        <f t="shared" ca="1" si="231"/>
        <v>279881.60100000002</v>
      </c>
      <c r="AB244" s="14">
        <f ca="1">SUM(Z$12:Z244)</f>
        <v>149429.95999999996</v>
      </c>
      <c r="AC244" s="77">
        <f ca="1">SUM(X$12:X244)+SUMIF(Y$12:Y244, "&lt;0")</f>
        <v>130451.641</v>
      </c>
      <c r="AE244" s="78">
        <v>44418</v>
      </c>
      <c r="AF244" s="79">
        <f t="shared" ca="1" si="191"/>
        <v>2000</v>
      </c>
      <c r="AG244" s="79">
        <f t="shared" ca="1" si="215"/>
        <v>2000</v>
      </c>
      <c r="AH244" s="79">
        <f t="shared" ca="1" si="224"/>
        <v>0</v>
      </c>
      <c r="AI244" s="79">
        <f t="shared" ca="1" si="192"/>
        <v>2000</v>
      </c>
      <c r="AJ244" s="79">
        <f t="shared" ca="1" si="193"/>
        <v>2000</v>
      </c>
      <c r="AK244" s="79">
        <f t="shared" ca="1" si="210"/>
        <v>400081.49010891607</v>
      </c>
      <c r="AL244" s="14">
        <f ca="1">SUM(AJ$12:AJ244)</f>
        <v>215629.84910891607</v>
      </c>
      <c r="AM244" s="77">
        <f ca="1">SUM(AH$12:AH244)+SUMIF(AI$12:AI244, "&lt;0")</f>
        <v>184451.641</v>
      </c>
      <c r="AO244" s="78">
        <v>44418</v>
      </c>
      <c r="AP244" s="79">
        <f t="shared" ca="1" si="194"/>
        <v>3000</v>
      </c>
      <c r="AQ244" s="79">
        <f t="shared" ca="1" si="216"/>
        <v>3000</v>
      </c>
      <c r="AR244" s="79">
        <f t="shared" ca="1" si="225"/>
        <v>564.12591953046876</v>
      </c>
      <c r="AS244" s="79">
        <f t="shared" ca="1" si="195"/>
        <v>2435.8740804695312</v>
      </c>
      <c r="AT244" s="79">
        <f t="shared" ca="1" si="196"/>
        <v>2435.8740804695312</v>
      </c>
      <c r="AU244" s="79">
        <f t="shared" ca="1" si="232"/>
        <v>532967.72356228146</v>
      </c>
      <c r="AV244" s="14">
        <f ca="1">SUM(AT$12:AT244)</f>
        <v>288016.9660979709</v>
      </c>
      <c r="AW244" s="77">
        <f ca="1">SUM(AR$12:AR244)+SUMIF(AS$12:AS244, "&lt;0")</f>
        <v>244950.75746431071</v>
      </c>
      <c r="AX244" s="14"/>
      <c r="AZ244" s="78">
        <v>44418</v>
      </c>
      <c r="BA244" s="79">
        <f t="shared" ca="1" si="197"/>
        <v>1500</v>
      </c>
      <c r="BB244" s="79">
        <f t="shared" ca="1" si="217"/>
        <v>1500</v>
      </c>
      <c r="BC244" s="79">
        <f t="shared" ca="1" si="226"/>
        <v>0</v>
      </c>
      <c r="BD244" s="79">
        <f t="shared" ca="1" si="198"/>
        <v>1500</v>
      </c>
      <c r="BE244" s="79">
        <f t="shared" ca="1" si="199"/>
        <v>1500</v>
      </c>
      <c r="BF244" s="79">
        <f t="shared" ca="1" si="233"/>
        <v>320131.60100000002</v>
      </c>
      <c r="BG244" s="14">
        <f ca="1">SUM(BE$12:BE244)</f>
        <v>171679.95999999996</v>
      </c>
      <c r="BH244" s="77">
        <f ca="1">SUM(BC$12:BC244)+SUMIF(BD$12:BD244, "&lt;0")</f>
        <v>148451.64100000003</v>
      </c>
      <c r="BJ244" s="78">
        <v>44418</v>
      </c>
      <c r="BK244" s="79">
        <f t="shared" ca="1" si="200"/>
        <v>1750</v>
      </c>
      <c r="BL244" s="79">
        <f t="shared" ca="1" si="218"/>
        <v>1750</v>
      </c>
      <c r="BM244" s="79">
        <f t="shared" ca="1" si="227"/>
        <v>0</v>
      </c>
      <c r="BN244" s="79">
        <f t="shared" ca="1" si="201"/>
        <v>1750</v>
      </c>
      <c r="BO244" s="79">
        <f t="shared" ca="1" si="202"/>
        <v>1750</v>
      </c>
      <c r="BP244" s="79">
        <f t="shared" ca="1" si="234"/>
        <v>360381.60100000002</v>
      </c>
      <c r="BQ244" s="14">
        <f ca="1">SUM(BO$12:BO244)</f>
        <v>193929.95999999996</v>
      </c>
      <c r="BR244" s="77">
        <f ca="1">SUM(BM$12:BM244)+SUMIF(BN$12:BN244, "&lt;0")</f>
        <v>166451.64099999997</v>
      </c>
      <c r="BT244" s="78">
        <v>44418</v>
      </c>
      <c r="BU244" s="79">
        <f t="shared" ca="1" si="203"/>
        <v>2000</v>
      </c>
      <c r="BV244" s="79">
        <f t="shared" ca="1" si="219"/>
        <v>2000</v>
      </c>
      <c r="BW244" s="79">
        <f t="shared" ca="1" si="228"/>
        <v>0</v>
      </c>
      <c r="BX244" s="79">
        <f t="shared" ca="1" si="204"/>
        <v>2000</v>
      </c>
      <c r="BY244" s="79">
        <f t="shared" ca="1" si="205"/>
        <v>2000</v>
      </c>
      <c r="BZ244" s="79">
        <f t="shared" ca="1" si="211"/>
        <v>400081.49010891607</v>
      </c>
      <c r="CA244" s="14">
        <f ca="1">SUM(BY$12:BY244)</f>
        <v>215629.84910891607</v>
      </c>
      <c r="CB244" s="77">
        <f ca="1">SUM(BW$12:BW244)+SUMIF(BX$12:BX244, "&lt;0")</f>
        <v>184451.641</v>
      </c>
      <c r="CD244" s="78">
        <v>44418</v>
      </c>
      <c r="CE244" s="79">
        <f t="shared" ca="1" si="206"/>
        <v>2500</v>
      </c>
      <c r="CF244" s="79">
        <f t="shared" ca="1" si="220"/>
        <v>2500</v>
      </c>
      <c r="CG244" s="79">
        <f t="shared" ca="1" si="229"/>
        <v>273.01906374250802</v>
      </c>
      <c r="CH244" s="79">
        <f t="shared" ca="1" si="207"/>
        <v>2226.980936257492</v>
      </c>
      <c r="CI244" s="79">
        <f t="shared" ca="1" si="208"/>
        <v>2226.980936257492</v>
      </c>
      <c r="CJ244" s="79">
        <f t="shared" ca="1" si="235"/>
        <v>471841.69994991261</v>
      </c>
      <c r="CK244" s="14">
        <f ca="1">SUM(CI$12:CI244)</f>
        <v>252841.92237237139</v>
      </c>
      <c r="CL244" s="77">
        <f ca="1">SUM(CG$12:CG244)+SUMIF(CH$12:CH244, "&lt;0")</f>
        <v>218999.77757754122</v>
      </c>
    </row>
    <row r="245" spans="1:90" x14ac:dyDescent="0.2">
      <c r="A245" s="56">
        <v>44419</v>
      </c>
      <c r="B245" s="76">
        <f ca="1">IF($A245&gt;= $C$5,$C$6, INDEX('[1]Historical Data'!$D$2:$D$742, MATCH(A245, '[1]Historical Data'!$B$2:$B$742, 0)))</f>
        <v>1942.7882857142852</v>
      </c>
      <c r="C245" s="79">
        <f t="shared" ca="1" si="212"/>
        <v>1942.7882857142852</v>
      </c>
      <c r="D245" s="79">
        <f t="shared" ca="1" si="221"/>
        <v>437.93600000000151</v>
      </c>
      <c r="E245" s="79">
        <f t="shared" ca="1" si="183"/>
        <v>1504.8522857142837</v>
      </c>
      <c r="F245" s="79">
        <f t="shared" ca="1" si="184"/>
        <v>1504.8522857142837</v>
      </c>
      <c r="G245" s="79">
        <f t="shared" ca="1" si="209"/>
        <v>393363.30328571389</v>
      </c>
      <c r="H245" s="14">
        <f ca="1">SUM(F$12:F245)</f>
        <v>212592.9697142856</v>
      </c>
      <c r="I245" s="77">
        <f ca="1">SUM(D$12:D245)+SUMIF(E$12:E245, "&lt;0")</f>
        <v>180770.33357142852</v>
      </c>
      <c r="J245" s="14"/>
      <c r="K245" s="78">
        <v>44419</v>
      </c>
      <c r="L245" s="79">
        <f t="shared" ca="1" si="185"/>
        <v>1850.8969899038457</v>
      </c>
      <c r="M245" s="79">
        <f t="shared" ca="1" si="213"/>
        <v>1850.8969899038457</v>
      </c>
      <c r="N245" s="79">
        <f t="shared" ca="1" si="222"/>
        <v>437.93600000000151</v>
      </c>
      <c r="O245" s="79">
        <f t="shared" ca="1" si="186"/>
        <v>1412.9609899038442</v>
      </c>
      <c r="P245" s="79">
        <f t="shared" ca="1" si="187"/>
        <v>1412.9609899038442</v>
      </c>
      <c r="Q245" s="79">
        <f t="shared" ca="1" si="230"/>
        <v>378476.91336442175</v>
      </c>
      <c r="R245" s="14">
        <f ca="1">SUM(P$12:P245)</f>
        <v>204322.75309134609</v>
      </c>
      <c r="S245" s="77">
        <f ca="1">SUM(N$12:N245)+SUMIF(O$12:O245, "&lt;0")</f>
        <v>174154.16027307694</v>
      </c>
      <c r="U245" s="78">
        <v>44419</v>
      </c>
      <c r="V245" s="79">
        <f t="shared" ca="1" si="188"/>
        <v>1250</v>
      </c>
      <c r="W245" s="79">
        <f t="shared" ca="1" si="214"/>
        <v>1250</v>
      </c>
      <c r="X245" s="79">
        <f t="shared" ca="1" si="223"/>
        <v>437.93600000000151</v>
      </c>
      <c r="Y245" s="79">
        <f t="shared" ca="1" si="189"/>
        <v>812.06399999999849</v>
      </c>
      <c r="Z245" s="79">
        <f t="shared" ca="1" si="190"/>
        <v>812.06399999999849</v>
      </c>
      <c r="AA245" s="79">
        <f t="shared" ca="1" si="231"/>
        <v>281131.60100000002</v>
      </c>
      <c r="AB245" s="14">
        <f ca="1">SUM(Z$12:Z245)</f>
        <v>150242.02399999998</v>
      </c>
      <c r="AC245" s="77">
        <f ca="1">SUM(X$12:X245)+SUMIF(Y$12:Y245, "&lt;0")</f>
        <v>130889.57699999999</v>
      </c>
      <c r="AE245" s="78">
        <v>44419</v>
      </c>
      <c r="AF245" s="79">
        <f t="shared" ca="1" si="191"/>
        <v>2000</v>
      </c>
      <c r="AG245" s="79">
        <f t="shared" ca="1" si="215"/>
        <v>2000</v>
      </c>
      <c r="AH245" s="79">
        <f t="shared" ca="1" si="224"/>
        <v>437.93600000000151</v>
      </c>
      <c r="AI245" s="79">
        <f t="shared" ca="1" si="192"/>
        <v>1562.0639999999985</v>
      </c>
      <c r="AJ245" s="79">
        <f t="shared" ca="1" si="193"/>
        <v>1562.0639999999985</v>
      </c>
      <c r="AK245" s="79">
        <f t="shared" ca="1" si="210"/>
        <v>402081.49010891607</v>
      </c>
      <c r="AL245" s="14">
        <f ca="1">SUM(AJ$12:AJ245)</f>
        <v>217191.91310891608</v>
      </c>
      <c r="AM245" s="77">
        <f ca="1">SUM(AH$12:AH245)+SUMIF(AI$12:AI245, "&lt;0")</f>
        <v>184889.57699999999</v>
      </c>
      <c r="AO245" s="78">
        <v>44419</v>
      </c>
      <c r="AP245" s="79">
        <f t="shared" ca="1" si="194"/>
        <v>3000</v>
      </c>
      <c r="AQ245" s="79">
        <f t="shared" ca="1" si="216"/>
        <v>3000</v>
      </c>
      <c r="AR245" s="79">
        <f t="shared" ca="1" si="225"/>
        <v>1002.0619195304707</v>
      </c>
      <c r="AS245" s="79">
        <f t="shared" ca="1" si="195"/>
        <v>1997.9380804695293</v>
      </c>
      <c r="AT245" s="79">
        <f t="shared" ca="1" si="196"/>
        <v>1997.9380804695293</v>
      </c>
      <c r="AU245" s="79">
        <f t="shared" ca="1" si="232"/>
        <v>535967.72356228146</v>
      </c>
      <c r="AV245" s="14">
        <f ca="1">SUM(AT$12:AT245)</f>
        <v>290014.90417844045</v>
      </c>
      <c r="AW245" s="77">
        <f ca="1">SUM(AR$12:AR245)+SUMIF(AS$12:AS245, "&lt;0")</f>
        <v>245952.81938384118</v>
      </c>
      <c r="AX245" s="14"/>
      <c r="AZ245" s="78">
        <v>44419</v>
      </c>
      <c r="BA245" s="79">
        <f t="shared" ca="1" si="197"/>
        <v>1500</v>
      </c>
      <c r="BB245" s="79">
        <f t="shared" ca="1" si="217"/>
        <v>1500</v>
      </c>
      <c r="BC245" s="79">
        <f t="shared" ca="1" si="226"/>
        <v>437.93600000000151</v>
      </c>
      <c r="BD245" s="79">
        <f t="shared" ca="1" si="198"/>
        <v>1062.0639999999985</v>
      </c>
      <c r="BE245" s="79">
        <f t="shared" ca="1" si="199"/>
        <v>1062.0639999999985</v>
      </c>
      <c r="BF245" s="79">
        <f t="shared" ca="1" si="233"/>
        <v>321631.60100000002</v>
      </c>
      <c r="BG245" s="14">
        <f ca="1">SUM(BE$12:BE245)</f>
        <v>172742.02399999998</v>
      </c>
      <c r="BH245" s="77">
        <f ca="1">SUM(BC$12:BC245)+SUMIF(BD$12:BD245, "&lt;0")</f>
        <v>148889.57700000002</v>
      </c>
      <c r="BJ245" s="78">
        <v>44419</v>
      </c>
      <c r="BK245" s="79">
        <f t="shared" ca="1" si="200"/>
        <v>1750</v>
      </c>
      <c r="BL245" s="79">
        <f t="shared" ca="1" si="218"/>
        <v>1750</v>
      </c>
      <c r="BM245" s="79">
        <f t="shared" ca="1" si="227"/>
        <v>437.93600000000151</v>
      </c>
      <c r="BN245" s="79">
        <f t="shared" ca="1" si="201"/>
        <v>1312.0639999999985</v>
      </c>
      <c r="BO245" s="79">
        <f t="shared" ca="1" si="202"/>
        <v>1312.0639999999985</v>
      </c>
      <c r="BP245" s="79">
        <f t="shared" ca="1" si="234"/>
        <v>362131.60100000002</v>
      </c>
      <c r="BQ245" s="14">
        <f ca="1">SUM(BO$12:BO245)</f>
        <v>195242.02399999998</v>
      </c>
      <c r="BR245" s="77">
        <f ca="1">SUM(BM$12:BM245)+SUMIF(BN$12:BN245, "&lt;0")</f>
        <v>166889.57699999996</v>
      </c>
      <c r="BT245" s="78">
        <v>44419</v>
      </c>
      <c r="BU245" s="79">
        <f t="shared" ca="1" si="203"/>
        <v>2000</v>
      </c>
      <c r="BV245" s="79">
        <f t="shared" ca="1" si="219"/>
        <v>2000</v>
      </c>
      <c r="BW245" s="79">
        <f t="shared" ca="1" si="228"/>
        <v>437.93600000000151</v>
      </c>
      <c r="BX245" s="79">
        <f t="shared" ca="1" si="204"/>
        <v>1562.0639999999985</v>
      </c>
      <c r="BY245" s="79">
        <f t="shared" ca="1" si="205"/>
        <v>1562.0639999999985</v>
      </c>
      <c r="BZ245" s="79">
        <f t="shared" ca="1" si="211"/>
        <v>402081.49010891607</v>
      </c>
      <c r="CA245" s="14">
        <f ca="1">SUM(BY$12:BY245)</f>
        <v>217191.91310891608</v>
      </c>
      <c r="CB245" s="77">
        <f ca="1">SUM(BW$12:BW245)+SUMIF(BX$12:BX245, "&lt;0")</f>
        <v>184889.57699999999</v>
      </c>
      <c r="CD245" s="78">
        <v>44419</v>
      </c>
      <c r="CE245" s="79">
        <f t="shared" ca="1" si="206"/>
        <v>2500</v>
      </c>
      <c r="CF245" s="79">
        <f t="shared" ca="1" si="220"/>
        <v>2500</v>
      </c>
      <c r="CG245" s="79">
        <f t="shared" ca="1" si="229"/>
        <v>687.44981709540662</v>
      </c>
      <c r="CH245" s="79">
        <f t="shared" ca="1" si="207"/>
        <v>1812.5501829045934</v>
      </c>
      <c r="CI245" s="79">
        <f t="shared" ca="1" si="208"/>
        <v>1812.5501829045934</v>
      </c>
      <c r="CJ245" s="79">
        <f t="shared" ca="1" si="235"/>
        <v>474341.69994991261</v>
      </c>
      <c r="CK245" s="14">
        <f ca="1">SUM(CI$12:CI245)</f>
        <v>254654.47255527598</v>
      </c>
      <c r="CL245" s="77">
        <f ca="1">SUM(CG$12:CG245)+SUMIF(CH$12:CH245, "&lt;0")</f>
        <v>219687.22739463663</v>
      </c>
    </row>
    <row r="246" spans="1:90" x14ac:dyDescent="0.2">
      <c r="A246" s="56">
        <v>44420</v>
      </c>
      <c r="B246" s="76">
        <f ca="1">IF($A246&gt;= $C$5,$C$6, INDEX('[1]Historical Data'!$D$2:$D$742, MATCH(A246, '[1]Historical Data'!$B$2:$B$742, 0)))</f>
        <v>1942.7882857142852</v>
      </c>
      <c r="C246" s="79">
        <f t="shared" ca="1" si="212"/>
        <v>1942.7882857142852</v>
      </c>
      <c r="D246" s="79">
        <f t="shared" ca="1" si="221"/>
        <v>1587.7700000000004</v>
      </c>
      <c r="E246" s="79">
        <f t="shared" ca="1" si="183"/>
        <v>355.01828571428473</v>
      </c>
      <c r="F246" s="79">
        <f t="shared" ca="1" si="184"/>
        <v>355.01828571428473</v>
      </c>
      <c r="G246" s="79">
        <f t="shared" ca="1" si="209"/>
        <v>395306.09157142817</v>
      </c>
      <c r="H246" s="14">
        <f ca="1">SUM(F$12:F246)</f>
        <v>212947.9879999999</v>
      </c>
      <c r="I246" s="77">
        <f ca="1">SUM(D$12:D246)+SUMIF(E$12:E246, "&lt;0")</f>
        <v>182358.10357142851</v>
      </c>
      <c r="J246" s="14"/>
      <c r="K246" s="78">
        <v>44420</v>
      </c>
      <c r="L246" s="79">
        <f t="shared" ca="1" si="185"/>
        <v>1850.8969899038457</v>
      </c>
      <c r="M246" s="79">
        <f t="shared" ca="1" si="213"/>
        <v>1850.8969899038457</v>
      </c>
      <c r="N246" s="79">
        <f t="shared" ca="1" si="222"/>
        <v>1587.7700000000004</v>
      </c>
      <c r="O246" s="79">
        <f t="shared" ca="1" si="186"/>
        <v>263.12698990384524</v>
      </c>
      <c r="P246" s="79">
        <f t="shared" ca="1" si="187"/>
        <v>263.12698990384524</v>
      </c>
      <c r="Q246" s="79">
        <f t="shared" ca="1" si="230"/>
        <v>380327.81035432557</v>
      </c>
      <c r="R246" s="14">
        <f ca="1">SUM(P$12:P246)</f>
        <v>204585.88008124992</v>
      </c>
      <c r="S246" s="77">
        <f ca="1">SUM(N$12:N246)+SUMIF(O$12:O246, "&lt;0")</f>
        <v>175741.93027307693</v>
      </c>
      <c r="U246" s="78">
        <v>44420</v>
      </c>
      <c r="V246" s="79">
        <f t="shared" ca="1" si="188"/>
        <v>1250</v>
      </c>
      <c r="W246" s="79">
        <f t="shared" ca="1" si="214"/>
        <v>1250</v>
      </c>
      <c r="X246" s="79">
        <f t="shared" ca="1" si="223"/>
        <v>1250</v>
      </c>
      <c r="Y246" s="79">
        <f t="shared" ca="1" si="189"/>
        <v>0</v>
      </c>
      <c r="Z246" s="79">
        <f t="shared" ca="1" si="190"/>
        <v>0</v>
      </c>
      <c r="AA246" s="79">
        <f t="shared" ca="1" si="231"/>
        <v>282381.60100000002</v>
      </c>
      <c r="AB246" s="14">
        <f ca="1">SUM(Z$12:Z246)</f>
        <v>150242.02399999998</v>
      </c>
      <c r="AC246" s="77">
        <f ca="1">SUM(X$12:X246)+SUMIF(Y$12:Y246, "&lt;0")</f>
        <v>132139.57699999999</v>
      </c>
      <c r="AE246" s="78">
        <v>44420</v>
      </c>
      <c r="AF246" s="79">
        <f t="shared" ca="1" si="191"/>
        <v>2000</v>
      </c>
      <c r="AG246" s="79">
        <f t="shared" ca="1" si="215"/>
        <v>2000</v>
      </c>
      <c r="AH246" s="79">
        <f t="shared" ca="1" si="224"/>
        <v>1587.7700000000004</v>
      </c>
      <c r="AI246" s="79">
        <f t="shared" ca="1" si="192"/>
        <v>412.22999999999956</v>
      </c>
      <c r="AJ246" s="79">
        <f t="shared" ca="1" si="193"/>
        <v>412.22999999999956</v>
      </c>
      <c r="AK246" s="79">
        <f t="shared" ca="1" si="210"/>
        <v>404081.49010891607</v>
      </c>
      <c r="AL246" s="14">
        <f ca="1">SUM(AJ$12:AJ246)</f>
        <v>217604.14310891609</v>
      </c>
      <c r="AM246" s="77">
        <f ca="1">SUM(AH$12:AH246)+SUMIF(AI$12:AI246, "&lt;0")</f>
        <v>186477.34699999998</v>
      </c>
      <c r="AO246" s="78">
        <v>44420</v>
      </c>
      <c r="AP246" s="79">
        <f t="shared" ca="1" si="194"/>
        <v>3000</v>
      </c>
      <c r="AQ246" s="79">
        <f t="shared" ca="1" si="216"/>
        <v>3000</v>
      </c>
      <c r="AR246" s="79">
        <f t="shared" ca="1" si="225"/>
        <v>2151.8959195304697</v>
      </c>
      <c r="AS246" s="79">
        <f t="shared" ca="1" si="195"/>
        <v>848.10408046953034</v>
      </c>
      <c r="AT246" s="79">
        <f t="shared" ca="1" si="196"/>
        <v>848.10408046953034</v>
      </c>
      <c r="AU246" s="79">
        <f t="shared" ca="1" si="232"/>
        <v>538967.72356228146</v>
      </c>
      <c r="AV246" s="14">
        <f ca="1">SUM(AT$12:AT246)</f>
        <v>290863.00825890998</v>
      </c>
      <c r="AW246" s="77">
        <f ca="1">SUM(AR$12:AR246)+SUMIF(AS$12:AS246, "&lt;0")</f>
        <v>248104.71530337166</v>
      </c>
      <c r="AX246" s="14"/>
      <c r="AZ246" s="78">
        <v>44420</v>
      </c>
      <c r="BA246" s="79">
        <f t="shared" ca="1" si="197"/>
        <v>1500</v>
      </c>
      <c r="BB246" s="79">
        <f t="shared" ca="1" si="217"/>
        <v>1500</v>
      </c>
      <c r="BC246" s="79">
        <f t="shared" ca="1" si="226"/>
        <v>1500</v>
      </c>
      <c r="BD246" s="79">
        <f t="shared" ca="1" si="198"/>
        <v>0</v>
      </c>
      <c r="BE246" s="79">
        <f t="shared" ca="1" si="199"/>
        <v>0</v>
      </c>
      <c r="BF246" s="79">
        <f t="shared" ca="1" si="233"/>
        <v>323131.60100000002</v>
      </c>
      <c r="BG246" s="14">
        <f ca="1">SUM(BE$12:BE246)</f>
        <v>172742.02399999998</v>
      </c>
      <c r="BH246" s="77">
        <f ca="1">SUM(BC$12:BC246)+SUMIF(BD$12:BD246, "&lt;0")</f>
        <v>150389.57700000002</v>
      </c>
      <c r="BJ246" s="78">
        <v>44420</v>
      </c>
      <c r="BK246" s="79">
        <f t="shared" ca="1" si="200"/>
        <v>1750</v>
      </c>
      <c r="BL246" s="79">
        <f t="shared" ca="1" si="218"/>
        <v>1750</v>
      </c>
      <c r="BM246" s="79">
        <f t="shared" ca="1" si="227"/>
        <v>1587.7700000000004</v>
      </c>
      <c r="BN246" s="79">
        <f t="shared" ca="1" si="201"/>
        <v>162.22999999999956</v>
      </c>
      <c r="BO246" s="79">
        <f t="shared" ca="1" si="202"/>
        <v>162.22999999999956</v>
      </c>
      <c r="BP246" s="79">
        <f t="shared" ca="1" si="234"/>
        <v>363881.60100000002</v>
      </c>
      <c r="BQ246" s="14">
        <f ca="1">SUM(BO$12:BO246)</f>
        <v>195404.25399999999</v>
      </c>
      <c r="BR246" s="77">
        <f ca="1">SUM(BM$12:BM246)+SUMIF(BN$12:BN246, "&lt;0")</f>
        <v>168477.34699999995</v>
      </c>
      <c r="BT246" s="78">
        <v>44420</v>
      </c>
      <c r="BU246" s="79">
        <f t="shared" ca="1" si="203"/>
        <v>2000</v>
      </c>
      <c r="BV246" s="79">
        <f t="shared" ca="1" si="219"/>
        <v>2000</v>
      </c>
      <c r="BW246" s="79">
        <f t="shared" ca="1" si="228"/>
        <v>1587.7700000000004</v>
      </c>
      <c r="BX246" s="79">
        <f t="shared" ca="1" si="204"/>
        <v>412.22999999999956</v>
      </c>
      <c r="BY246" s="79">
        <f t="shared" ca="1" si="205"/>
        <v>412.22999999999956</v>
      </c>
      <c r="BZ246" s="79">
        <f t="shared" ca="1" si="211"/>
        <v>404081.49010891607</v>
      </c>
      <c r="CA246" s="14">
        <f ca="1">SUM(BY$12:BY246)</f>
        <v>217604.14310891609</v>
      </c>
      <c r="CB246" s="77">
        <f ca="1">SUM(BW$12:BW246)+SUMIF(BX$12:BX246, "&lt;0")</f>
        <v>186477.34699999998</v>
      </c>
      <c r="CD246" s="78">
        <v>44420</v>
      </c>
      <c r="CE246" s="79">
        <f t="shared" ca="1" si="206"/>
        <v>2500</v>
      </c>
      <c r="CF246" s="79">
        <f t="shared" ca="1" si="220"/>
        <v>2500</v>
      </c>
      <c r="CG246" s="79">
        <f t="shared" ca="1" si="229"/>
        <v>1813.7785704483031</v>
      </c>
      <c r="CH246" s="79">
        <f t="shared" ca="1" si="207"/>
        <v>686.22142955169693</v>
      </c>
      <c r="CI246" s="79">
        <f t="shared" ca="1" si="208"/>
        <v>686.22142955169693</v>
      </c>
      <c r="CJ246" s="79">
        <f t="shared" ca="1" si="235"/>
        <v>476841.69994991261</v>
      </c>
      <c r="CK246" s="14">
        <f ca="1">SUM(CI$12:CI246)</f>
        <v>255340.69398482767</v>
      </c>
      <c r="CL246" s="77">
        <f ca="1">SUM(CG$12:CG246)+SUMIF(CH$12:CH246, "&lt;0")</f>
        <v>221501.00596508494</v>
      </c>
    </row>
    <row r="247" spans="1:90" x14ac:dyDescent="0.2">
      <c r="A247" s="56">
        <v>44421</v>
      </c>
      <c r="B247" s="76">
        <f ca="1">IF($A247&gt;= $C$5,$C$6, INDEX('[1]Historical Data'!$D$2:$D$742, MATCH(A247, '[1]Historical Data'!$B$2:$B$742, 0)))</f>
        <v>1942.7882857142852</v>
      </c>
      <c r="C247" s="79">
        <f t="shared" ca="1" si="212"/>
        <v>1942.7882857142852</v>
      </c>
      <c r="D247" s="79">
        <f t="shared" ca="1" si="221"/>
        <v>1942.7882857142852</v>
      </c>
      <c r="E247" s="79">
        <f t="shared" ca="1" si="183"/>
        <v>0</v>
      </c>
      <c r="F247" s="79">
        <f t="shared" ca="1" si="184"/>
        <v>0</v>
      </c>
      <c r="G247" s="79">
        <f t="shared" ca="1" si="209"/>
        <v>397248.87985714246</v>
      </c>
      <c r="H247" s="14">
        <f ca="1">SUM(F$12:F247)</f>
        <v>212947.9879999999</v>
      </c>
      <c r="I247" s="77">
        <f ca="1">SUM(D$12:D247)+SUMIF(E$12:E247, "&lt;0")</f>
        <v>184300.89185714279</v>
      </c>
      <c r="J247" s="14"/>
      <c r="K247" s="78">
        <v>44421</v>
      </c>
      <c r="L247" s="79">
        <f t="shared" ca="1" si="185"/>
        <v>1850.8969899038457</v>
      </c>
      <c r="M247" s="79">
        <f t="shared" ca="1" si="213"/>
        <v>1850.8969899038457</v>
      </c>
      <c r="N247" s="79">
        <f t="shared" ca="1" si="222"/>
        <v>1850.8969899038457</v>
      </c>
      <c r="O247" s="79">
        <f t="shared" ca="1" si="186"/>
        <v>0</v>
      </c>
      <c r="P247" s="79">
        <f t="shared" ca="1" si="187"/>
        <v>0</v>
      </c>
      <c r="Q247" s="79">
        <f t="shared" ca="1" si="230"/>
        <v>382178.70734422939</v>
      </c>
      <c r="R247" s="14">
        <f ca="1">SUM(P$12:P247)</f>
        <v>204585.88008124992</v>
      </c>
      <c r="S247" s="77">
        <f ca="1">SUM(N$12:N247)+SUMIF(O$12:O247, "&lt;0")</f>
        <v>177592.82726298078</v>
      </c>
      <c r="U247" s="78">
        <v>44421</v>
      </c>
      <c r="V247" s="79">
        <f t="shared" ca="1" si="188"/>
        <v>1250</v>
      </c>
      <c r="W247" s="79">
        <f t="shared" ca="1" si="214"/>
        <v>1250</v>
      </c>
      <c r="X247" s="79">
        <f t="shared" ca="1" si="223"/>
        <v>1250</v>
      </c>
      <c r="Y247" s="79">
        <f t="shared" ca="1" si="189"/>
        <v>0</v>
      </c>
      <c r="Z247" s="79">
        <f t="shared" ca="1" si="190"/>
        <v>0</v>
      </c>
      <c r="AA247" s="79">
        <f t="shared" ca="1" si="231"/>
        <v>283631.60100000002</v>
      </c>
      <c r="AB247" s="14">
        <f ca="1">SUM(Z$12:Z247)</f>
        <v>150242.02399999998</v>
      </c>
      <c r="AC247" s="77">
        <f ca="1">SUM(X$12:X247)+SUMIF(Y$12:Y247, "&lt;0")</f>
        <v>133389.57699999999</v>
      </c>
      <c r="AE247" s="78">
        <v>44421</v>
      </c>
      <c r="AF247" s="79">
        <f t="shared" ca="1" si="191"/>
        <v>2000</v>
      </c>
      <c r="AG247" s="79">
        <f t="shared" ca="1" si="215"/>
        <v>2000</v>
      </c>
      <c r="AH247" s="79">
        <f t="shared" ca="1" si="224"/>
        <v>1984.7629999999963</v>
      </c>
      <c r="AI247" s="79">
        <f t="shared" ca="1" si="192"/>
        <v>15.237000000003718</v>
      </c>
      <c r="AJ247" s="79">
        <f t="shared" ca="1" si="193"/>
        <v>15.237000000003718</v>
      </c>
      <c r="AK247" s="79">
        <f t="shared" ca="1" si="210"/>
        <v>406081.49010891607</v>
      </c>
      <c r="AL247" s="14">
        <f ca="1">SUM(AJ$12:AJ247)</f>
        <v>217619.38010891608</v>
      </c>
      <c r="AM247" s="77">
        <f ca="1">SUM(AH$12:AH247)+SUMIF(AI$12:AI247, "&lt;0")</f>
        <v>188462.11</v>
      </c>
      <c r="AO247" s="78">
        <v>44421</v>
      </c>
      <c r="AP247" s="79">
        <f t="shared" ca="1" si="194"/>
        <v>3000</v>
      </c>
      <c r="AQ247" s="79">
        <f t="shared" ca="1" si="216"/>
        <v>3000</v>
      </c>
      <c r="AR247" s="79">
        <f t="shared" ca="1" si="225"/>
        <v>2548.8889195304655</v>
      </c>
      <c r="AS247" s="79">
        <f t="shared" ca="1" si="195"/>
        <v>451.1110804695345</v>
      </c>
      <c r="AT247" s="79">
        <f t="shared" ca="1" si="196"/>
        <v>451.1110804695345</v>
      </c>
      <c r="AU247" s="79">
        <f t="shared" ca="1" si="232"/>
        <v>541967.72356228146</v>
      </c>
      <c r="AV247" s="14">
        <f ca="1">SUM(AT$12:AT247)</f>
        <v>291314.11933937948</v>
      </c>
      <c r="AW247" s="77">
        <f ca="1">SUM(AR$12:AR247)+SUMIF(AS$12:AS247, "&lt;0")</f>
        <v>250653.60422290213</v>
      </c>
      <c r="AX247" s="14"/>
      <c r="AZ247" s="78">
        <v>44421</v>
      </c>
      <c r="BA247" s="79">
        <f t="shared" ca="1" si="197"/>
        <v>1500</v>
      </c>
      <c r="BB247" s="79">
        <f t="shared" ca="1" si="217"/>
        <v>1500</v>
      </c>
      <c r="BC247" s="79">
        <f t="shared" ca="1" si="226"/>
        <v>1500</v>
      </c>
      <c r="BD247" s="79">
        <f t="shared" ca="1" si="198"/>
        <v>0</v>
      </c>
      <c r="BE247" s="79">
        <f t="shared" ca="1" si="199"/>
        <v>0</v>
      </c>
      <c r="BF247" s="79">
        <f t="shared" ca="1" si="233"/>
        <v>324631.60100000002</v>
      </c>
      <c r="BG247" s="14">
        <f ca="1">SUM(BE$12:BE247)</f>
        <v>172742.02399999998</v>
      </c>
      <c r="BH247" s="77">
        <f ca="1">SUM(BC$12:BC247)+SUMIF(BD$12:BD247, "&lt;0")</f>
        <v>151889.57700000002</v>
      </c>
      <c r="BJ247" s="78">
        <v>44421</v>
      </c>
      <c r="BK247" s="79">
        <f t="shared" ca="1" si="200"/>
        <v>1750</v>
      </c>
      <c r="BL247" s="79">
        <f t="shared" ca="1" si="218"/>
        <v>1750</v>
      </c>
      <c r="BM247" s="79">
        <f t="shared" ca="1" si="227"/>
        <v>1750</v>
      </c>
      <c r="BN247" s="79">
        <f t="shared" ca="1" si="201"/>
        <v>0</v>
      </c>
      <c r="BO247" s="79">
        <f t="shared" ca="1" si="202"/>
        <v>0</v>
      </c>
      <c r="BP247" s="79">
        <f t="shared" ca="1" si="234"/>
        <v>365631.60100000002</v>
      </c>
      <c r="BQ247" s="14">
        <f ca="1">SUM(BO$12:BO247)</f>
        <v>195404.25399999999</v>
      </c>
      <c r="BR247" s="77">
        <f ca="1">SUM(BM$12:BM247)+SUMIF(BN$12:BN247, "&lt;0")</f>
        <v>170227.34699999995</v>
      </c>
      <c r="BT247" s="78">
        <v>44421</v>
      </c>
      <c r="BU247" s="79">
        <f t="shared" ca="1" si="203"/>
        <v>2000</v>
      </c>
      <c r="BV247" s="79">
        <f t="shared" ca="1" si="219"/>
        <v>2000</v>
      </c>
      <c r="BW247" s="79">
        <f t="shared" ca="1" si="228"/>
        <v>1984.7629999999963</v>
      </c>
      <c r="BX247" s="79">
        <f t="shared" ca="1" si="204"/>
        <v>15.237000000003718</v>
      </c>
      <c r="BY247" s="79">
        <f t="shared" ca="1" si="205"/>
        <v>15.237000000003718</v>
      </c>
      <c r="BZ247" s="79">
        <f t="shared" ca="1" si="211"/>
        <v>406081.49010891607</v>
      </c>
      <c r="CA247" s="14">
        <f ca="1">SUM(BY$12:BY247)</f>
        <v>217619.38010891608</v>
      </c>
      <c r="CB247" s="77">
        <f ca="1">SUM(BW$12:BW247)+SUMIF(BX$12:BX247, "&lt;0")</f>
        <v>188462.11</v>
      </c>
      <c r="CD247" s="78">
        <v>44421</v>
      </c>
      <c r="CE247" s="79">
        <f t="shared" ca="1" si="206"/>
        <v>2500</v>
      </c>
      <c r="CF247" s="79">
        <f t="shared" ca="1" si="220"/>
        <v>2500</v>
      </c>
      <c r="CG247" s="79">
        <f t="shared" ca="1" si="229"/>
        <v>2187.266323801196</v>
      </c>
      <c r="CH247" s="79">
        <f t="shared" ca="1" si="207"/>
        <v>312.73367619880401</v>
      </c>
      <c r="CI247" s="79">
        <f t="shared" ca="1" si="208"/>
        <v>312.73367619880401</v>
      </c>
      <c r="CJ247" s="79">
        <f t="shared" ca="1" si="235"/>
        <v>479341.69994991261</v>
      </c>
      <c r="CK247" s="14">
        <f ca="1">SUM(CI$12:CI247)</f>
        <v>255653.42766102648</v>
      </c>
      <c r="CL247" s="77">
        <f ca="1">SUM(CG$12:CG247)+SUMIF(CH$12:CH247, "&lt;0")</f>
        <v>223688.27228888613</v>
      </c>
    </row>
    <row r="248" spans="1:90" x14ac:dyDescent="0.2">
      <c r="A248" s="56">
        <v>44422</v>
      </c>
      <c r="B248" s="76">
        <f ca="1">IF($A248&gt;= $C$5,$C$6, INDEX('[1]Historical Data'!$D$2:$D$742, MATCH(A248, '[1]Historical Data'!$B$2:$B$742, 0)))</f>
        <v>1942.7882857142852</v>
      </c>
      <c r="C248" s="79">
        <f t="shared" ca="1" si="212"/>
        <v>1942.7882857142852</v>
      </c>
      <c r="D248" s="79">
        <f t="shared" ca="1" si="221"/>
        <v>1406.6237142857051</v>
      </c>
      <c r="E248" s="79">
        <f t="shared" ca="1" si="183"/>
        <v>536.16457142858008</v>
      </c>
      <c r="F248" s="79">
        <f t="shared" ca="1" si="184"/>
        <v>536.16457142858008</v>
      </c>
      <c r="G248" s="79">
        <f t="shared" ca="1" si="209"/>
        <v>399191.66814285674</v>
      </c>
      <c r="H248" s="14">
        <f ca="1">SUM(F$12:F248)</f>
        <v>213484.15257142848</v>
      </c>
      <c r="I248" s="77">
        <f ca="1">SUM(D$12:D248)+SUMIF(E$12:E248, "&lt;0")</f>
        <v>185707.51557142849</v>
      </c>
      <c r="J248" s="14"/>
      <c r="K248" s="78">
        <v>44422</v>
      </c>
      <c r="L248" s="79">
        <f t="shared" ca="1" si="185"/>
        <v>1850.8969899038457</v>
      </c>
      <c r="M248" s="79">
        <f t="shared" ca="1" si="213"/>
        <v>1850.8969899038457</v>
      </c>
      <c r="N248" s="79">
        <f t="shared" ca="1" si="222"/>
        <v>1498.5150100961446</v>
      </c>
      <c r="O248" s="79">
        <f t="shared" ca="1" si="186"/>
        <v>352.3819798077011</v>
      </c>
      <c r="P248" s="79">
        <f t="shared" ca="1" si="187"/>
        <v>352.3819798077011</v>
      </c>
      <c r="Q248" s="79">
        <f t="shared" ca="1" si="230"/>
        <v>384029.60433413321</v>
      </c>
      <c r="R248" s="14">
        <f ca="1">SUM(P$12:P248)</f>
        <v>204938.26206105761</v>
      </c>
      <c r="S248" s="77">
        <f ca="1">SUM(N$12:N248)+SUMIF(O$12:O248, "&lt;0")</f>
        <v>179091.34227307691</v>
      </c>
      <c r="U248" s="78">
        <v>44422</v>
      </c>
      <c r="V248" s="79">
        <f t="shared" ca="1" si="188"/>
        <v>1250</v>
      </c>
      <c r="W248" s="79">
        <f t="shared" ca="1" si="214"/>
        <v>1250</v>
      </c>
      <c r="X248" s="79">
        <f t="shared" ca="1" si="223"/>
        <v>1250</v>
      </c>
      <c r="Y248" s="79">
        <f t="shared" ca="1" si="189"/>
        <v>0</v>
      </c>
      <c r="Z248" s="79">
        <f t="shared" ca="1" si="190"/>
        <v>0</v>
      </c>
      <c r="AA248" s="79">
        <f t="shared" ca="1" si="231"/>
        <v>284881.60100000002</v>
      </c>
      <c r="AB248" s="14">
        <f ca="1">SUM(Z$12:Z248)</f>
        <v>150242.02399999998</v>
      </c>
      <c r="AC248" s="77">
        <f ca="1">SUM(X$12:X248)+SUMIF(Y$12:Y248, "&lt;0")</f>
        <v>134639.57699999999</v>
      </c>
      <c r="AE248" s="78">
        <v>44422</v>
      </c>
      <c r="AF248" s="79">
        <f t="shared" ca="1" si="191"/>
        <v>2000</v>
      </c>
      <c r="AG248" s="79">
        <f t="shared" ca="1" si="215"/>
        <v>2000</v>
      </c>
      <c r="AH248" s="79">
        <f t="shared" ca="1" si="224"/>
        <v>1364.648999999994</v>
      </c>
      <c r="AI248" s="79">
        <f t="shared" ca="1" si="192"/>
        <v>635.35100000000602</v>
      </c>
      <c r="AJ248" s="79">
        <f t="shared" ca="1" si="193"/>
        <v>635.35100000000602</v>
      </c>
      <c r="AK248" s="79">
        <f t="shared" ca="1" si="210"/>
        <v>408081.49010891607</v>
      </c>
      <c r="AL248" s="14">
        <f ca="1">SUM(AJ$12:AJ248)</f>
        <v>218254.73110891608</v>
      </c>
      <c r="AM248" s="77">
        <f ca="1">SUM(AH$12:AH248)+SUMIF(AI$12:AI248, "&lt;0")</f>
        <v>189826.75899999999</v>
      </c>
      <c r="AO248" s="78">
        <v>44422</v>
      </c>
      <c r="AP248" s="79">
        <f t="shared" ca="1" si="194"/>
        <v>3000</v>
      </c>
      <c r="AQ248" s="79">
        <f t="shared" ca="1" si="216"/>
        <v>3000</v>
      </c>
      <c r="AR248" s="79">
        <f t="shared" ca="1" si="225"/>
        <v>1928.7749195304632</v>
      </c>
      <c r="AS248" s="79">
        <f t="shared" ca="1" si="195"/>
        <v>1071.2250804695368</v>
      </c>
      <c r="AT248" s="79">
        <f t="shared" ca="1" si="196"/>
        <v>1071.2250804695368</v>
      </c>
      <c r="AU248" s="79">
        <f t="shared" ca="1" si="232"/>
        <v>544967.72356228146</v>
      </c>
      <c r="AV248" s="14">
        <f ca="1">SUM(AT$12:AT248)</f>
        <v>292385.34441984905</v>
      </c>
      <c r="AW248" s="77">
        <f ca="1">SUM(AR$12:AR248)+SUMIF(AS$12:AS248, "&lt;0")</f>
        <v>252582.37914243259</v>
      </c>
      <c r="AX248" s="14"/>
      <c r="AZ248" s="78">
        <v>44422</v>
      </c>
      <c r="BA248" s="79">
        <f t="shared" ca="1" si="197"/>
        <v>1500</v>
      </c>
      <c r="BB248" s="79">
        <f t="shared" ca="1" si="217"/>
        <v>1500</v>
      </c>
      <c r="BC248" s="79">
        <f t="shared" ca="1" si="226"/>
        <v>1500</v>
      </c>
      <c r="BD248" s="79">
        <f t="shared" ca="1" si="198"/>
        <v>0</v>
      </c>
      <c r="BE248" s="79">
        <f t="shared" ca="1" si="199"/>
        <v>0</v>
      </c>
      <c r="BF248" s="79">
        <f t="shared" ca="1" si="233"/>
        <v>326131.60100000002</v>
      </c>
      <c r="BG248" s="14">
        <f ca="1">SUM(BE$12:BE248)</f>
        <v>172742.02399999998</v>
      </c>
      <c r="BH248" s="77">
        <f ca="1">SUM(BC$12:BC248)+SUMIF(BD$12:BD248, "&lt;0")</f>
        <v>153389.57700000002</v>
      </c>
      <c r="BJ248" s="78">
        <v>44422</v>
      </c>
      <c r="BK248" s="79">
        <f t="shared" ca="1" si="200"/>
        <v>1750</v>
      </c>
      <c r="BL248" s="79">
        <f t="shared" ca="1" si="218"/>
        <v>1750</v>
      </c>
      <c r="BM248" s="79">
        <f t="shared" ca="1" si="227"/>
        <v>1599.4119999999903</v>
      </c>
      <c r="BN248" s="79">
        <f t="shared" ca="1" si="201"/>
        <v>150.58800000000974</v>
      </c>
      <c r="BO248" s="79">
        <f t="shared" ca="1" si="202"/>
        <v>150.58800000000974</v>
      </c>
      <c r="BP248" s="79">
        <f t="shared" ca="1" si="234"/>
        <v>367381.60100000002</v>
      </c>
      <c r="BQ248" s="14">
        <f ca="1">SUM(BO$12:BO248)</f>
        <v>195554.842</v>
      </c>
      <c r="BR248" s="77">
        <f ca="1">SUM(BM$12:BM248)+SUMIF(BN$12:BN248, "&lt;0")</f>
        <v>171826.75899999993</v>
      </c>
      <c r="BT248" s="78">
        <v>44422</v>
      </c>
      <c r="BU248" s="79">
        <f t="shared" ca="1" si="203"/>
        <v>2000</v>
      </c>
      <c r="BV248" s="79">
        <f t="shared" ca="1" si="219"/>
        <v>2000</v>
      </c>
      <c r="BW248" s="79">
        <f t="shared" ca="1" si="228"/>
        <v>1364.648999999994</v>
      </c>
      <c r="BX248" s="79">
        <f t="shared" ca="1" si="204"/>
        <v>635.35100000000602</v>
      </c>
      <c r="BY248" s="79">
        <f t="shared" ca="1" si="205"/>
        <v>635.35100000000602</v>
      </c>
      <c r="BZ248" s="79">
        <f t="shared" ca="1" si="211"/>
        <v>408081.49010891607</v>
      </c>
      <c r="CA248" s="14">
        <f ca="1">SUM(BY$12:BY248)</f>
        <v>218254.73110891608</v>
      </c>
      <c r="CB248" s="77">
        <f ca="1">SUM(BW$12:BW248)+SUMIF(BX$12:BX248, "&lt;0")</f>
        <v>189826.75899999999</v>
      </c>
      <c r="CD248" s="78">
        <v>44422</v>
      </c>
      <c r="CE248" s="79">
        <f t="shared" ca="1" si="206"/>
        <v>2500</v>
      </c>
      <c r="CF248" s="79">
        <f t="shared" ca="1" si="220"/>
        <v>2500</v>
      </c>
      <c r="CG248" s="79">
        <f t="shared" ca="1" si="229"/>
        <v>1543.6470771540908</v>
      </c>
      <c r="CH248" s="79">
        <f t="shared" ca="1" si="207"/>
        <v>956.35292284590923</v>
      </c>
      <c r="CI248" s="79">
        <f t="shared" ca="1" si="208"/>
        <v>956.35292284590923</v>
      </c>
      <c r="CJ248" s="79">
        <f t="shared" ca="1" si="235"/>
        <v>481841.69994991261</v>
      </c>
      <c r="CK248" s="14">
        <f ca="1">SUM(CI$12:CI248)</f>
        <v>256609.7805838724</v>
      </c>
      <c r="CL248" s="77">
        <f ca="1">SUM(CG$12:CG248)+SUMIF(CH$12:CH248, "&lt;0")</f>
        <v>225231.91936604021</v>
      </c>
    </row>
    <row r="249" spans="1:90" x14ac:dyDescent="0.2">
      <c r="A249" s="56">
        <v>44423</v>
      </c>
      <c r="B249" s="76">
        <f ca="1">IF($A249&gt;= $C$5,$C$6, INDEX('[1]Historical Data'!$D$2:$D$742, MATCH(A249, '[1]Historical Data'!$B$2:$B$742, 0)))</f>
        <v>1942.7882857142852</v>
      </c>
      <c r="C249" s="79">
        <f t="shared" ca="1" si="212"/>
        <v>1942.7882857142852</v>
      </c>
      <c r="D249" s="79">
        <f t="shared" ca="1" si="221"/>
        <v>1942.7882857142852</v>
      </c>
      <c r="E249" s="79">
        <f t="shared" ca="1" si="183"/>
        <v>0</v>
      </c>
      <c r="F249" s="79">
        <f t="shared" ca="1" si="184"/>
        <v>0</v>
      </c>
      <c r="G249" s="79">
        <f t="shared" ca="1" si="209"/>
        <v>401134.45642857102</v>
      </c>
      <c r="H249" s="14">
        <f ca="1">SUM(F$12:F249)</f>
        <v>213484.15257142848</v>
      </c>
      <c r="I249" s="77">
        <f ca="1">SUM(D$12:D249)+SUMIF(E$12:E249, "&lt;0")</f>
        <v>187650.30385714278</v>
      </c>
      <c r="J249" s="14"/>
      <c r="K249" s="78">
        <v>44423</v>
      </c>
      <c r="L249" s="79">
        <f t="shared" ca="1" si="185"/>
        <v>1850.8969899038457</v>
      </c>
      <c r="M249" s="79">
        <f t="shared" ca="1" si="213"/>
        <v>1850.8969899038457</v>
      </c>
      <c r="N249" s="79">
        <f t="shared" ca="1" si="222"/>
        <v>1850.8969899038457</v>
      </c>
      <c r="O249" s="79">
        <f t="shared" ca="1" si="186"/>
        <v>0</v>
      </c>
      <c r="P249" s="79">
        <f t="shared" ca="1" si="187"/>
        <v>0</v>
      </c>
      <c r="Q249" s="79">
        <f t="shared" ca="1" si="230"/>
        <v>385880.50132403703</v>
      </c>
      <c r="R249" s="14">
        <f ca="1">SUM(P$12:P249)</f>
        <v>204938.26206105761</v>
      </c>
      <c r="S249" s="77">
        <f ca="1">SUM(N$12:N249)+SUMIF(O$12:O249, "&lt;0")</f>
        <v>180942.23926298076</v>
      </c>
      <c r="U249" s="78">
        <v>44423</v>
      </c>
      <c r="V249" s="79">
        <f t="shared" ca="1" si="188"/>
        <v>1250</v>
      </c>
      <c r="W249" s="79">
        <f t="shared" ca="1" si="214"/>
        <v>1250</v>
      </c>
      <c r="X249" s="79">
        <f t="shared" ca="1" si="223"/>
        <v>1250</v>
      </c>
      <c r="Y249" s="79">
        <f t="shared" ca="1" si="189"/>
        <v>0</v>
      </c>
      <c r="Z249" s="79">
        <f t="shared" ca="1" si="190"/>
        <v>0</v>
      </c>
      <c r="AA249" s="79">
        <f t="shared" ca="1" si="231"/>
        <v>286131.60100000002</v>
      </c>
      <c r="AB249" s="14">
        <f ca="1">SUM(Z$12:Z249)</f>
        <v>150242.02399999998</v>
      </c>
      <c r="AC249" s="77">
        <f ca="1">SUM(X$12:X249)+SUMIF(Y$12:Y249, "&lt;0")</f>
        <v>135889.57699999999</v>
      </c>
      <c r="AE249" s="78">
        <v>44423</v>
      </c>
      <c r="AF249" s="79">
        <f t="shared" ca="1" si="191"/>
        <v>2000</v>
      </c>
      <c r="AG249" s="79">
        <f t="shared" ca="1" si="215"/>
        <v>2000</v>
      </c>
      <c r="AH249" s="79">
        <f t="shared" ca="1" si="224"/>
        <v>1997.8820000000042</v>
      </c>
      <c r="AI249" s="79">
        <f t="shared" ca="1" si="192"/>
        <v>2.1179999999958454</v>
      </c>
      <c r="AJ249" s="79">
        <f t="shared" ca="1" si="193"/>
        <v>2.1179999999958454</v>
      </c>
      <c r="AK249" s="79">
        <f t="shared" ca="1" si="210"/>
        <v>410081.49010891607</v>
      </c>
      <c r="AL249" s="14">
        <f ca="1">SUM(AJ$12:AJ249)</f>
        <v>218256.84910891607</v>
      </c>
      <c r="AM249" s="77">
        <f ca="1">SUM(AH$12:AH249)+SUMIF(AI$12:AI249, "&lt;0")</f>
        <v>191824.641</v>
      </c>
      <c r="AO249" s="78">
        <v>44423</v>
      </c>
      <c r="AP249" s="79">
        <f t="shared" ca="1" si="194"/>
        <v>3000</v>
      </c>
      <c r="AQ249" s="79">
        <f t="shared" ca="1" si="216"/>
        <v>3000</v>
      </c>
      <c r="AR249" s="79">
        <f t="shared" ca="1" si="225"/>
        <v>2562.0079195304734</v>
      </c>
      <c r="AS249" s="79">
        <f t="shared" ca="1" si="195"/>
        <v>437.99208046952663</v>
      </c>
      <c r="AT249" s="79">
        <f t="shared" ca="1" si="196"/>
        <v>437.99208046952663</v>
      </c>
      <c r="AU249" s="79">
        <f t="shared" ca="1" si="232"/>
        <v>547967.72356228146</v>
      </c>
      <c r="AV249" s="14">
        <f ca="1">SUM(AT$12:AT249)</f>
        <v>292823.33650031855</v>
      </c>
      <c r="AW249" s="77">
        <f ca="1">SUM(AR$12:AR249)+SUMIF(AS$12:AS249, "&lt;0")</f>
        <v>255144.38706196306</v>
      </c>
      <c r="AX249" s="14"/>
      <c r="AZ249" s="78">
        <v>44423</v>
      </c>
      <c r="BA249" s="79">
        <f t="shared" ca="1" si="197"/>
        <v>1500</v>
      </c>
      <c r="BB249" s="79">
        <f t="shared" ca="1" si="217"/>
        <v>1500</v>
      </c>
      <c r="BC249" s="79">
        <f t="shared" ca="1" si="226"/>
        <v>1500</v>
      </c>
      <c r="BD249" s="79">
        <f t="shared" ca="1" si="198"/>
        <v>0</v>
      </c>
      <c r="BE249" s="79">
        <f t="shared" ca="1" si="199"/>
        <v>0</v>
      </c>
      <c r="BF249" s="79">
        <f t="shared" ca="1" si="233"/>
        <v>327631.60100000002</v>
      </c>
      <c r="BG249" s="14">
        <f ca="1">SUM(BE$12:BE249)</f>
        <v>172742.02399999998</v>
      </c>
      <c r="BH249" s="77">
        <f ca="1">SUM(BC$12:BC249)+SUMIF(BD$12:BD249, "&lt;0")</f>
        <v>154889.57700000002</v>
      </c>
      <c r="BJ249" s="78">
        <v>44423</v>
      </c>
      <c r="BK249" s="79">
        <f t="shared" ca="1" si="200"/>
        <v>1750</v>
      </c>
      <c r="BL249" s="79">
        <f t="shared" ca="1" si="218"/>
        <v>1750</v>
      </c>
      <c r="BM249" s="79">
        <f t="shared" ca="1" si="227"/>
        <v>1750</v>
      </c>
      <c r="BN249" s="79">
        <f t="shared" ca="1" si="201"/>
        <v>0</v>
      </c>
      <c r="BO249" s="79">
        <f t="shared" ca="1" si="202"/>
        <v>0</v>
      </c>
      <c r="BP249" s="79">
        <f t="shared" ca="1" si="234"/>
        <v>369131.60100000002</v>
      </c>
      <c r="BQ249" s="14">
        <f ca="1">SUM(BO$12:BO249)</f>
        <v>195554.842</v>
      </c>
      <c r="BR249" s="77">
        <f ca="1">SUM(BM$12:BM249)+SUMIF(BN$12:BN249, "&lt;0")</f>
        <v>173576.75899999993</v>
      </c>
      <c r="BT249" s="78">
        <v>44423</v>
      </c>
      <c r="BU249" s="79">
        <f t="shared" ca="1" si="203"/>
        <v>2000</v>
      </c>
      <c r="BV249" s="79">
        <f t="shared" ca="1" si="219"/>
        <v>2000</v>
      </c>
      <c r="BW249" s="79">
        <f t="shared" ca="1" si="228"/>
        <v>1997.8820000000042</v>
      </c>
      <c r="BX249" s="79">
        <f t="shared" ca="1" si="204"/>
        <v>2.1179999999958454</v>
      </c>
      <c r="BY249" s="79">
        <f t="shared" ca="1" si="205"/>
        <v>2.1179999999958454</v>
      </c>
      <c r="BZ249" s="79">
        <f t="shared" ca="1" si="211"/>
        <v>410081.49010891607</v>
      </c>
      <c r="CA249" s="14">
        <f ca="1">SUM(BY$12:BY249)</f>
        <v>218256.84910891607</v>
      </c>
      <c r="CB249" s="77">
        <f ca="1">SUM(BW$12:BW249)+SUMIF(BX$12:BX249, "&lt;0")</f>
        <v>191824.641</v>
      </c>
      <c r="CD249" s="78">
        <v>44423</v>
      </c>
      <c r="CE249" s="79">
        <f t="shared" ca="1" si="206"/>
        <v>2500</v>
      </c>
      <c r="CF249" s="79">
        <f t="shared" ca="1" si="220"/>
        <v>2500</v>
      </c>
      <c r="CG249" s="79">
        <f t="shared" ca="1" si="229"/>
        <v>2153.374830506998</v>
      </c>
      <c r="CH249" s="79">
        <f t="shared" ca="1" si="207"/>
        <v>346.62516949300198</v>
      </c>
      <c r="CI249" s="79">
        <f t="shared" ca="1" si="208"/>
        <v>346.62516949300198</v>
      </c>
      <c r="CJ249" s="79">
        <f t="shared" ca="1" si="235"/>
        <v>484341.69994991261</v>
      </c>
      <c r="CK249" s="14">
        <f ca="1">SUM(CI$12:CI249)</f>
        <v>256956.4057533654</v>
      </c>
      <c r="CL249" s="77">
        <f ca="1">SUM(CG$12:CG249)+SUMIF(CH$12:CH249, "&lt;0")</f>
        <v>227385.29419654721</v>
      </c>
    </row>
    <row r="250" spans="1:90" x14ac:dyDescent="0.2">
      <c r="A250" s="56">
        <v>44424</v>
      </c>
      <c r="B250" s="76">
        <f ca="1">IF($A250&gt;= $C$5,$C$6, INDEX('[1]Historical Data'!$D$2:$D$742, MATCH(A250, '[1]Historical Data'!$B$2:$B$742, 0)))</f>
        <v>1942.7882857142852</v>
      </c>
      <c r="C250" s="79">
        <f t="shared" ca="1" si="212"/>
        <v>1942.7882857142852</v>
      </c>
      <c r="D250" s="79">
        <f t="shared" ca="1" si="221"/>
        <v>608.51771428571988</v>
      </c>
      <c r="E250" s="79">
        <f t="shared" ca="1" si="183"/>
        <v>1334.2705714285653</v>
      </c>
      <c r="F250" s="79">
        <f t="shared" ca="1" si="184"/>
        <v>1334.2705714285653</v>
      </c>
      <c r="G250" s="79">
        <f t="shared" ca="1" si="209"/>
        <v>403077.24471428531</v>
      </c>
      <c r="H250" s="14">
        <f ca="1">SUM(F$12:F250)</f>
        <v>214818.42314285703</v>
      </c>
      <c r="I250" s="77">
        <f ca="1">SUM(D$12:D250)+SUMIF(E$12:E250, "&lt;0")</f>
        <v>188258.8215714285</v>
      </c>
      <c r="J250" s="14"/>
      <c r="K250" s="78">
        <v>44424</v>
      </c>
      <c r="L250" s="79">
        <f t="shared" ca="1" si="185"/>
        <v>1850.8969899038457</v>
      </c>
      <c r="M250" s="79">
        <f t="shared" ca="1" si="213"/>
        <v>1850.8969899038457</v>
      </c>
      <c r="N250" s="79">
        <f t="shared" ca="1" si="222"/>
        <v>700.40901009615936</v>
      </c>
      <c r="O250" s="79">
        <f t="shared" ca="1" si="186"/>
        <v>1150.4879798076863</v>
      </c>
      <c r="P250" s="79">
        <f t="shared" ca="1" si="187"/>
        <v>1150.4879798076863</v>
      </c>
      <c r="Q250" s="79">
        <f t="shared" ca="1" si="230"/>
        <v>387731.39831394085</v>
      </c>
      <c r="R250" s="14">
        <f ca="1">SUM(P$12:P250)</f>
        <v>206088.7500408653</v>
      </c>
      <c r="S250" s="77">
        <f ca="1">SUM(N$12:N250)+SUMIF(O$12:O250, "&lt;0")</f>
        <v>181642.64827307692</v>
      </c>
      <c r="U250" s="78">
        <v>44424</v>
      </c>
      <c r="V250" s="79">
        <f t="shared" ca="1" si="188"/>
        <v>1250</v>
      </c>
      <c r="W250" s="79">
        <f t="shared" ca="1" si="214"/>
        <v>1250</v>
      </c>
      <c r="X250" s="79">
        <f t="shared" ca="1" si="223"/>
        <v>1250</v>
      </c>
      <c r="Y250" s="79">
        <f t="shared" ca="1" si="189"/>
        <v>0</v>
      </c>
      <c r="Z250" s="79">
        <f t="shared" ca="1" si="190"/>
        <v>0</v>
      </c>
      <c r="AA250" s="79">
        <f t="shared" ca="1" si="231"/>
        <v>287381.60100000002</v>
      </c>
      <c r="AB250" s="14">
        <f ca="1">SUM(Z$12:Z250)</f>
        <v>150242.02399999998</v>
      </c>
      <c r="AC250" s="77">
        <f ca="1">SUM(X$12:X250)+SUMIF(Y$12:Y250, "&lt;0")</f>
        <v>137139.57699999999</v>
      </c>
      <c r="AE250" s="78">
        <v>44424</v>
      </c>
      <c r="AF250" s="79">
        <f t="shared" ca="1" si="191"/>
        <v>2000</v>
      </c>
      <c r="AG250" s="79">
        <f t="shared" ca="1" si="215"/>
        <v>2000</v>
      </c>
      <c r="AH250" s="79">
        <f t="shared" ca="1" si="224"/>
        <v>553.42400000000089</v>
      </c>
      <c r="AI250" s="79">
        <f t="shared" ca="1" si="192"/>
        <v>1446.5759999999991</v>
      </c>
      <c r="AJ250" s="79">
        <f t="shared" ca="1" si="193"/>
        <v>1446.5759999999991</v>
      </c>
      <c r="AK250" s="79">
        <f t="shared" ca="1" si="210"/>
        <v>412081.49010891607</v>
      </c>
      <c r="AL250" s="14">
        <f ca="1">SUM(AJ$12:AJ250)</f>
        <v>219703.42510891607</v>
      </c>
      <c r="AM250" s="77">
        <f ca="1">SUM(AH$12:AH250)+SUMIF(AI$12:AI250, "&lt;0")</f>
        <v>192378.065</v>
      </c>
      <c r="AO250" s="78">
        <v>44424</v>
      </c>
      <c r="AP250" s="79">
        <f t="shared" ca="1" si="194"/>
        <v>3000</v>
      </c>
      <c r="AQ250" s="79">
        <f t="shared" ca="1" si="216"/>
        <v>3000</v>
      </c>
      <c r="AR250" s="79">
        <f t="shared" ca="1" si="225"/>
        <v>1117.5499195304701</v>
      </c>
      <c r="AS250" s="79">
        <f t="shared" ca="1" si="195"/>
        <v>1882.4500804695299</v>
      </c>
      <c r="AT250" s="79">
        <f t="shared" ca="1" si="196"/>
        <v>1882.4500804695299</v>
      </c>
      <c r="AU250" s="79">
        <f t="shared" ca="1" si="232"/>
        <v>550967.72356228146</v>
      </c>
      <c r="AV250" s="14">
        <f ca="1">SUM(AT$12:AT250)</f>
        <v>294705.78658078809</v>
      </c>
      <c r="AW250" s="77">
        <f ca="1">SUM(AR$12:AR250)+SUMIF(AS$12:AS250, "&lt;0")</f>
        <v>256261.93698149352</v>
      </c>
      <c r="AX250" s="14"/>
      <c r="AZ250" s="78">
        <v>44424</v>
      </c>
      <c r="BA250" s="79">
        <f t="shared" ca="1" si="197"/>
        <v>1500</v>
      </c>
      <c r="BB250" s="79">
        <f t="shared" ca="1" si="217"/>
        <v>1500</v>
      </c>
      <c r="BC250" s="79">
        <f t="shared" ca="1" si="226"/>
        <v>1488.4879999999957</v>
      </c>
      <c r="BD250" s="79">
        <f t="shared" ca="1" si="198"/>
        <v>11.512000000004264</v>
      </c>
      <c r="BE250" s="79">
        <f t="shared" ca="1" si="199"/>
        <v>11.512000000004264</v>
      </c>
      <c r="BF250" s="79">
        <f t="shared" ca="1" si="233"/>
        <v>329131.60100000002</v>
      </c>
      <c r="BG250" s="14">
        <f ca="1">SUM(BE$12:BE250)</f>
        <v>172753.53599999999</v>
      </c>
      <c r="BH250" s="77">
        <f ca="1">SUM(BC$12:BC250)+SUMIF(BD$12:BD250, "&lt;0")</f>
        <v>156378.065</v>
      </c>
      <c r="BJ250" s="78">
        <v>44424</v>
      </c>
      <c r="BK250" s="79">
        <f t="shared" ca="1" si="200"/>
        <v>1750</v>
      </c>
      <c r="BL250" s="79">
        <f t="shared" ca="1" si="218"/>
        <v>1750</v>
      </c>
      <c r="BM250" s="79">
        <f t="shared" ca="1" si="227"/>
        <v>801.30600000000504</v>
      </c>
      <c r="BN250" s="79">
        <f t="shared" ca="1" si="201"/>
        <v>948.69399999999496</v>
      </c>
      <c r="BO250" s="79">
        <f t="shared" ca="1" si="202"/>
        <v>948.69399999999496</v>
      </c>
      <c r="BP250" s="79">
        <f t="shared" ca="1" si="234"/>
        <v>370881.60100000002</v>
      </c>
      <c r="BQ250" s="14">
        <f ca="1">SUM(BO$12:BO250)</f>
        <v>196503.53599999999</v>
      </c>
      <c r="BR250" s="77">
        <f ca="1">SUM(BM$12:BM250)+SUMIF(BN$12:BN250, "&lt;0")</f>
        <v>174378.06499999994</v>
      </c>
      <c r="BT250" s="78">
        <v>44424</v>
      </c>
      <c r="BU250" s="79">
        <f t="shared" ca="1" si="203"/>
        <v>2000</v>
      </c>
      <c r="BV250" s="79">
        <f t="shared" ca="1" si="219"/>
        <v>2000</v>
      </c>
      <c r="BW250" s="79">
        <f t="shared" ca="1" si="228"/>
        <v>553.42400000000089</v>
      </c>
      <c r="BX250" s="79">
        <f t="shared" ca="1" si="204"/>
        <v>1446.5759999999991</v>
      </c>
      <c r="BY250" s="79">
        <f t="shared" ca="1" si="205"/>
        <v>1446.5759999999991</v>
      </c>
      <c r="BZ250" s="79">
        <f t="shared" ca="1" si="211"/>
        <v>412081.49010891607</v>
      </c>
      <c r="CA250" s="14">
        <f ca="1">SUM(BY$12:BY250)</f>
        <v>219703.42510891607</v>
      </c>
      <c r="CB250" s="77">
        <f ca="1">SUM(BW$12:BW250)+SUMIF(BX$12:BX250, "&lt;0")</f>
        <v>192378.065</v>
      </c>
      <c r="CD250" s="78">
        <v>44424</v>
      </c>
      <c r="CE250" s="79">
        <f t="shared" ca="1" si="206"/>
        <v>2500</v>
      </c>
      <c r="CF250" s="79">
        <f t="shared" ca="1" si="220"/>
        <v>2500</v>
      </c>
      <c r="CG250" s="79">
        <f t="shared" ca="1" si="229"/>
        <v>685.41158385989183</v>
      </c>
      <c r="CH250" s="79">
        <f t="shared" ca="1" si="207"/>
        <v>1814.5884161401082</v>
      </c>
      <c r="CI250" s="79">
        <f t="shared" ca="1" si="208"/>
        <v>1814.5884161401082</v>
      </c>
      <c r="CJ250" s="79">
        <f t="shared" ca="1" si="235"/>
        <v>486841.69994991261</v>
      </c>
      <c r="CK250" s="14">
        <f ca="1">SUM(CI$12:CI250)</f>
        <v>258770.99416950552</v>
      </c>
      <c r="CL250" s="77">
        <f ca="1">SUM(CG$12:CG250)+SUMIF(CH$12:CH250, "&lt;0")</f>
        <v>228070.70578040709</v>
      </c>
    </row>
    <row r="251" spans="1:90" x14ac:dyDescent="0.2">
      <c r="A251" s="56">
        <v>44425</v>
      </c>
      <c r="B251" s="76">
        <f ca="1">IF($A251&gt;= $C$5,$C$6, INDEX('[1]Historical Data'!$D$2:$D$742, MATCH(A251, '[1]Historical Data'!$B$2:$B$742, 0)))</f>
        <v>1942.7882857142852</v>
      </c>
      <c r="C251" s="79">
        <f t="shared" ca="1" si="212"/>
        <v>1942.7882857142852</v>
      </c>
      <c r="D251" s="79">
        <f t="shared" ca="1" si="221"/>
        <v>517.90399999999681</v>
      </c>
      <c r="E251" s="79">
        <f t="shared" ca="1" si="183"/>
        <v>1424.8842857142884</v>
      </c>
      <c r="F251" s="79">
        <f t="shared" ca="1" si="184"/>
        <v>1424.8842857142884</v>
      </c>
      <c r="G251" s="79">
        <f t="shared" ca="1" si="209"/>
        <v>405020.03299999959</v>
      </c>
      <c r="H251" s="14">
        <f ca="1">SUM(F$12:F251)</f>
        <v>216243.30742857134</v>
      </c>
      <c r="I251" s="77">
        <f ca="1">SUM(D$12:D251)+SUMIF(E$12:E251, "&lt;0")</f>
        <v>188776.72557142851</v>
      </c>
      <c r="J251" s="14"/>
      <c r="K251" s="78">
        <v>44425</v>
      </c>
      <c r="L251" s="79">
        <f t="shared" ca="1" si="185"/>
        <v>1850.8969899038457</v>
      </c>
      <c r="M251" s="79">
        <f t="shared" ca="1" si="213"/>
        <v>1850.8969899038457</v>
      </c>
      <c r="N251" s="79">
        <f t="shared" ca="1" si="222"/>
        <v>517.90399999999681</v>
      </c>
      <c r="O251" s="79">
        <f t="shared" ca="1" si="186"/>
        <v>1332.9929899038489</v>
      </c>
      <c r="P251" s="79">
        <f t="shared" ca="1" si="187"/>
        <v>1332.9929899038489</v>
      </c>
      <c r="Q251" s="79">
        <f t="shared" ca="1" si="230"/>
        <v>389582.29530384467</v>
      </c>
      <c r="R251" s="14">
        <f ca="1">SUM(P$12:P251)</f>
        <v>207421.74303076914</v>
      </c>
      <c r="S251" s="77">
        <f ca="1">SUM(N$12:N251)+SUMIF(O$12:O251, "&lt;0")</f>
        <v>182160.55227307693</v>
      </c>
      <c r="U251" s="78">
        <v>44425</v>
      </c>
      <c r="V251" s="79">
        <f t="shared" ca="1" si="188"/>
        <v>1250</v>
      </c>
      <c r="W251" s="79">
        <f t="shared" ca="1" si="214"/>
        <v>1250</v>
      </c>
      <c r="X251" s="79">
        <f t="shared" ca="1" si="223"/>
        <v>1250</v>
      </c>
      <c r="Y251" s="79">
        <f t="shared" ca="1" si="189"/>
        <v>0</v>
      </c>
      <c r="Z251" s="79">
        <f t="shared" ca="1" si="190"/>
        <v>0</v>
      </c>
      <c r="AA251" s="79">
        <f t="shared" ca="1" si="231"/>
        <v>288631.60100000002</v>
      </c>
      <c r="AB251" s="14">
        <f ca="1">SUM(Z$12:Z251)</f>
        <v>150242.02399999998</v>
      </c>
      <c r="AC251" s="77">
        <f ca="1">SUM(X$12:X251)+SUMIF(Y$12:Y251, "&lt;0")</f>
        <v>138389.57699999999</v>
      </c>
      <c r="AE251" s="78">
        <v>44425</v>
      </c>
      <c r="AF251" s="79">
        <f t="shared" ca="1" si="191"/>
        <v>2000</v>
      </c>
      <c r="AG251" s="79">
        <f t="shared" ca="1" si="215"/>
        <v>2000</v>
      </c>
      <c r="AH251" s="79">
        <f t="shared" ca="1" si="224"/>
        <v>517.90399999999681</v>
      </c>
      <c r="AI251" s="79">
        <f t="shared" ca="1" si="192"/>
        <v>1482.0960000000032</v>
      </c>
      <c r="AJ251" s="79">
        <f t="shared" ca="1" si="193"/>
        <v>1482.0960000000032</v>
      </c>
      <c r="AK251" s="79">
        <f t="shared" ca="1" si="210"/>
        <v>414081.49010891607</v>
      </c>
      <c r="AL251" s="14">
        <f ca="1">SUM(AJ$12:AJ251)</f>
        <v>221185.52110891606</v>
      </c>
      <c r="AM251" s="77">
        <f ca="1">SUM(AH$12:AH251)+SUMIF(AI$12:AI251, "&lt;0")</f>
        <v>192895.96900000001</v>
      </c>
      <c r="AO251" s="78">
        <v>44425</v>
      </c>
      <c r="AP251" s="79">
        <f t="shared" ca="1" si="194"/>
        <v>3000</v>
      </c>
      <c r="AQ251" s="79">
        <f t="shared" ca="1" si="216"/>
        <v>3000</v>
      </c>
      <c r="AR251" s="79">
        <f t="shared" ca="1" si="225"/>
        <v>1082.029919530466</v>
      </c>
      <c r="AS251" s="79">
        <f t="shared" ca="1" si="195"/>
        <v>1917.970080469534</v>
      </c>
      <c r="AT251" s="79">
        <f t="shared" ca="1" si="196"/>
        <v>1917.970080469534</v>
      </c>
      <c r="AU251" s="79">
        <f t="shared" ca="1" si="232"/>
        <v>553967.72356228146</v>
      </c>
      <c r="AV251" s="14">
        <f ca="1">SUM(AT$12:AT251)</f>
        <v>296623.75666125765</v>
      </c>
      <c r="AW251" s="77">
        <f ca="1">SUM(AR$12:AR251)+SUMIF(AS$12:AS251, "&lt;0")</f>
        <v>257343.96690102399</v>
      </c>
      <c r="AX251" s="14"/>
      <c r="AZ251" s="78">
        <v>44425</v>
      </c>
      <c r="BA251" s="79">
        <f t="shared" ca="1" si="197"/>
        <v>1500</v>
      </c>
      <c r="BB251" s="79">
        <f t="shared" ca="1" si="217"/>
        <v>1500</v>
      </c>
      <c r="BC251" s="79">
        <f t="shared" ca="1" si="226"/>
        <v>517.90399999999681</v>
      </c>
      <c r="BD251" s="79">
        <f t="shared" ca="1" si="198"/>
        <v>982.09600000000319</v>
      </c>
      <c r="BE251" s="79">
        <f t="shared" ca="1" si="199"/>
        <v>982.09600000000319</v>
      </c>
      <c r="BF251" s="79">
        <f t="shared" ca="1" si="233"/>
        <v>330631.60100000002</v>
      </c>
      <c r="BG251" s="14">
        <f ca="1">SUM(BE$12:BE251)</f>
        <v>173735.63199999998</v>
      </c>
      <c r="BH251" s="77">
        <f ca="1">SUM(BC$12:BC251)+SUMIF(BD$12:BD251, "&lt;0")</f>
        <v>156895.96900000001</v>
      </c>
      <c r="BJ251" s="78">
        <v>44425</v>
      </c>
      <c r="BK251" s="79">
        <f t="shared" ca="1" si="200"/>
        <v>1750</v>
      </c>
      <c r="BL251" s="79">
        <f t="shared" ca="1" si="218"/>
        <v>1750</v>
      </c>
      <c r="BM251" s="79">
        <f t="shared" ca="1" si="227"/>
        <v>517.90399999999681</v>
      </c>
      <c r="BN251" s="79">
        <f t="shared" ca="1" si="201"/>
        <v>1232.0960000000032</v>
      </c>
      <c r="BO251" s="79">
        <f t="shared" ca="1" si="202"/>
        <v>1232.0960000000032</v>
      </c>
      <c r="BP251" s="79">
        <f t="shared" ca="1" si="234"/>
        <v>372631.60100000002</v>
      </c>
      <c r="BQ251" s="14">
        <f ca="1">SUM(BO$12:BO251)</f>
        <v>197735.63199999998</v>
      </c>
      <c r="BR251" s="77">
        <f ca="1">SUM(BM$12:BM251)+SUMIF(BN$12:BN251, "&lt;0")</f>
        <v>174895.96899999995</v>
      </c>
      <c r="BT251" s="78">
        <v>44425</v>
      </c>
      <c r="BU251" s="79">
        <f t="shared" ca="1" si="203"/>
        <v>2000</v>
      </c>
      <c r="BV251" s="79">
        <f t="shared" ca="1" si="219"/>
        <v>2000</v>
      </c>
      <c r="BW251" s="79">
        <f t="shared" ca="1" si="228"/>
        <v>517.90399999999681</v>
      </c>
      <c r="BX251" s="79">
        <f t="shared" ca="1" si="204"/>
        <v>1482.0960000000032</v>
      </c>
      <c r="BY251" s="79">
        <f t="shared" ca="1" si="205"/>
        <v>1482.0960000000032</v>
      </c>
      <c r="BZ251" s="79">
        <f t="shared" ca="1" si="211"/>
        <v>414081.49010891607</v>
      </c>
      <c r="CA251" s="14">
        <f ca="1">SUM(BY$12:BY251)</f>
        <v>221185.52110891606</v>
      </c>
      <c r="CB251" s="77">
        <f ca="1">SUM(BW$12:BW251)+SUMIF(BX$12:BX251, "&lt;0")</f>
        <v>192895.96900000001</v>
      </c>
      <c r="CD251" s="78">
        <v>44425</v>
      </c>
      <c r="CE251" s="79">
        <f t="shared" ca="1" si="206"/>
        <v>2500</v>
      </c>
      <c r="CF251" s="79">
        <f t="shared" ca="1" si="220"/>
        <v>2500</v>
      </c>
      <c r="CG251" s="79">
        <f t="shared" ca="1" si="229"/>
        <v>626.38633721278484</v>
      </c>
      <c r="CH251" s="79">
        <f t="shared" ca="1" si="207"/>
        <v>1873.6136627872152</v>
      </c>
      <c r="CI251" s="79">
        <f t="shared" ca="1" si="208"/>
        <v>1873.6136627872152</v>
      </c>
      <c r="CJ251" s="79">
        <f t="shared" ca="1" si="235"/>
        <v>489341.69994991261</v>
      </c>
      <c r="CK251" s="14">
        <f ca="1">SUM(CI$12:CI251)</f>
        <v>260644.60783229274</v>
      </c>
      <c r="CL251" s="77">
        <f ca="1">SUM(CG$12:CG251)+SUMIF(CH$12:CH251, "&lt;0")</f>
        <v>228697.09211761988</v>
      </c>
    </row>
    <row r="252" spans="1:90" x14ac:dyDescent="0.2">
      <c r="A252" s="56">
        <v>44426</v>
      </c>
      <c r="B252" s="76">
        <f ca="1">IF($A252&gt;= $C$5,$C$6, INDEX('[1]Historical Data'!$D$2:$D$742, MATCH(A252, '[1]Historical Data'!$B$2:$B$742, 0)))</f>
        <v>1942.7882857142852</v>
      </c>
      <c r="C252" s="79">
        <f t="shared" ca="1" si="212"/>
        <v>1942.7882857142852</v>
      </c>
      <c r="D252" s="79">
        <f t="shared" ca="1" si="221"/>
        <v>1170.3842857142859</v>
      </c>
      <c r="E252" s="79">
        <f t="shared" ca="1" si="183"/>
        <v>772.40399999999931</v>
      </c>
      <c r="F252" s="79">
        <f t="shared" ca="1" si="184"/>
        <v>772.40399999999931</v>
      </c>
      <c r="G252" s="79">
        <f t="shared" ca="1" si="209"/>
        <v>406962.82128571387</v>
      </c>
      <c r="H252" s="14">
        <f ca="1">SUM(F$12:F252)</f>
        <v>217015.71142857135</v>
      </c>
      <c r="I252" s="77">
        <f ca="1">SUM(D$12:D252)+SUMIF(E$12:E252, "&lt;0")</f>
        <v>189947.10985714279</v>
      </c>
      <c r="J252" s="14"/>
      <c r="K252" s="78">
        <v>44426</v>
      </c>
      <c r="L252" s="79">
        <f t="shared" ca="1" si="185"/>
        <v>1850.8969899038457</v>
      </c>
      <c r="M252" s="79">
        <f t="shared" ca="1" si="213"/>
        <v>1850.8969899038457</v>
      </c>
      <c r="N252" s="79">
        <f t="shared" ca="1" si="222"/>
        <v>1078.4929899038464</v>
      </c>
      <c r="O252" s="79">
        <f t="shared" ca="1" si="186"/>
        <v>772.40399999999931</v>
      </c>
      <c r="P252" s="79">
        <f t="shared" ca="1" si="187"/>
        <v>772.40399999999931</v>
      </c>
      <c r="Q252" s="79">
        <f t="shared" ca="1" si="230"/>
        <v>391433.19229374849</v>
      </c>
      <c r="R252" s="14">
        <f ca="1">SUM(P$12:P252)</f>
        <v>208194.14703076915</v>
      </c>
      <c r="S252" s="77">
        <f ca="1">SUM(N$12:N252)+SUMIF(O$12:O252, "&lt;0")</f>
        <v>183239.04526298077</v>
      </c>
      <c r="U252" s="78">
        <v>44426</v>
      </c>
      <c r="V252" s="79">
        <f t="shared" ca="1" si="188"/>
        <v>1250</v>
      </c>
      <c r="W252" s="79">
        <f t="shared" ca="1" si="214"/>
        <v>1250</v>
      </c>
      <c r="X252" s="79">
        <f t="shared" ca="1" si="223"/>
        <v>983.98799999999324</v>
      </c>
      <c r="Y252" s="79">
        <f t="shared" ca="1" si="189"/>
        <v>266.01200000000676</v>
      </c>
      <c r="Z252" s="79">
        <f t="shared" ca="1" si="190"/>
        <v>266.01200000000676</v>
      </c>
      <c r="AA252" s="79">
        <f t="shared" ca="1" si="231"/>
        <v>289881.60100000002</v>
      </c>
      <c r="AB252" s="14">
        <f ca="1">SUM(Z$12:Z252)</f>
        <v>150508.03599999999</v>
      </c>
      <c r="AC252" s="77">
        <f ca="1">SUM(X$12:X252)+SUMIF(Y$12:Y252, "&lt;0")</f>
        <v>139373.56499999997</v>
      </c>
      <c r="AE252" s="78">
        <v>44426</v>
      </c>
      <c r="AF252" s="79">
        <f t="shared" ca="1" si="191"/>
        <v>2000</v>
      </c>
      <c r="AG252" s="79">
        <f t="shared" ca="1" si="215"/>
        <v>2000</v>
      </c>
      <c r="AH252" s="79">
        <f t="shared" ca="1" si="224"/>
        <v>1078.4929899038464</v>
      </c>
      <c r="AI252" s="79">
        <f t="shared" ca="1" si="192"/>
        <v>921.50701009615364</v>
      </c>
      <c r="AJ252" s="79">
        <f t="shared" ca="1" si="193"/>
        <v>921.50701009615364</v>
      </c>
      <c r="AK252" s="79">
        <f t="shared" ca="1" si="210"/>
        <v>416081.49010891607</v>
      </c>
      <c r="AL252" s="14">
        <f ca="1">SUM(AJ$12:AJ252)</f>
        <v>222107.02811901222</v>
      </c>
      <c r="AM252" s="77">
        <f ca="1">SUM(AH$12:AH252)+SUMIF(AI$12:AI252, "&lt;0")</f>
        <v>193974.46198990385</v>
      </c>
      <c r="AO252" s="78">
        <v>44426</v>
      </c>
      <c r="AP252" s="79">
        <f t="shared" ca="1" si="194"/>
        <v>3000</v>
      </c>
      <c r="AQ252" s="79">
        <f t="shared" ca="1" si="216"/>
        <v>3000</v>
      </c>
      <c r="AR252" s="79">
        <f t="shared" ca="1" si="225"/>
        <v>1642.6189094343156</v>
      </c>
      <c r="AS252" s="79">
        <f t="shared" ca="1" si="195"/>
        <v>1357.3810905656844</v>
      </c>
      <c r="AT252" s="79">
        <f t="shared" ca="1" si="196"/>
        <v>1357.3810905656844</v>
      </c>
      <c r="AU252" s="79">
        <f t="shared" ca="1" si="232"/>
        <v>556967.72356228146</v>
      </c>
      <c r="AV252" s="14">
        <f ca="1">SUM(AT$12:AT252)</f>
        <v>297981.13775182335</v>
      </c>
      <c r="AW252" s="77">
        <f ca="1">SUM(AR$12:AR252)+SUMIF(AS$12:AS252, "&lt;0")</f>
        <v>258986.58581045832</v>
      </c>
      <c r="AX252" s="14"/>
      <c r="AZ252" s="78">
        <v>44426</v>
      </c>
      <c r="BA252" s="79">
        <f t="shared" ca="1" si="197"/>
        <v>1500</v>
      </c>
      <c r="BB252" s="79">
        <f t="shared" ca="1" si="217"/>
        <v>1500</v>
      </c>
      <c r="BC252" s="79">
        <f t="shared" ca="1" si="226"/>
        <v>727.59600000000069</v>
      </c>
      <c r="BD252" s="79">
        <f t="shared" ca="1" si="198"/>
        <v>772.40399999999931</v>
      </c>
      <c r="BE252" s="79">
        <f t="shared" ca="1" si="199"/>
        <v>772.40399999999931</v>
      </c>
      <c r="BF252" s="79">
        <f t="shared" ca="1" si="233"/>
        <v>332131.60100000002</v>
      </c>
      <c r="BG252" s="14">
        <f ca="1">SUM(BE$12:BE252)</f>
        <v>174508.03599999999</v>
      </c>
      <c r="BH252" s="77">
        <f ca="1">SUM(BC$12:BC252)+SUMIF(BD$12:BD252, "&lt;0")</f>
        <v>157623.565</v>
      </c>
      <c r="BJ252" s="78">
        <v>44426</v>
      </c>
      <c r="BK252" s="79">
        <f t="shared" ca="1" si="200"/>
        <v>1750</v>
      </c>
      <c r="BL252" s="79">
        <f t="shared" ca="1" si="218"/>
        <v>1750</v>
      </c>
      <c r="BM252" s="79">
        <f t="shared" ca="1" si="227"/>
        <v>977.59600000000069</v>
      </c>
      <c r="BN252" s="79">
        <f t="shared" ca="1" si="201"/>
        <v>772.40399999999931</v>
      </c>
      <c r="BO252" s="79">
        <f t="shared" ca="1" si="202"/>
        <v>772.40399999999931</v>
      </c>
      <c r="BP252" s="79">
        <f t="shared" ca="1" si="234"/>
        <v>374381.60100000002</v>
      </c>
      <c r="BQ252" s="14">
        <f ca="1">SUM(BO$12:BO252)</f>
        <v>198508.03599999999</v>
      </c>
      <c r="BR252" s="77">
        <f ca="1">SUM(BM$12:BM252)+SUMIF(BN$12:BN252, "&lt;0")</f>
        <v>175873.56499999994</v>
      </c>
      <c r="BT252" s="78">
        <v>44426</v>
      </c>
      <c r="BU252" s="79">
        <f t="shared" ca="1" si="203"/>
        <v>2000</v>
      </c>
      <c r="BV252" s="79">
        <f t="shared" ca="1" si="219"/>
        <v>2000</v>
      </c>
      <c r="BW252" s="79">
        <f t="shared" ca="1" si="228"/>
        <v>1078.4929899038464</v>
      </c>
      <c r="BX252" s="79">
        <f t="shared" ca="1" si="204"/>
        <v>921.50701009615364</v>
      </c>
      <c r="BY252" s="79">
        <f t="shared" ca="1" si="205"/>
        <v>921.50701009615364</v>
      </c>
      <c r="BZ252" s="79">
        <f t="shared" ca="1" si="211"/>
        <v>416081.49010891607</v>
      </c>
      <c r="CA252" s="14">
        <f ca="1">SUM(BY$12:BY252)</f>
        <v>222107.02811901222</v>
      </c>
      <c r="CB252" s="77">
        <f ca="1">SUM(BW$12:BW252)+SUMIF(BX$12:BX252, "&lt;0")</f>
        <v>193974.46198990385</v>
      </c>
      <c r="CD252" s="78">
        <v>44426</v>
      </c>
      <c r="CE252" s="79">
        <f t="shared" ca="1" si="206"/>
        <v>2500</v>
      </c>
      <c r="CF252" s="79">
        <f t="shared" ca="1" si="220"/>
        <v>2500</v>
      </c>
      <c r="CG252" s="79">
        <f t="shared" ca="1" si="229"/>
        <v>1163.4700804695315</v>
      </c>
      <c r="CH252" s="79">
        <f t="shared" ca="1" si="207"/>
        <v>1336.5299195304685</v>
      </c>
      <c r="CI252" s="79">
        <f t="shared" ca="1" si="208"/>
        <v>1336.5299195304685</v>
      </c>
      <c r="CJ252" s="79">
        <f t="shared" ca="1" si="235"/>
        <v>491841.69994991261</v>
      </c>
      <c r="CK252" s="14">
        <f ca="1">SUM(CI$12:CI252)</f>
        <v>261981.1377518232</v>
      </c>
      <c r="CL252" s="77">
        <f ca="1">SUM(CG$12:CG252)+SUMIF(CH$12:CH252, "&lt;0")</f>
        <v>229860.56219808941</v>
      </c>
    </row>
    <row r="253" spans="1:90" x14ac:dyDescent="0.2">
      <c r="A253" s="56">
        <v>44427</v>
      </c>
      <c r="B253" s="76">
        <f ca="1">IF($A253&gt;= $C$5,$C$6, INDEX('[1]Historical Data'!$D$2:$D$742, MATCH(A253, '[1]Historical Data'!$B$2:$B$742, 0)))</f>
        <v>1942.7882857142852</v>
      </c>
      <c r="C253" s="79">
        <f t="shared" ca="1" si="212"/>
        <v>1942.7882857142852</v>
      </c>
      <c r="D253" s="79">
        <f t="shared" ca="1" si="221"/>
        <v>1700.762285714284</v>
      </c>
      <c r="E253" s="79">
        <f t="shared" ca="1" si="183"/>
        <v>242.0260000000012</v>
      </c>
      <c r="F253" s="79">
        <f t="shared" ca="1" si="184"/>
        <v>242.0260000000012</v>
      </c>
      <c r="G253" s="79">
        <f t="shared" ca="1" si="209"/>
        <v>408905.60957142815</v>
      </c>
      <c r="H253" s="14">
        <f ca="1">SUM(F$12:F253)</f>
        <v>217257.73742857136</v>
      </c>
      <c r="I253" s="77">
        <f ca="1">SUM(D$12:D253)+SUMIF(E$12:E253, "&lt;0")</f>
        <v>191647.87214285706</v>
      </c>
      <c r="J253" s="14"/>
      <c r="K253" s="78">
        <v>44427</v>
      </c>
      <c r="L253" s="79">
        <f t="shared" ca="1" si="185"/>
        <v>1850.8969899038457</v>
      </c>
      <c r="M253" s="79">
        <f t="shared" ca="1" si="213"/>
        <v>1850.8969899038457</v>
      </c>
      <c r="N253" s="79">
        <f t="shared" ca="1" si="222"/>
        <v>1608.8709899038445</v>
      </c>
      <c r="O253" s="79">
        <f t="shared" ca="1" si="186"/>
        <v>242.0260000000012</v>
      </c>
      <c r="P253" s="79">
        <f t="shared" ca="1" si="187"/>
        <v>242.0260000000012</v>
      </c>
      <c r="Q253" s="79">
        <f t="shared" ca="1" si="230"/>
        <v>393284.08928365231</v>
      </c>
      <c r="R253" s="14">
        <f ca="1">SUM(P$12:P253)</f>
        <v>208436.17303076916</v>
      </c>
      <c r="S253" s="77">
        <f ca="1">SUM(N$12:N253)+SUMIF(O$12:O253, "&lt;0")</f>
        <v>184847.91625288461</v>
      </c>
      <c r="U253" s="78">
        <v>44427</v>
      </c>
      <c r="V253" s="79">
        <f t="shared" ca="1" si="188"/>
        <v>1250</v>
      </c>
      <c r="W253" s="79">
        <f t="shared" ca="1" si="214"/>
        <v>1250</v>
      </c>
      <c r="X253" s="79">
        <f t="shared" ca="1" si="223"/>
        <v>1007.9739999999988</v>
      </c>
      <c r="Y253" s="79">
        <f t="shared" ca="1" si="189"/>
        <v>242.0260000000012</v>
      </c>
      <c r="Z253" s="79">
        <f t="shared" ca="1" si="190"/>
        <v>242.0260000000012</v>
      </c>
      <c r="AA253" s="79">
        <f t="shared" ca="1" si="231"/>
        <v>291131.60100000002</v>
      </c>
      <c r="AB253" s="14">
        <f ca="1">SUM(Z$12:Z253)</f>
        <v>150750.06200000001</v>
      </c>
      <c r="AC253" s="77">
        <f ca="1">SUM(X$12:X253)+SUMIF(Y$12:Y253, "&lt;0")</f>
        <v>140381.53899999996</v>
      </c>
      <c r="AE253" s="78">
        <v>44427</v>
      </c>
      <c r="AF253" s="79">
        <f t="shared" ca="1" si="191"/>
        <v>2000</v>
      </c>
      <c r="AG253" s="79">
        <f t="shared" ca="1" si="215"/>
        <v>2000</v>
      </c>
      <c r="AH253" s="79">
        <f t="shared" ca="1" si="224"/>
        <v>1632.3762365509474</v>
      </c>
      <c r="AI253" s="79">
        <f t="shared" ca="1" si="192"/>
        <v>367.6237634490526</v>
      </c>
      <c r="AJ253" s="79">
        <f t="shared" ca="1" si="193"/>
        <v>367.6237634490526</v>
      </c>
      <c r="AK253" s="79">
        <f t="shared" ca="1" si="210"/>
        <v>418081.49010891607</v>
      </c>
      <c r="AL253" s="14">
        <f ca="1">SUM(AJ$12:AJ253)</f>
        <v>222474.65188246127</v>
      </c>
      <c r="AM253" s="77">
        <f ca="1">SUM(AH$12:AH253)+SUMIF(AI$12:AI253, "&lt;0")</f>
        <v>195606.8382264548</v>
      </c>
      <c r="AO253" s="78">
        <v>44427</v>
      </c>
      <c r="AP253" s="79">
        <f t="shared" ca="1" si="194"/>
        <v>3000</v>
      </c>
      <c r="AQ253" s="79">
        <f t="shared" ca="1" si="216"/>
        <v>3000</v>
      </c>
      <c r="AR253" s="79">
        <f t="shared" ca="1" si="225"/>
        <v>2193.8480804695296</v>
      </c>
      <c r="AS253" s="79">
        <f t="shared" ca="1" si="195"/>
        <v>806.15191953047042</v>
      </c>
      <c r="AT253" s="79">
        <f t="shared" ca="1" si="196"/>
        <v>806.15191953047042</v>
      </c>
      <c r="AU253" s="79">
        <f t="shared" ca="1" si="232"/>
        <v>559967.72356228146</v>
      </c>
      <c r="AV253" s="14">
        <f ca="1">SUM(AT$12:AT253)</f>
        <v>298787.28967135382</v>
      </c>
      <c r="AW253" s="77">
        <f ca="1">SUM(AR$12:AR253)+SUMIF(AS$12:AS253, "&lt;0")</f>
        <v>261180.43389092787</v>
      </c>
      <c r="AX253" s="14"/>
      <c r="AZ253" s="78">
        <v>44427</v>
      </c>
      <c r="BA253" s="79">
        <f t="shared" ca="1" si="197"/>
        <v>1500</v>
      </c>
      <c r="BB253" s="79">
        <f t="shared" ca="1" si="217"/>
        <v>1500</v>
      </c>
      <c r="BC253" s="79">
        <f t="shared" ca="1" si="226"/>
        <v>1257.9739999999988</v>
      </c>
      <c r="BD253" s="79">
        <f t="shared" ca="1" si="198"/>
        <v>242.0260000000012</v>
      </c>
      <c r="BE253" s="79">
        <f t="shared" ca="1" si="199"/>
        <v>242.0260000000012</v>
      </c>
      <c r="BF253" s="79">
        <f t="shared" ca="1" si="233"/>
        <v>333631.60100000002</v>
      </c>
      <c r="BG253" s="14">
        <f ca="1">SUM(BE$12:BE253)</f>
        <v>174750.06200000001</v>
      </c>
      <c r="BH253" s="77">
        <f ca="1">SUM(BC$12:BC253)+SUMIF(BD$12:BD253, "&lt;0")</f>
        <v>158881.53899999999</v>
      </c>
      <c r="BJ253" s="78">
        <v>44427</v>
      </c>
      <c r="BK253" s="79">
        <f t="shared" ca="1" si="200"/>
        <v>1750</v>
      </c>
      <c r="BL253" s="79">
        <f t="shared" ca="1" si="218"/>
        <v>1750</v>
      </c>
      <c r="BM253" s="79">
        <f t="shared" ca="1" si="227"/>
        <v>1507.9739999999988</v>
      </c>
      <c r="BN253" s="79">
        <f t="shared" ca="1" si="201"/>
        <v>242.0260000000012</v>
      </c>
      <c r="BO253" s="79">
        <f t="shared" ca="1" si="202"/>
        <v>242.0260000000012</v>
      </c>
      <c r="BP253" s="79">
        <f t="shared" ca="1" si="234"/>
        <v>376131.60100000002</v>
      </c>
      <c r="BQ253" s="14">
        <f ca="1">SUM(BO$12:BO253)</f>
        <v>198750.06200000001</v>
      </c>
      <c r="BR253" s="77">
        <f ca="1">SUM(BM$12:BM253)+SUMIF(BN$12:BN253, "&lt;0")</f>
        <v>177381.53899999993</v>
      </c>
      <c r="BT253" s="78">
        <v>44427</v>
      </c>
      <c r="BU253" s="79">
        <f t="shared" ca="1" si="203"/>
        <v>2000</v>
      </c>
      <c r="BV253" s="79">
        <f t="shared" ca="1" si="219"/>
        <v>2000</v>
      </c>
      <c r="BW253" s="79">
        <f t="shared" ca="1" si="228"/>
        <v>1632.3762365509474</v>
      </c>
      <c r="BX253" s="79">
        <f t="shared" ca="1" si="204"/>
        <v>367.6237634490526</v>
      </c>
      <c r="BY253" s="79">
        <f t="shared" ca="1" si="205"/>
        <v>367.6237634490526</v>
      </c>
      <c r="BZ253" s="79">
        <f t="shared" ca="1" si="211"/>
        <v>418081.49010891607</v>
      </c>
      <c r="CA253" s="14">
        <f ca="1">SUM(BY$12:BY253)</f>
        <v>222474.65188246127</v>
      </c>
      <c r="CB253" s="77">
        <f ca="1">SUM(BW$12:BW253)+SUMIF(BX$12:BX253, "&lt;0")</f>
        <v>195606.8382264548</v>
      </c>
      <c r="CD253" s="78">
        <v>44427</v>
      </c>
      <c r="CE253" s="79">
        <f t="shared" ca="1" si="206"/>
        <v>2500</v>
      </c>
      <c r="CF253" s="79">
        <f t="shared" ca="1" si="220"/>
        <v>2500</v>
      </c>
      <c r="CG253" s="79">
        <f t="shared" ca="1" si="229"/>
        <v>1693.8480804695296</v>
      </c>
      <c r="CH253" s="79">
        <f t="shared" ca="1" si="207"/>
        <v>806.15191953047042</v>
      </c>
      <c r="CI253" s="79">
        <f t="shared" ca="1" si="208"/>
        <v>806.15191953047042</v>
      </c>
      <c r="CJ253" s="79">
        <f t="shared" ca="1" si="235"/>
        <v>494341.69994991261</v>
      </c>
      <c r="CK253" s="14">
        <f ca="1">SUM(CI$12:CI253)</f>
        <v>262787.28967135365</v>
      </c>
      <c r="CL253" s="77">
        <f ca="1">SUM(CG$12:CG253)+SUMIF(CH$12:CH253, "&lt;0")</f>
        <v>231554.41027855893</v>
      </c>
    </row>
    <row r="254" spans="1:90" x14ac:dyDescent="0.2">
      <c r="A254" s="56">
        <v>44428</v>
      </c>
      <c r="B254" s="76">
        <f ca="1">IF($A254&gt;= $C$5,$C$6, INDEX('[1]Historical Data'!$D$2:$D$742, MATCH(A254, '[1]Historical Data'!$B$2:$B$742, 0)))</f>
        <v>1942.7882857142852</v>
      </c>
      <c r="C254" s="79">
        <f t="shared" ca="1" si="212"/>
        <v>1942.7882857142852</v>
      </c>
      <c r="D254" s="79">
        <f t="shared" ca="1" si="221"/>
        <v>831.98028571428381</v>
      </c>
      <c r="E254" s="79">
        <f t="shared" ca="1" si="183"/>
        <v>1110.8080000000014</v>
      </c>
      <c r="F254" s="79">
        <f t="shared" ca="1" si="184"/>
        <v>1110.8080000000014</v>
      </c>
      <c r="G254" s="79">
        <f t="shared" ca="1" si="209"/>
        <v>410848.39785714244</v>
      </c>
      <c r="H254" s="14">
        <f ca="1">SUM(F$12:F254)</f>
        <v>218368.54542857135</v>
      </c>
      <c r="I254" s="77">
        <f ca="1">SUM(D$12:D254)+SUMIF(E$12:E254, "&lt;0")</f>
        <v>192479.85242857135</v>
      </c>
      <c r="J254" s="14"/>
      <c r="K254" s="78">
        <v>44428</v>
      </c>
      <c r="L254" s="79">
        <f t="shared" ca="1" si="185"/>
        <v>1850.8969899038457</v>
      </c>
      <c r="M254" s="79">
        <f t="shared" ca="1" si="213"/>
        <v>1850.8969899038457</v>
      </c>
      <c r="N254" s="79">
        <f t="shared" ca="1" si="222"/>
        <v>740.08898990384432</v>
      </c>
      <c r="O254" s="79">
        <f t="shared" ca="1" si="186"/>
        <v>1110.8080000000014</v>
      </c>
      <c r="P254" s="79">
        <f t="shared" ca="1" si="187"/>
        <v>1110.8080000000014</v>
      </c>
      <c r="Q254" s="79">
        <f t="shared" ca="1" si="230"/>
        <v>395134.98627355613</v>
      </c>
      <c r="R254" s="14">
        <f ca="1">SUM(P$12:P254)</f>
        <v>209546.98103076915</v>
      </c>
      <c r="S254" s="77">
        <f ca="1">SUM(N$12:N254)+SUMIF(O$12:O254, "&lt;0")</f>
        <v>185588.00524278844</v>
      </c>
      <c r="U254" s="78">
        <v>44428</v>
      </c>
      <c r="V254" s="79">
        <f t="shared" ca="1" si="188"/>
        <v>1250</v>
      </c>
      <c r="W254" s="79">
        <f t="shared" ca="1" si="214"/>
        <v>1250</v>
      </c>
      <c r="X254" s="79">
        <f t="shared" ca="1" si="223"/>
        <v>139.19199999999864</v>
      </c>
      <c r="Y254" s="79">
        <f t="shared" ca="1" si="189"/>
        <v>1110.8080000000014</v>
      </c>
      <c r="Z254" s="79">
        <f t="shared" ca="1" si="190"/>
        <v>1110.8080000000014</v>
      </c>
      <c r="AA254" s="79">
        <f t="shared" ca="1" si="231"/>
        <v>292381.60100000002</v>
      </c>
      <c r="AB254" s="14">
        <f ca="1">SUM(Z$12:Z254)</f>
        <v>151860.87</v>
      </c>
      <c r="AC254" s="77">
        <f ca="1">SUM(X$12:X254)+SUMIF(Y$12:Y254, "&lt;0")</f>
        <v>140520.73099999997</v>
      </c>
      <c r="AE254" s="78">
        <v>44428</v>
      </c>
      <c r="AF254" s="79">
        <f t="shared" ca="1" si="191"/>
        <v>2000</v>
      </c>
      <c r="AG254" s="79">
        <f t="shared" ca="1" si="215"/>
        <v>2000</v>
      </c>
      <c r="AH254" s="79">
        <f t="shared" ca="1" si="224"/>
        <v>787.09948319805017</v>
      </c>
      <c r="AI254" s="79">
        <f t="shared" ca="1" si="192"/>
        <v>1212.9005168019498</v>
      </c>
      <c r="AJ254" s="79">
        <f t="shared" ca="1" si="193"/>
        <v>1212.9005168019498</v>
      </c>
      <c r="AK254" s="79">
        <f t="shared" ca="1" si="210"/>
        <v>420081.49010891607</v>
      </c>
      <c r="AL254" s="14">
        <f ca="1">SUM(AJ$12:AJ254)</f>
        <v>223687.55239926322</v>
      </c>
      <c r="AM254" s="77">
        <f ca="1">SUM(AH$12:AH254)+SUMIF(AI$12:AI254, "&lt;0")</f>
        <v>196393.93770965285</v>
      </c>
      <c r="AO254" s="78">
        <v>44428</v>
      </c>
      <c r="AP254" s="79">
        <f t="shared" ca="1" si="194"/>
        <v>3000</v>
      </c>
      <c r="AQ254" s="79">
        <f t="shared" ca="1" si="216"/>
        <v>3000</v>
      </c>
      <c r="AR254" s="79">
        <f t="shared" ca="1" si="225"/>
        <v>1325.0660804695294</v>
      </c>
      <c r="AS254" s="79">
        <f t="shared" ca="1" si="195"/>
        <v>1674.9339195304706</v>
      </c>
      <c r="AT254" s="79">
        <f t="shared" ca="1" si="196"/>
        <v>1674.9339195304706</v>
      </c>
      <c r="AU254" s="79">
        <f t="shared" ca="1" si="232"/>
        <v>562967.72356228146</v>
      </c>
      <c r="AV254" s="14">
        <f ca="1">SUM(AT$12:AT254)</f>
        <v>300462.2235908843</v>
      </c>
      <c r="AW254" s="77">
        <f ca="1">SUM(AR$12:AR254)+SUMIF(AS$12:AS254, "&lt;0")</f>
        <v>262505.4999713974</v>
      </c>
      <c r="AX254" s="14"/>
      <c r="AZ254" s="78">
        <v>44428</v>
      </c>
      <c r="BA254" s="79">
        <f t="shared" ca="1" si="197"/>
        <v>1500</v>
      </c>
      <c r="BB254" s="79">
        <f t="shared" ca="1" si="217"/>
        <v>1500</v>
      </c>
      <c r="BC254" s="79">
        <f t="shared" ca="1" si="226"/>
        <v>389.19199999999864</v>
      </c>
      <c r="BD254" s="79">
        <f t="shared" ca="1" si="198"/>
        <v>1110.8080000000014</v>
      </c>
      <c r="BE254" s="79">
        <f t="shared" ca="1" si="199"/>
        <v>1110.8080000000014</v>
      </c>
      <c r="BF254" s="79">
        <f t="shared" ca="1" si="233"/>
        <v>335131.60100000002</v>
      </c>
      <c r="BG254" s="14">
        <f ca="1">SUM(BE$12:BE254)</f>
        <v>175860.87</v>
      </c>
      <c r="BH254" s="77">
        <f ca="1">SUM(BC$12:BC254)+SUMIF(BD$12:BD254, "&lt;0")</f>
        <v>159270.731</v>
      </c>
      <c r="BJ254" s="78">
        <v>44428</v>
      </c>
      <c r="BK254" s="79">
        <f t="shared" ca="1" si="200"/>
        <v>1750</v>
      </c>
      <c r="BL254" s="79">
        <f t="shared" ca="1" si="218"/>
        <v>1750</v>
      </c>
      <c r="BM254" s="79">
        <f t="shared" ca="1" si="227"/>
        <v>639.19199999999864</v>
      </c>
      <c r="BN254" s="79">
        <f t="shared" ca="1" si="201"/>
        <v>1110.8080000000014</v>
      </c>
      <c r="BO254" s="79">
        <f t="shared" ca="1" si="202"/>
        <v>1110.8080000000014</v>
      </c>
      <c r="BP254" s="79">
        <f t="shared" ca="1" si="234"/>
        <v>377881.60100000002</v>
      </c>
      <c r="BQ254" s="14">
        <f ca="1">SUM(BO$12:BO254)</f>
        <v>199860.87</v>
      </c>
      <c r="BR254" s="77">
        <f ca="1">SUM(BM$12:BM254)+SUMIF(BN$12:BN254, "&lt;0")</f>
        <v>178020.73099999994</v>
      </c>
      <c r="BT254" s="78">
        <v>44428</v>
      </c>
      <c r="BU254" s="79">
        <f t="shared" ca="1" si="203"/>
        <v>2000</v>
      </c>
      <c r="BV254" s="79">
        <f t="shared" ca="1" si="219"/>
        <v>2000</v>
      </c>
      <c r="BW254" s="79">
        <f t="shared" ca="1" si="228"/>
        <v>787.09948319805017</v>
      </c>
      <c r="BX254" s="79">
        <f t="shared" ca="1" si="204"/>
        <v>1212.9005168019498</v>
      </c>
      <c r="BY254" s="79">
        <f t="shared" ca="1" si="205"/>
        <v>1212.9005168019498</v>
      </c>
      <c r="BZ254" s="79">
        <f t="shared" ca="1" si="211"/>
        <v>420081.49010891607</v>
      </c>
      <c r="CA254" s="14">
        <f ca="1">SUM(BY$12:BY254)</f>
        <v>223687.55239926322</v>
      </c>
      <c r="CB254" s="77">
        <f ca="1">SUM(BW$12:BW254)+SUMIF(BX$12:BX254, "&lt;0")</f>
        <v>196393.93770965285</v>
      </c>
      <c r="CD254" s="78">
        <v>44428</v>
      </c>
      <c r="CE254" s="79">
        <f t="shared" ca="1" si="206"/>
        <v>2500</v>
      </c>
      <c r="CF254" s="79">
        <f t="shared" ca="1" si="220"/>
        <v>2500</v>
      </c>
      <c r="CG254" s="79">
        <f t="shared" ca="1" si="229"/>
        <v>825.06608046952942</v>
      </c>
      <c r="CH254" s="79">
        <f t="shared" ca="1" si="207"/>
        <v>1674.9339195304706</v>
      </c>
      <c r="CI254" s="79">
        <f t="shared" ca="1" si="208"/>
        <v>1674.9339195304706</v>
      </c>
      <c r="CJ254" s="79">
        <f t="shared" ca="1" si="235"/>
        <v>496841.69994991261</v>
      </c>
      <c r="CK254" s="14">
        <f ca="1">SUM(CI$12:CI254)</f>
        <v>264462.22359088412</v>
      </c>
      <c r="CL254" s="77">
        <f ca="1">SUM(CG$12:CG254)+SUMIF(CH$12:CH254, "&lt;0")</f>
        <v>232379.47635902846</v>
      </c>
    </row>
    <row r="255" spans="1:90" x14ac:dyDescent="0.2">
      <c r="A255" s="56">
        <v>44429</v>
      </c>
      <c r="B255" s="76">
        <f ca="1">IF($A255&gt;= $C$5,$C$6, INDEX('[1]Historical Data'!$D$2:$D$742, MATCH(A255, '[1]Historical Data'!$B$2:$B$742, 0)))</f>
        <v>1942.7882857142852</v>
      </c>
      <c r="C255" s="79">
        <f t="shared" ca="1" si="212"/>
        <v>1942.7882857142852</v>
      </c>
      <c r="D255" s="79">
        <f t="shared" ca="1" si="221"/>
        <v>744.15928571429208</v>
      </c>
      <c r="E255" s="79">
        <f t="shared" ca="1" si="183"/>
        <v>1198.6289999999931</v>
      </c>
      <c r="F255" s="79">
        <f t="shared" ca="1" si="184"/>
        <v>1198.6289999999931</v>
      </c>
      <c r="G255" s="79">
        <f t="shared" ca="1" si="209"/>
        <v>412791.18614285672</v>
      </c>
      <c r="H255" s="14">
        <f ca="1">SUM(F$12:F255)</f>
        <v>219567.17442857134</v>
      </c>
      <c r="I255" s="77">
        <f ca="1">SUM(D$12:D255)+SUMIF(E$12:E255, "&lt;0")</f>
        <v>193224.01171428565</v>
      </c>
      <c r="J255" s="14"/>
      <c r="K255" s="78">
        <v>44429</v>
      </c>
      <c r="L255" s="79">
        <f t="shared" ca="1" si="185"/>
        <v>1850.8969899038457</v>
      </c>
      <c r="M255" s="79">
        <f t="shared" ca="1" si="213"/>
        <v>1850.8969899038457</v>
      </c>
      <c r="N255" s="79">
        <f t="shared" ca="1" si="222"/>
        <v>652.26798990385259</v>
      </c>
      <c r="O255" s="79">
        <f t="shared" ca="1" si="186"/>
        <v>1198.6289999999931</v>
      </c>
      <c r="P255" s="79">
        <f t="shared" ca="1" si="187"/>
        <v>1198.6289999999931</v>
      </c>
      <c r="Q255" s="79">
        <f t="shared" ca="1" si="230"/>
        <v>396985.88326345995</v>
      </c>
      <c r="R255" s="14">
        <f ca="1">SUM(P$12:P255)</f>
        <v>210745.61003076914</v>
      </c>
      <c r="S255" s="77">
        <f ca="1">SUM(N$12:N255)+SUMIF(O$12:O255, "&lt;0")</f>
        <v>186240.2732326923</v>
      </c>
      <c r="U255" s="78">
        <v>44429</v>
      </c>
      <c r="V255" s="79">
        <f t="shared" ca="1" si="188"/>
        <v>1250</v>
      </c>
      <c r="W255" s="79">
        <f t="shared" ca="1" si="214"/>
        <v>1250</v>
      </c>
      <c r="X255" s="79">
        <f t="shared" ca="1" si="223"/>
        <v>51.371000000006916</v>
      </c>
      <c r="Y255" s="79">
        <f t="shared" ca="1" si="189"/>
        <v>1198.6289999999931</v>
      </c>
      <c r="Z255" s="79">
        <f t="shared" ca="1" si="190"/>
        <v>1198.6289999999931</v>
      </c>
      <c r="AA255" s="79">
        <f t="shared" ca="1" si="231"/>
        <v>293631.60100000002</v>
      </c>
      <c r="AB255" s="14">
        <f ca="1">SUM(Z$12:Z255)</f>
        <v>153059.49899999998</v>
      </c>
      <c r="AC255" s="77">
        <f ca="1">SUM(X$12:X255)+SUMIF(Y$12:Y255, "&lt;0")</f>
        <v>140572.10199999998</v>
      </c>
      <c r="AE255" s="78">
        <v>44429</v>
      </c>
      <c r="AF255" s="79">
        <f t="shared" ca="1" si="191"/>
        <v>2000</v>
      </c>
      <c r="AG255" s="79">
        <f t="shared" ca="1" si="215"/>
        <v>2000</v>
      </c>
      <c r="AH255" s="79">
        <f t="shared" ca="1" si="224"/>
        <v>722.78372984516136</v>
      </c>
      <c r="AI255" s="79">
        <f t="shared" ca="1" si="192"/>
        <v>1277.2162701548386</v>
      </c>
      <c r="AJ255" s="79">
        <f t="shared" ca="1" si="193"/>
        <v>1277.2162701548386</v>
      </c>
      <c r="AK255" s="79">
        <f t="shared" ca="1" si="210"/>
        <v>422081.49010891607</v>
      </c>
      <c r="AL255" s="14">
        <f ca="1">SUM(AJ$12:AJ255)</f>
        <v>224964.76866941806</v>
      </c>
      <c r="AM255" s="77">
        <f ca="1">SUM(AH$12:AH255)+SUMIF(AI$12:AI255, "&lt;0")</f>
        <v>197116.72143949801</v>
      </c>
      <c r="AO255" s="78">
        <v>44429</v>
      </c>
      <c r="AP255" s="79">
        <f t="shared" ca="1" si="194"/>
        <v>3000</v>
      </c>
      <c r="AQ255" s="79">
        <f t="shared" ca="1" si="216"/>
        <v>3000</v>
      </c>
      <c r="AR255" s="79">
        <f t="shared" ca="1" si="225"/>
        <v>1237.2450804695377</v>
      </c>
      <c r="AS255" s="79">
        <f t="shared" ca="1" si="195"/>
        <v>1762.7549195304623</v>
      </c>
      <c r="AT255" s="79">
        <f t="shared" ca="1" si="196"/>
        <v>1762.7549195304623</v>
      </c>
      <c r="AU255" s="79">
        <f t="shared" ca="1" si="232"/>
        <v>565967.72356228146</v>
      </c>
      <c r="AV255" s="14">
        <f ca="1">SUM(AT$12:AT255)</f>
        <v>302224.97851041477</v>
      </c>
      <c r="AW255" s="77">
        <f ca="1">SUM(AR$12:AR255)+SUMIF(AS$12:AS255, "&lt;0")</f>
        <v>263742.74505186692</v>
      </c>
      <c r="AX255" s="14"/>
      <c r="AZ255" s="78">
        <v>44429</v>
      </c>
      <c r="BA255" s="79">
        <f t="shared" ca="1" si="197"/>
        <v>1500</v>
      </c>
      <c r="BB255" s="79">
        <f t="shared" ca="1" si="217"/>
        <v>1500</v>
      </c>
      <c r="BC255" s="79">
        <f t="shared" ca="1" si="226"/>
        <v>301.37100000000692</v>
      </c>
      <c r="BD255" s="79">
        <f t="shared" ca="1" si="198"/>
        <v>1198.6289999999931</v>
      </c>
      <c r="BE255" s="79">
        <f t="shared" ca="1" si="199"/>
        <v>1198.6289999999931</v>
      </c>
      <c r="BF255" s="79">
        <f t="shared" ca="1" si="233"/>
        <v>336631.60100000002</v>
      </c>
      <c r="BG255" s="14">
        <f ca="1">SUM(BE$12:BE255)</f>
        <v>177059.49899999998</v>
      </c>
      <c r="BH255" s="77">
        <f ca="1">SUM(BC$12:BC255)+SUMIF(BD$12:BD255, "&lt;0")</f>
        <v>159572.10200000001</v>
      </c>
      <c r="BJ255" s="78">
        <v>44429</v>
      </c>
      <c r="BK255" s="79">
        <f t="shared" ca="1" si="200"/>
        <v>1750</v>
      </c>
      <c r="BL255" s="79">
        <f t="shared" ca="1" si="218"/>
        <v>1750</v>
      </c>
      <c r="BM255" s="79">
        <f t="shared" ca="1" si="227"/>
        <v>551.37100000000692</v>
      </c>
      <c r="BN255" s="79">
        <f t="shared" ca="1" si="201"/>
        <v>1198.6289999999931</v>
      </c>
      <c r="BO255" s="79">
        <f t="shared" ca="1" si="202"/>
        <v>1198.6289999999931</v>
      </c>
      <c r="BP255" s="79">
        <f t="shared" ca="1" si="234"/>
        <v>379631.60100000002</v>
      </c>
      <c r="BQ255" s="14">
        <f ca="1">SUM(BO$12:BO255)</f>
        <v>201059.49899999998</v>
      </c>
      <c r="BR255" s="77">
        <f ca="1">SUM(BM$12:BM255)+SUMIF(BN$12:BN255, "&lt;0")</f>
        <v>178572.10199999996</v>
      </c>
      <c r="BT255" s="78">
        <v>44429</v>
      </c>
      <c r="BU255" s="79">
        <f t="shared" ca="1" si="203"/>
        <v>2000</v>
      </c>
      <c r="BV255" s="79">
        <f t="shared" ca="1" si="219"/>
        <v>2000</v>
      </c>
      <c r="BW255" s="79">
        <f t="shared" ca="1" si="228"/>
        <v>722.78372984516136</v>
      </c>
      <c r="BX255" s="79">
        <f t="shared" ca="1" si="204"/>
        <v>1277.2162701548386</v>
      </c>
      <c r="BY255" s="79">
        <f t="shared" ca="1" si="205"/>
        <v>1277.2162701548386</v>
      </c>
      <c r="BZ255" s="79">
        <f t="shared" ca="1" si="211"/>
        <v>422081.49010891607</v>
      </c>
      <c r="CA255" s="14">
        <f ca="1">SUM(BY$12:BY255)</f>
        <v>224964.76866941806</v>
      </c>
      <c r="CB255" s="77">
        <f ca="1">SUM(BW$12:BW255)+SUMIF(BX$12:BX255, "&lt;0")</f>
        <v>197116.72143949801</v>
      </c>
      <c r="CD255" s="78">
        <v>44429</v>
      </c>
      <c r="CE255" s="79">
        <f t="shared" ca="1" si="206"/>
        <v>2500</v>
      </c>
      <c r="CF255" s="79">
        <f t="shared" ca="1" si="220"/>
        <v>2500</v>
      </c>
      <c r="CG255" s="79">
        <f t="shared" ca="1" si="229"/>
        <v>737.2450804695377</v>
      </c>
      <c r="CH255" s="79">
        <f t="shared" ca="1" si="207"/>
        <v>1762.7549195304623</v>
      </c>
      <c r="CI255" s="79">
        <f t="shared" ca="1" si="208"/>
        <v>1762.7549195304623</v>
      </c>
      <c r="CJ255" s="79">
        <f t="shared" ca="1" si="235"/>
        <v>499341.69994991261</v>
      </c>
      <c r="CK255" s="14">
        <f ca="1">SUM(CI$12:CI255)</f>
        <v>266224.9785104146</v>
      </c>
      <c r="CL255" s="77">
        <f ca="1">SUM(CG$12:CG255)+SUMIF(CH$12:CH255, "&lt;0")</f>
        <v>233116.72143949798</v>
      </c>
    </row>
    <row r="256" spans="1:90" x14ac:dyDescent="0.2">
      <c r="A256" s="56">
        <v>44430</v>
      </c>
      <c r="B256" s="76">
        <f ca="1">IF($A256&gt;= $C$5,$C$6, INDEX('[1]Historical Data'!$D$2:$D$742, MATCH(A256, '[1]Historical Data'!$B$2:$B$742, 0)))</f>
        <v>1942.7882857142852</v>
      </c>
      <c r="C256" s="79">
        <f t="shared" ca="1" si="212"/>
        <v>1942.7882857142852</v>
      </c>
      <c r="D256" s="79">
        <f t="shared" ca="1" si="221"/>
        <v>451.12128571428025</v>
      </c>
      <c r="E256" s="79">
        <f t="shared" ca="1" si="183"/>
        <v>1491.6670000000049</v>
      </c>
      <c r="F256" s="79">
        <f t="shared" ca="1" si="184"/>
        <v>1491.6670000000049</v>
      </c>
      <c r="G256" s="79">
        <f t="shared" ca="1" si="209"/>
        <v>414733.974428571</v>
      </c>
      <c r="H256" s="14">
        <f ca="1">SUM(F$12:F256)</f>
        <v>221058.84142857135</v>
      </c>
      <c r="I256" s="77">
        <f ca="1">SUM(D$12:D256)+SUMIF(E$12:E256, "&lt;0")</f>
        <v>193675.13299999991</v>
      </c>
      <c r="J256" s="14"/>
      <c r="K256" s="78">
        <v>44430</v>
      </c>
      <c r="L256" s="79">
        <f t="shared" ca="1" si="185"/>
        <v>1850.8969899038457</v>
      </c>
      <c r="M256" s="79">
        <f t="shared" ca="1" si="213"/>
        <v>1850.8969899038457</v>
      </c>
      <c r="N256" s="79">
        <f t="shared" ca="1" si="222"/>
        <v>359.22998990384076</v>
      </c>
      <c r="O256" s="79">
        <f t="shared" ca="1" si="186"/>
        <v>1491.6670000000049</v>
      </c>
      <c r="P256" s="79">
        <f t="shared" ca="1" si="187"/>
        <v>1491.6670000000049</v>
      </c>
      <c r="Q256" s="79">
        <f t="shared" ca="1" si="230"/>
        <v>398836.78025336377</v>
      </c>
      <c r="R256" s="14">
        <f ca="1">SUM(P$12:P256)</f>
        <v>212237.27703076915</v>
      </c>
      <c r="S256" s="77">
        <f ca="1">SUM(N$12:N256)+SUMIF(O$12:O256, "&lt;0")</f>
        <v>186599.50322259613</v>
      </c>
      <c r="U256" s="78">
        <v>44430</v>
      </c>
      <c r="V256" s="79">
        <f t="shared" ca="1" si="188"/>
        <v>1250</v>
      </c>
      <c r="W256" s="79">
        <f t="shared" ca="1" si="214"/>
        <v>1250</v>
      </c>
      <c r="X256" s="79">
        <f t="shared" ca="1" si="223"/>
        <v>0</v>
      </c>
      <c r="Y256" s="79">
        <f t="shared" ca="1" si="189"/>
        <v>1250</v>
      </c>
      <c r="Z256" s="79">
        <f t="shared" ca="1" si="190"/>
        <v>1250</v>
      </c>
      <c r="AA256" s="79">
        <f t="shared" ca="1" si="231"/>
        <v>294881.60100000002</v>
      </c>
      <c r="AB256" s="14">
        <f ca="1">SUM(Z$12:Z256)</f>
        <v>154309.49899999998</v>
      </c>
      <c r="AC256" s="77">
        <f ca="1">SUM(X$12:X256)+SUMIF(Y$12:Y256, "&lt;0")</f>
        <v>140572.10199999998</v>
      </c>
      <c r="AE256" s="78">
        <v>44430</v>
      </c>
      <c r="AF256" s="79">
        <f t="shared" ca="1" si="191"/>
        <v>2000</v>
      </c>
      <c r="AG256" s="79">
        <f t="shared" ca="1" si="215"/>
        <v>2000</v>
      </c>
      <c r="AH256" s="79">
        <f t="shared" ca="1" si="224"/>
        <v>453.25097649225222</v>
      </c>
      <c r="AI256" s="79">
        <f t="shared" ca="1" si="192"/>
        <v>1546.7490235077478</v>
      </c>
      <c r="AJ256" s="79">
        <f t="shared" ca="1" si="193"/>
        <v>1546.7490235077478</v>
      </c>
      <c r="AK256" s="79">
        <f t="shared" ca="1" si="210"/>
        <v>424081.49010891607</v>
      </c>
      <c r="AL256" s="14">
        <f ca="1">SUM(AJ$12:AJ256)</f>
        <v>226511.51769292582</v>
      </c>
      <c r="AM256" s="77">
        <f ca="1">SUM(AH$12:AH256)+SUMIF(AI$12:AI256, "&lt;0")</f>
        <v>197569.97241599025</v>
      </c>
      <c r="AO256" s="78">
        <v>44430</v>
      </c>
      <c r="AP256" s="79">
        <f t="shared" ca="1" si="194"/>
        <v>3000</v>
      </c>
      <c r="AQ256" s="79">
        <f t="shared" ca="1" si="216"/>
        <v>3000</v>
      </c>
      <c r="AR256" s="79">
        <f t="shared" ca="1" si="225"/>
        <v>944.20708046952586</v>
      </c>
      <c r="AS256" s="79">
        <f t="shared" ca="1" si="195"/>
        <v>2055.7929195304741</v>
      </c>
      <c r="AT256" s="79">
        <f t="shared" ca="1" si="196"/>
        <v>2055.7929195304741</v>
      </c>
      <c r="AU256" s="79">
        <f t="shared" ca="1" si="232"/>
        <v>568967.72356228146</v>
      </c>
      <c r="AV256" s="14">
        <f ca="1">SUM(AT$12:AT256)</f>
        <v>304280.77142994525</v>
      </c>
      <c r="AW256" s="77">
        <f ca="1">SUM(AR$12:AR256)+SUMIF(AS$12:AS256, "&lt;0")</f>
        <v>264686.95213233645</v>
      </c>
      <c r="AX256" s="14"/>
      <c r="AZ256" s="78">
        <v>44430</v>
      </c>
      <c r="BA256" s="79">
        <f t="shared" ca="1" si="197"/>
        <v>1500</v>
      </c>
      <c r="BB256" s="79">
        <f t="shared" ca="1" si="217"/>
        <v>1500</v>
      </c>
      <c r="BC256" s="79">
        <f t="shared" ca="1" si="226"/>
        <v>8.3329999999950815</v>
      </c>
      <c r="BD256" s="79">
        <f t="shared" ca="1" si="198"/>
        <v>1491.6670000000049</v>
      </c>
      <c r="BE256" s="79">
        <f t="shared" ca="1" si="199"/>
        <v>1491.6670000000049</v>
      </c>
      <c r="BF256" s="79">
        <f t="shared" ca="1" si="233"/>
        <v>338131.60100000002</v>
      </c>
      <c r="BG256" s="14">
        <f ca="1">SUM(BE$12:BE256)</f>
        <v>178551.166</v>
      </c>
      <c r="BH256" s="77">
        <f ca="1">SUM(BC$12:BC256)+SUMIF(BD$12:BD256, "&lt;0")</f>
        <v>159580.435</v>
      </c>
      <c r="BJ256" s="78">
        <v>44430</v>
      </c>
      <c r="BK256" s="79">
        <f t="shared" ca="1" si="200"/>
        <v>1750</v>
      </c>
      <c r="BL256" s="79">
        <f t="shared" ca="1" si="218"/>
        <v>1750</v>
      </c>
      <c r="BM256" s="79">
        <f t="shared" ca="1" si="227"/>
        <v>258.33299999999508</v>
      </c>
      <c r="BN256" s="79">
        <f t="shared" ca="1" si="201"/>
        <v>1491.6670000000049</v>
      </c>
      <c r="BO256" s="79">
        <f t="shared" ca="1" si="202"/>
        <v>1491.6670000000049</v>
      </c>
      <c r="BP256" s="79">
        <f t="shared" ca="1" si="234"/>
        <v>381381.60100000002</v>
      </c>
      <c r="BQ256" s="14">
        <f ca="1">SUM(BO$12:BO256)</f>
        <v>202551.166</v>
      </c>
      <c r="BR256" s="77">
        <f ca="1">SUM(BM$12:BM256)+SUMIF(BN$12:BN256, "&lt;0")</f>
        <v>178830.43499999994</v>
      </c>
      <c r="BT256" s="78">
        <v>44430</v>
      </c>
      <c r="BU256" s="79">
        <f t="shared" ca="1" si="203"/>
        <v>2000</v>
      </c>
      <c r="BV256" s="79">
        <f t="shared" ca="1" si="219"/>
        <v>2000</v>
      </c>
      <c r="BW256" s="79">
        <f t="shared" ca="1" si="228"/>
        <v>453.25097649225222</v>
      </c>
      <c r="BX256" s="79">
        <f t="shared" ca="1" si="204"/>
        <v>1546.7490235077478</v>
      </c>
      <c r="BY256" s="79">
        <f t="shared" ca="1" si="205"/>
        <v>1546.7490235077478</v>
      </c>
      <c r="BZ256" s="79">
        <f t="shared" ca="1" si="211"/>
        <v>424081.49010891607</v>
      </c>
      <c r="CA256" s="14">
        <f ca="1">SUM(BY$12:BY256)</f>
        <v>226511.51769292582</v>
      </c>
      <c r="CB256" s="77">
        <f ca="1">SUM(BW$12:BW256)+SUMIF(BX$12:BX256, "&lt;0")</f>
        <v>197569.97241599025</v>
      </c>
      <c r="CD256" s="78">
        <v>44430</v>
      </c>
      <c r="CE256" s="79">
        <f t="shared" ca="1" si="206"/>
        <v>2500</v>
      </c>
      <c r="CF256" s="79">
        <f t="shared" ca="1" si="220"/>
        <v>2500</v>
      </c>
      <c r="CG256" s="79">
        <f t="shared" ca="1" si="229"/>
        <v>453.25097649225222</v>
      </c>
      <c r="CH256" s="79">
        <f t="shared" ca="1" si="207"/>
        <v>2046.7490235077478</v>
      </c>
      <c r="CI256" s="79">
        <f t="shared" ca="1" si="208"/>
        <v>2046.7490235077478</v>
      </c>
      <c r="CJ256" s="79">
        <f t="shared" ca="1" si="235"/>
        <v>501841.69994991261</v>
      </c>
      <c r="CK256" s="14">
        <f ca="1">SUM(CI$12:CI256)</f>
        <v>268271.72753392236</v>
      </c>
      <c r="CL256" s="77">
        <f ca="1">SUM(CG$12:CG256)+SUMIF(CH$12:CH256, "&lt;0")</f>
        <v>233569.97241599023</v>
      </c>
    </row>
    <row r="257" spans="1:90" x14ac:dyDescent="0.2">
      <c r="A257" s="56">
        <v>44431</v>
      </c>
      <c r="B257" s="76">
        <f ca="1">IF($A257&gt;= $C$5,$C$6, INDEX('[1]Historical Data'!$D$2:$D$742, MATCH(A257, '[1]Historical Data'!$B$2:$B$742, 0)))</f>
        <v>1942.7882857142852</v>
      </c>
      <c r="C257" s="79">
        <f t="shared" ca="1" si="212"/>
        <v>1942.7882857142852</v>
      </c>
      <c r="D257" s="79">
        <f t="shared" ca="1" si="221"/>
        <v>589.41828571428437</v>
      </c>
      <c r="E257" s="79">
        <f t="shared" ca="1" si="183"/>
        <v>1353.3700000000008</v>
      </c>
      <c r="F257" s="79">
        <f t="shared" ca="1" si="184"/>
        <v>1353.3700000000008</v>
      </c>
      <c r="G257" s="79">
        <f t="shared" ca="1" si="209"/>
        <v>416676.76271428529</v>
      </c>
      <c r="H257" s="14">
        <f ca="1">SUM(F$12:F257)</f>
        <v>222412.21142857135</v>
      </c>
      <c r="I257" s="77">
        <f ca="1">SUM(D$12:D257)+SUMIF(E$12:E257, "&lt;0")</f>
        <v>194264.5512857142</v>
      </c>
      <c r="J257" s="14"/>
      <c r="K257" s="78">
        <v>44431</v>
      </c>
      <c r="L257" s="79">
        <f t="shared" ca="1" si="185"/>
        <v>1850.8969899038457</v>
      </c>
      <c r="M257" s="79">
        <f t="shared" ca="1" si="213"/>
        <v>1850.8969899038457</v>
      </c>
      <c r="N257" s="79">
        <f t="shared" ca="1" si="222"/>
        <v>497.52698990384488</v>
      </c>
      <c r="O257" s="79">
        <f t="shared" ca="1" si="186"/>
        <v>1353.3700000000008</v>
      </c>
      <c r="P257" s="79">
        <f t="shared" ca="1" si="187"/>
        <v>1353.3700000000008</v>
      </c>
      <c r="Q257" s="79">
        <f t="shared" ca="1" si="230"/>
        <v>400687.67724326759</v>
      </c>
      <c r="R257" s="14">
        <f ca="1">SUM(P$12:P257)</f>
        <v>213590.64703076915</v>
      </c>
      <c r="S257" s="77">
        <f ca="1">SUM(N$12:N257)+SUMIF(O$12:O257, "&lt;0")</f>
        <v>187097.03021249999</v>
      </c>
      <c r="U257" s="78">
        <v>44431</v>
      </c>
      <c r="V257" s="79">
        <f t="shared" ca="1" si="188"/>
        <v>1250</v>
      </c>
      <c r="W257" s="79">
        <f t="shared" ca="1" si="214"/>
        <v>1250</v>
      </c>
      <c r="X257" s="79">
        <f t="shared" ca="1" si="223"/>
        <v>0</v>
      </c>
      <c r="Y257" s="79">
        <f t="shared" ca="1" si="189"/>
        <v>1250</v>
      </c>
      <c r="Z257" s="79">
        <f t="shared" ca="1" si="190"/>
        <v>1250</v>
      </c>
      <c r="AA257" s="79">
        <f t="shared" ca="1" si="231"/>
        <v>296131.60100000002</v>
      </c>
      <c r="AB257" s="14">
        <f ca="1">SUM(Z$12:Z257)</f>
        <v>155559.49899999998</v>
      </c>
      <c r="AC257" s="77">
        <f ca="1">SUM(X$12:X257)+SUMIF(Y$12:Y257, "&lt;0")</f>
        <v>140572.10199999998</v>
      </c>
      <c r="AE257" s="78">
        <v>44431</v>
      </c>
      <c r="AF257" s="79">
        <f t="shared" ca="1" si="191"/>
        <v>2000</v>
      </c>
      <c r="AG257" s="79">
        <f t="shared" ca="1" si="215"/>
        <v>2000</v>
      </c>
      <c r="AH257" s="79">
        <f t="shared" ca="1" si="224"/>
        <v>615.05322313935926</v>
      </c>
      <c r="AI257" s="79">
        <f t="shared" ca="1" si="192"/>
        <v>1384.9467768606407</v>
      </c>
      <c r="AJ257" s="79">
        <f t="shared" ca="1" si="193"/>
        <v>1384.9467768606407</v>
      </c>
      <c r="AK257" s="79">
        <f t="shared" ca="1" si="210"/>
        <v>426081.49010891607</v>
      </c>
      <c r="AL257" s="14">
        <f ca="1">SUM(AJ$12:AJ257)</f>
        <v>227896.46446978644</v>
      </c>
      <c r="AM257" s="77">
        <f ca="1">SUM(AH$12:AH257)+SUMIF(AI$12:AI257, "&lt;0")</f>
        <v>198185.02563912963</v>
      </c>
      <c r="AO257" s="78">
        <v>44431</v>
      </c>
      <c r="AP257" s="79">
        <f t="shared" ca="1" si="194"/>
        <v>3000</v>
      </c>
      <c r="AQ257" s="79">
        <f t="shared" ca="1" si="216"/>
        <v>3000</v>
      </c>
      <c r="AR257" s="79">
        <f t="shared" ca="1" si="225"/>
        <v>1082.5040804695302</v>
      </c>
      <c r="AS257" s="79">
        <f t="shared" ca="1" si="195"/>
        <v>1917.4959195304698</v>
      </c>
      <c r="AT257" s="79">
        <f t="shared" ca="1" si="196"/>
        <v>1917.4959195304698</v>
      </c>
      <c r="AU257" s="79">
        <f t="shared" ca="1" si="232"/>
        <v>571967.72356228146</v>
      </c>
      <c r="AV257" s="14">
        <f ca="1">SUM(AT$12:AT257)</f>
        <v>306198.2673494757</v>
      </c>
      <c r="AW257" s="77">
        <f ca="1">SUM(AR$12:AR257)+SUMIF(AS$12:AS257, "&lt;0")</f>
        <v>265769.45621280599</v>
      </c>
      <c r="AX257" s="14"/>
      <c r="AZ257" s="78">
        <v>44431</v>
      </c>
      <c r="BA257" s="79">
        <f t="shared" ca="1" si="197"/>
        <v>1500</v>
      </c>
      <c r="BB257" s="79">
        <f t="shared" ca="1" si="217"/>
        <v>1500</v>
      </c>
      <c r="BC257" s="79">
        <f t="shared" ca="1" si="226"/>
        <v>146.6299999999992</v>
      </c>
      <c r="BD257" s="79">
        <f t="shared" ca="1" si="198"/>
        <v>1353.3700000000008</v>
      </c>
      <c r="BE257" s="79">
        <f t="shared" ca="1" si="199"/>
        <v>1353.3700000000008</v>
      </c>
      <c r="BF257" s="79">
        <f t="shared" ca="1" si="233"/>
        <v>339631.60100000002</v>
      </c>
      <c r="BG257" s="14">
        <f ca="1">SUM(BE$12:BE257)</f>
        <v>179904.53599999999</v>
      </c>
      <c r="BH257" s="77">
        <f ca="1">SUM(BC$12:BC257)+SUMIF(BD$12:BD257, "&lt;0")</f>
        <v>159727.065</v>
      </c>
      <c r="BJ257" s="78">
        <v>44431</v>
      </c>
      <c r="BK257" s="79">
        <f t="shared" ca="1" si="200"/>
        <v>1750</v>
      </c>
      <c r="BL257" s="79">
        <f t="shared" ca="1" si="218"/>
        <v>1750</v>
      </c>
      <c r="BM257" s="79">
        <f t="shared" ca="1" si="227"/>
        <v>396.6299999999992</v>
      </c>
      <c r="BN257" s="79">
        <f t="shared" ca="1" si="201"/>
        <v>1353.3700000000008</v>
      </c>
      <c r="BO257" s="79">
        <f t="shared" ca="1" si="202"/>
        <v>1353.3700000000008</v>
      </c>
      <c r="BP257" s="79">
        <f t="shared" ca="1" si="234"/>
        <v>383131.60100000002</v>
      </c>
      <c r="BQ257" s="14">
        <f ca="1">SUM(BO$12:BO257)</f>
        <v>203904.53599999999</v>
      </c>
      <c r="BR257" s="77">
        <f ca="1">SUM(BM$12:BM257)+SUMIF(BN$12:BN257, "&lt;0")</f>
        <v>179227.06499999994</v>
      </c>
      <c r="BT257" s="78">
        <v>44431</v>
      </c>
      <c r="BU257" s="79">
        <f t="shared" ca="1" si="203"/>
        <v>2000</v>
      </c>
      <c r="BV257" s="79">
        <f t="shared" ca="1" si="219"/>
        <v>2000</v>
      </c>
      <c r="BW257" s="79">
        <f t="shared" ca="1" si="228"/>
        <v>615.05322313935926</v>
      </c>
      <c r="BX257" s="79">
        <f t="shared" ca="1" si="204"/>
        <v>1384.9467768606407</v>
      </c>
      <c r="BY257" s="79">
        <f t="shared" ca="1" si="205"/>
        <v>1384.9467768606407</v>
      </c>
      <c r="BZ257" s="79">
        <f t="shared" ca="1" si="211"/>
        <v>426081.49010891607</v>
      </c>
      <c r="CA257" s="14">
        <f ca="1">SUM(BY$12:BY257)</f>
        <v>227896.46446978644</v>
      </c>
      <c r="CB257" s="77">
        <f ca="1">SUM(BW$12:BW257)+SUMIF(BX$12:BX257, "&lt;0")</f>
        <v>198185.02563912963</v>
      </c>
      <c r="CD257" s="78">
        <v>44431</v>
      </c>
      <c r="CE257" s="79">
        <f t="shared" ca="1" si="206"/>
        <v>2500</v>
      </c>
      <c r="CF257" s="79">
        <f t="shared" ca="1" si="220"/>
        <v>2500</v>
      </c>
      <c r="CG257" s="79">
        <f t="shared" ca="1" si="229"/>
        <v>615.05322313935926</v>
      </c>
      <c r="CH257" s="79">
        <f t="shared" ca="1" si="207"/>
        <v>1884.9467768606407</v>
      </c>
      <c r="CI257" s="79">
        <f t="shared" ca="1" si="208"/>
        <v>1884.9467768606407</v>
      </c>
      <c r="CJ257" s="79">
        <f t="shared" ca="1" si="235"/>
        <v>504341.69994991261</v>
      </c>
      <c r="CK257" s="14">
        <f ca="1">SUM(CI$12:CI257)</f>
        <v>270156.67431078298</v>
      </c>
      <c r="CL257" s="77">
        <f ca="1">SUM(CG$12:CG257)+SUMIF(CH$12:CH257, "&lt;0")</f>
        <v>234185.0256391296</v>
      </c>
    </row>
    <row r="258" spans="1:90" x14ac:dyDescent="0.2">
      <c r="A258" s="56">
        <v>44432</v>
      </c>
      <c r="B258" s="76">
        <f ca="1">IF($A258&gt;= $C$5,$C$6, INDEX('[1]Historical Data'!$D$2:$D$742, MATCH(A258, '[1]Historical Data'!$B$2:$B$742, 0)))</f>
        <v>1942.7882857142852</v>
      </c>
      <c r="C258" s="79">
        <f t="shared" ca="1" si="212"/>
        <v>1942.7882857142852</v>
      </c>
      <c r="D258" s="79">
        <f t="shared" ca="1" si="221"/>
        <v>1333.3132857142889</v>
      </c>
      <c r="E258" s="79">
        <f t="shared" ca="1" si="183"/>
        <v>609.47499999999627</v>
      </c>
      <c r="F258" s="79">
        <f t="shared" ca="1" si="184"/>
        <v>609.47499999999627</v>
      </c>
      <c r="G258" s="79">
        <f t="shared" ca="1" si="209"/>
        <v>418619.55099999957</v>
      </c>
      <c r="H258" s="14">
        <f ca="1">SUM(F$12:F258)</f>
        <v>223021.68642857135</v>
      </c>
      <c r="I258" s="77">
        <f ca="1">SUM(D$12:D258)+SUMIF(E$12:E258, "&lt;0")</f>
        <v>195597.86457142848</v>
      </c>
      <c r="J258" s="14"/>
      <c r="K258" s="78">
        <v>44432</v>
      </c>
      <c r="L258" s="79">
        <f t="shared" ca="1" si="185"/>
        <v>1850.8969899038457</v>
      </c>
      <c r="M258" s="79">
        <f t="shared" ca="1" si="213"/>
        <v>1850.8969899038457</v>
      </c>
      <c r="N258" s="79">
        <f t="shared" ca="1" si="222"/>
        <v>1241.4219899038494</v>
      </c>
      <c r="O258" s="79">
        <f t="shared" ca="1" si="186"/>
        <v>609.47499999999627</v>
      </c>
      <c r="P258" s="79">
        <f t="shared" ca="1" si="187"/>
        <v>609.47499999999627</v>
      </c>
      <c r="Q258" s="79">
        <f t="shared" ca="1" si="230"/>
        <v>402538.57423317141</v>
      </c>
      <c r="R258" s="14">
        <f ca="1">SUM(P$12:P258)</f>
        <v>214200.12203076915</v>
      </c>
      <c r="S258" s="77">
        <f ca="1">SUM(N$12:N258)+SUMIF(O$12:O258, "&lt;0")</f>
        <v>188338.45220240383</v>
      </c>
      <c r="U258" s="78">
        <v>44432</v>
      </c>
      <c r="V258" s="79">
        <f t="shared" ca="1" si="188"/>
        <v>1250</v>
      </c>
      <c r="W258" s="79">
        <f t="shared" ca="1" si="214"/>
        <v>1250</v>
      </c>
      <c r="X258" s="79">
        <f t="shared" ca="1" si="223"/>
        <v>295.48799999999801</v>
      </c>
      <c r="Y258" s="79">
        <f t="shared" ca="1" si="189"/>
        <v>954.51200000000199</v>
      </c>
      <c r="Z258" s="79">
        <f t="shared" ca="1" si="190"/>
        <v>954.51200000000199</v>
      </c>
      <c r="AA258" s="79">
        <f t="shared" ca="1" si="231"/>
        <v>297381.60100000002</v>
      </c>
      <c r="AB258" s="14">
        <f ca="1">SUM(Z$12:Z258)</f>
        <v>156514.01099999997</v>
      </c>
      <c r="AC258" s="77">
        <f ca="1">SUM(X$12:X258)+SUMIF(Y$12:Y258, "&lt;0")</f>
        <v>140867.59</v>
      </c>
      <c r="AE258" s="78">
        <v>44432</v>
      </c>
      <c r="AF258" s="79">
        <f t="shared" ca="1" si="191"/>
        <v>2000</v>
      </c>
      <c r="AG258" s="79">
        <f t="shared" ca="1" si="215"/>
        <v>2000</v>
      </c>
      <c r="AH258" s="79">
        <f t="shared" ca="1" si="224"/>
        <v>1382.4534697864667</v>
      </c>
      <c r="AI258" s="79">
        <f t="shared" ca="1" si="192"/>
        <v>617.54653021353329</v>
      </c>
      <c r="AJ258" s="79">
        <f t="shared" ca="1" si="193"/>
        <v>617.54653021353329</v>
      </c>
      <c r="AK258" s="79">
        <f t="shared" ca="1" si="210"/>
        <v>428081.49010891607</v>
      </c>
      <c r="AL258" s="14">
        <f ca="1">SUM(AJ$12:AJ258)</f>
        <v>228514.01099999997</v>
      </c>
      <c r="AM258" s="77">
        <f ca="1">SUM(AH$12:AH258)+SUMIF(AI$12:AI258, "&lt;0")</f>
        <v>199567.4791089161</v>
      </c>
      <c r="AO258" s="78">
        <v>44432</v>
      </c>
      <c r="AP258" s="79">
        <f t="shared" ca="1" si="194"/>
        <v>3000</v>
      </c>
      <c r="AQ258" s="79">
        <f t="shared" ca="1" si="216"/>
        <v>3000</v>
      </c>
      <c r="AR258" s="79">
        <f t="shared" ca="1" si="225"/>
        <v>1826.3990804695343</v>
      </c>
      <c r="AS258" s="79">
        <f t="shared" ca="1" si="195"/>
        <v>1173.6009195304657</v>
      </c>
      <c r="AT258" s="79">
        <f t="shared" ca="1" si="196"/>
        <v>1173.6009195304657</v>
      </c>
      <c r="AU258" s="79">
        <f t="shared" ca="1" si="232"/>
        <v>574967.72356228146</v>
      </c>
      <c r="AV258" s="14">
        <f ca="1">SUM(AT$12:AT258)</f>
        <v>307371.8682690062</v>
      </c>
      <c r="AW258" s="77">
        <f ca="1">SUM(AR$12:AR258)+SUMIF(AS$12:AS258, "&lt;0")</f>
        <v>267595.8552932755</v>
      </c>
      <c r="AX258" s="14"/>
      <c r="AZ258" s="78">
        <v>44432</v>
      </c>
      <c r="BA258" s="79">
        <f t="shared" ca="1" si="197"/>
        <v>1500</v>
      </c>
      <c r="BB258" s="79">
        <f t="shared" ca="1" si="217"/>
        <v>1500</v>
      </c>
      <c r="BC258" s="79">
        <f t="shared" ca="1" si="226"/>
        <v>890.52500000000373</v>
      </c>
      <c r="BD258" s="79">
        <f t="shared" ca="1" si="198"/>
        <v>609.47499999999627</v>
      </c>
      <c r="BE258" s="79">
        <f t="shared" ca="1" si="199"/>
        <v>609.47499999999627</v>
      </c>
      <c r="BF258" s="79">
        <f t="shared" ca="1" si="233"/>
        <v>341131.60100000002</v>
      </c>
      <c r="BG258" s="14">
        <f ca="1">SUM(BE$12:BE258)</f>
        <v>180514.011</v>
      </c>
      <c r="BH258" s="77">
        <f ca="1">SUM(BC$12:BC258)+SUMIF(BD$12:BD258, "&lt;0")</f>
        <v>160617.59</v>
      </c>
      <c r="BJ258" s="78">
        <v>44432</v>
      </c>
      <c r="BK258" s="79">
        <f t="shared" ca="1" si="200"/>
        <v>1750</v>
      </c>
      <c r="BL258" s="79">
        <f t="shared" ca="1" si="218"/>
        <v>1750</v>
      </c>
      <c r="BM258" s="79">
        <f t="shared" ca="1" si="227"/>
        <v>1140.5250000000037</v>
      </c>
      <c r="BN258" s="79">
        <f t="shared" ca="1" si="201"/>
        <v>609.47499999999627</v>
      </c>
      <c r="BO258" s="79">
        <f t="shared" ca="1" si="202"/>
        <v>609.47499999999627</v>
      </c>
      <c r="BP258" s="79">
        <f t="shared" ca="1" si="234"/>
        <v>384881.60100000002</v>
      </c>
      <c r="BQ258" s="14">
        <f ca="1">SUM(BO$12:BO258)</f>
        <v>204514.011</v>
      </c>
      <c r="BR258" s="77">
        <f ca="1">SUM(BM$12:BM258)+SUMIF(BN$12:BN258, "&lt;0")</f>
        <v>180367.58999999994</v>
      </c>
      <c r="BT258" s="78">
        <v>44432</v>
      </c>
      <c r="BU258" s="79">
        <f t="shared" ca="1" si="203"/>
        <v>2000</v>
      </c>
      <c r="BV258" s="79">
        <f t="shared" ca="1" si="219"/>
        <v>2000</v>
      </c>
      <c r="BW258" s="79">
        <f t="shared" ca="1" si="228"/>
        <v>1382.4534697864667</v>
      </c>
      <c r="BX258" s="79">
        <f t="shared" ca="1" si="204"/>
        <v>617.54653021353329</v>
      </c>
      <c r="BY258" s="79">
        <f t="shared" ca="1" si="205"/>
        <v>617.54653021353329</v>
      </c>
      <c r="BZ258" s="79">
        <f t="shared" ca="1" si="211"/>
        <v>428081.49010891607</v>
      </c>
      <c r="CA258" s="14">
        <f ca="1">SUM(BY$12:BY258)</f>
        <v>228514.01099999997</v>
      </c>
      <c r="CB258" s="77">
        <f ca="1">SUM(BW$12:BW258)+SUMIF(BX$12:BX258, "&lt;0")</f>
        <v>199567.4791089161</v>
      </c>
      <c r="CD258" s="78">
        <v>44432</v>
      </c>
      <c r="CE258" s="79">
        <f t="shared" ca="1" si="206"/>
        <v>2500</v>
      </c>
      <c r="CF258" s="79">
        <f t="shared" ca="1" si="220"/>
        <v>2500</v>
      </c>
      <c r="CG258" s="79">
        <f t="shared" ca="1" si="229"/>
        <v>1382.4534697864667</v>
      </c>
      <c r="CH258" s="79">
        <f t="shared" ca="1" si="207"/>
        <v>1117.5465302135333</v>
      </c>
      <c r="CI258" s="79">
        <f t="shared" ca="1" si="208"/>
        <v>1117.5465302135333</v>
      </c>
      <c r="CJ258" s="79">
        <f t="shared" ca="1" si="235"/>
        <v>506841.69994991261</v>
      </c>
      <c r="CK258" s="14">
        <f ca="1">SUM(CI$12:CI258)</f>
        <v>271274.22084099654</v>
      </c>
      <c r="CL258" s="77">
        <f ca="1">SUM(CG$12:CG258)+SUMIF(CH$12:CH258, "&lt;0")</f>
        <v>235567.47910891607</v>
      </c>
    </row>
    <row r="259" spans="1:90" x14ac:dyDescent="0.2">
      <c r="A259" s="56">
        <v>44433</v>
      </c>
      <c r="B259" s="76">
        <f ca="1">IF($A259&gt;= $C$5,$C$6, INDEX('[1]Historical Data'!$D$2:$D$742, MATCH(A259, '[1]Historical Data'!$B$2:$B$742, 0)))</f>
        <v>1942.7882857142852</v>
      </c>
      <c r="C259" s="79">
        <f t="shared" ca="1" si="212"/>
        <v>1942.7882857142852</v>
      </c>
      <c r="D259" s="79">
        <f t="shared" ca="1" si="221"/>
        <v>1171.7392857142838</v>
      </c>
      <c r="E259" s="79">
        <f t="shared" ca="1" si="183"/>
        <v>771.04900000000134</v>
      </c>
      <c r="F259" s="79">
        <f t="shared" ca="1" si="184"/>
        <v>771.04900000000134</v>
      </c>
      <c r="G259" s="79">
        <f t="shared" ca="1" si="209"/>
        <v>420562.33928571385</v>
      </c>
      <c r="H259" s="14">
        <f ca="1">SUM(F$12:F259)</f>
        <v>223792.73542857135</v>
      </c>
      <c r="I259" s="77">
        <f ca="1">SUM(D$12:D259)+SUMIF(E$12:E259, "&lt;0")</f>
        <v>196769.60385714276</v>
      </c>
      <c r="J259" s="14"/>
      <c r="K259" s="78">
        <v>44433</v>
      </c>
      <c r="L259" s="79">
        <f t="shared" ca="1" si="185"/>
        <v>1850.8969899038457</v>
      </c>
      <c r="M259" s="79">
        <f t="shared" ca="1" si="213"/>
        <v>1850.8969899038457</v>
      </c>
      <c r="N259" s="79">
        <f t="shared" ca="1" si="222"/>
        <v>1079.8479899038443</v>
      </c>
      <c r="O259" s="79">
        <f t="shared" ca="1" si="186"/>
        <v>771.04900000000134</v>
      </c>
      <c r="P259" s="79">
        <f t="shared" ca="1" si="187"/>
        <v>771.04900000000134</v>
      </c>
      <c r="Q259" s="79">
        <f t="shared" ca="1" si="230"/>
        <v>404389.47122307523</v>
      </c>
      <c r="R259" s="14">
        <f ca="1">SUM(P$12:P259)</f>
        <v>214971.17103076915</v>
      </c>
      <c r="S259" s="77">
        <f ca="1">SUM(N$12:N259)+SUMIF(O$12:O259, "&lt;0")</f>
        <v>189418.30019230768</v>
      </c>
      <c r="U259" s="78">
        <v>44433</v>
      </c>
      <c r="V259" s="79">
        <f t="shared" ca="1" si="188"/>
        <v>1250</v>
      </c>
      <c r="W259" s="79">
        <f t="shared" ca="1" si="214"/>
        <v>1250</v>
      </c>
      <c r="X259" s="79">
        <f t="shared" ca="1" si="223"/>
        <v>478.95099999999866</v>
      </c>
      <c r="Y259" s="79">
        <f t="shared" ca="1" si="189"/>
        <v>771.04900000000134</v>
      </c>
      <c r="Z259" s="79">
        <f t="shared" ca="1" si="190"/>
        <v>771.04900000000134</v>
      </c>
      <c r="AA259" s="79">
        <f t="shared" ca="1" si="231"/>
        <v>298631.60100000002</v>
      </c>
      <c r="AB259" s="14">
        <f ca="1">SUM(Z$12:Z259)</f>
        <v>157285.05999999997</v>
      </c>
      <c r="AC259" s="77">
        <f ca="1">SUM(X$12:X259)+SUMIF(Y$12:Y259, "&lt;0")</f>
        <v>141346.541</v>
      </c>
      <c r="AE259" s="78">
        <v>44433</v>
      </c>
      <c r="AF259" s="79">
        <f t="shared" ca="1" si="191"/>
        <v>2000</v>
      </c>
      <c r="AG259" s="79">
        <f t="shared" ca="1" si="215"/>
        <v>2000</v>
      </c>
      <c r="AH259" s="79">
        <f t="shared" ca="1" si="224"/>
        <v>1228.9509999999987</v>
      </c>
      <c r="AI259" s="79">
        <f t="shared" ca="1" si="192"/>
        <v>771.04900000000134</v>
      </c>
      <c r="AJ259" s="79">
        <f t="shared" ca="1" si="193"/>
        <v>771.04900000000134</v>
      </c>
      <c r="AK259" s="79">
        <f t="shared" ca="1" si="210"/>
        <v>430081.49010891607</v>
      </c>
      <c r="AL259" s="14">
        <f ca="1">SUM(AJ$12:AJ259)</f>
        <v>229285.05999999997</v>
      </c>
      <c r="AM259" s="77">
        <f ca="1">SUM(AH$12:AH259)+SUMIF(AI$12:AI259, "&lt;0")</f>
        <v>200796.4301089161</v>
      </c>
      <c r="AO259" s="78">
        <v>44433</v>
      </c>
      <c r="AP259" s="79">
        <f t="shared" ca="1" si="194"/>
        <v>3000</v>
      </c>
      <c r="AQ259" s="79">
        <f t="shared" ca="1" si="216"/>
        <v>3000</v>
      </c>
      <c r="AR259" s="79">
        <f t="shared" ca="1" si="225"/>
        <v>1664.8250804695297</v>
      </c>
      <c r="AS259" s="79">
        <f t="shared" ca="1" si="195"/>
        <v>1335.1749195304703</v>
      </c>
      <c r="AT259" s="79">
        <f t="shared" ca="1" si="196"/>
        <v>1335.1749195304703</v>
      </c>
      <c r="AU259" s="79">
        <f t="shared" ca="1" si="232"/>
        <v>577967.72356228146</v>
      </c>
      <c r="AV259" s="14">
        <f ca="1">SUM(AT$12:AT259)</f>
        <v>308707.04318853666</v>
      </c>
      <c r="AW259" s="77">
        <f ca="1">SUM(AR$12:AR259)+SUMIF(AS$12:AS259, "&lt;0")</f>
        <v>269260.68037374504</v>
      </c>
      <c r="AX259" s="14"/>
      <c r="AZ259" s="78">
        <v>44433</v>
      </c>
      <c r="BA259" s="79">
        <f t="shared" ca="1" si="197"/>
        <v>1500</v>
      </c>
      <c r="BB259" s="79">
        <f t="shared" ca="1" si="217"/>
        <v>1500</v>
      </c>
      <c r="BC259" s="79">
        <f t="shared" ca="1" si="226"/>
        <v>728.95099999999866</v>
      </c>
      <c r="BD259" s="79">
        <f t="shared" ca="1" si="198"/>
        <v>771.04900000000134</v>
      </c>
      <c r="BE259" s="79">
        <f t="shared" ca="1" si="199"/>
        <v>771.04900000000134</v>
      </c>
      <c r="BF259" s="79">
        <f t="shared" ca="1" si="233"/>
        <v>342631.60100000002</v>
      </c>
      <c r="BG259" s="14">
        <f ca="1">SUM(BE$12:BE259)</f>
        <v>181285.06</v>
      </c>
      <c r="BH259" s="77">
        <f ca="1">SUM(BC$12:BC259)+SUMIF(BD$12:BD259, "&lt;0")</f>
        <v>161346.541</v>
      </c>
      <c r="BJ259" s="78">
        <v>44433</v>
      </c>
      <c r="BK259" s="79">
        <f t="shared" ca="1" si="200"/>
        <v>1750</v>
      </c>
      <c r="BL259" s="79">
        <f t="shared" ca="1" si="218"/>
        <v>1750</v>
      </c>
      <c r="BM259" s="79">
        <f t="shared" ca="1" si="227"/>
        <v>978.95099999999866</v>
      </c>
      <c r="BN259" s="79">
        <f t="shared" ca="1" si="201"/>
        <v>771.04900000000134</v>
      </c>
      <c r="BO259" s="79">
        <f t="shared" ca="1" si="202"/>
        <v>771.04900000000134</v>
      </c>
      <c r="BP259" s="79">
        <f t="shared" ca="1" si="234"/>
        <v>386631.60100000002</v>
      </c>
      <c r="BQ259" s="14">
        <f ca="1">SUM(BO$12:BO259)</f>
        <v>205285.06</v>
      </c>
      <c r="BR259" s="77">
        <f ca="1">SUM(BM$12:BM259)+SUMIF(BN$12:BN259, "&lt;0")</f>
        <v>181346.54099999994</v>
      </c>
      <c r="BT259" s="78">
        <v>44433</v>
      </c>
      <c r="BU259" s="79">
        <f t="shared" ca="1" si="203"/>
        <v>2000</v>
      </c>
      <c r="BV259" s="79">
        <f t="shared" ca="1" si="219"/>
        <v>2000</v>
      </c>
      <c r="BW259" s="79">
        <f t="shared" ca="1" si="228"/>
        <v>1228.9509999999987</v>
      </c>
      <c r="BX259" s="79">
        <f t="shared" ca="1" si="204"/>
        <v>771.04900000000134</v>
      </c>
      <c r="BY259" s="79">
        <f t="shared" ca="1" si="205"/>
        <v>771.04900000000134</v>
      </c>
      <c r="BZ259" s="79">
        <f t="shared" ca="1" si="211"/>
        <v>430081.49010891607</v>
      </c>
      <c r="CA259" s="14">
        <f ca="1">SUM(BY$12:BY259)</f>
        <v>229285.05999999997</v>
      </c>
      <c r="CB259" s="77">
        <f ca="1">SUM(BW$12:BW259)+SUMIF(BX$12:BX259, "&lt;0")</f>
        <v>200796.4301089161</v>
      </c>
      <c r="CD259" s="78">
        <v>44433</v>
      </c>
      <c r="CE259" s="79">
        <f t="shared" ca="1" si="206"/>
        <v>2500</v>
      </c>
      <c r="CF259" s="79">
        <f t="shared" ca="1" si="220"/>
        <v>2500</v>
      </c>
      <c r="CG259" s="79">
        <f t="shared" ca="1" si="229"/>
        <v>1244.3847164335646</v>
      </c>
      <c r="CH259" s="79">
        <f t="shared" ca="1" si="207"/>
        <v>1255.6152835664354</v>
      </c>
      <c r="CI259" s="79">
        <f t="shared" ca="1" si="208"/>
        <v>1255.6152835664354</v>
      </c>
      <c r="CJ259" s="79">
        <f t="shared" ca="1" si="235"/>
        <v>509341.69994991261</v>
      </c>
      <c r="CK259" s="14">
        <f ca="1">SUM(CI$12:CI259)</f>
        <v>272529.83612456295</v>
      </c>
      <c r="CL259" s="77">
        <f ca="1">SUM(CG$12:CG259)+SUMIF(CH$12:CH259, "&lt;0")</f>
        <v>236811.86382534963</v>
      </c>
    </row>
    <row r="260" spans="1:90" x14ac:dyDescent="0.2">
      <c r="A260" s="56">
        <v>44434</v>
      </c>
      <c r="B260" s="76">
        <f ca="1">IF($A260&gt;= $C$5,$C$6, INDEX('[1]Historical Data'!$D$2:$D$742, MATCH(A260, '[1]Historical Data'!$B$2:$B$742, 0)))</f>
        <v>1942.7882857142852</v>
      </c>
      <c r="C260" s="79">
        <f t="shared" ca="1" si="212"/>
        <v>1942.7882857142852</v>
      </c>
      <c r="D260" s="79">
        <f t="shared" ca="1" si="221"/>
        <v>1942.7882857142852</v>
      </c>
      <c r="E260" s="79">
        <f t="shared" ca="1" si="183"/>
        <v>0</v>
      </c>
      <c r="F260" s="79">
        <f t="shared" ca="1" si="184"/>
        <v>0</v>
      </c>
      <c r="G260" s="79">
        <f t="shared" ca="1" si="209"/>
        <v>422505.12757142814</v>
      </c>
      <c r="H260" s="14">
        <f ca="1">SUM(F$12:F260)</f>
        <v>223792.73542857135</v>
      </c>
      <c r="I260" s="77">
        <f ca="1">SUM(D$12:D260)+SUMIF(E$12:E260, "&lt;0")</f>
        <v>198712.39214285705</v>
      </c>
      <c r="J260" s="14"/>
      <c r="K260" s="78">
        <v>44434</v>
      </c>
      <c r="L260" s="79">
        <f t="shared" ca="1" si="185"/>
        <v>1850.8969899038457</v>
      </c>
      <c r="M260" s="79">
        <f t="shared" ca="1" si="213"/>
        <v>1850.8969899038457</v>
      </c>
      <c r="N260" s="79">
        <f t="shared" ca="1" si="222"/>
        <v>1850.8969899038457</v>
      </c>
      <c r="O260" s="79">
        <f t="shared" ca="1" si="186"/>
        <v>0</v>
      </c>
      <c r="P260" s="79">
        <f t="shared" ca="1" si="187"/>
        <v>0</v>
      </c>
      <c r="Q260" s="79">
        <f t="shared" ca="1" si="230"/>
        <v>406240.36821297905</v>
      </c>
      <c r="R260" s="14">
        <f ca="1">SUM(P$12:P260)</f>
        <v>214971.17103076915</v>
      </c>
      <c r="S260" s="77">
        <f ca="1">SUM(N$12:N260)+SUMIF(O$12:O260, "&lt;0")</f>
        <v>191269.19718221153</v>
      </c>
      <c r="U260" s="78">
        <v>44434</v>
      </c>
      <c r="V260" s="79">
        <f t="shared" ca="1" si="188"/>
        <v>1250</v>
      </c>
      <c r="W260" s="79">
        <f t="shared" ca="1" si="214"/>
        <v>1250</v>
      </c>
      <c r="X260" s="79">
        <f t="shared" ca="1" si="223"/>
        <v>1250</v>
      </c>
      <c r="Y260" s="79">
        <f t="shared" ca="1" si="189"/>
        <v>0</v>
      </c>
      <c r="Z260" s="79">
        <f t="shared" ca="1" si="190"/>
        <v>0</v>
      </c>
      <c r="AA260" s="79">
        <f t="shared" ca="1" si="231"/>
        <v>299881.60100000002</v>
      </c>
      <c r="AB260" s="14">
        <f ca="1">SUM(Z$12:Z260)</f>
        <v>157285.05999999997</v>
      </c>
      <c r="AC260" s="77">
        <f ca="1">SUM(X$12:X260)+SUMIF(Y$12:Y260, "&lt;0")</f>
        <v>142596.541</v>
      </c>
      <c r="AE260" s="78">
        <v>44434</v>
      </c>
      <c r="AF260" s="79">
        <f t="shared" ca="1" si="191"/>
        <v>2000</v>
      </c>
      <c r="AG260" s="79">
        <f t="shared" ca="1" si="215"/>
        <v>2000</v>
      </c>
      <c r="AH260" s="79">
        <f t="shared" ca="1" si="224"/>
        <v>2000</v>
      </c>
      <c r="AI260" s="79">
        <f t="shared" ca="1" si="192"/>
        <v>0</v>
      </c>
      <c r="AJ260" s="79">
        <f t="shared" ca="1" si="193"/>
        <v>0</v>
      </c>
      <c r="AK260" s="79">
        <f t="shared" ca="1" si="210"/>
        <v>432081.49010891607</v>
      </c>
      <c r="AL260" s="14">
        <f ca="1">SUM(AJ$12:AJ260)</f>
        <v>229285.05999999997</v>
      </c>
      <c r="AM260" s="77">
        <f ca="1">SUM(AH$12:AH260)+SUMIF(AI$12:AI260, "&lt;0")</f>
        <v>202796.4301089161</v>
      </c>
      <c r="AO260" s="78">
        <v>44434</v>
      </c>
      <c r="AP260" s="79">
        <f t="shared" ca="1" si="194"/>
        <v>3000</v>
      </c>
      <c r="AQ260" s="79">
        <f t="shared" ca="1" si="216"/>
        <v>3000</v>
      </c>
      <c r="AR260" s="79">
        <f t="shared" ca="1" si="225"/>
        <v>2435.8740804695308</v>
      </c>
      <c r="AS260" s="79">
        <f t="shared" ca="1" si="195"/>
        <v>564.12591953046922</v>
      </c>
      <c r="AT260" s="79">
        <f t="shared" ca="1" si="196"/>
        <v>564.12591953046922</v>
      </c>
      <c r="AU260" s="79">
        <f t="shared" ca="1" si="232"/>
        <v>580967.72356228146</v>
      </c>
      <c r="AV260" s="14">
        <f ca="1">SUM(AT$12:AT260)</f>
        <v>309271.16910806712</v>
      </c>
      <c r="AW260" s="77">
        <f ca="1">SUM(AR$12:AR260)+SUMIF(AS$12:AS260, "&lt;0")</f>
        <v>271696.55445421458</v>
      </c>
      <c r="AX260" s="14"/>
      <c r="AZ260" s="78">
        <v>44434</v>
      </c>
      <c r="BA260" s="79">
        <f t="shared" ca="1" si="197"/>
        <v>1500</v>
      </c>
      <c r="BB260" s="79">
        <f t="shared" ca="1" si="217"/>
        <v>1500</v>
      </c>
      <c r="BC260" s="79">
        <f t="shared" ca="1" si="226"/>
        <v>1500</v>
      </c>
      <c r="BD260" s="79">
        <f t="shared" ca="1" si="198"/>
        <v>0</v>
      </c>
      <c r="BE260" s="79">
        <f t="shared" ca="1" si="199"/>
        <v>0</v>
      </c>
      <c r="BF260" s="79">
        <f t="shared" ca="1" si="233"/>
        <v>344131.60100000002</v>
      </c>
      <c r="BG260" s="14">
        <f ca="1">SUM(BE$12:BE260)</f>
        <v>181285.06</v>
      </c>
      <c r="BH260" s="77">
        <f ca="1">SUM(BC$12:BC260)+SUMIF(BD$12:BD260, "&lt;0")</f>
        <v>162846.541</v>
      </c>
      <c r="BJ260" s="78">
        <v>44434</v>
      </c>
      <c r="BK260" s="79">
        <f t="shared" ca="1" si="200"/>
        <v>1750</v>
      </c>
      <c r="BL260" s="79">
        <f t="shared" ca="1" si="218"/>
        <v>1750</v>
      </c>
      <c r="BM260" s="79">
        <f t="shared" ca="1" si="227"/>
        <v>1750</v>
      </c>
      <c r="BN260" s="79">
        <f t="shared" ca="1" si="201"/>
        <v>0</v>
      </c>
      <c r="BO260" s="79">
        <f t="shared" ca="1" si="202"/>
        <v>0</v>
      </c>
      <c r="BP260" s="79">
        <f t="shared" ca="1" si="234"/>
        <v>388381.60100000002</v>
      </c>
      <c r="BQ260" s="14">
        <f ca="1">SUM(BO$12:BO260)</f>
        <v>205285.06</v>
      </c>
      <c r="BR260" s="77">
        <f ca="1">SUM(BM$12:BM260)+SUMIF(BN$12:BN260, "&lt;0")</f>
        <v>183096.54099999994</v>
      </c>
      <c r="BT260" s="78">
        <v>44434</v>
      </c>
      <c r="BU260" s="79">
        <f t="shared" ca="1" si="203"/>
        <v>2000</v>
      </c>
      <c r="BV260" s="79">
        <f t="shared" ca="1" si="219"/>
        <v>2000</v>
      </c>
      <c r="BW260" s="79">
        <f t="shared" ca="1" si="228"/>
        <v>2000</v>
      </c>
      <c r="BX260" s="79">
        <f t="shared" ca="1" si="204"/>
        <v>0</v>
      </c>
      <c r="BY260" s="79">
        <f t="shared" ca="1" si="205"/>
        <v>0</v>
      </c>
      <c r="BZ260" s="79">
        <f t="shared" ca="1" si="211"/>
        <v>432081.49010891607</v>
      </c>
      <c r="CA260" s="14">
        <f ca="1">SUM(BY$12:BY260)</f>
        <v>229285.05999999997</v>
      </c>
      <c r="CB260" s="77">
        <f ca="1">SUM(BW$12:BW260)+SUMIF(BX$12:BX260, "&lt;0")</f>
        <v>202796.4301089161</v>
      </c>
      <c r="CD260" s="78">
        <v>44434</v>
      </c>
      <c r="CE260" s="79">
        <f t="shared" ca="1" si="206"/>
        <v>2500</v>
      </c>
      <c r="CF260" s="79">
        <f t="shared" ca="1" si="220"/>
        <v>2500</v>
      </c>
      <c r="CG260" s="79">
        <f t="shared" ca="1" si="229"/>
        <v>2038.9389630806688</v>
      </c>
      <c r="CH260" s="79">
        <f t="shared" ca="1" si="207"/>
        <v>461.06103691933117</v>
      </c>
      <c r="CI260" s="79">
        <f t="shared" ca="1" si="208"/>
        <v>461.06103691933117</v>
      </c>
      <c r="CJ260" s="79">
        <f t="shared" ca="1" si="235"/>
        <v>511841.69994991261</v>
      </c>
      <c r="CK260" s="14">
        <f ca="1">SUM(CI$12:CI260)</f>
        <v>272990.89716148231</v>
      </c>
      <c r="CL260" s="77">
        <f ca="1">SUM(CG$12:CG260)+SUMIF(CH$12:CH260, "&lt;0")</f>
        <v>238850.8027884303</v>
      </c>
    </row>
    <row r="261" spans="1:90" x14ac:dyDescent="0.2">
      <c r="A261" s="56">
        <v>44435</v>
      </c>
      <c r="B261" s="76">
        <f ca="1">IF($A261&gt;= $C$5,$C$6, INDEX('[1]Historical Data'!$D$2:$D$742, MATCH(A261, '[1]Historical Data'!$B$2:$B$742, 0)))</f>
        <v>1942.7882857142852</v>
      </c>
      <c r="C261" s="79">
        <f t="shared" ca="1" si="212"/>
        <v>1942.7882857142852</v>
      </c>
      <c r="D261" s="79">
        <f t="shared" ca="1" si="221"/>
        <v>1214.0212857142872</v>
      </c>
      <c r="E261" s="79">
        <f t="shared" ca="1" si="183"/>
        <v>728.76699999999801</v>
      </c>
      <c r="F261" s="79">
        <f t="shared" ca="1" si="184"/>
        <v>728.76699999999801</v>
      </c>
      <c r="G261" s="79">
        <f t="shared" ca="1" si="209"/>
        <v>424447.91585714242</v>
      </c>
      <c r="H261" s="14">
        <f ca="1">SUM(F$12:F261)</f>
        <v>224521.50242857134</v>
      </c>
      <c r="I261" s="77">
        <f ca="1">SUM(D$12:D261)+SUMIF(E$12:E261, "&lt;0")</f>
        <v>199926.41342857134</v>
      </c>
      <c r="J261" s="14"/>
      <c r="K261" s="78">
        <v>44435</v>
      </c>
      <c r="L261" s="79">
        <f t="shared" ca="1" si="185"/>
        <v>1850.8969899038457</v>
      </c>
      <c r="M261" s="79">
        <f t="shared" ca="1" si="213"/>
        <v>1850.8969899038457</v>
      </c>
      <c r="N261" s="79">
        <f t="shared" ca="1" si="222"/>
        <v>1122.1299899038477</v>
      </c>
      <c r="O261" s="79">
        <f t="shared" ca="1" si="186"/>
        <v>728.76699999999801</v>
      </c>
      <c r="P261" s="79">
        <f t="shared" ca="1" si="187"/>
        <v>728.76699999999801</v>
      </c>
      <c r="Q261" s="79">
        <f t="shared" ca="1" si="230"/>
        <v>408091.26520288287</v>
      </c>
      <c r="R261" s="14">
        <f ca="1">SUM(P$12:P261)</f>
        <v>215699.93803076915</v>
      </c>
      <c r="S261" s="77">
        <f ca="1">SUM(N$12:N261)+SUMIF(O$12:O261, "&lt;0")</f>
        <v>192391.32717211539</v>
      </c>
      <c r="U261" s="78">
        <v>44435</v>
      </c>
      <c r="V261" s="79">
        <f t="shared" ca="1" si="188"/>
        <v>1250</v>
      </c>
      <c r="W261" s="79">
        <f t="shared" ca="1" si="214"/>
        <v>1250</v>
      </c>
      <c r="X261" s="79">
        <f t="shared" ca="1" si="223"/>
        <v>521.23300000000199</v>
      </c>
      <c r="Y261" s="79">
        <f t="shared" ca="1" si="189"/>
        <v>728.76699999999801</v>
      </c>
      <c r="Z261" s="79">
        <f t="shared" ca="1" si="190"/>
        <v>728.76699999999801</v>
      </c>
      <c r="AA261" s="79">
        <f t="shared" ca="1" si="231"/>
        <v>301131.60100000002</v>
      </c>
      <c r="AB261" s="14">
        <f ca="1">SUM(Z$12:Z261)</f>
        <v>158013.82699999996</v>
      </c>
      <c r="AC261" s="77">
        <f ca="1">SUM(X$12:X261)+SUMIF(Y$12:Y261, "&lt;0")</f>
        <v>143117.774</v>
      </c>
      <c r="AE261" s="78">
        <v>44435</v>
      </c>
      <c r="AF261" s="79">
        <f t="shared" ca="1" si="191"/>
        <v>2000</v>
      </c>
      <c r="AG261" s="79">
        <f t="shared" ca="1" si="215"/>
        <v>2000</v>
      </c>
      <c r="AH261" s="79">
        <f t="shared" ca="1" si="224"/>
        <v>1271.233000000002</v>
      </c>
      <c r="AI261" s="79">
        <f t="shared" ca="1" si="192"/>
        <v>728.76699999999801</v>
      </c>
      <c r="AJ261" s="79">
        <f t="shared" ca="1" si="193"/>
        <v>728.76699999999801</v>
      </c>
      <c r="AK261" s="79">
        <f t="shared" ca="1" si="210"/>
        <v>434081.49010891607</v>
      </c>
      <c r="AL261" s="14">
        <f ca="1">SUM(AJ$12:AJ261)</f>
        <v>230013.82699999996</v>
      </c>
      <c r="AM261" s="77">
        <f ca="1">SUM(AH$12:AH261)+SUMIF(AI$12:AI261, "&lt;0")</f>
        <v>204067.66310891611</v>
      </c>
      <c r="AO261" s="78">
        <v>44435</v>
      </c>
      <c r="AP261" s="79">
        <f t="shared" ca="1" si="194"/>
        <v>3000</v>
      </c>
      <c r="AQ261" s="79">
        <f t="shared" ca="1" si="216"/>
        <v>3000</v>
      </c>
      <c r="AR261" s="79">
        <f t="shared" ca="1" si="225"/>
        <v>1707.1070804695328</v>
      </c>
      <c r="AS261" s="79">
        <f t="shared" ca="1" si="195"/>
        <v>1292.8929195304672</v>
      </c>
      <c r="AT261" s="79">
        <f t="shared" ca="1" si="196"/>
        <v>1292.8929195304672</v>
      </c>
      <c r="AU261" s="79">
        <f t="shared" ca="1" si="232"/>
        <v>583967.72356228146</v>
      </c>
      <c r="AV261" s="14">
        <f ca="1">SUM(AT$12:AT261)</f>
        <v>310564.06202759757</v>
      </c>
      <c r="AW261" s="77">
        <f ca="1">SUM(AR$12:AR261)+SUMIF(AS$12:AS261, "&lt;0")</f>
        <v>273403.66153468413</v>
      </c>
      <c r="AX261" s="14"/>
      <c r="AZ261" s="78">
        <v>44435</v>
      </c>
      <c r="BA261" s="79">
        <f t="shared" ca="1" si="197"/>
        <v>1500</v>
      </c>
      <c r="BB261" s="79">
        <f t="shared" ca="1" si="217"/>
        <v>1500</v>
      </c>
      <c r="BC261" s="79">
        <f t="shared" ca="1" si="226"/>
        <v>771.23300000000199</v>
      </c>
      <c r="BD261" s="79">
        <f t="shared" ca="1" si="198"/>
        <v>728.76699999999801</v>
      </c>
      <c r="BE261" s="79">
        <f t="shared" ca="1" si="199"/>
        <v>728.76699999999801</v>
      </c>
      <c r="BF261" s="79">
        <f t="shared" ca="1" si="233"/>
        <v>345631.60100000002</v>
      </c>
      <c r="BG261" s="14">
        <f ca="1">SUM(BE$12:BE261)</f>
        <v>182013.82699999999</v>
      </c>
      <c r="BH261" s="77">
        <f ca="1">SUM(BC$12:BC261)+SUMIF(BD$12:BD261, "&lt;0")</f>
        <v>163617.774</v>
      </c>
      <c r="BJ261" s="78">
        <v>44435</v>
      </c>
      <c r="BK261" s="79">
        <f t="shared" ca="1" si="200"/>
        <v>1750</v>
      </c>
      <c r="BL261" s="79">
        <f t="shared" ca="1" si="218"/>
        <v>1750</v>
      </c>
      <c r="BM261" s="79">
        <f t="shared" ca="1" si="227"/>
        <v>1021.233000000002</v>
      </c>
      <c r="BN261" s="79">
        <f t="shared" ca="1" si="201"/>
        <v>728.76699999999801</v>
      </c>
      <c r="BO261" s="79">
        <f t="shared" ca="1" si="202"/>
        <v>728.76699999999801</v>
      </c>
      <c r="BP261" s="79">
        <f t="shared" ca="1" si="234"/>
        <v>390131.60100000002</v>
      </c>
      <c r="BQ261" s="14">
        <f ca="1">SUM(BO$12:BO261)</f>
        <v>206013.82699999999</v>
      </c>
      <c r="BR261" s="77">
        <f ca="1">SUM(BM$12:BM261)+SUMIF(BN$12:BN261, "&lt;0")</f>
        <v>184117.77399999995</v>
      </c>
      <c r="BT261" s="78">
        <v>44435</v>
      </c>
      <c r="BU261" s="79">
        <f t="shared" ca="1" si="203"/>
        <v>2000</v>
      </c>
      <c r="BV261" s="79">
        <f t="shared" ca="1" si="219"/>
        <v>2000</v>
      </c>
      <c r="BW261" s="79">
        <f t="shared" ca="1" si="228"/>
        <v>1271.233000000002</v>
      </c>
      <c r="BX261" s="79">
        <f t="shared" ca="1" si="204"/>
        <v>728.76699999999801</v>
      </c>
      <c r="BY261" s="79">
        <f t="shared" ca="1" si="205"/>
        <v>728.76699999999801</v>
      </c>
      <c r="BZ261" s="79">
        <f t="shared" ca="1" si="211"/>
        <v>434081.49010891607</v>
      </c>
      <c r="CA261" s="14">
        <f ca="1">SUM(BY$12:BY261)</f>
        <v>230013.82699999996</v>
      </c>
      <c r="CB261" s="77">
        <f ca="1">SUM(BW$12:BW261)+SUMIF(BX$12:BX261, "&lt;0")</f>
        <v>204067.66310891611</v>
      </c>
      <c r="CD261" s="78">
        <v>44435</v>
      </c>
      <c r="CE261" s="79">
        <f t="shared" ca="1" si="206"/>
        <v>2500</v>
      </c>
      <c r="CF261" s="79">
        <f t="shared" ca="1" si="220"/>
        <v>2500</v>
      </c>
      <c r="CG261" s="79">
        <f t="shared" ca="1" si="229"/>
        <v>1333.6772097277735</v>
      </c>
      <c r="CH261" s="79">
        <f t="shared" ca="1" si="207"/>
        <v>1166.3227902722265</v>
      </c>
      <c r="CI261" s="79">
        <f t="shared" ca="1" si="208"/>
        <v>1166.3227902722265</v>
      </c>
      <c r="CJ261" s="79">
        <f t="shared" ca="1" si="235"/>
        <v>514341.69994991261</v>
      </c>
      <c r="CK261" s="14">
        <f ca="1">SUM(CI$12:CI261)</f>
        <v>274157.21995175455</v>
      </c>
      <c r="CL261" s="77">
        <f ca="1">SUM(CG$12:CG261)+SUMIF(CH$12:CH261, "&lt;0")</f>
        <v>240184.47999815809</v>
      </c>
    </row>
    <row r="262" spans="1:90" x14ac:dyDescent="0.2">
      <c r="A262" s="56">
        <v>44436</v>
      </c>
      <c r="B262" s="76">
        <f ca="1">IF($A262&gt;= $C$5,$C$6, INDEX('[1]Historical Data'!$D$2:$D$742, MATCH(A262, '[1]Historical Data'!$B$2:$B$742, 0)))</f>
        <v>1942.7882857142852</v>
      </c>
      <c r="C262" s="79">
        <f t="shared" ca="1" si="212"/>
        <v>1942.7882857142852</v>
      </c>
      <c r="D262" s="79">
        <f t="shared" ca="1" si="221"/>
        <v>1823.9932857142824</v>
      </c>
      <c r="E262" s="79">
        <f t="shared" ca="1" si="183"/>
        <v>118.7950000000028</v>
      </c>
      <c r="F262" s="79">
        <f t="shared" ca="1" si="184"/>
        <v>118.7950000000028</v>
      </c>
      <c r="G262" s="79">
        <f t="shared" ca="1" si="209"/>
        <v>426390.7041428567</v>
      </c>
      <c r="H262" s="14">
        <f ca="1">SUM(F$12:F262)</f>
        <v>224640.29742857136</v>
      </c>
      <c r="I262" s="77">
        <f ca="1">SUM(D$12:D262)+SUMIF(E$12:E262, "&lt;0")</f>
        <v>201750.40671428561</v>
      </c>
      <c r="J262" s="14"/>
      <c r="K262" s="78">
        <v>44436</v>
      </c>
      <c r="L262" s="79">
        <f t="shared" ca="1" si="185"/>
        <v>1850.8969899038457</v>
      </c>
      <c r="M262" s="79">
        <f t="shared" ca="1" si="213"/>
        <v>1850.8969899038457</v>
      </c>
      <c r="N262" s="79">
        <f t="shared" ca="1" si="222"/>
        <v>1732.1019899038429</v>
      </c>
      <c r="O262" s="79">
        <f t="shared" ca="1" si="186"/>
        <v>118.7950000000028</v>
      </c>
      <c r="P262" s="79">
        <f t="shared" ca="1" si="187"/>
        <v>118.7950000000028</v>
      </c>
      <c r="Q262" s="79">
        <f t="shared" ca="1" si="230"/>
        <v>409942.16219278669</v>
      </c>
      <c r="R262" s="14">
        <f ca="1">SUM(P$12:P262)</f>
        <v>215818.73303076916</v>
      </c>
      <c r="S262" s="77">
        <f ca="1">SUM(N$12:N262)+SUMIF(O$12:O262, "&lt;0")</f>
        <v>194123.42916201922</v>
      </c>
      <c r="U262" s="78">
        <v>44436</v>
      </c>
      <c r="V262" s="79">
        <f t="shared" ca="1" si="188"/>
        <v>1250</v>
      </c>
      <c r="W262" s="79">
        <f t="shared" ca="1" si="214"/>
        <v>1250</v>
      </c>
      <c r="X262" s="79">
        <f t="shared" ca="1" si="223"/>
        <v>1131.2049999999972</v>
      </c>
      <c r="Y262" s="79">
        <f t="shared" ca="1" si="189"/>
        <v>118.7950000000028</v>
      </c>
      <c r="Z262" s="79">
        <f t="shared" ca="1" si="190"/>
        <v>118.7950000000028</v>
      </c>
      <c r="AA262" s="79">
        <f t="shared" ca="1" si="231"/>
        <v>302381.60100000002</v>
      </c>
      <c r="AB262" s="14">
        <f ca="1">SUM(Z$12:Z262)</f>
        <v>158132.62199999997</v>
      </c>
      <c r="AC262" s="77">
        <f ca="1">SUM(X$12:X262)+SUMIF(Y$12:Y262, "&lt;0")</f>
        <v>144248.97899999999</v>
      </c>
      <c r="AE262" s="78">
        <v>44436</v>
      </c>
      <c r="AF262" s="79">
        <f t="shared" ca="1" si="191"/>
        <v>2000</v>
      </c>
      <c r="AG262" s="79">
        <f t="shared" ca="1" si="215"/>
        <v>2000</v>
      </c>
      <c r="AH262" s="79">
        <f t="shared" ca="1" si="224"/>
        <v>1881.2049999999972</v>
      </c>
      <c r="AI262" s="79">
        <f t="shared" ca="1" si="192"/>
        <v>118.7950000000028</v>
      </c>
      <c r="AJ262" s="79">
        <f t="shared" ca="1" si="193"/>
        <v>118.7950000000028</v>
      </c>
      <c r="AK262" s="79">
        <f t="shared" ca="1" si="210"/>
        <v>436081.49010891607</v>
      </c>
      <c r="AL262" s="14">
        <f ca="1">SUM(AJ$12:AJ262)</f>
        <v>230132.62199999997</v>
      </c>
      <c r="AM262" s="77">
        <f ca="1">SUM(AH$12:AH262)+SUMIF(AI$12:AI262, "&lt;0")</f>
        <v>205948.8681089161</v>
      </c>
      <c r="AO262" s="78">
        <v>44436</v>
      </c>
      <c r="AP262" s="79">
        <f t="shared" ca="1" si="194"/>
        <v>3000</v>
      </c>
      <c r="AQ262" s="79">
        <f t="shared" ca="1" si="216"/>
        <v>3000</v>
      </c>
      <c r="AR262" s="79">
        <f t="shared" ca="1" si="225"/>
        <v>2317.079080469528</v>
      </c>
      <c r="AS262" s="79">
        <f t="shared" ca="1" si="195"/>
        <v>682.92091953047202</v>
      </c>
      <c r="AT262" s="79">
        <f t="shared" ca="1" si="196"/>
        <v>682.92091953047202</v>
      </c>
      <c r="AU262" s="79">
        <f t="shared" ca="1" si="232"/>
        <v>586967.72356228146</v>
      </c>
      <c r="AV262" s="14">
        <f ca="1">SUM(AT$12:AT262)</f>
        <v>311246.98294712801</v>
      </c>
      <c r="AW262" s="77">
        <f ca="1">SUM(AR$12:AR262)+SUMIF(AS$12:AS262, "&lt;0")</f>
        <v>275720.74061515363</v>
      </c>
      <c r="AX262" s="14"/>
      <c r="AZ262" s="78">
        <v>44436</v>
      </c>
      <c r="BA262" s="79">
        <f t="shared" ca="1" si="197"/>
        <v>1500</v>
      </c>
      <c r="BB262" s="79">
        <f t="shared" ca="1" si="217"/>
        <v>1500</v>
      </c>
      <c r="BC262" s="79">
        <f t="shared" ca="1" si="226"/>
        <v>1381.2049999999972</v>
      </c>
      <c r="BD262" s="79">
        <f t="shared" ca="1" si="198"/>
        <v>118.7950000000028</v>
      </c>
      <c r="BE262" s="79">
        <f t="shared" ca="1" si="199"/>
        <v>118.7950000000028</v>
      </c>
      <c r="BF262" s="79">
        <f t="shared" ca="1" si="233"/>
        <v>347131.60100000002</v>
      </c>
      <c r="BG262" s="14">
        <f ca="1">SUM(BE$12:BE262)</f>
        <v>182132.622</v>
      </c>
      <c r="BH262" s="77">
        <f ca="1">SUM(BC$12:BC262)+SUMIF(BD$12:BD262, "&lt;0")</f>
        <v>164998.97899999999</v>
      </c>
      <c r="BJ262" s="78">
        <v>44436</v>
      </c>
      <c r="BK262" s="79">
        <f t="shared" ca="1" si="200"/>
        <v>1750</v>
      </c>
      <c r="BL262" s="79">
        <f t="shared" ca="1" si="218"/>
        <v>1750</v>
      </c>
      <c r="BM262" s="79">
        <f t="shared" ca="1" si="227"/>
        <v>1631.2049999999972</v>
      </c>
      <c r="BN262" s="79">
        <f t="shared" ca="1" si="201"/>
        <v>118.7950000000028</v>
      </c>
      <c r="BO262" s="79">
        <f t="shared" ca="1" si="202"/>
        <v>118.7950000000028</v>
      </c>
      <c r="BP262" s="79">
        <f t="shared" ca="1" si="234"/>
        <v>391881.60100000002</v>
      </c>
      <c r="BQ262" s="14">
        <f ca="1">SUM(BO$12:BO262)</f>
        <v>206132.622</v>
      </c>
      <c r="BR262" s="77">
        <f ca="1">SUM(BM$12:BM262)+SUMIF(BN$12:BN262, "&lt;0")</f>
        <v>185748.97899999993</v>
      </c>
      <c r="BT262" s="78">
        <v>44436</v>
      </c>
      <c r="BU262" s="79">
        <f t="shared" ca="1" si="203"/>
        <v>2000</v>
      </c>
      <c r="BV262" s="79">
        <f t="shared" ca="1" si="219"/>
        <v>2000</v>
      </c>
      <c r="BW262" s="79">
        <f t="shared" ca="1" si="228"/>
        <v>1881.2049999999972</v>
      </c>
      <c r="BX262" s="79">
        <f t="shared" ca="1" si="204"/>
        <v>118.7950000000028</v>
      </c>
      <c r="BY262" s="79">
        <f t="shared" ca="1" si="205"/>
        <v>118.7950000000028</v>
      </c>
      <c r="BZ262" s="79">
        <f t="shared" ca="1" si="211"/>
        <v>436081.49010891607</v>
      </c>
      <c r="CA262" s="14">
        <f ca="1">SUM(BY$12:BY262)</f>
        <v>230132.62199999997</v>
      </c>
      <c r="CB262" s="77">
        <f ca="1">SUM(BW$12:BW262)+SUMIF(BX$12:BX262, "&lt;0")</f>
        <v>205948.8681089161</v>
      </c>
      <c r="CD262" s="78">
        <v>44436</v>
      </c>
      <c r="CE262" s="79">
        <f t="shared" ca="1" si="206"/>
        <v>2500</v>
      </c>
      <c r="CF262" s="79">
        <f t="shared" ca="1" si="220"/>
        <v>2500</v>
      </c>
      <c r="CG262" s="79">
        <f t="shared" ca="1" si="229"/>
        <v>1967.1544563748716</v>
      </c>
      <c r="CH262" s="79">
        <f t="shared" ca="1" si="207"/>
        <v>532.84554362512836</v>
      </c>
      <c r="CI262" s="79">
        <f t="shared" ca="1" si="208"/>
        <v>532.84554362512836</v>
      </c>
      <c r="CJ262" s="79">
        <f t="shared" ca="1" si="235"/>
        <v>516841.69994991261</v>
      </c>
      <c r="CK262" s="14">
        <f ca="1">SUM(CI$12:CI262)</f>
        <v>274690.06549537968</v>
      </c>
      <c r="CL262" s="77">
        <f ca="1">SUM(CG$12:CG262)+SUMIF(CH$12:CH262, "&lt;0")</f>
        <v>242151.63445453296</v>
      </c>
    </row>
    <row r="263" spans="1:90" x14ac:dyDescent="0.2">
      <c r="A263" s="56">
        <v>44437</v>
      </c>
      <c r="B263" s="76">
        <f ca="1">IF($A263&gt;= $C$5,$C$6, INDEX('[1]Historical Data'!$D$2:$D$742, MATCH(A263, '[1]Historical Data'!$B$2:$B$742, 0)))</f>
        <v>1942.7882857142852</v>
      </c>
      <c r="C263" s="79">
        <f t="shared" ca="1" si="212"/>
        <v>1942.7882857142852</v>
      </c>
      <c r="D263" s="79">
        <f t="shared" ca="1" si="221"/>
        <v>965.43528571428328</v>
      </c>
      <c r="E263" s="79">
        <f t="shared" ca="1" si="183"/>
        <v>977.35300000000188</v>
      </c>
      <c r="F263" s="79">
        <f t="shared" ca="1" si="184"/>
        <v>977.35300000000188</v>
      </c>
      <c r="G263" s="79">
        <f t="shared" ca="1" si="209"/>
        <v>428333.49242857099</v>
      </c>
      <c r="H263" s="14">
        <f ca="1">SUM(F$12:F263)</f>
        <v>225617.65042857136</v>
      </c>
      <c r="I263" s="77">
        <f ca="1">SUM(D$12:D263)+SUMIF(E$12:E263, "&lt;0")</f>
        <v>202715.84199999989</v>
      </c>
      <c r="J263" s="14"/>
      <c r="K263" s="78">
        <v>44437</v>
      </c>
      <c r="L263" s="79">
        <f t="shared" ca="1" si="185"/>
        <v>1850.8969899038457</v>
      </c>
      <c r="M263" s="79">
        <f t="shared" ca="1" si="213"/>
        <v>1850.8969899038457</v>
      </c>
      <c r="N263" s="79">
        <f t="shared" ca="1" si="222"/>
        <v>873.54398990384379</v>
      </c>
      <c r="O263" s="79">
        <f t="shared" ca="1" si="186"/>
        <v>977.35300000000188</v>
      </c>
      <c r="P263" s="79">
        <f t="shared" ca="1" si="187"/>
        <v>977.35300000000188</v>
      </c>
      <c r="Q263" s="79">
        <f t="shared" ca="1" si="230"/>
        <v>411793.05918269051</v>
      </c>
      <c r="R263" s="14">
        <f ca="1">SUM(P$12:P263)</f>
        <v>216796.08603076916</v>
      </c>
      <c r="S263" s="77">
        <f ca="1">SUM(N$12:N263)+SUMIF(O$12:O263, "&lt;0")</f>
        <v>194996.97315192307</v>
      </c>
      <c r="U263" s="78">
        <v>44437</v>
      </c>
      <c r="V263" s="79">
        <f t="shared" ca="1" si="188"/>
        <v>1250</v>
      </c>
      <c r="W263" s="79">
        <f t="shared" ca="1" si="214"/>
        <v>1250</v>
      </c>
      <c r="X263" s="79">
        <f t="shared" ca="1" si="223"/>
        <v>272.64699999999812</v>
      </c>
      <c r="Y263" s="79">
        <f t="shared" ca="1" si="189"/>
        <v>977.35300000000188</v>
      </c>
      <c r="Z263" s="79">
        <f t="shared" ca="1" si="190"/>
        <v>977.35300000000188</v>
      </c>
      <c r="AA263" s="79">
        <f t="shared" ca="1" si="231"/>
        <v>303631.60100000002</v>
      </c>
      <c r="AB263" s="14">
        <f ca="1">SUM(Z$12:Z263)</f>
        <v>159109.97499999998</v>
      </c>
      <c r="AC263" s="77">
        <f ca="1">SUM(X$12:X263)+SUMIF(Y$12:Y263, "&lt;0")</f>
        <v>144521.62599999999</v>
      </c>
      <c r="AE263" s="78">
        <v>44437</v>
      </c>
      <c r="AF263" s="79">
        <f t="shared" ca="1" si="191"/>
        <v>2000</v>
      </c>
      <c r="AG263" s="79">
        <f t="shared" ca="1" si="215"/>
        <v>2000</v>
      </c>
      <c r="AH263" s="79">
        <f t="shared" ca="1" si="224"/>
        <v>1022.6469999999981</v>
      </c>
      <c r="AI263" s="79">
        <f t="shared" ca="1" si="192"/>
        <v>977.35300000000188</v>
      </c>
      <c r="AJ263" s="79">
        <f t="shared" ca="1" si="193"/>
        <v>977.35300000000188</v>
      </c>
      <c r="AK263" s="79">
        <f t="shared" ca="1" si="210"/>
        <v>438081.49010891607</v>
      </c>
      <c r="AL263" s="14">
        <f ca="1">SUM(AJ$12:AJ263)</f>
        <v>231109.97499999998</v>
      </c>
      <c r="AM263" s="77">
        <f ca="1">SUM(AH$12:AH263)+SUMIF(AI$12:AI263, "&lt;0")</f>
        <v>206971.51510891609</v>
      </c>
      <c r="AO263" s="78">
        <v>44437</v>
      </c>
      <c r="AP263" s="79">
        <f t="shared" ca="1" si="194"/>
        <v>3000</v>
      </c>
      <c r="AQ263" s="79">
        <f t="shared" ca="1" si="216"/>
        <v>3000</v>
      </c>
      <c r="AR263" s="79">
        <f t="shared" ca="1" si="225"/>
        <v>1458.5210804695289</v>
      </c>
      <c r="AS263" s="79">
        <f t="shared" ca="1" si="195"/>
        <v>1541.4789195304711</v>
      </c>
      <c r="AT263" s="79">
        <f t="shared" ca="1" si="196"/>
        <v>1541.4789195304711</v>
      </c>
      <c r="AU263" s="79">
        <f t="shared" ca="1" si="232"/>
        <v>589967.72356228146</v>
      </c>
      <c r="AV263" s="14">
        <f ca="1">SUM(AT$12:AT263)</f>
        <v>312788.46186665847</v>
      </c>
      <c r="AW263" s="77">
        <f ca="1">SUM(AR$12:AR263)+SUMIF(AS$12:AS263, "&lt;0")</f>
        <v>277179.26169562316</v>
      </c>
      <c r="AX263" s="14"/>
      <c r="AZ263" s="78">
        <v>44437</v>
      </c>
      <c r="BA263" s="79">
        <f t="shared" ca="1" si="197"/>
        <v>1500</v>
      </c>
      <c r="BB263" s="79">
        <f t="shared" ca="1" si="217"/>
        <v>1500</v>
      </c>
      <c r="BC263" s="79">
        <f t="shared" ca="1" si="226"/>
        <v>522.64699999999812</v>
      </c>
      <c r="BD263" s="79">
        <f t="shared" ca="1" si="198"/>
        <v>977.35300000000188</v>
      </c>
      <c r="BE263" s="79">
        <f t="shared" ca="1" si="199"/>
        <v>977.35300000000188</v>
      </c>
      <c r="BF263" s="79">
        <f t="shared" ca="1" si="233"/>
        <v>348631.60100000002</v>
      </c>
      <c r="BG263" s="14">
        <f ca="1">SUM(BE$12:BE263)</f>
        <v>183109.97500000001</v>
      </c>
      <c r="BH263" s="77">
        <f ca="1">SUM(BC$12:BC263)+SUMIF(BD$12:BD263, "&lt;0")</f>
        <v>165521.62599999999</v>
      </c>
      <c r="BJ263" s="78">
        <v>44437</v>
      </c>
      <c r="BK263" s="79">
        <f t="shared" ca="1" si="200"/>
        <v>1750</v>
      </c>
      <c r="BL263" s="79">
        <f t="shared" ca="1" si="218"/>
        <v>1750</v>
      </c>
      <c r="BM263" s="79">
        <f t="shared" ca="1" si="227"/>
        <v>772.64699999999812</v>
      </c>
      <c r="BN263" s="79">
        <f t="shared" ca="1" si="201"/>
        <v>977.35300000000188</v>
      </c>
      <c r="BO263" s="79">
        <f t="shared" ca="1" si="202"/>
        <v>977.35300000000188</v>
      </c>
      <c r="BP263" s="79">
        <f t="shared" ca="1" si="234"/>
        <v>393631.60100000002</v>
      </c>
      <c r="BQ263" s="14">
        <f ca="1">SUM(BO$12:BO263)</f>
        <v>207109.97500000001</v>
      </c>
      <c r="BR263" s="77">
        <f ca="1">SUM(BM$12:BM263)+SUMIF(BN$12:BN263, "&lt;0")</f>
        <v>186521.62599999993</v>
      </c>
      <c r="BT263" s="78">
        <v>44437</v>
      </c>
      <c r="BU263" s="79">
        <f t="shared" ca="1" si="203"/>
        <v>2000</v>
      </c>
      <c r="BV263" s="79">
        <f t="shared" ca="1" si="219"/>
        <v>2000</v>
      </c>
      <c r="BW263" s="79">
        <f t="shared" ca="1" si="228"/>
        <v>1022.6469999999981</v>
      </c>
      <c r="BX263" s="79">
        <f t="shared" ca="1" si="204"/>
        <v>977.35300000000188</v>
      </c>
      <c r="BY263" s="79">
        <f t="shared" ca="1" si="205"/>
        <v>977.35300000000188</v>
      </c>
      <c r="BZ263" s="79">
        <f t="shared" ca="1" si="211"/>
        <v>438081.49010891607</v>
      </c>
      <c r="CA263" s="14">
        <f ca="1">SUM(BY$12:BY263)</f>
        <v>231109.97499999998</v>
      </c>
      <c r="CB263" s="77">
        <f ca="1">SUM(BW$12:BW263)+SUMIF(BX$12:BX263, "&lt;0")</f>
        <v>206971.51510891609</v>
      </c>
      <c r="CD263" s="78">
        <v>44437</v>
      </c>
      <c r="CE263" s="79">
        <f t="shared" ca="1" si="206"/>
        <v>2500</v>
      </c>
      <c r="CF263" s="79">
        <f t="shared" ca="1" si="220"/>
        <v>2500</v>
      </c>
      <c r="CG263" s="79">
        <f t="shared" ca="1" si="229"/>
        <v>1132.1017030219755</v>
      </c>
      <c r="CH263" s="79">
        <f t="shared" ca="1" si="207"/>
        <v>1367.8982969780245</v>
      </c>
      <c r="CI263" s="79">
        <f t="shared" ca="1" si="208"/>
        <v>1367.8982969780245</v>
      </c>
      <c r="CJ263" s="79">
        <f t="shared" ca="1" si="235"/>
        <v>519341.69994991261</v>
      </c>
      <c r="CK263" s="14">
        <f ca="1">SUM(CI$12:CI263)</f>
        <v>276057.96379235771</v>
      </c>
      <c r="CL263" s="77">
        <f ca="1">SUM(CG$12:CG263)+SUMIF(CH$12:CH263, "&lt;0")</f>
        <v>243283.73615755493</v>
      </c>
    </row>
    <row r="264" spans="1:90" x14ac:dyDescent="0.2">
      <c r="A264" s="56">
        <v>44438</v>
      </c>
      <c r="B264" s="76">
        <f ca="1">IF($A264&gt;= $C$5,$C$6, INDEX('[1]Historical Data'!$D$2:$D$742, MATCH(A264, '[1]Historical Data'!$B$2:$B$742, 0)))</f>
        <v>1942.7882857142852</v>
      </c>
      <c r="C264" s="79">
        <f t="shared" ca="1" si="212"/>
        <v>1942.7882857142852</v>
      </c>
      <c r="D264" s="79">
        <f t="shared" ca="1" si="221"/>
        <v>921.6532857142904</v>
      </c>
      <c r="E264" s="79">
        <f t="shared" ca="1" si="183"/>
        <v>1021.1349999999948</v>
      </c>
      <c r="F264" s="79">
        <f t="shared" ca="1" si="184"/>
        <v>1021.1349999999948</v>
      </c>
      <c r="G264" s="79">
        <f t="shared" ca="1" si="209"/>
        <v>430276.28071428527</v>
      </c>
      <c r="H264" s="14">
        <f ca="1">SUM(F$12:F264)</f>
        <v>226638.78542857134</v>
      </c>
      <c r="I264" s="77">
        <f ca="1">SUM(D$12:D264)+SUMIF(E$12:E264, "&lt;0")</f>
        <v>203637.49528571419</v>
      </c>
      <c r="J264" s="14"/>
      <c r="K264" s="78">
        <v>44438</v>
      </c>
      <c r="L264" s="79">
        <f t="shared" ca="1" si="185"/>
        <v>1850.8969899038457</v>
      </c>
      <c r="M264" s="79">
        <f t="shared" ca="1" si="213"/>
        <v>1850.8969899038457</v>
      </c>
      <c r="N264" s="79">
        <f t="shared" ca="1" si="222"/>
        <v>829.76198990385092</v>
      </c>
      <c r="O264" s="79">
        <f t="shared" ca="1" si="186"/>
        <v>1021.1349999999948</v>
      </c>
      <c r="P264" s="79">
        <f t="shared" ca="1" si="187"/>
        <v>1021.1349999999948</v>
      </c>
      <c r="Q264" s="79">
        <f t="shared" ca="1" si="230"/>
        <v>413643.95617259433</v>
      </c>
      <c r="R264" s="14">
        <f ca="1">SUM(P$12:P264)</f>
        <v>217817.22103076917</v>
      </c>
      <c r="S264" s="77">
        <f ca="1">SUM(N$12:N264)+SUMIF(O$12:O264, "&lt;0")</f>
        <v>195826.73514182691</v>
      </c>
      <c r="U264" s="78">
        <v>44438</v>
      </c>
      <c r="V264" s="79">
        <f t="shared" ca="1" si="188"/>
        <v>1250</v>
      </c>
      <c r="W264" s="79">
        <f t="shared" ca="1" si="214"/>
        <v>1250</v>
      </c>
      <c r="X264" s="79">
        <f t="shared" ca="1" si="223"/>
        <v>228.86500000000524</v>
      </c>
      <c r="Y264" s="79">
        <f t="shared" ca="1" si="189"/>
        <v>1021.1349999999948</v>
      </c>
      <c r="Z264" s="79">
        <f t="shared" ca="1" si="190"/>
        <v>1021.1349999999948</v>
      </c>
      <c r="AA264" s="79">
        <f t="shared" ca="1" si="231"/>
        <v>304881.60100000002</v>
      </c>
      <c r="AB264" s="14">
        <f ca="1">SUM(Z$12:Z264)</f>
        <v>160131.10999999999</v>
      </c>
      <c r="AC264" s="77">
        <f ca="1">SUM(X$12:X264)+SUMIF(Y$12:Y264, "&lt;0")</f>
        <v>144750.49099999998</v>
      </c>
      <c r="AE264" s="78">
        <v>44438</v>
      </c>
      <c r="AF264" s="79">
        <f t="shared" ca="1" si="191"/>
        <v>2000</v>
      </c>
      <c r="AG264" s="79">
        <f t="shared" ca="1" si="215"/>
        <v>2000</v>
      </c>
      <c r="AH264" s="79">
        <f t="shared" ca="1" si="224"/>
        <v>978.86500000000524</v>
      </c>
      <c r="AI264" s="79">
        <f t="shared" ca="1" si="192"/>
        <v>1021.1349999999948</v>
      </c>
      <c r="AJ264" s="79">
        <f t="shared" ca="1" si="193"/>
        <v>1021.1349999999948</v>
      </c>
      <c r="AK264" s="79">
        <f t="shared" ca="1" si="210"/>
        <v>440081.49010891607</v>
      </c>
      <c r="AL264" s="14">
        <f ca="1">SUM(AJ$12:AJ264)</f>
        <v>232131.11</v>
      </c>
      <c r="AM264" s="77">
        <f ca="1">SUM(AH$12:AH264)+SUMIF(AI$12:AI264, "&lt;0")</f>
        <v>207950.38010891608</v>
      </c>
      <c r="AO264" s="78">
        <v>44438</v>
      </c>
      <c r="AP264" s="79">
        <f t="shared" ca="1" si="194"/>
        <v>3000</v>
      </c>
      <c r="AQ264" s="79">
        <f t="shared" ca="1" si="216"/>
        <v>3000</v>
      </c>
      <c r="AR264" s="79">
        <f t="shared" ca="1" si="225"/>
        <v>1414.739080469536</v>
      </c>
      <c r="AS264" s="79">
        <f t="shared" ca="1" si="195"/>
        <v>1585.260919530464</v>
      </c>
      <c r="AT264" s="79">
        <f t="shared" ca="1" si="196"/>
        <v>1585.260919530464</v>
      </c>
      <c r="AU264" s="79">
        <f t="shared" ca="1" si="232"/>
        <v>592967.72356228146</v>
      </c>
      <c r="AV264" s="14">
        <f ca="1">SUM(AT$12:AT264)</f>
        <v>314373.72278618894</v>
      </c>
      <c r="AW264" s="77">
        <f ca="1">SUM(AR$12:AR264)+SUMIF(AS$12:AS264, "&lt;0")</f>
        <v>278594.0007760927</v>
      </c>
      <c r="AX264" s="14"/>
      <c r="AZ264" s="78">
        <v>44438</v>
      </c>
      <c r="BA264" s="79">
        <f t="shared" ca="1" si="197"/>
        <v>1500</v>
      </c>
      <c r="BB264" s="79">
        <f t="shared" ca="1" si="217"/>
        <v>1500</v>
      </c>
      <c r="BC264" s="79">
        <f t="shared" ca="1" si="226"/>
        <v>478.86500000000524</v>
      </c>
      <c r="BD264" s="79">
        <f t="shared" ca="1" si="198"/>
        <v>1021.1349999999948</v>
      </c>
      <c r="BE264" s="79">
        <f t="shared" ca="1" si="199"/>
        <v>1021.1349999999948</v>
      </c>
      <c r="BF264" s="79">
        <f t="shared" ca="1" si="233"/>
        <v>350131.60100000002</v>
      </c>
      <c r="BG264" s="14">
        <f ca="1">SUM(BE$12:BE264)</f>
        <v>184131.11</v>
      </c>
      <c r="BH264" s="77">
        <f ca="1">SUM(BC$12:BC264)+SUMIF(BD$12:BD264, "&lt;0")</f>
        <v>166000.49100000001</v>
      </c>
      <c r="BJ264" s="78">
        <v>44438</v>
      </c>
      <c r="BK264" s="79">
        <f t="shared" ca="1" si="200"/>
        <v>1750</v>
      </c>
      <c r="BL264" s="79">
        <f t="shared" ca="1" si="218"/>
        <v>1750</v>
      </c>
      <c r="BM264" s="79">
        <f t="shared" ca="1" si="227"/>
        <v>728.86500000000524</v>
      </c>
      <c r="BN264" s="79">
        <f t="shared" ca="1" si="201"/>
        <v>1021.1349999999948</v>
      </c>
      <c r="BO264" s="79">
        <f t="shared" ca="1" si="202"/>
        <v>1021.1349999999948</v>
      </c>
      <c r="BP264" s="79">
        <f t="shared" ca="1" si="234"/>
        <v>395381.60100000002</v>
      </c>
      <c r="BQ264" s="14">
        <f ca="1">SUM(BO$12:BO264)</f>
        <v>208131.11</v>
      </c>
      <c r="BR264" s="77">
        <f ca="1">SUM(BM$12:BM264)+SUMIF(BN$12:BN264, "&lt;0")</f>
        <v>187250.49099999995</v>
      </c>
      <c r="BT264" s="78">
        <v>44438</v>
      </c>
      <c r="BU264" s="79">
        <f t="shared" ca="1" si="203"/>
        <v>2000</v>
      </c>
      <c r="BV264" s="79">
        <f t="shared" ca="1" si="219"/>
        <v>2000</v>
      </c>
      <c r="BW264" s="79">
        <f t="shared" ca="1" si="228"/>
        <v>978.86500000000524</v>
      </c>
      <c r="BX264" s="79">
        <f t="shared" ca="1" si="204"/>
        <v>1021.1349999999948</v>
      </c>
      <c r="BY264" s="79">
        <f t="shared" ca="1" si="205"/>
        <v>1021.1349999999948</v>
      </c>
      <c r="BZ264" s="79">
        <f t="shared" ca="1" si="211"/>
        <v>440081.49010891607</v>
      </c>
      <c r="CA264" s="14">
        <f ca="1">SUM(BY$12:BY264)</f>
        <v>232131.11</v>
      </c>
      <c r="CB264" s="77">
        <f ca="1">SUM(BW$12:BW264)+SUMIF(BX$12:BX264, "&lt;0")</f>
        <v>207950.38010891608</v>
      </c>
      <c r="CD264" s="78">
        <v>44438</v>
      </c>
      <c r="CE264" s="79">
        <f t="shared" ca="1" si="206"/>
        <v>2500</v>
      </c>
      <c r="CF264" s="79">
        <f t="shared" ca="1" si="220"/>
        <v>2500</v>
      </c>
      <c r="CG264" s="79">
        <f t="shared" ca="1" si="229"/>
        <v>1111.8249496690855</v>
      </c>
      <c r="CH264" s="79">
        <f t="shared" ca="1" si="207"/>
        <v>1388.1750503309145</v>
      </c>
      <c r="CI264" s="79">
        <f t="shared" ca="1" si="208"/>
        <v>1388.1750503309145</v>
      </c>
      <c r="CJ264" s="79">
        <f t="shared" ca="1" si="235"/>
        <v>521841.69994991261</v>
      </c>
      <c r="CK264" s="14">
        <f ca="1">SUM(CI$12:CI264)</f>
        <v>277446.13884268864</v>
      </c>
      <c r="CL264" s="77">
        <f ca="1">SUM(CG$12:CG264)+SUMIF(CH$12:CH264, "&lt;0")</f>
        <v>244395.56110722403</v>
      </c>
    </row>
    <row r="265" spans="1:90" x14ac:dyDescent="0.2">
      <c r="A265" s="56">
        <v>44439</v>
      </c>
      <c r="B265" s="76">
        <f ca="1">IF($A265&gt;= $C$5,$C$6, INDEX('[1]Historical Data'!$D$2:$D$742, MATCH(A265, '[1]Historical Data'!$B$2:$B$742, 0)))</f>
        <v>1942.7882857142852</v>
      </c>
      <c r="C265" s="79">
        <f t="shared" ca="1" si="212"/>
        <v>1942.7882857142852</v>
      </c>
      <c r="D265" s="79">
        <f t="shared" ca="1" si="221"/>
        <v>1942.7882857142852</v>
      </c>
      <c r="E265" s="79">
        <f t="shared" ca="1" si="183"/>
        <v>0</v>
      </c>
      <c r="F265" s="79">
        <f t="shared" ca="1" si="184"/>
        <v>0</v>
      </c>
      <c r="G265" s="79">
        <f t="shared" ca="1" si="209"/>
        <v>432219.06899999955</v>
      </c>
      <c r="H265" s="14">
        <f ca="1">SUM(F$12:F265)</f>
        <v>226638.78542857134</v>
      </c>
      <c r="I265" s="77">
        <f ca="1">SUM(D$12:D265)+SUMIF(E$12:E265, "&lt;0")</f>
        <v>205580.28357142847</v>
      </c>
      <c r="J265" s="14"/>
      <c r="K265" s="78">
        <v>44439</v>
      </c>
      <c r="L265" s="79">
        <f t="shared" ca="1" si="185"/>
        <v>1850.8969899038457</v>
      </c>
      <c r="M265" s="79">
        <f t="shared" ca="1" si="213"/>
        <v>1850.8969899038457</v>
      </c>
      <c r="N265" s="79">
        <f t="shared" ca="1" si="222"/>
        <v>1850.8969899038457</v>
      </c>
      <c r="O265" s="79">
        <f t="shared" ca="1" si="186"/>
        <v>0</v>
      </c>
      <c r="P265" s="79">
        <f t="shared" ca="1" si="187"/>
        <v>0</v>
      </c>
      <c r="Q265" s="79">
        <f t="shared" ca="1" si="230"/>
        <v>415494.85316249816</v>
      </c>
      <c r="R265" s="14">
        <f ca="1">SUM(P$12:P265)</f>
        <v>217817.22103076917</v>
      </c>
      <c r="S265" s="77">
        <f ca="1">SUM(N$12:N265)+SUMIF(O$12:O265, "&lt;0")</f>
        <v>197677.63213173076</v>
      </c>
      <c r="U265" s="78">
        <v>44439</v>
      </c>
      <c r="V265" s="79">
        <f t="shared" ca="1" si="188"/>
        <v>1250</v>
      </c>
      <c r="W265" s="79">
        <f t="shared" ca="1" si="214"/>
        <v>1250</v>
      </c>
      <c r="X265" s="79">
        <f t="shared" ca="1" si="223"/>
        <v>1250</v>
      </c>
      <c r="Y265" s="79">
        <f t="shared" ca="1" si="189"/>
        <v>0</v>
      </c>
      <c r="Z265" s="79">
        <f t="shared" ca="1" si="190"/>
        <v>0</v>
      </c>
      <c r="AA265" s="79">
        <f t="shared" ca="1" si="231"/>
        <v>306131.60100000002</v>
      </c>
      <c r="AB265" s="14">
        <f ca="1">SUM(Z$12:Z265)</f>
        <v>160131.10999999999</v>
      </c>
      <c r="AC265" s="77">
        <f ca="1">SUM(X$12:X265)+SUMIF(Y$12:Y265, "&lt;0")</f>
        <v>146000.49099999998</v>
      </c>
      <c r="AE265" s="78">
        <v>44439</v>
      </c>
      <c r="AF265" s="79">
        <f t="shared" ca="1" si="191"/>
        <v>2000</v>
      </c>
      <c r="AG265" s="79">
        <f t="shared" ca="1" si="215"/>
        <v>2000</v>
      </c>
      <c r="AH265" s="79">
        <f t="shared" ca="1" si="224"/>
        <v>2000</v>
      </c>
      <c r="AI265" s="79">
        <f t="shared" ca="1" si="192"/>
        <v>0</v>
      </c>
      <c r="AJ265" s="79">
        <f t="shared" ca="1" si="193"/>
        <v>0</v>
      </c>
      <c r="AK265" s="79">
        <f t="shared" ca="1" si="210"/>
        <v>442081.49010891607</v>
      </c>
      <c r="AL265" s="14">
        <f ca="1">SUM(AJ$12:AJ265)</f>
        <v>232131.11</v>
      </c>
      <c r="AM265" s="77">
        <f ca="1">SUM(AH$12:AH265)+SUMIF(AI$12:AI265, "&lt;0")</f>
        <v>209950.38010891608</v>
      </c>
      <c r="AO265" s="78">
        <v>44439</v>
      </c>
      <c r="AP265" s="79">
        <f t="shared" ca="1" si="194"/>
        <v>3000</v>
      </c>
      <c r="AQ265" s="79">
        <f t="shared" ca="1" si="216"/>
        <v>3000</v>
      </c>
      <c r="AR265" s="79">
        <f t="shared" ca="1" si="225"/>
        <v>2435.8740804695308</v>
      </c>
      <c r="AS265" s="79">
        <f t="shared" ca="1" si="195"/>
        <v>564.12591953046922</v>
      </c>
      <c r="AT265" s="79">
        <f t="shared" ca="1" si="196"/>
        <v>564.12591953046922</v>
      </c>
      <c r="AU265" s="79">
        <f t="shared" ca="1" si="232"/>
        <v>595967.72356228146</v>
      </c>
      <c r="AV265" s="14">
        <f ca="1">SUM(AT$12:AT265)</f>
        <v>314937.8487057194</v>
      </c>
      <c r="AW265" s="77">
        <f ca="1">SUM(AR$12:AR265)+SUMIF(AS$12:AS265, "&lt;0")</f>
        <v>281029.87485656224</v>
      </c>
      <c r="AX265" s="14"/>
      <c r="AZ265" s="78">
        <v>44439</v>
      </c>
      <c r="BA265" s="79">
        <f t="shared" ca="1" si="197"/>
        <v>1500</v>
      </c>
      <c r="BB265" s="79">
        <f t="shared" ca="1" si="217"/>
        <v>1500</v>
      </c>
      <c r="BC265" s="79">
        <f t="shared" ca="1" si="226"/>
        <v>1500</v>
      </c>
      <c r="BD265" s="79">
        <f t="shared" ca="1" si="198"/>
        <v>0</v>
      </c>
      <c r="BE265" s="79">
        <f t="shared" ca="1" si="199"/>
        <v>0</v>
      </c>
      <c r="BF265" s="79">
        <f t="shared" ca="1" si="233"/>
        <v>351631.60100000002</v>
      </c>
      <c r="BG265" s="14">
        <f ca="1">SUM(BE$12:BE265)</f>
        <v>184131.11</v>
      </c>
      <c r="BH265" s="77">
        <f ca="1">SUM(BC$12:BC265)+SUMIF(BD$12:BD265, "&lt;0")</f>
        <v>167500.49100000001</v>
      </c>
      <c r="BJ265" s="78">
        <v>44439</v>
      </c>
      <c r="BK265" s="79">
        <f t="shared" ca="1" si="200"/>
        <v>1750</v>
      </c>
      <c r="BL265" s="79">
        <f t="shared" ca="1" si="218"/>
        <v>1750</v>
      </c>
      <c r="BM265" s="79">
        <f t="shared" ca="1" si="227"/>
        <v>1750</v>
      </c>
      <c r="BN265" s="79">
        <f t="shared" ca="1" si="201"/>
        <v>0</v>
      </c>
      <c r="BO265" s="79">
        <f t="shared" ca="1" si="202"/>
        <v>0</v>
      </c>
      <c r="BP265" s="79">
        <f t="shared" ca="1" si="234"/>
        <v>397131.60100000002</v>
      </c>
      <c r="BQ265" s="14">
        <f ca="1">SUM(BO$12:BO265)</f>
        <v>208131.11</v>
      </c>
      <c r="BR265" s="77">
        <f ca="1">SUM(BM$12:BM265)+SUMIF(BN$12:BN265, "&lt;0")</f>
        <v>189000.49099999995</v>
      </c>
      <c r="BT265" s="78">
        <v>44439</v>
      </c>
      <c r="BU265" s="79">
        <f t="shared" ca="1" si="203"/>
        <v>2000</v>
      </c>
      <c r="BV265" s="79">
        <f t="shared" ca="1" si="219"/>
        <v>2000</v>
      </c>
      <c r="BW265" s="79">
        <f t="shared" ca="1" si="228"/>
        <v>2000</v>
      </c>
      <c r="BX265" s="79">
        <f t="shared" ca="1" si="204"/>
        <v>0</v>
      </c>
      <c r="BY265" s="79">
        <f t="shared" ca="1" si="205"/>
        <v>0</v>
      </c>
      <c r="BZ265" s="79">
        <f t="shared" ca="1" si="211"/>
        <v>442081.49010891607</v>
      </c>
      <c r="CA265" s="14">
        <f ca="1">SUM(BY$12:BY265)</f>
        <v>232131.11</v>
      </c>
      <c r="CB265" s="77">
        <f ca="1">SUM(BW$12:BW265)+SUMIF(BX$12:BX265, "&lt;0")</f>
        <v>209950.38010891608</v>
      </c>
      <c r="CD265" s="78">
        <v>44439</v>
      </c>
      <c r="CE265" s="79">
        <f t="shared" ca="1" si="206"/>
        <v>2500</v>
      </c>
      <c r="CF265" s="79">
        <f t="shared" ca="1" si="220"/>
        <v>2500</v>
      </c>
      <c r="CG265" s="79">
        <f t="shared" ca="1" si="229"/>
        <v>2156.4651963161832</v>
      </c>
      <c r="CH265" s="79">
        <f t="shared" ca="1" si="207"/>
        <v>343.53480368381679</v>
      </c>
      <c r="CI265" s="79">
        <f t="shared" ca="1" si="208"/>
        <v>343.53480368381679</v>
      </c>
      <c r="CJ265" s="79">
        <f t="shared" ca="1" si="235"/>
        <v>524341.69994991261</v>
      </c>
      <c r="CK265" s="14">
        <f ca="1">SUM(CI$12:CI265)</f>
        <v>277789.67364637245</v>
      </c>
      <c r="CL265" s="77">
        <f ca="1">SUM(CG$12:CG265)+SUMIF(CH$12:CH265, "&lt;0")</f>
        <v>246552.02630354022</v>
      </c>
    </row>
    <row r="266" spans="1:90" x14ac:dyDescent="0.2">
      <c r="A266" s="56">
        <v>44440</v>
      </c>
      <c r="B266" s="76">
        <f ca="1">IF($A266&gt;= $C$5,$C$6, INDEX('[1]Historical Data'!$D$2:$D$742, MATCH(A266, '[1]Historical Data'!$B$2:$B$742, 0)))</f>
        <v>1942.7882857142852</v>
      </c>
      <c r="C266" s="79">
        <f t="shared" ca="1" si="212"/>
        <v>1942.7882857142852</v>
      </c>
      <c r="D266" s="79">
        <f t="shared" ca="1" si="221"/>
        <v>1622.2572857142825</v>
      </c>
      <c r="E266" s="79">
        <f t="shared" ca="1" si="183"/>
        <v>320.53100000000268</v>
      </c>
      <c r="F266" s="79">
        <f t="shared" ca="1" si="184"/>
        <v>320.53100000000268</v>
      </c>
      <c r="G266" s="79">
        <f t="shared" ca="1" si="209"/>
        <v>434161.85728571384</v>
      </c>
      <c r="H266" s="14">
        <f ca="1">SUM(F$12:F266)</f>
        <v>226959.31642857136</v>
      </c>
      <c r="I266" s="77">
        <f ca="1">SUM(D$12:D266)+SUMIF(E$12:E266, "&lt;0")</f>
        <v>207202.54085714277</v>
      </c>
      <c r="J266" s="14"/>
      <c r="K266" s="78">
        <v>44440</v>
      </c>
      <c r="L266" s="79">
        <f t="shared" ca="1" si="185"/>
        <v>1850.8969899038457</v>
      </c>
      <c r="M266" s="79">
        <f t="shared" ca="1" si="213"/>
        <v>1850.8969899038457</v>
      </c>
      <c r="N266" s="79">
        <f t="shared" ca="1" si="222"/>
        <v>1530.365989903843</v>
      </c>
      <c r="O266" s="79">
        <f t="shared" ca="1" si="186"/>
        <v>320.53100000000268</v>
      </c>
      <c r="P266" s="79">
        <f t="shared" ca="1" si="187"/>
        <v>320.53100000000268</v>
      </c>
      <c r="Q266" s="79">
        <f t="shared" ca="1" si="230"/>
        <v>417345.75015240198</v>
      </c>
      <c r="R266" s="14">
        <f ca="1">SUM(P$12:P266)</f>
        <v>218137.75203076919</v>
      </c>
      <c r="S266" s="77">
        <f ca="1">SUM(N$12:N266)+SUMIF(O$12:O266, "&lt;0")</f>
        <v>199207.99812163459</v>
      </c>
      <c r="U266" s="78">
        <v>44440</v>
      </c>
      <c r="V266" s="79">
        <f t="shared" ca="1" si="188"/>
        <v>1250</v>
      </c>
      <c r="W266" s="79">
        <f t="shared" ca="1" si="214"/>
        <v>1250</v>
      </c>
      <c r="X266" s="79">
        <f t="shared" ca="1" si="223"/>
        <v>929.46899999999732</v>
      </c>
      <c r="Y266" s="79">
        <f t="shared" ca="1" si="189"/>
        <v>320.53100000000268</v>
      </c>
      <c r="Z266" s="79">
        <f t="shared" ca="1" si="190"/>
        <v>320.53100000000268</v>
      </c>
      <c r="AA266" s="79">
        <f t="shared" ca="1" si="231"/>
        <v>307381.60100000002</v>
      </c>
      <c r="AB266" s="14">
        <f ca="1">SUM(Z$12:Z266)</f>
        <v>160451.641</v>
      </c>
      <c r="AC266" s="77">
        <f ca="1">SUM(X$12:X266)+SUMIF(Y$12:Y266, "&lt;0")</f>
        <v>146929.95999999996</v>
      </c>
      <c r="AE266" s="78">
        <v>44440</v>
      </c>
      <c r="AF266" s="79">
        <f t="shared" ca="1" si="191"/>
        <v>2000</v>
      </c>
      <c r="AG266" s="79">
        <f t="shared" ca="1" si="215"/>
        <v>2000</v>
      </c>
      <c r="AH266" s="79">
        <f t="shared" ca="1" si="224"/>
        <v>1679.4689999999973</v>
      </c>
      <c r="AI266" s="79">
        <f t="shared" ca="1" si="192"/>
        <v>320.53100000000268</v>
      </c>
      <c r="AJ266" s="79">
        <f t="shared" ca="1" si="193"/>
        <v>320.53100000000268</v>
      </c>
      <c r="AK266" s="79">
        <f t="shared" ca="1" si="210"/>
        <v>444081.49010891607</v>
      </c>
      <c r="AL266" s="14">
        <f ca="1">SUM(AJ$12:AJ266)</f>
        <v>232451.641</v>
      </c>
      <c r="AM266" s="77">
        <f ca="1">SUM(AH$12:AH266)+SUMIF(AI$12:AI266, "&lt;0")</f>
        <v>211629.84910891607</v>
      </c>
      <c r="AO266" s="78">
        <v>44440</v>
      </c>
      <c r="AP266" s="79">
        <f t="shared" ca="1" si="194"/>
        <v>3000</v>
      </c>
      <c r="AQ266" s="79">
        <f t="shared" ca="1" si="216"/>
        <v>3000</v>
      </c>
      <c r="AR266" s="79">
        <f t="shared" ca="1" si="225"/>
        <v>2115.3430804695281</v>
      </c>
      <c r="AS266" s="79">
        <f t="shared" ca="1" si="195"/>
        <v>884.6569195304719</v>
      </c>
      <c r="AT266" s="79">
        <f t="shared" ca="1" si="196"/>
        <v>884.6569195304719</v>
      </c>
      <c r="AU266" s="79">
        <f t="shared" ca="1" si="232"/>
        <v>598967.72356228146</v>
      </c>
      <c r="AV266" s="14">
        <f ca="1">SUM(AT$12:AT266)</f>
        <v>315822.50562524988</v>
      </c>
      <c r="AW266" s="77">
        <f ca="1">SUM(AR$12:AR266)+SUMIF(AS$12:AS266, "&lt;0")</f>
        <v>283145.21793703176</v>
      </c>
      <c r="AX266" s="14"/>
      <c r="AZ266" s="78">
        <v>44440</v>
      </c>
      <c r="BA266" s="79">
        <f t="shared" ca="1" si="197"/>
        <v>1500</v>
      </c>
      <c r="BB266" s="79">
        <f t="shared" ca="1" si="217"/>
        <v>1500</v>
      </c>
      <c r="BC266" s="79">
        <f t="shared" ca="1" si="226"/>
        <v>1179.4689999999973</v>
      </c>
      <c r="BD266" s="79">
        <f t="shared" ca="1" si="198"/>
        <v>320.53100000000268</v>
      </c>
      <c r="BE266" s="79">
        <f t="shared" ca="1" si="199"/>
        <v>320.53100000000268</v>
      </c>
      <c r="BF266" s="79">
        <f t="shared" ca="1" si="233"/>
        <v>353131.60100000002</v>
      </c>
      <c r="BG266" s="14">
        <f ca="1">SUM(BE$12:BE266)</f>
        <v>184451.641</v>
      </c>
      <c r="BH266" s="77">
        <f ca="1">SUM(BC$12:BC266)+SUMIF(BD$12:BD266, "&lt;0")</f>
        <v>168679.96</v>
      </c>
      <c r="BJ266" s="78">
        <v>44440</v>
      </c>
      <c r="BK266" s="79">
        <f t="shared" ca="1" si="200"/>
        <v>1750</v>
      </c>
      <c r="BL266" s="79">
        <f t="shared" ca="1" si="218"/>
        <v>1750</v>
      </c>
      <c r="BM266" s="79">
        <f t="shared" ca="1" si="227"/>
        <v>1429.4689999999973</v>
      </c>
      <c r="BN266" s="79">
        <f t="shared" ca="1" si="201"/>
        <v>320.53100000000268</v>
      </c>
      <c r="BO266" s="79">
        <f t="shared" ca="1" si="202"/>
        <v>320.53100000000268</v>
      </c>
      <c r="BP266" s="79">
        <f t="shared" ca="1" si="234"/>
        <v>398881.60100000002</v>
      </c>
      <c r="BQ266" s="14">
        <f ca="1">SUM(BO$12:BO266)</f>
        <v>208451.641</v>
      </c>
      <c r="BR266" s="77">
        <f ca="1">SUM(BM$12:BM266)+SUMIF(BN$12:BN266, "&lt;0")</f>
        <v>190429.95999999993</v>
      </c>
      <c r="BT266" s="78">
        <v>44440</v>
      </c>
      <c r="BU266" s="79">
        <f t="shared" ca="1" si="203"/>
        <v>2000</v>
      </c>
      <c r="BV266" s="79">
        <f t="shared" ca="1" si="219"/>
        <v>2000</v>
      </c>
      <c r="BW266" s="79">
        <f t="shared" ca="1" si="228"/>
        <v>1679.4689999999973</v>
      </c>
      <c r="BX266" s="79">
        <f t="shared" ca="1" si="204"/>
        <v>320.53100000000268</v>
      </c>
      <c r="BY266" s="79">
        <f t="shared" ca="1" si="205"/>
        <v>320.53100000000268</v>
      </c>
      <c r="BZ266" s="79">
        <f t="shared" ca="1" si="211"/>
        <v>444081.49010891607</v>
      </c>
      <c r="CA266" s="14">
        <f ca="1">SUM(BY$12:BY266)</f>
        <v>232451.641</v>
      </c>
      <c r="CB266" s="77">
        <f ca="1">SUM(BW$12:BW266)+SUMIF(BX$12:BX266, "&lt;0")</f>
        <v>211629.84910891607</v>
      </c>
      <c r="CD266" s="78">
        <v>44440</v>
      </c>
      <c r="CE266" s="79">
        <f t="shared" ca="1" si="206"/>
        <v>2500</v>
      </c>
      <c r="CF266" s="79">
        <f t="shared" ca="1" si="220"/>
        <v>2500</v>
      </c>
      <c r="CG266" s="79">
        <f t="shared" ca="1" si="229"/>
        <v>1859.4394429632835</v>
      </c>
      <c r="CH266" s="79">
        <f t="shared" ca="1" si="207"/>
        <v>640.56055703671655</v>
      </c>
      <c r="CI266" s="79">
        <f t="shared" ca="1" si="208"/>
        <v>640.56055703671655</v>
      </c>
      <c r="CJ266" s="79">
        <f t="shared" ca="1" si="235"/>
        <v>526841.69994991261</v>
      </c>
      <c r="CK266" s="14">
        <f ca="1">SUM(CI$12:CI266)</f>
        <v>278430.23420340917</v>
      </c>
      <c r="CL266" s="77">
        <f ca="1">SUM(CG$12:CG266)+SUMIF(CH$12:CH266, "&lt;0")</f>
        <v>248411.4657465035</v>
      </c>
    </row>
    <row r="267" spans="1:90" x14ac:dyDescent="0.2">
      <c r="A267" s="56">
        <v>44441</v>
      </c>
      <c r="B267" s="76">
        <f ca="1">IF($A267&gt;= $C$5,$C$6, INDEX('[1]Historical Data'!$D$2:$D$742, MATCH(A267, '[1]Historical Data'!$B$2:$B$742, 0)))</f>
        <v>1942.7882857142852</v>
      </c>
      <c r="C267" s="79">
        <f t="shared" ca="1" si="212"/>
        <v>1942.7882857142852</v>
      </c>
      <c r="D267" s="79">
        <f t="shared" ca="1" si="221"/>
        <v>1942.7882857142852</v>
      </c>
      <c r="E267" s="79">
        <f t="shared" ca="1" si="183"/>
        <v>0</v>
      </c>
      <c r="F267" s="79">
        <f t="shared" ca="1" si="184"/>
        <v>0</v>
      </c>
      <c r="G267" s="79">
        <f t="shared" ca="1" si="209"/>
        <v>436104.64557142812</v>
      </c>
      <c r="H267" s="14">
        <f ca="1">SUM(F$12:F267)</f>
        <v>226959.31642857136</v>
      </c>
      <c r="I267" s="77">
        <f ca="1">SUM(D$12:D267)+SUMIF(E$12:E267, "&lt;0")</f>
        <v>209145.32914285705</v>
      </c>
      <c r="J267" s="14"/>
      <c r="K267" s="78">
        <v>44441</v>
      </c>
      <c r="L267" s="79">
        <f t="shared" ca="1" si="185"/>
        <v>1850.8969899038457</v>
      </c>
      <c r="M267" s="79">
        <f t="shared" ca="1" si="213"/>
        <v>1850.8969899038457</v>
      </c>
      <c r="N267" s="79">
        <f t="shared" ca="1" si="222"/>
        <v>1850.8969899038457</v>
      </c>
      <c r="O267" s="79">
        <f t="shared" ca="1" si="186"/>
        <v>0</v>
      </c>
      <c r="P267" s="79">
        <f t="shared" ca="1" si="187"/>
        <v>0</v>
      </c>
      <c r="Q267" s="79">
        <f t="shared" ca="1" si="230"/>
        <v>419196.6471423058</v>
      </c>
      <c r="R267" s="14">
        <f ca="1">SUM(P$12:P267)</f>
        <v>218137.75203076919</v>
      </c>
      <c r="S267" s="77">
        <f ca="1">SUM(N$12:N267)+SUMIF(O$12:O267, "&lt;0")</f>
        <v>201058.89511153844</v>
      </c>
      <c r="U267" s="78">
        <v>44441</v>
      </c>
      <c r="V267" s="79">
        <f t="shared" ca="1" si="188"/>
        <v>1250</v>
      </c>
      <c r="W267" s="79">
        <f t="shared" ca="1" si="214"/>
        <v>1250</v>
      </c>
      <c r="X267" s="79">
        <f t="shared" ca="1" si="223"/>
        <v>1250</v>
      </c>
      <c r="Y267" s="79">
        <f t="shared" ca="1" si="189"/>
        <v>0</v>
      </c>
      <c r="Z267" s="79">
        <f t="shared" ca="1" si="190"/>
        <v>0</v>
      </c>
      <c r="AA267" s="79">
        <f t="shared" ca="1" si="231"/>
        <v>308631.60100000002</v>
      </c>
      <c r="AB267" s="14">
        <f ca="1">SUM(Z$12:Z267)</f>
        <v>160451.641</v>
      </c>
      <c r="AC267" s="77">
        <f ca="1">SUM(X$12:X267)+SUMIF(Y$12:Y267, "&lt;0")</f>
        <v>148179.95999999996</v>
      </c>
      <c r="AE267" s="78">
        <v>44441</v>
      </c>
      <c r="AF267" s="79">
        <f t="shared" ca="1" si="191"/>
        <v>2000</v>
      </c>
      <c r="AG267" s="79">
        <f t="shared" ca="1" si="215"/>
        <v>2000</v>
      </c>
      <c r="AH267" s="79">
        <f t="shared" ca="1" si="224"/>
        <v>2000</v>
      </c>
      <c r="AI267" s="79">
        <f t="shared" ca="1" si="192"/>
        <v>0</v>
      </c>
      <c r="AJ267" s="79">
        <f t="shared" ca="1" si="193"/>
        <v>0</v>
      </c>
      <c r="AK267" s="79">
        <f t="shared" ca="1" si="210"/>
        <v>446081.49010891607</v>
      </c>
      <c r="AL267" s="14">
        <f ca="1">SUM(AJ$12:AJ267)</f>
        <v>232451.641</v>
      </c>
      <c r="AM267" s="77">
        <f ca="1">SUM(AH$12:AH267)+SUMIF(AI$12:AI267, "&lt;0")</f>
        <v>213629.84910891607</v>
      </c>
      <c r="AO267" s="78">
        <v>44441</v>
      </c>
      <c r="AP267" s="79">
        <f t="shared" ca="1" si="194"/>
        <v>3000</v>
      </c>
      <c r="AQ267" s="79">
        <f t="shared" ca="1" si="216"/>
        <v>3000</v>
      </c>
      <c r="AR267" s="79">
        <f t="shared" ca="1" si="225"/>
        <v>2435.8740804695308</v>
      </c>
      <c r="AS267" s="79">
        <f t="shared" ca="1" si="195"/>
        <v>564.12591953046922</v>
      </c>
      <c r="AT267" s="79">
        <f t="shared" ca="1" si="196"/>
        <v>564.12591953046922</v>
      </c>
      <c r="AU267" s="79">
        <f t="shared" ca="1" si="232"/>
        <v>601967.72356228146</v>
      </c>
      <c r="AV267" s="14">
        <f ca="1">SUM(AT$12:AT267)</f>
        <v>316386.63154478034</v>
      </c>
      <c r="AW267" s="77">
        <f ca="1">SUM(AR$12:AR267)+SUMIF(AS$12:AS267, "&lt;0")</f>
        <v>285581.0920175013</v>
      </c>
      <c r="AX267" s="14"/>
      <c r="AZ267" s="78">
        <v>44441</v>
      </c>
      <c r="BA267" s="79">
        <f t="shared" ca="1" si="197"/>
        <v>1500</v>
      </c>
      <c r="BB267" s="79">
        <f t="shared" ca="1" si="217"/>
        <v>1500</v>
      </c>
      <c r="BC267" s="79">
        <f t="shared" ca="1" si="226"/>
        <v>1500</v>
      </c>
      <c r="BD267" s="79">
        <f t="shared" ca="1" si="198"/>
        <v>0</v>
      </c>
      <c r="BE267" s="79">
        <f t="shared" ca="1" si="199"/>
        <v>0</v>
      </c>
      <c r="BF267" s="79">
        <f t="shared" ca="1" si="233"/>
        <v>354631.60100000002</v>
      </c>
      <c r="BG267" s="14">
        <f ca="1">SUM(BE$12:BE267)</f>
        <v>184451.641</v>
      </c>
      <c r="BH267" s="77">
        <f ca="1">SUM(BC$12:BC267)+SUMIF(BD$12:BD267, "&lt;0")</f>
        <v>170179.96</v>
      </c>
      <c r="BJ267" s="78">
        <v>44441</v>
      </c>
      <c r="BK267" s="79">
        <f t="shared" ca="1" si="200"/>
        <v>1750</v>
      </c>
      <c r="BL267" s="79">
        <f t="shared" ca="1" si="218"/>
        <v>1750</v>
      </c>
      <c r="BM267" s="79">
        <f t="shared" ca="1" si="227"/>
        <v>1750</v>
      </c>
      <c r="BN267" s="79">
        <f t="shared" ca="1" si="201"/>
        <v>0</v>
      </c>
      <c r="BO267" s="79">
        <f t="shared" ca="1" si="202"/>
        <v>0</v>
      </c>
      <c r="BP267" s="79">
        <f t="shared" ca="1" si="234"/>
        <v>400631.60100000002</v>
      </c>
      <c r="BQ267" s="14">
        <f ca="1">SUM(BO$12:BO267)</f>
        <v>208451.641</v>
      </c>
      <c r="BR267" s="77">
        <f ca="1">SUM(BM$12:BM267)+SUMIF(BN$12:BN267, "&lt;0")</f>
        <v>192179.95999999993</v>
      </c>
      <c r="BT267" s="78">
        <v>44441</v>
      </c>
      <c r="BU267" s="79">
        <f t="shared" ca="1" si="203"/>
        <v>2000</v>
      </c>
      <c r="BV267" s="79">
        <f t="shared" ca="1" si="219"/>
        <v>2000</v>
      </c>
      <c r="BW267" s="79">
        <f t="shared" ca="1" si="228"/>
        <v>2000</v>
      </c>
      <c r="BX267" s="79">
        <f t="shared" ca="1" si="204"/>
        <v>0</v>
      </c>
      <c r="BY267" s="79">
        <f t="shared" ca="1" si="205"/>
        <v>0</v>
      </c>
      <c r="BZ267" s="79">
        <f t="shared" ca="1" si="211"/>
        <v>446081.49010891607</v>
      </c>
      <c r="CA267" s="14">
        <f ca="1">SUM(BY$12:BY267)</f>
        <v>232451.641</v>
      </c>
      <c r="CB267" s="77">
        <f ca="1">SUM(BW$12:BW267)+SUMIF(BX$12:BX267, "&lt;0")</f>
        <v>213629.84910891607</v>
      </c>
      <c r="CD267" s="78">
        <v>44441</v>
      </c>
      <c r="CE267" s="79">
        <f t="shared" ca="1" si="206"/>
        <v>2500</v>
      </c>
      <c r="CF267" s="79">
        <f t="shared" ca="1" si="220"/>
        <v>2500</v>
      </c>
      <c r="CG267" s="79">
        <f t="shared" ca="1" si="229"/>
        <v>2203.4756896103891</v>
      </c>
      <c r="CH267" s="79">
        <f t="shared" ca="1" si="207"/>
        <v>296.52431038961095</v>
      </c>
      <c r="CI267" s="79">
        <f t="shared" ca="1" si="208"/>
        <v>296.52431038961095</v>
      </c>
      <c r="CJ267" s="79">
        <f t="shared" ca="1" si="235"/>
        <v>529341.69994991261</v>
      </c>
      <c r="CK267" s="14">
        <f ca="1">SUM(CI$12:CI267)</f>
        <v>278726.75851379876</v>
      </c>
      <c r="CL267" s="77">
        <f ca="1">SUM(CG$12:CG267)+SUMIF(CH$12:CH267, "&lt;0")</f>
        <v>250614.94143611388</v>
      </c>
    </row>
    <row r="268" spans="1:90" x14ac:dyDescent="0.2">
      <c r="A268" s="56">
        <v>44442</v>
      </c>
      <c r="B268" s="76">
        <f ca="1">IF($A268&gt;= $C$5,$C$6, INDEX('[1]Historical Data'!$D$2:$D$742, MATCH(A268, '[1]Historical Data'!$B$2:$B$742, 0)))</f>
        <v>1942.7882857142852</v>
      </c>
      <c r="C268" s="79">
        <f t="shared" ca="1" si="212"/>
        <v>1942.7882857142852</v>
      </c>
      <c r="D268" s="79">
        <f t="shared" ca="1" si="221"/>
        <v>1942.7882857142852</v>
      </c>
      <c r="E268" s="79">
        <f t="shared" ref="E268:E331" ca="1" si="236">B268-D268</f>
        <v>0</v>
      </c>
      <c r="F268" s="79">
        <f t="shared" ref="F268:F331" ca="1" si="237">IF(E268 &gt; 0, E268, 0)</f>
        <v>0</v>
      </c>
      <c r="G268" s="79">
        <f t="shared" ca="1" si="209"/>
        <v>438047.4338571424</v>
      </c>
      <c r="H268" s="14">
        <f ca="1">SUM(F$12:F268)</f>
        <v>226959.31642857136</v>
      </c>
      <c r="I268" s="77">
        <f ca="1">SUM(D$12:D268)+SUMIF(E$12:E268, "&lt;0")</f>
        <v>211088.11742857134</v>
      </c>
      <c r="J268" s="14"/>
      <c r="K268" s="78">
        <v>44442</v>
      </c>
      <c r="L268" s="79">
        <f t="shared" ref="L268:L331" ca="1" si="238">IF(K268&lt;M$5, $B268, MIN(M$7, M$9 + $C$8*(K268-M$5)))</f>
        <v>1850.8969899038457</v>
      </c>
      <c r="M268" s="79">
        <f t="shared" ca="1" si="213"/>
        <v>1850.8969899038457</v>
      </c>
      <c r="N268" s="79">
        <f t="shared" ca="1" si="222"/>
        <v>1850.8969899038457</v>
      </c>
      <c r="O268" s="79">
        <f t="shared" ref="O268:O331" ca="1" si="239">L268-N268</f>
        <v>0</v>
      </c>
      <c r="P268" s="79">
        <f t="shared" ref="P268:P331" ca="1" si="240">IF(O268 &gt; 0, O268, 0)</f>
        <v>0</v>
      </c>
      <c r="Q268" s="79">
        <f t="shared" ca="1" si="230"/>
        <v>421047.54413220962</v>
      </c>
      <c r="R268" s="14">
        <f ca="1">SUM(P$12:P268)</f>
        <v>218137.75203076919</v>
      </c>
      <c r="S268" s="77">
        <f ca="1">SUM(N$12:N268)+SUMIF(O$12:O268, "&lt;0")</f>
        <v>202909.79210144229</v>
      </c>
      <c r="U268" s="78">
        <v>44442</v>
      </c>
      <c r="V268" s="79">
        <f t="shared" ref="V268:V331" ca="1" si="241">IF(U268&lt;W$5, $B268, MIN(W$7, W$9 + $C$8*(U268-W$5)))</f>
        <v>1250</v>
      </c>
      <c r="W268" s="79">
        <f t="shared" ca="1" si="214"/>
        <v>1250</v>
      </c>
      <c r="X268" s="79">
        <f t="shared" ca="1" si="223"/>
        <v>1250</v>
      </c>
      <c r="Y268" s="79">
        <f t="shared" ref="Y268:Y331" ca="1" si="242">V268-X268</f>
        <v>0</v>
      </c>
      <c r="Z268" s="79">
        <f t="shared" ref="Z268:Z331" ca="1" si="243">IF(Y268 &gt; 0, Y268, 0)</f>
        <v>0</v>
      </c>
      <c r="AA268" s="79">
        <f t="shared" ca="1" si="231"/>
        <v>309881.60100000002</v>
      </c>
      <c r="AB268" s="14">
        <f ca="1">SUM(Z$12:Z268)</f>
        <v>160451.641</v>
      </c>
      <c r="AC268" s="77">
        <f ca="1">SUM(X$12:X268)+SUMIF(Y$12:Y268, "&lt;0")</f>
        <v>149429.95999999996</v>
      </c>
      <c r="AE268" s="78">
        <v>44442</v>
      </c>
      <c r="AF268" s="79">
        <f t="shared" ref="AF268:AF331" ca="1" si="244">IF(AE268&lt;AG$5, $B268, MIN(AG$7, AG$9 + $C$8*(AE268-AG$5)))</f>
        <v>2000</v>
      </c>
      <c r="AG268" s="79">
        <f t="shared" ca="1" si="215"/>
        <v>2000</v>
      </c>
      <c r="AH268" s="79">
        <f t="shared" ca="1" si="224"/>
        <v>2000</v>
      </c>
      <c r="AI268" s="79">
        <f t="shared" ref="AI268:AI331" ca="1" si="245">AF268-AH268</f>
        <v>0</v>
      </c>
      <c r="AJ268" s="79">
        <f t="shared" ref="AJ268:AJ331" ca="1" si="246">IF(AI268 &gt; 0, AI268, 0)</f>
        <v>0</v>
      </c>
      <c r="AK268" s="79">
        <f t="shared" ca="1" si="210"/>
        <v>448081.49010891607</v>
      </c>
      <c r="AL268" s="14">
        <f ca="1">SUM(AJ$12:AJ268)</f>
        <v>232451.641</v>
      </c>
      <c r="AM268" s="77">
        <f ca="1">SUM(AH$12:AH268)+SUMIF(AI$12:AI268, "&lt;0")</f>
        <v>215629.84910891607</v>
      </c>
      <c r="AO268" s="78">
        <v>44442</v>
      </c>
      <c r="AP268" s="79">
        <f t="shared" ref="AP268:AP331" ca="1" si="247">IF(AO268&lt;AQ$5, $B268, MIN(AQ$7, AQ$9 + $C$8*(AO268-AQ$5)))</f>
        <v>3000</v>
      </c>
      <c r="AQ268" s="79">
        <f t="shared" ca="1" si="216"/>
        <v>3000</v>
      </c>
      <c r="AR268" s="79">
        <f t="shared" ca="1" si="225"/>
        <v>2435.8740804695312</v>
      </c>
      <c r="AS268" s="79">
        <f t="shared" ref="AS268:AS331" ca="1" si="248">AP268-AR268</f>
        <v>564.12591953046876</v>
      </c>
      <c r="AT268" s="79">
        <f t="shared" ref="AT268:AT331" ca="1" si="249">IF(AS268 &gt; 0, AS268, 0)</f>
        <v>564.12591953046876</v>
      </c>
      <c r="AU268" s="79">
        <f t="shared" ca="1" si="232"/>
        <v>604967.72356228146</v>
      </c>
      <c r="AV268" s="14">
        <f ca="1">SUM(AT$12:AT268)</f>
        <v>316950.75746431079</v>
      </c>
      <c r="AW268" s="77">
        <f ca="1">SUM(AR$12:AR268)+SUMIF(AS$12:AS268, "&lt;0")</f>
        <v>288016.96609797084</v>
      </c>
      <c r="AX268" s="14"/>
      <c r="AZ268" s="78">
        <v>44442</v>
      </c>
      <c r="BA268" s="79">
        <f t="shared" ref="BA268:BA331" ca="1" si="250">IF(AZ268&lt;BB$5, $B268, MIN(BB$7, BB$9 + $C$8*(AZ268-BB$5)))</f>
        <v>1500</v>
      </c>
      <c r="BB268" s="79">
        <f t="shared" ca="1" si="217"/>
        <v>1500</v>
      </c>
      <c r="BC268" s="79">
        <f t="shared" ca="1" si="226"/>
        <v>1500</v>
      </c>
      <c r="BD268" s="79">
        <f t="shared" ref="BD268:BD331" ca="1" si="251">BA268-BC268</f>
        <v>0</v>
      </c>
      <c r="BE268" s="79">
        <f t="shared" ref="BE268:BE331" ca="1" si="252">IF(BD268 &gt; 0, BD268, 0)</f>
        <v>0</v>
      </c>
      <c r="BF268" s="79">
        <f t="shared" ca="1" si="233"/>
        <v>356131.60100000002</v>
      </c>
      <c r="BG268" s="14">
        <f ca="1">SUM(BE$12:BE268)</f>
        <v>184451.641</v>
      </c>
      <c r="BH268" s="77">
        <f ca="1">SUM(BC$12:BC268)+SUMIF(BD$12:BD268, "&lt;0")</f>
        <v>171679.96</v>
      </c>
      <c r="BJ268" s="78">
        <v>44442</v>
      </c>
      <c r="BK268" s="79">
        <f t="shared" ref="BK268:BK331" ca="1" si="253">IF(BJ268&lt;BL$5, $B268, MIN(BL$7, BL$9 + $C$8*(BJ268-BL$5)))</f>
        <v>1750</v>
      </c>
      <c r="BL268" s="79">
        <f t="shared" ca="1" si="218"/>
        <v>1750</v>
      </c>
      <c r="BM268" s="79">
        <f t="shared" ca="1" si="227"/>
        <v>1750</v>
      </c>
      <c r="BN268" s="79">
        <f t="shared" ref="BN268:BN331" ca="1" si="254">BK268-BM268</f>
        <v>0</v>
      </c>
      <c r="BO268" s="79">
        <f t="shared" ref="BO268:BO331" ca="1" si="255">IF(BN268 &gt; 0, BN268, 0)</f>
        <v>0</v>
      </c>
      <c r="BP268" s="79">
        <f t="shared" ca="1" si="234"/>
        <v>402381.60100000002</v>
      </c>
      <c r="BQ268" s="14">
        <f ca="1">SUM(BO$12:BO268)</f>
        <v>208451.641</v>
      </c>
      <c r="BR268" s="77">
        <f ca="1">SUM(BM$12:BM268)+SUMIF(BN$12:BN268, "&lt;0")</f>
        <v>193929.95999999993</v>
      </c>
      <c r="BT268" s="78">
        <v>44442</v>
      </c>
      <c r="BU268" s="79">
        <f t="shared" ref="BU268:BU331" ca="1" si="256">IF(BT268&lt;BV$5, $B268, MIN(BV$7, BV$9 + $C$8*(BT268-BV$5)))</f>
        <v>2000</v>
      </c>
      <c r="BV268" s="79">
        <f t="shared" ca="1" si="219"/>
        <v>2000</v>
      </c>
      <c r="BW268" s="79">
        <f t="shared" ca="1" si="228"/>
        <v>2000</v>
      </c>
      <c r="BX268" s="79">
        <f t="shared" ref="BX268:BX331" ca="1" si="257">BU268-BW268</f>
        <v>0</v>
      </c>
      <c r="BY268" s="79">
        <f t="shared" ref="BY268:BY331" ca="1" si="258">IF(BX268 &gt; 0, BX268, 0)</f>
        <v>0</v>
      </c>
      <c r="BZ268" s="79">
        <f t="shared" ca="1" si="211"/>
        <v>448081.49010891607</v>
      </c>
      <c r="CA268" s="14">
        <f ca="1">SUM(BY$12:BY268)</f>
        <v>232451.641</v>
      </c>
      <c r="CB268" s="77">
        <f ca="1">SUM(BW$12:BW268)+SUMIF(BX$12:BX268, "&lt;0")</f>
        <v>215629.84910891607</v>
      </c>
      <c r="CD268" s="78">
        <v>44442</v>
      </c>
      <c r="CE268" s="79">
        <f t="shared" ref="CE268:CE331" ca="1" si="259">IF(CD268&lt;CF$5, $B268, MIN(CF$7, CF$9 + $C$8*(CD268-CF$5)))</f>
        <v>2500</v>
      </c>
      <c r="CF268" s="79">
        <f t="shared" ca="1" si="220"/>
        <v>2500</v>
      </c>
      <c r="CG268" s="79">
        <f t="shared" ca="1" si="229"/>
        <v>2226.980936257492</v>
      </c>
      <c r="CH268" s="79">
        <f t="shared" ref="CH268:CH331" ca="1" si="260">CE268-CG268</f>
        <v>273.01906374250802</v>
      </c>
      <c r="CI268" s="79">
        <f t="shared" ref="CI268:CI331" ca="1" si="261">IF(CH268 &gt; 0, CH268, 0)</f>
        <v>273.01906374250802</v>
      </c>
      <c r="CJ268" s="79">
        <f t="shared" ca="1" si="235"/>
        <v>531841.69994991261</v>
      </c>
      <c r="CK268" s="14">
        <f ca="1">SUM(CI$12:CI268)</f>
        <v>278999.77757754124</v>
      </c>
      <c r="CL268" s="77">
        <f ca="1">SUM(CG$12:CG268)+SUMIF(CH$12:CH268, "&lt;0")</f>
        <v>252841.92237237137</v>
      </c>
    </row>
    <row r="269" spans="1:90" x14ac:dyDescent="0.2">
      <c r="A269" s="56">
        <v>44443</v>
      </c>
      <c r="B269" s="76">
        <f ca="1">IF($A269&gt;= $C$5,$C$6, INDEX('[1]Historical Data'!$D$2:$D$742, MATCH(A269, '[1]Historical Data'!$B$2:$B$742, 0)))</f>
        <v>1942.7882857142852</v>
      </c>
      <c r="C269" s="79">
        <f t="shared" ca="1" si="212"/>
        <v>1942.7882857142852</v>
      </c>
      <c r="D269" s="79">
        <f t="shared" ca="1" si="221"/>
        <v>1504.8522857142837</v>
      </c>
      <c r="E269" s="79">
        <f t="shared" ca="1" si="236"/>
        <v>437.93600000000151</v>
      </c>
      <c r="F269" s="79">
        <f t="shared" ca="1" si="237"/>
        <v>437.93600000000151</v>
      </c>
      <c r="G269" s="79">
        <f t="shared" ref="G269:G332" ca="1" si="262">B269+G268</f>
        <v>439990.22214285668</v>
      </c>
      <c r="H269" s="14">
        <f ca="1">SUM(F$12:F269)</f>
        <v>227397.25242857134</v>
      </c>
      <c r="I269" s="77">
        <f ca="1">SUM(D$12:D269)+SUMIF(E$12:E269, "&lt;0")</f>
        <v>212592.96971428563</v>
      </c>
      <c r="J269" s="14"/>
      <c r="K269" s="78">
        <v>44443</v>
      </c>
      <c r="L269" s="79">
        <f t="shared" ca="1" si="238"/>
        <v>1850.8969899038457</v>
      </c>
      <c r="M269" s="79">
        <f t="shared" ca="1" si="213"/>
        <v>1850.8969899038457</v>
      </c>
      <c r="N269" s="79">
        <f t="shared" ca="1" si="222"/>
        <v>1412.9609899038442</v>
      </c>
      <c r="O269" s="79">
        <f t="shared" ca="1" si="239"/>
        <v>437.93600000000151</v>
      </c>
      <c r="P269" s="79">
        <f t="shared" ca="1" si="240"/>
        <v>437.93600000000151</v>
      </c>
      <c r="Q269" s="79">
        <f t="shared" ca="1" si="230"/>
        <v>422898.44112211344</v>
      </c>
      <c r="R269" s="14">
        <f ca="1">SUM(P$12:P269)</f>
        <v>218575.68803076918</v>
      </c>
      <c r="S269" s="77">
        <f ca="1">SUM(N$12:N269)+SUMIF(O$12:O269, "&lt;0")</f>
        <v>204322.75309134612</v>
      </c>
      <c r="U269" s="78">
        <v>44443</v>
      </c>
      <c r="V269" s="79">
        <f t="shared" ca="1" si="241"/>
        <v>1250</v>
      </c>
      <c r="W269" s="79">
        <f t="shared" ca="1" si="214"/>
        <v>1250</v>
      </c>
      <c r="X269" s="79">
        <f t="shared" ca="1" si="223"/>
        <v>812.06399999999849</v>
      </c>
      <c r="Y269" s="79">
        <f t="shared" ca="1" si="242"/>
        <v>437.93600000000151</v>
      </c>
      <c r="Z269" s="79">
        <f t="shared" ca="1" si="243"/>
        <v>437.93600000000151</v>
      </c>
      <c r="AA269" s="79">
        <f t="shared" ca="1" si="231"/>
        <v>311131.60100000002</v>
      </c>
      <c r="AB269" s="14">
        <f ca="1">SUM(Z$12:Z269)</f>
        <v>160889.57699999999</v>
      </c>
      <c r="AC269" s="77">
        <f ca="1">SUM(X$12:X269)+SUMIF(Y$12:Y269, "&lt;0")</f>
        <v>150242.02399999998</v>
      </c>
      <c r="AE269" s="78">
        <v>44443</v>
      </c>
      <c r="AF269" s="79">
        <f t="shared" ca="1" si="244"/>
        <v>2000</v>
      </c>
      <c r="AG269" s="79">
        <f t="shared" ca="1" si="215"/>
        <v>2000</v>
      </c>
      <c r="AH269" s="79">
        <f t="shared" ca="1" si="224"/>
        <v>1562.0639999999985</v>
      </c>
      <c r="AI269" s="79">
        <f t="shared" ca="1" si="245"/>
        <v>437.93600000000151</v>
      </c>
      <c r="AJ269" s="79">
        <f t="shared" ca="1" si="246"/>
        <v>437.93600000000151</v>
      </c>
      <c r="AK269" s="79">
        <f t="shared" ref="AK269:AK332" ca="1" si="263">AF269+AK268</f>
        <v>450081.49010891607</v>
      </c>
      <c r="AL269" s="14">
        <f ca="1">SUM(AJ$12:AJ269)</f>
        <v>232889.57699999999</v>
      </c>
      <c r="AM269" s="77">
        <f ca="1">SUM(AH$12:AH269)+SUMIF(AI$12:AI269, "&lt;0")</f>
        <v>217191.91310891608</v>
      </c>
      <c r="AO269" s="78">
        <v>44443</v>
      </c>
      <c r="AP269" s="79">
        <f t="shared" ca="1" si="247"/>
        <v>3000</v>
      </c>
      <c r="AQ269" s="79">
        <f t="shared" ca="1" si="216"/>
        <v>3000</v>
      </c>
      <c r="AR269" s="79">
        <f t="shared" ca="1" si="225"/>
        <v>1997.9380804695293</v>
      </c>
      <c r="AS269" s="79">
        <f t="shared" ca="1" si="248"/>
        <v>1002.0619195304707</v>
      </c>
      <c r="AT269" s="79">
        <f t="shared" ca="1" si="249"/>
        <v>1002.0619195304707</v>
      </c>
      <c r="AU269" s="79">
        <f t="shared" ca="1" si="232"/>
        <v>607967.72356228146</v>
      </c>
      <c r="AV269" s="14">
        <f ca="1">SUM(AT$12:AT269)</f>
        <v>317952.81938384124</v>
      </c>
      <c r="AW269" s="77">
        <f ca="1">SUM(AR$12:AR269)+SUMIF(AS$12:AS269, "&lt;0")</f>
        <v>290014.9041784404</v>
      </c>
      <c r="AX269" s="14"/>
      <c r="AZ269" s="78">
        <v>44443</v>
      </c>
      <c r="BA269" s="79">
        <f t="shared" ca="1" si="250"/>
        <v>1500</v>
      </c>
      <c r="BB269" s="79">
        <f t="shared" ca="1" si="217"/>
        <v>1500</v>
      </c>
      <c r="BC269" s="79">
        <f t="shared" ca="1" si="226"/>
        <v>1062.0639999999985</v>
      </c>
      <c r="BD269" s="79">
        <f t="shared" ca="1" si="251"/>
        <v>437.93600000000151</v>
      </c>
      <c r="BE269" s="79">
        <f t="shared" ca="1" si="252"/>
        <v>437.93600000000151</v>
      </c>
      <c r="BF269" s="79">
        <f t="shared" ca="1" si="233"/>
        <v>357631.60100000002</v>
      </c>
      <c r="BG269" s="14">
        <f ca="1">SUM(BE$12:BE269)</f>
        <v>184889.57699999999</v>
      </c>
      <c r="BH269" s="77">
        <f ca="1">SUM(BC$12:BC269)+SUMIF(BD$12:BD269, "&lt;0")</f>
        <v>172742.024</v>
      </c>
      <c r="BJ269" s="78">
        <v>44443</v>
      </c>
      <c r="BK269" s="79">
        <f t="shared" ca="1" si="253"/>
        <v>1750</v>
      </c>
      <c r="BL269" s="79">
        <f t="shared" ca="1" si="218"/>
        <v>1750</v>
      </c>
      <c r="BM269" s="79">
        <f t="shared" ca="1" si="227"/>
        <v>1312.0639999999985</v>
      </c>
      <c r="BN269" s="79">
        <f t="shared" ca="1" si="254"/>
        <v>437.93600000000151</v>
      </c>
      <c r="BO269" s="79">
        <f t="shared" ca="1" si="255"/>
        <v>437.93600000000151</v>
      </c>
      <c r="BP269" s="79">
        <f t="shared" ca="1" si="234"/>
        <v>404131.60100000002</v>
      </c>
      <c r="BQ269" s="14">
        <f ca="1">SUM(BO$12:BO269)</f>
        <v>208889.57699999999</v>
      </c>
      <c r="BR269" s="77">
        <f ca="1">SUM(BM$12:BM269)+SUMIF(BN$12:BN269, "&lt;0")</f>
        <v>195242.02399999995</v>
      </c>
      <c r="BT269" s="78">
        <v>44443</v>
      </c>
      <c r="BU269" s="79">
        <f t="shared" ca="1" si="256"/>
        <v>2000</v>
      </c>
      <c r="BV269" s="79">
        <f t="shared" ca="1" si="219"/>
        <v>2000</v>
      </c>
      <c r="BW269" s="79">
        <f t="shared" ca="1" si="228"/>
        <v>1562.0639999999985</v>
      </c>
      <c r="BX269" s="79">
        <f t="shared" ca="1" si="257"/>
        <v>437.93600000000151</v>
      </c>
      <c r="BY269" s="79">
        <f t="shared" ca="1" si="258"/>
        <v>437.93600000000151</v>
      </c>
      <c r="BZ269" s="79">
        <f t="shared" ref="BZ269:BZ332" ca="1" si="264">BU269+BZ268</f>
        <v>450081.49010891607</v>
      </c>
      <c r="CA269" s="14">
        <f ca="1">SUM(BY$12:BY269)</f>
        <v>232889.57699999999</v>
      </c>
      <c r="CB269" s="77">
        <f ca="1">SUM(BW$12:BW269)+SUMIF(BX$12:BX269, "&lt;0")</f>
        <v>217191.91310891608</v>
      </c>
      <c r="CD269" s="78">
        <v>44443</v>
      </c>
      <c r="CE269" s="79">
        <f t="shared" ca="1" si="259"/>
        <v>2500</v>
      </c>
      <c r="CF269" s="79">
        <f t="shared" ca="1" si="220"/>
        <v>2500</v>
      </c>
      <c r="CG269" s="79">
        <f t="shared" ca="1" si="229"/>
        <v>1812.5501829045934</v>
      </c>
      <c r="CH269" s="79">
        <f t="shared" ca="1" si="260"/>
        <v>687.44981709540662</v>
      </c>
      <c r="CI269" s="79">
        <f t="shared" ca="1" si="261"/>
        <v>687.44981709540662</v>
      </c>
      <c r="CJ269" s="79">
        <f t="shared" ca="1" si="235"/>
        <v>534341.69994991261</v>
      </c>
      <c r="CK269" s="14">
        <f ca="1">SUM(CI$12:CI269)</f>
        <v>279687.22739463666</v>
      </c>
      <c r="CL269" s="77">
        <f ca="1">SUM(CG$12:CG269)+SUMIF(CH$12:CH269, "&lt;0")</f>
        <v>254654.47255527595</v>
      </c>
    </row>
    <row r="270" spans="1:90" x14ac:dyDescent="0.2">
      <c r="A270" s="56">
        <v>44444</v>
      </c>
      <c r="B270" s="76">
        <f ca="1">IF($A270&gt;= $C$5,$C$6, INDEX('[1]Historical Data'!$D$2:$D$742, MATCH(A270, '[1]Historical Data'!$B$2:$B$742, 0)))</f>
        <v>1942.7882857142852</v>
      </c>
      <c r="C270" s="79">
        <f t="shared" ca="1" si="212"/>
        <v>1942.7882857142852</v>
      </c>
      <c r="D270" s="79">
        <f t="shared" ca="1" si="221"/>
        <v>355.01828571428473</v>
      </c>
      <c r="E270" s="79">
        <f t="shared" ca="1" si="236"/>
        <v>1587.7700000000004</v>
      </c>
      <c r="F270" s="79">
        <f t="shared" ca="1" si="237"/>
        <v>1587.7700000000004</v>
      </c>
      <c r="G270" s="79">
        <f t="shared" ca="1" si="262"/>
        <v>441933.01042857097</v>
      </c>
      <c r="H270" s="14">
        <f ca="1">SUM(F$12:F270)</f>
        <v>228985.02242857133</v>
      </c>
      <c r="I270" s="77">
        <f ca="1">SUM(D$12:D270)+SUMIF(E$12:E270, "&lt;0")</f>
        <v>212947.98799999992</v>
      </c>
      <c r="J270" s="14"/>
      <c r="K270" s="78">
        <v>44444</v>
      </c>
      <c r="L270" s="79">
        <f t="shared" ca="1" si="238"/>
        <v>1850.8969899038457</v>
      </c>
      <c r="M270" s="79">
        <f t="shared" ca="1" si="213"/>
        <v>1850.8969899038457</v>
      </c>
      <c r="N270" s="79">
        <f t="shared" ca="1" si="222"/>
        <v>263.12698990384524</v>
      </c>
      <c r="O270" s="79">
        <f t="shared" ca="1" si="239"/>
        <v>1587.7700000000004</v>
      </c>
      <c r="P270" s="79">
        <f t="shared" ca="1" si="240"/>
        <v>1587.7700000000004</v>
      </c>
      <c r="Q270" s="79">
        <f t="shared" ca="1" si="230"/>
        <v>424749.33811201726</v>
      </c>
      <c r="R270" s="14">
        <f ca="1">SUM(P$12:P270)</f>
        <v>220163.45803076916</v>
      </c>
      <c r="S270" s="77">
        <f ca="1">SUM(N$12:N270)+SUMIF(O$12:O270, "&lt;0")</f>
        <v>204585.88008124995</v>
      </c>
      <c r="U270" s="78">
        <v>44444</v>
      </c>
      <c r="V270" s="79">
        <f t="shared" ca="1" si="241"/>
        <v>1250</v>
      </c>
      <c r="W270" s="79">
        <f t="shared" ca="1" si="214"/>
        <v>1250</v>
      </c>
      <c r="X270" s="79">
        <f t="shared" ca="1" si="223"/>
        <v>0</v>
      </c>
      <c r="Y270" s="79">
        <f t="shared" ca="1" si="242"/>
        <v>1250</v>
      </c>
      <c r="Z270" s="79">
        <f t="shared" ca="1" si="243"/>
        <v>1250</v>
      </c>
      <c r="AA270" s="79">
        <f t="shared" ca="1" si="231"/>
        <v>312381.60100000002</v>
      </c>
      <c r="AB270" s="14">
        <f ca="1">SUM(Z$12:Z270)</f>
        <v>162139.57699999999</v>
      </c>
      <c r="AC270" s="77">
        <f ca="1">SUM(X$12:X270)+SUMIF(Y$12:Y270, "&lt;0")</f>
        <v>150242.02399999998</v>
      </c>
      <c r="AE270" s="78">
        <v>44444</v>
      </c>
      <c r="AF270" s="79">
        <f t="shared" ca="1" si="244"/>
        <v>2000</v>
      </c>
      <c r="AG270" s="79">
        <f t="shared" ca="1" si="215"/>
        <v>2000</v>
      </c>
      <c r="AH270" s="79">
        <f t="shared" ca="1" si="224"/>
        <v>412.22999999999956</v>
      </c>
      <c r="AI270" s="79">
        <f t="shared" ca="1" si="245"/>
        <v>1587.7700000000004</v>
      </c>
      <c r="AJ270" s="79">
        <f t="shared" ca="1" si="246"/>
        <v>1587.7700000000004</v>
      </c>
      <c r="AK270" s="79">
        <f t="shared" ca="1" si="263"/>
        <v>452081.49010891607</v>
      </c>
      <c r="AL270" s="14">
        <f ca="1">SUM(AJ$12:AJ270)</f>
        <v>234477.34699999998</v>
      </c>
      <c r="AM270" s="77">
        <f ca="1">SUM(AH$12:AH270)+SUMIF(AI$12:AI270, "&lt;0")</f>
        <v>217604.14310891609</v>
      </c>
      <c r="AO270" s="78">
        <v>44444</v>
      </c>
      <c r="AP270" s="79">
        <f t="shared" ca="1" si="247"/>
        <v>3000</v>
      </c>
      <c r="AQ270" s="79">
        <f t="shared" ca="1" si="216"/>
        <v>3000</v>
      </c>
      <c r="AR270" s="79">
        <f t="shared" ca="1" si="225"/>
        <v>848.10408046953034</v>
      </c>
      <c r="AS270" s="79">
        <f t="shared" ca="1" si="248"/>
        <v>2151.8959195304697</v>
      </c>
      <c r="AT270" s="79">
        <f t="shared" ca="1" si="249"/>
        <v>2151.8959195304697</v>
      </c>
      <c r="AU270" s="79">
        <f t="shared" ca="1" si="232"/>
        <v>610967.72356228146</v>
      </c>
      <c r="AV270" s="14">
        <f ca="1">SUM(AT$12:AT270)</f>
        <v>320104.71530337172</v>
      </c>
      <c r="AW270" s="77">
        <f ca="1">SUM(AR$12:AR270)+SUMIF(AS$12:AS270, "&lt;0")</f>
        <v>290863.00825890992</v>
      </c>
      <c r="AX270" s="14"/>
      <c r="AZ270" s="78">
        <v>44444</v>
      </c>
      <c r="BA270" s="79">
        <f t="shared" ca="1" si="250"/>
        <v>1500</v>
      </c>
      <c r="BB270" s="79">
        <f t="shared" ca="1" si="217"/>
        <v>1500</v>
      </c>
      <c r="BC270" s="79">
        <f t="shared" ca="1" si="226"/>
        <v>0</v>
      </c>
      <c r="BD270" s="79">
        <f t="shared" ca="1" si="251"/>
        <v>1500</v>
      </c>
      <c r="BE270" s="79">
        <f t="shared" ca="1" si="252"/>
        <v>1500</v>
      </c>
      <c r="BF270" s="79">
        <f t="shared" ca="1" si="233"/>
        <v>359131.60100000002</v>
      </c>
      <c r="BG270" s="14">
        <f ca="1">SUM(BE$12:BE270)</f>
        <v>186389.57699999999</v>
      </c>
      <c r="BH270" s="77">
        <f ca="1">SUM(BC$12:BC270)+SUMIF(BD$12:BD270, "&lt;0")</f>
        <v>172742.024</v>
      </c>
      <c r="BJ270" s="78">
        <v>44444</v>
      </c>
      <c r="BK270" s="79">
        <f t="shared" ca="1" si="253"/>
        <v>1750</v>
      </c>
      <c r="BL270" s="79">
        <f t="shared" ca="1" si="218"/>
        <v>1750</v>
      </c>
      <c r="BM270" s="79">
        <f t="shared" ca="1" si="227"/>
        <v>162.22999999999956</v>
      </c>
      <c r="BN270" s="79">
        <f t="shared" ca="1" si="254"/>
        <v>1587.7700000000004</v>
      </c>
      <c r="BO270" s="79">
        <f t="shared" ca="1" si="255"/>
        <v>1587.7700000000004</v>
      </c>
      <c r="BP270" s="79">
        <f t="shared" ca="1" si="234"/>
        <v>405881.60100000002</v>
      </c>
      <c r="BQ270" s="14">
        <f ca="1">SUM(BO$12:BO270)</f>
        <v>210477.34699999998</v>
      </c>
      <c r="BR270" s="77">
        <f ca="1">SUM(BM$12:BM270)+SUMIF(BN$12:BN270, "&lt;0")</f>
        <v>195404.25399999996</v>
      </c>
      <c r="BT270" s="78">
        <v>44444</v>
      </c>
      <c r="BU270" s="79">
        <f t="shared" ca="1" si="256"/>
        <v>2000</v>
      </c>
      <c r="BV270" s="79">
        <f t="shared" ca="1" si="219"/>
        <v>2000</v>
      </c>
      <c r="BW270" s="79">
        <f t="shared" ca="1" si="228"/>
        <v>412.22999999999956</v>
      </c>
      <c r="BX270" s="79">
        <f t="shared" ca="1" si="257"/>
        <v>1587.7700000000004</v>
      </c>
      <c r="BY270" s="79">
        <f t="shared" ca="1" si="258"/>
        <v>1587.7700000000004</v>
      </c>
      <c r="BZ270" s="79">
        <f t="shared" ca="1" si="264"/>
        <v>452081.49010891607</v>
      </c>
      <c r="CA270" s="14">
        <f ca="1">SUM(BY$12:BY270)</f>
        <v>234477.34699999998</v>
      </c>
      <c r="CB270" s="77">
        <f ca="1">SUM(BW$12:BW270)+SUMIF(BX$12:BX270, "&lt;0")</f>
        <v>217604.14310891609</v>
      </c>
      <c r="CD270" s="78">
        <v>44444</v>
      </c>
      <c r="CE270" s="79">
        <f t="shared" ca="1" si="259"/>
        <v>2500</v>
      </c>
      <c r="CF270" s="79">
        <f t="shared" ca="1" si="220"/>
        <v>2500</v>
      </c>
      <c r="CG270" s="79">
        <f t="shared" ca="1" si="229"/>
        <v>686.22142955169693</v>
      </c>
      <c r="CH270" s="79">
        <f t="shared" ca="1" si="260"/>
        <v>1813.7785704483031</v>
      </c>
      <c r="CI270" s="79">
        <f t="shared" ca="1" si="261"/>
        <v>1813.7785704483031</v>
      </c>
      <c r="CJ270" s="79">
        <f t="shared" ca="1" si="235"/>
        <v>536841.69994991261</v>
      </c>
      <c r="CK270" s="14">
        <f ca="1">SUM(CI$12:CI270)</f>
        <v>281501.00596508494</v>
      </c>
      <c r="CL270" s="77">
        <f ca="1">SUM(CG$12:CG270)+SUMIF(CH$12:CH270, "&lt;0")</f>
        <v>255340.69398482764</v>
      </c>
    </row>
    <row r="271" spans="1:90" x14ac:dyDescent="0.2">
      <c r="A271" s="56">
        <v>44445</v>
      </c>
      <c r="B271" s="76">
        <f ca="1">IF($A271&gt;= $C$5,$C$6, INDEX('[1]Historical Data'!$D$2:$D$742, MATCH(A271, '[1]Historical Data'!$B$2:$B$742, 0)))</f>
        <v>1942.7882857142852</v>
      </c>
      <c r="C271" s="79">
        <f t="shared" ca="1" si="212"/>
        <v>1942.7882857142852</v>
      </c>
      <c r="D271" s="79">
        <f t="shared" ca="1" si="221"/>
        <v>0</v>
      </c>
      <c r="E271" s="79">
        <f t="shared" ca="1" si="236"/>
        <v>1942.7882857142852</v>
      </c>
      <c r="F271" s="79">
        <f t="shared" ca="1" si="237"/>
        <v>1942.7882857142852</v>
      </c>
      <c r="G271" s="79">
        <f t="shared" ca="1" si="262"/>
        <v>443875.79871428525</v>
      </c>
      <c r="H271" s="14">
        <f ca="1">SUM(F$12:F271)</f>
        <v>230927.81071428562</v>
      </c>
      <c r="I271" s="77">
        <f ca="1">SUM(D$12:D271)+SUMIF(E$12:E271, "&lt;0")</f>
        <v>212947.98799999992</v>
      </c>
      <c r="J271" s="14"/>
      <c r="K271" s="78">
        <v>44445</v>
      </c>
      <c r="L271" s="79">
        <f t="shared" ca="1" si="238"/>
        <v>1850.8969899038457</v>
      </c>
      <c r="M271" s="79">
        <f t="shared" ca="1" si="213"/>
        <v>1850.8969899038457</v>
      </c>
      <c r="N271" s="79">
        <f t="shared" ca="1" si="222"/>
        <v>0</v>
      </c>
      <c r="O271" s="79">
        <f t="shared" ca="1" si="239"/>
        <v>1850.8969899038457</v>
      </c>
      <c r="P271" s="79">
        <f t="shared" ca="1" si="240"/>
        <v>1850.8969899038457</v>
      </c>
      <c r="Q271" s="79">
        <f t="shared" ca="1" si="230"/>
        <v>426600.23510192108</v>
      </c>
      <c r="R271" s="14">
        <f ca="1">SUM(P$12:P271)</f>
        <v>222014.35502067301</v>
      </c>
      <c r="S271" s="77">
        <f ca="1">SUM(N$12:N271)+SUMIF(O$12:O271, "&lt;0")</f>
        <v>204585.88008124995</v>
      </c>
      <c r="U271" s="78">
        <v>44445</v>
      </c>
      <c r="V271" s="79">
        <f t="shared" ca="1" si="241"/>
        <v>1250</v>
      </c>
      <c r="W271" s="79">
        <f t="shared" ca="1" si="214"/>
        <v>1250</v>
      </c>
      <c r="X271" s="79">
        <f t="shared" ca="1" si="223"/>
        <v>0</v>
      </c>
      <c r="Y271" s="79">
        <f t="shared" ca="1" si="242"/>
        <v>1250</v>
      </c>
      <c r="Z271" s="79">
        <f t="shared" ca="1" si="243"/>
        <v>1250</v>
      </c>
      <c r="AA271" s="79">
        <f t="shared" ca="1" si="231"/>
        <v>313631.60100000002</v>
      </c>
      <c r="AB271" s="14">
        <f ca="1">SUM(Z$12:Z271)</f>
        <v>163389.57699999999</v>
      </c>
      <c r="AC271" s="77">
        <f ca="1">SUM(X$12:X271)+SUMIF(Y$12:Y271, "&lt;0")</f>
        <v>150242.02399999998</v>
      </c>
      <c r="AE271" s="78">
        <v>44445</v>
      </c>
      <c r="AF271" s="79">
        <f t="shared" ca="1" si="244"/>
        <v>2000</v>
      </c>
      <c r="AG271" s="79">
        <f t="shared" ca="1" si="215"/>
        <v>2000</v>
      </c>
      <c r="AH271" s="79">
        <f t="shared" ca="1" si="224"/>
        <v>15.237000000003718</v>
      </c>
      <c r="AI271" s="79">
        <f t="shared" ca="1" si="245"/>
        <v>1984.7629999999963</v>
      </c>
      <c r="AJ271" s="79">
        <f t="shared" ca="1" si="246"/>
        <v>1984.7629999999963</v>
      </c>
      <c r="AK271" s="79">
        <f t="shared" ca="1" si="263"/>
        <v>454081.49010891607</v>
      </c>
      <c r="AL271" s="14">
        <f ca="1">SUM(AJ$12:AJ271)</f>
        <v>236462.11</v>
      </c>
      <c r="AM271" s="77">
        <f ca="1">SUM(AH$12:AH271)+SUMIF(AI$12:AI271, "&lt;0")</f>
        <v>217619.38010891608</v>
      </c>
      <c r="AO271" s="78">
        <v>44445</v>
      </c>
      <c r="AP271" s="79">
        <f t="shared" ca="1" si="247"/>
        <v>3000</v>
      </c>
      <c r="AQ271" s="79">
        <f t="shared" ca="1" si="216"/>
        <v>3000</v>
      </c>
      <c r="AR271" s="79">
        <f t="shared" ca="1" si="225"/>
        <v>451.1110804695345</v>
      </c>
      <c r="AS271" s="79">
        <f t="shared" ca="1" si="248"/>
        <v>2548.8889195304655</v>
      </c>
      <c r="AT271" s="79">
        <f t="shared" ca="1" si="249"/>
        <v>2548.8889195304655</v>
      </c>
      <c r="AU271" s="79">
        <f t="shared" ca="1" si="232"/>
        <v>613967.72356228146</v>
      </c>
      <c r="AV271" s="14">
        <f ca="1">SUM(AT$12:AT271)</f>
        <v>322653.60422290221</v>
      </c>
      <c r="AW271" s="77">
        <f ca="1">SUM(AR$12:AR271)+SUMIF(AS$12:AS271, "&lt;0")</f>
        <v>291314.11933937942</v>
      </c>
      <c r="AX271" s="14"/>
      <c r="AZ271" s="78">
        <v>44445</v>
      </c>
      <c r="BA271" s="79">
        <f t="shared" ca="1" si="250"/>
        <v>1500</v>
      </c>
      <c r="BB271" s="79">
        <f t="shared" ca="1" si="217"/>
        <v>1500</v>
      </c>
      <c r="BC271" s="79">
        <f t="shared" ca="1" si="226"/>
        <v>0</v>
      </c>
      <c r="BD271" s="79">
        <f t="shared" ca="1" si="251"/>
        <v>1500</v>
      </c>
      <c r="BE271" s="79">
        <f t="shared" ca="1" si="252"/>
        <v>1500</v>
      </c>
      <c r="BF271" s="79">
        <f t="shared" ca="1" si="233"/>
        <v>360631.60100000002</v>
      </c>
      <c r="BG271" s="14">
        <f ca="1">SUM(BE$12:BE271)</f>
        <v>187889.57699999999</v>
      </c>
      <c r="BH271" s="77">
        <f ca="1">SUM(BC$12:BC271)+SUMIF(BD$12:BD271, "&lt;0")</f>
        <v>172742.024</v>
      </c>
      <c r="BJ271" s="78">
        <v>44445</v>
      </c>
      <c r="BK271" s="79">
        <f t="shared" ca="1" si="253"/>
        <v>1750</v>
      </c>
      <c r="BL271" s="79">
        <f t="shared" ca="1" si="218"/>
        <v>1750</v>
      </c>
      <c r="BM271" s="79">
        <f t="shared" ca="1" si="227"/>
        <v>0</v>
      </c>
      <c r="BN271" s="79">
        <f t="shared" ca="1" si="254"/>
        <v>1750</v>
      </c>
      <c r="BO271" s="79">
        <f t="shared" ca="1" si="255"/>
        <v>1750</v>
      </c>
      <c r="BP271" s="79">
        <f t="shared" ca="1" si="234"/>
        <v>407631.60100000002</v>
      </c>
      <c r="BQ271" s="14">
        <f ca="1">SUM(BO$12:BO271)</f>
        <v>212227.34699999998</v>
      </c>
      <c r="BR271" s="77">
        <f ca="1">SUM(BM$12:BM271)+SUMIF(BN$12:BN271, "&lt;0")</f>
        <v>195404.25399999996</v>
      </c>
      <c r="BT271" s="78">
        <v>44445</v>
      </c>
      <c r="BU271" s="79">
        <f t="shared" ca="1" si="256"/>
        <v>2000</v>
      </c>
      <c r="BV271" s="79">
        <f t="shared" ca="1" si="219"/>
        <v>2000</v>
      </c>
      <c r="BW271" s="79">
        <f t="shared" ca="1" si="228"/>
        <v>15.237000000003718</v>
      </c>
      <c r="BX271" s="79">
        <f t="shared" ca="1" si="257"/>
        <v>1984.7629999999963</v>
      </c>
      <c r="BY271" s="79">
        <f t="shared" ca="1" si="258"/>
        <v>1984.7629999999963</v>
      </c>
      <c r="BZ271" s="79">
        <f t="shared" ca="1" si="264"/>
        <v>454081.49010891607</v>
      </c>
      <c r="CA271" s="14">
        <f ca="1">SUM(BY$12:BY271)</f>
        <v>236462.11</v>
      </c>
      <c r="CB271" s="77">
        <f ca="1">SUM(BW$12:BW271)+SUMIF(BX$12:BX271, "&lt;0")</f>
        <v>217619.38010891608</v>
      </c>
      <c r="CD271" s="78">
        <v>44445</v>
      </c>
      <c r="CE271" s="79">
        <f t="shared" ca="1" si="259"/>
        <v>2500</v>
      </c>
      <c r="CF271" s="79">
        <f t="shared" ca="1" si="220"/>
        <v>2500</v>
      </c>
      <c r="CG271" s="79">
        <f t="shared" ca="1" si="229"/>
        <v>312.73367619880401</v>
      </c>
      <c r="CH271" s="79">
        <f t="shared" ca="1" si="260"/>
        <v>2187.266323801196</v>
      </c>
      <c r="CI271" s="79">
        <f t="shared" ca="1" si="261"/>
        <v>2187.266323801196</v>
      </c>
      <c r="CJ271" s="79">
        <f t="shared" ca="1" si="235"/>
        <v>539341.69994991261</v>
      </c>
      <c r="CK271" s="14">
        <f ca="1">SUM(CI$12:CI271)</f>
        <v>283688.27228888613</v>
      </c>
      <c r="CL271" s="77">
        <f ca="1">SUM(CG$12:CG271)+SUMIF(CH$12:CH271, "&lt;0")</f>
        <v>255653.42766102645</v>
      </c>
    </row>
    <row r="272" spans="1:90" x14ac:dyDescent="0.2">
      <c r="A272" s="56">
        <v>44446</v>
      </c>
      <c r="B272" s="76">
        <f ca="1">IF($A272&gt;= $C$5,$C$6, INDEX('[1]Historical Data'!$D$2:$D$742, MATCH(A272, '[1]Historical Data'!$B$2:$B$742, 0)))</f>
        <v>1942.7882857142852</v>
      </c>
      <c r="C272" s="79">
        <f t="shared" ca="1" si="212"/>
        <v>1942.7882857142852</v>
      </c>
      <c r="D272" s="79">
        <f t="shared" ca="1" si="221"/>
        <v>536.16457142858008</v>
      </c>
      <c r="E272" s="79">
        <f t="shared" ca="1" si="236"/>
        <v>1406.6237142857051</v>
      </c>
      <c r="F272" s="79">
        <f t="shared" ca="1" si="237"/>
        <v>1406.6237142857051</v>
      </c>
      <c r="G272" s="79">
        <f t="shared" ca="1" si="262"/>
        <v>445818.58699999953</v>
      </c>
      <c r="H272" s="14">
        <f ca="1">SUM(F$12:F272)</f>
        <v>232334.43442857132</v>
      </c>
      <c r="I272" s="77">
        <f ca="1">SUM(D$12:D272)+SUMIF(E$12:E272, "&lt;0")</f>
        <v>213484.15257142851</v>
      </c>
      <c r="J272" s="14"/>
      <c r="K272" s="78">
        <v>44446</v>
      </c>
      <c r="L272" s="79">
        <f t="shared" ca="1" si="238"/>
        <v>1850.8969899038457</v>
      </c>
      <c r="M272" s="79">
        <f t="shared" ca="1" si="213"/>
        <v>1850.8969899038457</v>
      </c>
      <c r="N272" s="79">
        <f t="shared" ca="1" si="222"/>
        <v>352.3819798077011</v>
      </c>
      <c r="O272" s="79">
        <f t="shared" ca="1" si="239"/>
        <v>1498.5150100961446</v>
      </c>
      <c r="P272" s="79">
        <f t="shared" ca="1" si="240"/>
        <v>1498.5150100961446</v>
      </c>
      <c r="Q272" s="79">
        <f t="shared" ca="1" si="230"/>
        <v>428451.1320918249</v>
      </c>
      <c r="R272" s="14">
        <f ca="1">SUM(P$12:P272)</f>
        <v>223512.87003076915</v>
      </c>
      <c r="S272" s="77">
        <f ca="1">SUM(N$12:N272)+SUMIF(O$12:O272, "&lt;0")</f>
        <v>204938.26206105764</v>
      </c>
      <c r="U272" s="78">
        <v>44446</v>
      </c>
      <c r="V272" s="79">
        <f t="shared" ca="1" si="241"/>
        <v>1250</v>
      </c>
      <c r="W272" s="79">
        <f t="shared" ca="1" si="214"/>
        <v>1250</v>
      </c>
      <c r="X272" s="79">
        <f t="shared" ca="1" si="223"/>
        <v>0</v>
      </c>
      <c r="Y272" s="79">
        <f t="shared" ca="1" si="242"/>
        <v>1250</v>
      </c>
      <c r="Z272" s="79">
        <f t="shared" ca="1" si="243"/>
        <v>1250</v>
      </c>
      <c r="AA272" s="79">
        <f t="shared" ca="1" si="231"/>
        <v>314881.60100000002</v>
      </c>
      <c r="AB272" s="14">
        <f ca="1">SUM(Z$12:Z272)</f>
        <v>164639.57699999999</v>
      </c>
      <c r="AC272" s="77">
        <f ca="1">SUM(X$12:X272)+SUMIF(Y$12:Y272, "&lt;0")</f>
        <v>150242.02399999998</v>
      </c>
      <c r="AE272" s="78">
        <v>44446</v>
      </c>
      <c r="AF272" s="79">
        <f t="shared" ca="1" si="244"/>
        <v>2000</v>
      </c>
      <c r="AG272" s="79">
        <f t="shared" ca="1" si="215"/>
        <v>2000</v>
      </c>
      <c r="AH272" s="79">
        <f t="shared" ca="1" si="224"/>
        <v>635.35100000000602</v>
      </c>
      <c r="AI272" s="79">
        <f t="shared" ca="1" si="245"/>
        <v>1364.648999999994</v>
      </c>
      <c r="AJ272" s="79">
        <f t="shared" ca="1" si="246"/>
        <v>1364.648999999994</v>
      </c>
      <c r="AK272" s="79">
        <f t="shared" ca="1" si="263"/>
        <v>456081.49010891607</v>
      </c>
      <c r="AL272" s="14">
        <f ca="1">SUM(AJ$12:AJ272)</f>
        <v>237826.75899999999</v>
      </c>
      <c r="AM272" s="77">
        <f ca="1">SUM(AH$12:AH272)+SUMIF(AI$12:AI272, "&lt;0")</f>
        <v>218254.73110891608</v>
      </c>
      <c r="AO272" s="78">
        <v>44446</v>
      </c>
      <c r="AP272" s="79">
        <f t="shared" ca="1" si="247"/>
        <v>3000</v>
      </c>
      <c r="AQ272" s="79">
        <f t="shared" ca="1" si="216"/>
        <v>3000</v>
      </c>
      <c r="AR272" s="79">
        <f t="shared" ca="1" si="225"/>
        <v>1071.2250804695368</v>
      </c>
      <c r="AS272" s="79">
        <f t="shared" ca="1" si="248"/>
        <v>1928.7749195304632</v>
      </c>
      <c r="AT272" s="79">
        <f t="shared" ca="1" si="249"/>
        <v>1928.7749195304632</v>
      </c>
      <c r="AU272" s="79">
        <f t="shared" ca="1" si="232"/>
        <v>616967.72356228146</v>
      </c>
      <c r="AV272" s="14">
        <f ca="1">SUM(AT$12:AT272)</f>
        <v>324582.37914243265</v>
      </c>
      <c r="AW272" s="77">
        <f ca="1">SUM(AR$12:AR272)+SUMIF(AS$12:AS272, "&lt;0")</f>
        <v>292385.34441984899</v>
      </c>
      <c r="AX272" s="14"/>
      <c r="AZ272" s="78">
        <v>44446</v>
      </c>
      <c r="BA272" s="79">
        <f t="shared" ca="1" si="250"/>
        <v>1500</v>
      </c>
      <c r="BB272" s="79">
        <f t="shared" ca="1" si="217"/>
        <v>1500</v>
      </c>
      <c r="BC272" s="79">
        <f t="shared" ca="1" si="226"/>
        <v>0</v>
      </c>
      <c r="BD272" s="79">
        <f t="shared" ca="1" si="251"/>
        <v>1500</v>
      </c>
      <c r="BE272" s="79">
        <f t="shared" ca="1" si="252"/>
        <v>1500</v>
      </c>
      <c r="BF272" s="79">
        <f t="shared" ca="1" si="233"/>
        <v>362131.60100000002</v>
      </c>
      <c r="BG272" s="14">
        <f ca="1">SUM(BE$12:BE272)</f>
        <v>189389.57699999999</v>
      </c>
      <c r="BH272" s="77">
        <f ca="1">SUM(BC$12:BC272)+SUMIF(BD$12:BD272, "&lt;0")</f>
        <v>172742.024</v>
      </c>
      <c r="BJ272" s="78">
        <v>44446</v>
      </c>
      <c r="BK272" s="79">
        <f t="shared" ca="1" si="253"/>
        <v>1750</v>
      </c>
      <c r="BL272" s="79">
        <f t="shared" ca="1" si="218"/>
        <v>1750</v>
      </c>
      <c r="BM272" s="79">
        <f t="shared" ca="1" si="227"/>
        <v>150.58800000000974</v>
      </c>
      <c r="BN272" s="79">
        <f t="shared" ca="1" si="254"/>
        <v>1599.4119999999903</v>
      </c>
      <c r="BO272" s="79">
        <f t="shared" ca="1" si="255"/>
        <v>1599.4119999999903</v>
      </c>
      <c r="BP272" s="79">
        <f t="shared" ca="1" si="234"/>
        <v>409381.60100000002</v>
      </c>
      <c r="BQ272" s="14">
        <f ca="1">SUM(BO$12:BO272)</f>
        <v>213826.75899999996</v>
      </c>
      <c r="BR272" s="77">
        <f ca="1">SUM(BM$12:BM272)+SUMIF(BN$12:BN272, "&lt;0")</f>
        <v>195554.84199999998</v>
      </c>
      <c r="BT272" s="78">
        <v>44446</v>
      </c>
      <c r="BU272" s="79">
        <f t="shared" ca="1" si="256"/>
        <v>2000</v>
      </c>
      <c r="BV272" s="79">
        <f t="shared" ca="1" si="219"/>
        <v>2000</v>
      </c>
      <c r="BW272" s="79">
        <f t="shared" ca="1" si="228"/>
        <v>635.35100000000602</v>
      </c>
      <c r="BX272" s="79">
        <f t="shared" ca="1" si="257"/>
        <v>1364.648999999994</v>
      </c>
      <c r="BY272" s="79">
        <f t="shared" ca="1" si="258"/>
        <v>1364.648999999994</v>
      </c>
      <c r="BZ272" s="79">
        <f t="shared" ca="1" si="264"/>
        <v>456081.49010891607</v>
      </c>
      <c r="CA272" s="14">
        <f ca="1">SUM(BY$12:BY272)</f>
        <v>237826.75899999999</v>
      </c>
      <c r="CB272" s="77">
        <f ca="1">SUM(BW$12:BW272)+SUMIF(BX$12:BX272, "&lt;0")</f>
        <v>218254.73110891608</v>
      </c>
      <c r="CD272" s="78">
        <v>44446</v>
      </c>
      <c r="CE272" s="79">
        <f t="shared" ca="1" si="259"/>
        <v>2500</v>
      </c>
      <c r="CF272" s="79">
        <f t="shared" ca="1" si="220"/>
        <v>2500</v>
      </c>
      <c r="CG272" s="79">
        <f t="shared" ca="1" si="229"/>
        <v>956.35292284590923</v>
      </c>
      <c r="CH272" s="79">
        <f t="shared" ca="1" si="260"/>
        <v>1543.6470771540908</v>
      </c>
      <c r="CI272" s="79">
        <f t="shared" ca="1" si="261"/>
        <v>1543.6470771540908</v>
      </c>
      <c r="CJ272" s="79">
        <f t="shared" ca="1" si="235"/>
        <v>541841.69994991261</v>
      </c>
      <c r="CK272" s="14">
        <f ca="1">SUM(CI$12:CI272)</f>
        <v>285231.91936604021</v>
      </c>
      <c r="CL272" s="77">
        <f ca="1">SUM(CG$12:CG272)+SUMIF(CH$12:CH272, "&lt;0")</f>
        <v>256609.78058387237</v>
      </c>
    </row>
    <row r="273" spans="1:90" x14ac:dyDescent="0.2">
      <c r="A273" s="56">
        <v>44447</v>
      </c>
      <c r="B273" s="76">
        <f ca="1">IF($A273&gt;= $C$5,$C$6, INDEX('[1]Historical Data'!$D$2:$D$742, MATCH(A273, '[1]Historical Data'!$B$2:$B$742, 0)))</f>
        <v>1942.7882857142852</v>
      </c>
      <c r="C273" s="79">
        <f t="shared" ca="1" si="212"/>
        <v>1942.7882857142852</v>
      </c>
      <c r="D273" s="79">
        <f t="shared" ca="1" si="221"/>
        <v>0</v>
      </c>
      <c r="E273" s="79">
        <f t="shared" ca="1" si="236"/>
        <v>1942.7882857142852</v>
      </c>
      <c r="F273" s="79">
        <f t="shared" ca="1" si="237"/>
        <v>1942.7882857142852</v>
      </c>
      <c r="G273" s="79">
        <f t="shared" ca="1" si="262"/>
        <v>447761.37528571382</v>
      </c>
      <c r="H273" s="14">
        <f ca="1">SUM(F$12:F273)</f>
        <v>234277.2227142856</v>
      </c>
      <c r="I273" s="77">
        <f ca="1">SUM(D$12:D273)+SUMIF(E$12:E273, "&lt;0")</f>
        <v>213484.15257142851</v>
      </c>
      <c r="J273" s="14"/>
      <c r="K273" s="78">
        <v>44447</v>
      </c>
      <c r="L273" s="79">
        <f t="shared" ca="1" si="238"/>
        <v>1850.8969899038457</v>
      </c>
      <c r="M273" s="79">
        <f t="shared" ca="1" si="213"/>
        <v>1850.8969899038457</v>
      </c>
      <c r="N273" s="79">
        <f t="shared" ca="1" si="222"/>
        <v>0</v>
      </c>
      <c r="O273" s="79">
        <f t="shared" ca="1" si="239"/>
        <v>1850.8969899038457</v>
      </c>
      <c r="P273" s="79">
        <f t="shared" ca="1" si="240"/>
        <v>1850.8969899038457</v>
      </c>
      <c r="Q273" s="79">
        <f t="shared" ca="1" si="230"/>
        <v>430302.02908172872</v>
      </c>
      <c r="R273" s="14">
        <f ca="1">SUM(P$12:P273)</f>
        <v>225363.767020673</v>
      </c>
      <c r="S273" s="77">
        <f ca="1">SUM(N$12:N273)+SUMIF(O$12:O273, "&lt;0")</f>
        <v>204938.26206105764</v>
      </c>
      <c r="U273" s="78">
        <v>44447</v>
      </c>
      <c r="V273" s="79">
        <f t="shared" ca="1" si="241"/>
        <v>1250</v>
      </c>
      <c r="W273" s="79">
        <f t="shared" ca="1" si="214"/>
        <v>1250</v>
      </c>
      <c r="X273" s="79">
        <f t="shared" ca="1" si="223"/>
        <v>0</v>
      </c>
      <c r="Y273" s="79">
        <f t="shared" ca="1" si="242"/>
        <v>1250</v>
      </c>
      <c r="Z273" s="79">
        <f t="shared" ca="1" si="243"/>
        <v>1250</v>
      </c>
      <c r="AA273" s="79">
        <f t="shared" ca="1" si="231"/>
        <v>316131.60100000002</v>
      </c>
      <c r="AB273" s="14">
        <f ca="1">SUM(Z$12:Z273)</f>
        <v>165889.57699999999</v>
      </c>
      <c r="AC273" s="77">
        <f ca="1">SUM(X$12:X273)+SUMIF(Y$12:Y273, "&lt;0")</f>
        <v>150242.02399999998</v>
      </c>
      <c r="AE273" s="78">
        <v>44447</v>
      </c>
      <c r="AF273" s="79">
        <f t="shared" ca="1" si="244"/>
        <v>2000</v>
      </c>
      <c r="AG273" s="79">
        <f t="shared" ca="1" si="215"/>
        <v>2000</v>
      </c>
      <c r="AH273" s="79">
        <f t="shared" ca="1" si="224"/>
        <v>2.1179999999958454</v>
      </c>
      <c r="AI273" s="79">
        <f t="shared" ca="1" si="245"/>
        <v>1997.8820000000042</v>
      </c>
      <c r="AJ273" s="79">
        <f t="shared" ca="1" si="246"/>
        <v>1997.8820000000042</v>
      </c>
      <c r="AK273" s="79">
        <f t="shared" ca="1" si="263"/>
        <v>458081.49010891607</v>
      </c>
      <c r="AL273" s="14">
        <f ca="1">SUM(AJ$12:AJ273)</f>
        <v>239824.641</v>
      </c>
      <c r="AM273" s="77">
        <f ca="1">SUM(AH$12:AH273)+SUMIF(AI$12:AI273, "&lt;0")</f>
        <v>218256.84910891607</v>
      </c>
      <c r="AO273" s="78">
        <v>44447</v>
      </c>
      <c r="AP273" s="79">
        <f t="shared" ca="1" si="247"/>
        <v>3000</v>
      </c>
      <c r="AQ273" s="79">
        <f t="shared" ca="1" si="216"/>
        <v>3000</v>
      </c>
      <c r="AR273" s="79">
        <f t="shared" ca="1" si="225"/>
        <v>437.99208046952663</v>
      </c>
      <c r="AS273" s="79">
        <f t="shared" ca="1" si="248"/>
        <v>2562.0079195304734</v>
      </c>
      <c r="AT273" s="79">
        <f t="shared" ca="1" si="249"/>
        <v>2562.0079195304734</v>
      </c>
      <c r="AU273" s="79">
        <f t="shared" ca="1" si="232"/>
        <v>619967.72356228146</v>
      </c>
      <c r="AV273" s="14">
        <f ca="1">SUM(AT$12:AT273)</f>
        <v>327144.38706196315</v>
      </c>
      <c r="AW273" s="77">
        <f ca="1">SUM(AR$12:AR273)+SUMIF(AS$12:AS273, "&lt;0")</f>
        <v>292823.33650031849</v>
      </c>
      <c r="AX273" s="14"/>
      <c r="AZ273" s="78">
        <v>44447</v>
      </c>
      <c r="BA273" s="79">
        <f t="shared" ca="1" si="250"/>
        <v>1500</v>
      </c>
      <c r="BB273" s="79">
        <f t="shared" ca="1" si="217"/>
        <v>1500</v>
      </c>
      <c r="BC273" s="79">
        <f t="shared" ca="1" si="226"/>
        <v>0</v>
      </c>
      <c r="BD273" s="79">
        <f t="shared" ca="1" si="251"/>
        <v>1500</v>
      </c>
      <c r="BE273" s="79">
        <f t="shared" ca="1" si="252"/>
        <v>1500</v>
      </c>
      <c r="BF273" s="79">
        <f t="shared" ca="1" si="233"/>
        <v>363631.60100000002</v>
      </c>
      <c r="BG273" s="14">
        <f ca="1">SUM(BE$12:BE273)</f>
        <v>190889.57699999999</v>
      </c>
      <c r="BH273" s="77">
        <f ca="1">SUM(BC$12:BC273)+SUMIF(BD$12:BD273, "&lt;0")</f>
        <v>172742.024</v>
      </c>
      <c r="BJ273" s="78">
        <v>44447</v>
      </c>
      <c r="BK273" s="79">
        <f t="shared" ca="1" si="253"/>
        <v>1750</v>
      </c>
      <c r="BL273" s="79">
        <f t="shared" ca="1" si="218"/>
        <v>1750</v>
      </c>
      <c r="BM273" s="79">
        <f t="shared" ca="1" si="227"/>
        <v>0</v>
      </c>
      <c r="BN273" s="79">
        <f t="shared" ca="1" si="254"/>
        <v>1750</v>
      </c>
      <c r="BO273" s="79">
        <f t="shared" ca="1" si="255"/>
        <v>1750</v>
      </c>
      <c r="BP273" s="79">
        <f t="shared" ca="1" si="234"/>
        <v>411131.60100000002</v>
      </c>
      <c r="BQ273" s="14">
        <f ca="1">SUM(BO$12:BO273)</f>
        <v>215576.75899999996</v>
      </c>
      <c r="BR273" s="77">
        <f ca="1">SUM(BM$12:BM273)+SUMIF(BN$12:BN273, "&lt;0")</f>
        <v>195554.84199999998</v>
      </c>
      <c r="BT273" s="78">
        <v>44447</v>
      </c>
      <c r="BU273" s="79">
        <f t="shared" ca="1" si="256"/>
        <v>2000</v>
      </c>
      <c r="BV273" s="79">
        <f t="shared" ca="1" si="219"/>
        <v>2000</v>
      </c>
      <c r="BW273" s="79">
        <f t="shared" ca="1" si="228"/>
        <v>2.1179999999958454</v>
      </c>
      <c r="BX273" s="79">
        <f t="shared" ca="1" si="257"/>
        <v>1997.8820000000042</v>
      </c>
      <c r="BY273" s="79">
        <f t="shared" ca="1" si="258"/>
        <v>1997.8820000000042</v>
      </c>
      <c r="BZ273" s="79">
        <f t="shared" ca="1" si="264"/>
        <v>458081.49010891607</v>
      </c>
      <c r="CA273" s="14">
        <f ca="1">SUM(BY$12:BY273)</f>
        <v>239824.641</v>
      </c>
      <c r="CB273" s="77">
        <f ca="1">SUM(BW$12:BW273)+SUMIF(BX$12:BX273, "&lt;0")</f>
        <v>218256.84910891607</v>
      </c>
      <c r="CD273" s="78">
        <v>44447</v>
      </c>
      <c r="CE273" s="79">
        <f t="shared" ca="1" si="259"/>
        <v>2500</v>
      </c>
      <c r="CF273" s="79">
        <f t="shared" ca="1" si="220"/>
        <v>2500</v>
      </c>
      <c r="CG273" s="79">
        <f t="shared" ca="1" si="229"/>
        <v>346.62516949300198</v>
      </c>
      <c r="CH273" s="79">
        <f t="shared" ca="1" si="260"/>
        <v>2153.374830506998</v>
      </c>
      <c r="CI273" s="79">
        <f t="shared" ca="1" si="261"/>
        <v>2153.374830506998</v>
      </c>
      <c r="CJ273" s="79">
        <f t="shared" ca="1" si="235"/>
        <v>544341.69994991261</v>
      </c>
      <c r="CK273" s="14">
        <f ca="1">SUM(CI$12:CI273)</f>
        <v>287385.29419654718</v>
      </c>
      <c r="CL273" s="77">
        <f ca="1">SUM(CG$12:CG273)+SUMIF(CH$12:CH273, "&lt;0")</f>
        <v>256956.40575336537</v>
      </c>
    </row>
    <row r="274" spans="1:90" x14ac:dyDescent="0.2">
      <c r="A274" s="56">
        <v>44448</v>
      </c>
      <c r="B274" s="76">
        <f ca="1">IF($A274&gt;= $C$5,$C$6, INDEX('[1]Historical Data'!$D$2:$D$742, MATCH(A274, '[1]Historical Data'!$B$2:$B$742, 0)))</f>
        <v>1942.7882857142852</v>
      </c>
      <c r="C274" s="79">
        <f t="shared" ref="C274:C337" ca="1" si="265">AVERAGE(B268:B274)</f>
        <v>1942.7882857142852</v>
      </c>
      <c r="D274" s="79">
        <f t="shared" ca="1" si="221"/>
        <v>1334.2705714285653</v>
      </c>
      <c r="E274" s="79">
        <f t="shared" ca="1" si="236"/>
        <v>608.51771428571988</v>
      </c>
      <c r="F274" s="79">
        <f t="shared" ca="1" si="237"/>
        <v>608.51771428571988</v>
      </c>
      <c r="G274" s="79">
        <f t="shared" ca="1" si="262"/>
        <v>449704.1635714281</v>
      </c>
      <c r="H274" s="14">
        <f ca="1">SUM(F$12:F274)</f>
        <v>234885.74042857133</v>
      </c>
      <c r="I274" s="77">
        <f ca="1">SUM(D$12:D274)+SUMIF(E$12:E274, "&lt;0")</f>
        <v>214818.42314285706</v>
      </c>
      <c r="J274" s="14"/>
      <c r="K274" s="78">
        <v>44448</v>
      </c>
      <c r="L274" s="79">
        <f t="shared" ca="1" si="238"/>
        <v>1850.8969899038457</v>
      </c>
      <c r="M274" s="79">
        <f t="shared" ref="M274:M337" ca="1" si="266">AVERAGE(L268:L274)</f>
        <v>1850.8969899038457</v>
      </c>
      <c r="N274" s="79">
        <f t="shared" ca="1" si="222"/>
        <v>1150.4879798076863</v>
      </c>
      <c r="O274" s="79">
        <f t="shared" ca="1" si="239"/>
        <v>700.40901009615936</v>
      </c>
      <c r="P274" s="79">
        <f t="shared" ca="1" si="240"/>
        <v>700.40901009615936</v>
      </c>
      <c r="Q274" s="79">
        <f t="shared" ca="1" si="230"/>
        <v>432152.92607163254</v>
      </c>
      <c r="R274" s="14">
        <f ca="1">SUM(P$12:P274)</f>
        <v>226064.17603076916</v>
      </c>
      <c r="S274" s="77">
        <f ca="1">SUM(N$12:N274)+SUMIF(O$12:O274, "&lt;0")</f>
        <v>206088.75004086533</v>
      </c>
      <c r="U274" s="78">
        <v>44448</v>
      </c>
      <c r="V274" s="79">
        <f t="shared" ca="1" si="241"/>
        <v>1250</v>
      </c>
      <c r="W274" s="79">
        <f t="shared" ref="W274:W337" ca="1" si="267">AVERAGE(V268:V274)</f>
        <v>1250</v>
      </c>
      <c r="X274" s="79">
        <f t="shared" ca="1" si="223"/>
        <v>0</v>
      </c>
      <c r="Y274" s="79">
        <f t="shared" ca="1" si="242"/>
        <v>1250</v>
      </c>
      <c r="Z274" s="79">
        <f t="shared" ca="1" si="243"/>
        <v>1250</v>
      </c>
      <c r="AA274" s="79">
        <f t="shared" ca="1" si="231"/>
        <v>317381.60100000002</v>
      </c>
      <c r="AB274" s="14">
        <f ca="1">SUM(Z$12:Z274)</f>
        <v>167139.57699999999</v>
      </c>
      <c r="AC274" s="77">
        <f ca="1">SUM(X$12:X274)+SUMIF(Y$12:Y274, "&lt;0")</f>
        <v>150242.02399999998</v>
      </c>
      <c r="AE274" s="78">
        <v>44448</v>
      </c>
      <c r="AF274" s="79">
        <f t="shared" ca="1" si="244"/>
        <v>2000</v>
      </c>
      <c r="AG274" s="79">
        <f t="shared" ref="AG274:AG337" ca="1" si="268">AVERAGE(AF268:AF274)</f>
        <v>2000</v>
      </c>
      <c r="AH274" s="79">
        <f t="shared" ca="1" si="224"/>
        <v>1446.5759999999991</v>
      </c>
      <c r="AI274" s="79">
        <f t="shared" ca="1" si="245"/>
        <v>553.42400000000089</v>
      </c>
      <c r="AJ274" s="79">
        <f t="shared" ca="1" si="246"/>
        <v>553.42400000000089</v>
      </c>
      <c r="AK274" s="79">
        <f t="shared" ca="1" si="263"/>
        <v>460081.49010891607</v>
      </c>
      <c r="AL274" s="14">
        <f ca="1">SUM(AJ$12:AJ274)</f>
        <v>240378.065</v>
      </c>
      <c r="AM274" s="77">
        <f ca="1">SUM(AH$12:AH274)+SUMIF(AI$12:AI274, "&lt;0")</f>
        <v>219703.42510891607</v>
      </c>
      <c r="AO274" s="78">
        <v>44448</v>
      </c>
      <c r="AP274" s="79">
        <f t="shared" ca="1" si="247"/>
        <v>3000</v>
      </c>
      <c r="AQ274" s="79">
        <f t="shared" ref="AQ274:AQ337" ca="1" si="269">ROUND(AVERAGE(AP268:AP274), 0)</f>
        <v>3000</v>
      </c>
      <c r="AR274" s="79">
        <f t="shared" ca="1" si="225"/>
        <v>1882.4500804695299</v>
      </c>
      <c r="AS274" s="79">
        <f t="shared" ca="1" si="248"/>
        <v>1117.5499195304701</v>
      </c>
      <c r="AT274" s="79">
        <f t="shared" ca="1" si="249"/>
        <v>1117.5499195304701</v>
      </c>
      <c r="AU274" s="79">
        <f t="shared" ca="1" si="232"/>
        <v>622967.72356228146</v>
      </c>
      <c r="AV274" s="14">
        <f ca="1">SUM(AT$12:AT274)</f>
        <v>328261.93698149361</v>
      </c>
      <c r="AW274" s="77">
        <f ca="1">SUM(AR$12:AR274)+SUMIF(AS$12:AS274, "&lt;0")</f>
        <v>294705.78658078803</v>
      </c>
      <c r="AX274" s="14"/>
      <c r="AZ274" s="78">
        <v>44448</v>
      </c>
      <c r="BA274" s="79">
        <f t="shared" ca="1" si="250"/>
        <v>1500</v>
      </c>
      <c r="BB274" s="79">
        <f t="shared" ref="BB274:BB337" ca="1" si="270">AVERAGE(BA268:BA274)</f>
        <v>1500</v>
      </c>
      <c r="BC274" s="79">
        <f t="shared" ca="1" si="226"/>
        <v>11.512000000004264</v>
      </c>
      <c r="BD274" s="79">
        <f t="shared" ca="1" si="251"/>
        <v>1488.4879999999957</v>
      </c>
      <c r="BE274" s="79">
        <f t="shared" ca="1" si="252"/>
        <v>1488.4879999999957</v>
      </c>
      <c r="BF274" s="79">
        <f t="shared" ca="1" si="233"/>
        <v>365131.60100000002</v>
      </c>
      <c r="BG274" s="14">
        <f ca="1">SUM(BE$12:BE274)</f>
        <v>192378.06499999997</v>
      </c>
      <c r="BH274" s="77">
        <f ca="1">SUM(BC$12:BC274)+SUMIF(BD$12:BD274, "&lt;0")</f>
        <v>172753.53600000002</v>
      </c>
      <c r="BJ274" s="78">
        <v>44448</v>
      </c>
      <c r="BK274" s="79">
        <f t="shared" ca="1" si="253"/>
        <v>1750</v>
      </c>
      <c r="BL274" s="79">
        <f t="shared" ref="BL274:BL337" ca="1" si="271">AVERAGE(BK268:BK274)</f>
        <v>1750</v>
      </c>
      <c r="BM274" s="79">
        <f t="shared" ca="1" si="227"/>
        <v>948.69399999999496</v>
      </c>
      <c r="BN274" s="79">
        <f t="shared" ca="1" si="254"/>
        <v>801.30600000000504</v>
      </c>
      <c r="BO274" s="79">
        <f t="shared" ca="1" si="255"/>
        <v>801.30600000000504</v>
      </c>
      <c r="BP274" s="79">
        <f t="shared" ca="1" si="234"/>
        <v>412881.60100000002</v>
      </c>
      <c r="BQ274" s="14">
        <f ca="1">SUM(BO$12:BO274)</f>
        <v>216378.06499999997</v>
      </c>
      <c r="BR274" s="77">
        <f ca="1">SUM(BM$12:BM274)+SUMIF(BN$12:BN274, "&lt;0")</f>
        <v>196503.53599999996</v>
      </c>
      <c r="BT274" s="78">
        <v>44448</v>
      </c>
      <c r="BU274" s="79">
        <f t="shared" ca="1" si="256"/>
        <v>2000</v>
      </c>
      <c r="BV274" s="79">
        <f t="shared" ref="BV274:BV337" ca="1" si="272">AVERAGE(BU268:BU274)</f>
        <v>2000</v>
      </c>
      <c r="BW274" s="79">
        <f t="shared" ca="1" si="228"/>
        <v>1446.5759999999991</v>
      </c>
      <c r="BX274" s="79">
        <f t="shared" ca="1" si="257"/>
        <v>553.42400000000089</v>
      </c>
      <c r="BY274" s="79">
        <f t="shared" ca="1" si="258"/>
        <v>553.42400000000089</v>
      </c>
      <c r="BZ274" s="79">
        <f t="shared" ca="1" si="264"/>
        <v>460081.49010891607</v>
      </c>
      <c r="CA274" s="14">
        <f ca="1">SUM(BY$12:BY274)</f>
        <v>240378.065</v>
      </c>
      <c r="CB274" s="77">
        <f ca="1">SUM(BW$12:BW274)+SUMIF(BX$12:BX274, "&lt;0")</f>
        <v>219703.42510891607</v>
      </c>
      <c r="CD274" s="78">
        <v>44448</v>
      </c>
      <c r="CE274" s="79">
        <f t="shared" ca="1" si="259"/>
        <v>2500</v>
      </c>
      <c r="CF274" s="79">
        <f t="shared" ref="CF274:CF337" ca="1" si="273">AVERAGE(CE268:CE274)</f>
        <v>2500</v>
      </c>
      <c r="CG274" s="79">
        <f t="shared" ca="1" si="229"/>
        <v>1814.5884161401082</v>
      </c>
      <c r="CH274" s="79">
        <f t="shared" ca="1" si="260"/>
        <v>685.41158385989183</v>
      </c>
      <c r="CI274" s="79">
        <f t="shared" ca="1" si="261"/>
        <v>685.41158385989183</v>
      </c>
      <c r="CJ274" s="79">
        <f t="shared" ca="1" si="235"/>
        <v>546841.69994991261</v>
      </c>
      <c r="CK274" s="14">
        <f ca="1">SUM(CI$12:CI274)</f>
        <v>288070.70578040706</v>
      </c>
      <c r="CL274" s="77">
        <f ca="1">SUM(CG$12:CG274)+SUMIF(CH$12:CH274, "&lt;0")</f>
        <v>258770.99416950549</v>
      </c>
    </row>
    <row r="275" spans="1:90" x14ac:dyDescent="0.2">
      <c r="A275" s="56">
        <v>44449</v>
      </c>
      <c r="B275" s="76">
        <f ca="1">IF($A275&gt;= $C$5,$C$6, INDEX('[1]Historical Data'!$D$2:$D$742, MATCH(A275, '[1]Historical Data'!$B$2:$B$742, 0)))</f>
        <v>1942.7882857142852</v>
      </c>
      <c r="C275" s="79">
        <f t="shared" ca="1" si="265"/>
        <v>1942.7882857142852</v>
      </c>
      <c r="D275" s="79">
        <f t="shared" ca="1" si="221"/>
        <v>1424.8842857142884</v>
      </c>
      <c r="E275" s="79">
        <f t="shared" ca="1" si="236"/>
        <v>517.90399999999681</v>
      </c>
      <c r="F275" s="79">
        <f t="shared" ca="1" si="237"/>
        <v>517.90399999999681</v>
      </c>
      <c r="G275" s="79">
        <f t="shared" ca="1" si="262"/>
        <v>451646.95185714238</v>
      </c>
      <c r="H275" s="14">
        <f ca="1">SUM(F$12:F275)</f>
        <v>235403.64442857134</v>
      </c>
      <c r="I275" s="77">
        <f ca="1">SUM(D$12:D275)+SUMIF(E$12:E275, "&lt;0")</f>
        <v>216243.30742857137</v>
      </c>
      <c r="J275" s="14"/>
      <c r="K275" s="78">
        <v>44449</v>
      </c>
      <c r="L275" s="79">
        <f t="shared" ca="1" si="238"/>
        <v>1850.8969899038457</v>
      </c>
      <c r="M275" s="79">
        <f t="shared" ca="1" si="266"/>
        <v>1850.8969899038457</v>
      </c>
      <c r="N275" s="79">
        <f t="shared" ca="1" si="222"/>
        <v>1332.9929899038489</v>
      </c>
      <c r="O275" s="79">
        <f t="shared" ca="1" si="239"/>
        <v>517.90399999999681</v>
      </c>
      <c r="P275" s="79">
        <f t="shared" ca="1" si="240"/>
        <v>517.90399999999681</v>
      </c>
      <c r="Q275" s="79">
        <f t="shared" ca="1" si="230"/>
        <v>434003.82306153636</v>
      </c>
      <c r="R275" s="14">
        <f ca="1">SUM(P$12:P275)</f>
        <v>226582.08003076917</v>
      </c>
      <c r="S275" s="77">
        <f ca="1">SUM(N$12:N275)+SUMIF(O$12:O275, "&lt;0")</f>
        <v>207421.74303076917</v>
      </c>
      <c r="U275" s="78">
        <v>44449</v>
      </c>
      <c r="V275" s="79">
        <f t="shared" ca="1" si="241"/>
        <v>1250</v>
      </c>
      <c r="W275" s="79">
        <f t="shared" ca="1" si="267"/>
        <v>1250</v>
      </c>
      <c r="X275" s="79">
        <f t="shared" ca="1" si="223"/>
        <v>0</v>
      </c>
      <c r="Y275" s="79">
        <f t="shared" ca="1" si="242"/>
        <v>1250</v>
      </c>
      <c r="Z275" s="79">
        <f t="shared" ca="1" si="243"/>
        <v>1250</v>
      </c>
      <c r="AA275" s="79">
        <f t="shared" ca="1" si="231"/>
        <v>318631.60100000002</v>
      </c>
      <c r="AB275" s="14">
        <f ca="1">SUM(Z$12:Z275)</f>
        <v>168389.57699999999</v>
      </c>
      <c r="AC275" s="77">
        <f ca="1">SUM(X$12:X275)+SUMIF(Y$12:Y275, "&lt;0")</f>
        <v>150242.02399999998</v>
      </c>
      <c r="AE275" s="78">
        <v>44449</v>
      </c>
      <c r="AF275" s="79">
        <f t="shared" ca="1" si="244"/>
        <v>2000</v>
      </c>
      <c r="AG275" s="79">
        <f t="shared" ca="1" si="268"/>
        <v>2000</v>
      </c>
      <c r="AH275" s="79">
        <f t="shared" ca="1" si="224"/>
        <v>1482.0960000000032</v>
      </c>
      <c r="AI275" s="79">
        <f t="shared" ca="1" si="245"/>
        <v>517.90399999999681</v>
      </c>
      <c r="AJ275" s="79">
        <f t="shared" ca="1" si="246"/>
        <v>517.90399999999681</v>
      </c>
      <c r="AK275" s="79">
        <f t="shared" ca="1" si="263"/>
        <v>462081.49010891607</v>
      </c>
      <c r="AL275" s="14">
        <f ca="1">SUM(AJ$12:AJ275)</f>
        <v>240895.96900000001</v>
      </c>
      <c r="AM275" s="77">
        <f ca="1">SUM(AH$12:AH275)+SUMIF(AI$12:AI275, "&lt;0")</f>
        <v>221185.52110891606</v>
      </c>
      <c r="AO275" s="78">
        <v>44449</v>
      </c>
      <c r="AP275" s="79">
        <f t="shared" ca="1" si="247"/>
        <v>3000</v>
      </c>
      <c r="AQ275" s="79">
        <f t="shared" ca="1" si="269"/>
        <v>3000</v>
      </c>
      <c r="AR275" s="79">
        <f t="shared" ca="1" si="225"/>
        <v>1917.970080469534</v>
      </c>
      <c r="AS275" s="79">
        <f t="shared" ca="1" si="248"/>
        <v>1082.029919530466</v>
      </c>
      <c r="AT275" s="79">
        <f t="shared" ca="1" si="249"/>
        <v>1082.029919530466</v>
      </c>
      <c r="AU275" s="79">
        <f t="shared" ca="1" si="232"/>
        <v>625967.72356228146</v>
      </c>
      <c r="AV275" s="14">
        <f ca="1">SUM(AT$12:AT275)</f>
        <v>329343.96690102405</v>
      </c>
      <c r="AW275" s="77">
        <f ca="1">SUM(AR$12:AR275)+SUMIF(AS$12:AS275, "&lt;0")</f>
        <v>296623.75666125759</v>
      </c>
      <c r="AX275" s="14"/>
      <c r="AZ275" s="78">
        <v>44449</v>
      </c>
      <c r="BA275" s="79">
        <f t="shared" ca="1" si="250"/>
        <v>1500</v>
      </c>
      <c r="BB275" s="79">
        <f t="shared" ca="1" si="270"/>
        <v>1500</v>
      </c>
      <c r="BC275" s="79">
        <f t="shared" ca="1" si="226"/>
        <v>982.09600000000319</v>
      </c>
      <c r="BD275" s="79">
        <f t="shared" ca="1" si="251"/>
        <v>517.90399999999681</v>
      </c>
      <c r="BE275" s="79">
        <f t="shared" ca="1" si="252"/>
        <v>517.90399999999681</v>
      </c>
      <c r="BF275" s="79">
        <f t="shared" ca="1" si="233"/>
        <v>366631.60100000002</v>
      </c>
      <c r="BG275" s="14">
        <f ca="1">SUM(BE$12:BE275)</f>
        <v>192895.96899999998</v>
      </c>
      <c r="BH275" s="77">
        <f ca="1">SUM(BC$12:BC275)+SUMIF(BD$12:BD275, "&lt;0")</f>
        <v>173735.63200000001</v>
      </c>
      <c r="BJ275" s="78">
        <v>44449</v>
      </c>
      <c r="BK275" s="79">
        <f t="shared" ca="1" si="253"/>
        <v>1750</v>
      </c>
      <c r="BL275" s="79">
        <f t="shared" ca="1" si="271"/>
        <v>1750</v>
      </c>
      <c r="BM275" s="79">
        <f t="shared" ca="1" si="227"/>
        <v>1232.0960000000032</v>
      </c>
      <c r="BN275" s="79">
        <f t="shared" ca="1" si="254"/>
        <v>517.90399999999681</v>
      </c>
      <c r="BO275" s="79">
        <f t="shared" ca="1" si="255"/>
        <v>517.90399999999681</v>
      </c>
      <c r="BP275" s="79">
        <f t="shared" ca="1" si="234"/>
        <v>414631.60100000002</v>
      </c>
      <c r="BQ275" s="14">
        <f ca="1">SUM(BO$12:BO275)</f>
        <v>216895.96899999998</v>
      </c>
      <c r="BR275" s="77">
        <f ca="1">SUM(BM$12:BM275)+SUMIF(BN$12:BN275, "&lt;0")</f>
        <v>197735.63199999995</v>
      </c>
      <c r="BT275" s="78">
        <v>44449</v>
      </c>
      <c r="BU275" s="79">
        <f t="shared" ca="1" si="256"/>
        <v>2000</v>
      </c>
      <c r="BV275" s="79">
        <f t="shared" ca="1" si="272"/>
        <v>2000</v>
      </c>
      <c r="BW275" s="79">
        <f t="shared" ca="1" si="228"/>
        <v>1482.0960000000032</v>
      </c>
      <c r="BX275" s="79">
        <f t="shared" ca="1" si="257"/>
        <v>517.90399999999681</v>
      </c>
      <c r="BY275" s="79">
        <f t="shared" ca="1" si="258"/>
        <v>517.90399999999681</v>
      </c>
      <c r="BZ275" s="79">
        <f t="shared" ca="1" si="264"/>
        <v>462081.49010891607</v>
      </c>
      <c r="CA275" s="14">
        <f ca="1">SUM(BY$12:BY275)</f>
        <v>240895.96900000001</v>
      </c>
      <c r="CB275" s="77">
        <f ca="1">SUM(BW$12:BW275)+SUMIF(BX$12:BX275, "&lt;0")</f>
        <v>221185.52110891606</v>
      </c>
      <c r="CD275" s="78">
        <v>44449</v>
      </c>
      <c r="CE275" s="79">
        <f t="shared" ca="1" si="259"/>
        <v>2500</v>
      </c>
      <c r="CF275" s="79">
        <f t="shared" ca="1" si="273"/>
        <v>2500</v>
      </c>
      <c r="CG275" s="79">
        <f t="shared" ca="1" si="229"/>
        <v>1873.6136627872152</v>
      </c>
      <c r="CH275" s="79">
        <f t="shared" ca="1" si="260"/>
        <v>626.38633721278484</v>
      </c>
      <c r="CI275" s="79">
        <f t="shared" ca="1" si="261"/>
        <v>626.38633721278484</v>
      </c>
      <c r="CJ275" s="79">
        <f t="shared" ca="1" si="235"/>
        <v>549341.69994991261</v>
      </c>
      <c r="CK275" s="14">
        <f ca="1">SUM(CI$12:CI275)</f>
        <v>288697.09211761988</v>
      </c>
      <c r="CL275" s="77">
        <f ca="1">SUM(CG$12:CG275)+SUMIF(CH$12:CH275, "&lt;0")</f>
        <v>260644.60783229271</v>
      </c>
    </row>
    <row r="276" spans="1:90" x14ac:dyDescent="0.2">
      <c r="A276" s="56">
        <v>44450</v>
      </c>
      <c r="B276" s="76">
        <f ca="1">IF($A276&gt;= $C$5,$C$6, INDEX('[1]Historical Data'!$D$2:$D$742, MATCH(A276, '[1]Historical Data'!$B$2:$B$742, 0)))</f>
        <v>1942.7882857142852</v>
      </c>
      <c r="C276" s="79">
        <f t="shared" ca="1" si="265"/>
        <v>1942.7882857142852</v>
      </c>
      <c r="D276" s="79">
        <f t="shared" ca="1" si="221"/>
        <v>772.40399999999931</v>
      </c>
      <c r="E276" s="79">
        <f t="shared" ca="1" si="236"/>
        <v>1170.3842857142859</v>
      </c>
      <c r="F276" s="79">
        <f t="shared" ca="1" si="237"/>
        <v>1170.3842857142859</v>
      </c>
      <c r="G276" s="79">
        <f t="shared" ca="1" si="262"/>
        <v>453589.74014285667</v>
      </c>
      <c r="H276" s="14">
        <f ca="1">SUM(F$12:F276)</f>
        <v>236574.02871428561</v>
      </c>
      <c r="I276" s="77">
        <f ca="1">SUM(D$12:D276)+SUMIF(E$12:E276, "&lt;0")</f>
        <v>217015.71142857138</v>
      </c>
      <c r="J276" s="14"/>
      <c r="K276" s="78">
        <v>44450</v>
      </c>
      <c r="L276" s="79">
        <f t="shared" ca="1" si="238"/>
        <v>1850.8969899038457</v>
      </c>
      <c r="M276" s="79">
        <f t="shared" ca="1" si="266"/>
        <v>1850.8969899038457</v>
      </c>
      <c r="N276" s="79">
        <f t="shared" ca="1" si="222"/>
        <v>772.40399999999931</v>
      </c>
      <c r="O276" s="79">
        <f t="shared" ca="1" si="239"/>
        <v>1078.4929899038464</v>
      </c>
      <c r="P276" s="79">
        <f t="shared" ca="1" si="240"/>
        <v>1078.4929899038464</v>
      </c>
      <c r="Q276" s="79">
        <f t="shared" ca="1" si="230"/>
        <v>435854.72005144018</v>
      </c>
      <c r="R276" s="14">
        <f ca="1">SUM(P$12:P276)</f>
        <v>227660.57302067301</v>
      </c>
      <c r="S276" s="77">
        <f ca="1">SUM(N$12:N276)+SUMIF(O$12:O276, "&lt;0")</f>
        <v>208194.14703076918</v>
      </c>
      <c r="U276" s="78">
        <v>44450</v>
      </c>
      <c r="V276" s="79">
        <f t="shared" ca="1" si="241"/>
        <v>1250</v>
      </c>
      <c r="W276" s="79">
        <f t="shared" ca="1" si="267"/>
        <v>1250</v>
      </c>
      <c r="X276" s="79">
        <f t="shared" ca="1" si="223"/>
        <v>266.01200000000676</v>
      </c>
      <c r="Y276" s="79">
        <f t="shared" ca="1" si="242"/>
        <v>983.98799999999324</v>
      </c>
      <c r="Z276" s="79">
        <f t="shared" ca="1" si="243"/>
        <v>983.98799999999324</v>
      </c>
      <c r="AA276" s="79">
        <f t="shared" ca="1" si="231"/>
        <v>319881.60100000002</v>
      </c>
      <c r="AB276" s="14">
        <f ca="1">SUM(Z$12:Z276)</f>
        <v>169373.56499999997</v>
      </c>
      <c r="AC276" s="77">
        <f ca="1">SUM(X$12:X276)+SUMIF(Y$12:Y276, "&lt;0")</f>
        <v>150508.03599999999</v>
      </c>
      <c r="AE276" s="78">
        <v>44450</v>
      </c>
      <c r="AF276" s="79">
        <f t="shared" ca="1" si="244"/>
        <v>2000</v>
      </c>
      <c r="AG276" s="79">
        <f t="shared" ca="1" si="268"/>
        <v>2000</v>
      </c>
      <c r="AH276" s="79">
        <f t="shared" ca="1" si="224"/>
        <v>921.50701009615364</v>
      </c>
      <c r="AI276" s="79">
        <f t="shared" ca="1" si="245"/>
        <v>1078.4929899038464</v>
      </c>
      <c r="AJ276" s="79">
        <f t="shared" ca="1" si="246"/>
        <v>1078.4929899038464</v>
      </c>
      <c r="AK276" s="79">
        <f t="shared" ca="1" si="263"/>
        <v>464081.49010891607</v>
      </c>
      <c r="AL276" s="14">
        <f ca="1">SUM(AJ$12:AJ276)</f>
        <v>241974.46198990385</v>
      </c>
      <c r="AM276" s="77">
        <f ca="1">SUM(AH$12:AH276)+SUMIF(AI$12:AI276, "&lt;0")</f>
        <v>222107.02811901222</v>
      </c>
      <c r="AO276" s="78">
        <v>44450</v>
      </c>
      <c r="AP276" s="79">
        <f t="shared" ca="1" si="247"/>
        <v>3000</v>
      </c>
      <c r="AQ276" s="79">
        <f t="shared" ca="1" si="269"/>
        <v>3000</v>
      </c>
      <c r="AR276" s="79">
        <f t="shared" ca="1" si="225"/>
        <v>1357.3810905656844</v>
      </c>
      <c r="AS276" s="79">
        <f t="shared" ca="1" si="248"/>
        <v>1642.6189094343156</v>
      </c>
      <c r="AT276" s="79">
        <f t="shared" ca="1" si="249"/>
        <v>1642.6189094343156</v>
      </c>
      <c r="AU276" s="79">
        <f t="shared" ca="1" si="232"/>
        <v>628967.72356228146</v>
      </c>
      <c r="AV276" s="14">
        <f ca="1">SUM(AT$12:AT276)</f>
        <v>330986.58581045835</v>
      </c>
      <c r="AW276" s="77">
        <f ca="1">SUM(AR$12:AR276)+SUMIF(AS$12:AS276, "&lt;0")</f>
        <v>297981.13775182329</v>
      </c>
      <c r="AX276" s="14"/>
      <c r="AZ276" s="78">
        <v>44450</v>
      </c>
      <c r="BA276" s="79">
        <f t="shared" ca="1" si="250"/>
        <v>1500</v>
      </c>
      <c r="BB276" s="79">
        <f t="shared" ca="1" si="270"/>
        <v>1500</v>
      </c>
      <c r="BC276" s="79">
        <f t="shared" ca="1" si="226"/>
        <v>772.40399999999931</v>
      </c>
      <c r="BD276" s="79">
        <f t="shared" ca="1" si="251"/>
        <v>727.59600000000069</v>
      </c>
      <c r="BE276" s="79">
        <f t="shared" ca="1" si="252"/>
        <v>727.59600000000069</v>
      </c>
      <c r="BF276" s="79">
        <f t="shared" ca="1" si="233"/>
        <v>368131.60100000002</v>
      </c>
      <c r="BG276" s="14">
        <f ca="1">SUM(BE$12:BE276)</f>
        <v>193623.56499999997</v>
      </c>
      <c r="BH276" s="77">
        <f ca="1">SUM(BC$12:BC276)+SUMIF(BD$12:BD276, "&lt;0")</f>
        <v>174508.03600000002</v>
      </c>
      <c r="BJ276" s="78">
        <v>44450</v>
      </c>
      <c r="BK276" s="79">
        <f t="shared" ca="1" si="253"/>
        <v>1750</v>
      </c>
      <c r="BL276" s="79">
        <f t="shared" ca="1" si="271"/>
        <v>1750</v>
      </c>
      <c r="BM276" s="79">
        <f t="shared" ca="1" si="227"/>
        <v>772.40399999999931</v>
      </c>
      <c r="BN276" s="79">
        <f t="shared" ca="1" si="254"/>
        <v>977.59600000000069</v>
      </c>
      <c r="BO276" s="79">
        <f t="shared" ca="1" si="255"/>
        <v>977.59600000000069</v>
      </c>
      <c r="BP276" s="79">
        <f t="shared" ca="1" si="234"/>
        <v>416381.60100000002</v>
      </c>
      <c r="BQ276" s="14">
        <f ca="1">SUM(BO$12:BO276)</f>
        <v>217873.56499999997</v>
      </c>
      <c r="BR276" s="77">
        <f ca="1">SUM(BM$12:BM276)+SUMIF(BN$12:BN276, "&lt;0")</f>
        <v>198508.03599999996</v>
      </c>
      <c r="BT276" s="78">
        <v>44450</v>
      </c>
      <c r="BU276" s="79">
        <f t="shared" ca="1" si="256"/>
        <v>2000</v>
      </c>
      <c r="BV276" s="79">
        <f t="shared" ca="1" si="272"/>
        <v>2000</v>
      </c>
      <c r="BW276" s="79">
        <f t="shared" ca="1" si="228"/>
        <v>921.50701009615364</v>
      </c>
      <c r="BX276" s="79">
        <f t="shared" ca="1" si="257"/>
        <v>1078.4929899038464</v>
      </c>
      <c r="BY276" s="79">
        <f t="shared" ca="1" si="258"/>
        <v>1078.4929899038464</v>
      </c>
      <c r="BZ276" s="79">
        <f t="shared" ca="1" si="264"/>
        <v>464081.49010891607</v>
      </c>
      <c r="CA276" s="14">
        <f ca="1">SUM(BY$12:BY276)</f>
        <v>241974.46198990385</v>
      </c>
      <c r="CB276" s="77">
        <f ca="1">SUM(BW$12:BW276)+SUMIF(BX$12:BX276, "&lt;0")</f>
        <v>222107.02811901222</v>
      </c>
      <c r="CD276" s="78">
        <v>44450</v>
      </c>
      <c r="CE276" s="79">
        <f t="shared" ca="1" si="259"/>
        <v>2500</v>
      </c>
      <c r="CF276" s="79">
        <f t="shared" ca="1" si="273"/>
        <v>2500</v>
      </c>
      <c r="CG276" s="79">
        <f t="shared" ca="1" si="229"/>
        <v>1336.5299195304685</v>
      </c>
      <c r="CH276" s="79">
        <f t="shared" ca="1" si="260"/>
        <v>1163.4700804695315</v>
      </c>
      <c r="CI276" s="79">
        <f t="shared" ca="1" si="261"/>
        <v>1163.4700804695315</v>
      </c>
      <c r="CJ276" s="79">
        <f t="shared" ca="1" si="235"/>
        <v>551841.69994991261</v>
      </c>
      <c r="CK276" s="14">
        <f ca="1">SUM(CI$12:CI276)</f>
        <v>289860.56219808944</v>
      </c>
      <c r="CL276" s="77">
        <f ca="1">SUM(CG$12:CG276)+SUMIF(CH$12:CH276, "&lt;0")</f>
        <v>261981.13775182317</v>
      </c>
    </row>
    <row r="277" spans="1:90" x14ac:dyDescent="0.2">
      <c r="A277" s="56">
        <v>44451</v>
      </c>
      <c r="B277" s="76">
        <f ca="1">IF($A277&gt;= $C$5,$C$6, INDEX('[1]Historical Data'!$D$2:$D$742, MATCH(A277, '[1]Historical Data'!$B$2:$B$742, 0)))</f>
        <v>1942.7882857142852</v>
      </c>
      <c r="C277" s="79">
        <f t="shared" ca="1" si="265"/>
        <v>1942.7882857142852</v>
      </c>
      <c r="D277" s="79">
        <f t="shared" ca="1" si="221"/>
        <v>242.0260000000012</v>
      </c>
      <c r="E277" s="79">
        <f t="shared" ca="1" si="236"/>
        <v>1700.762285714284</v>
      </c>
      <c r="F277" s="79">
        <f t="shared" ca="1" si="237"/>
        <v>1700.762285714284</v>
      </c>
      <c r="G277" s="79">
        <f t="shared" ca="1" si="262"/>
        <v>455532.52842857095</v>
      </c>
      <c r="H277" s="14">
        <f ca="1">SUM(F$12:F277)</f>
        <v>238274.79099999988</v>
      </c>
      <c r="I277" s="77">
        <f ca="1">SUM(D$12:D277)+SUMIF(E$12:E277, "&lt;0")</f>
        <v>217257.73742857139</v>
      </c>
      <c r="J277" s="14"/>
      <c r="K277" s="78">
        <v>44451</v>
      </c>
      <c r="L277" s="79">
        <f t="shared" ca="1" si="238"/>
        <v>1850.8969899038457</v>
      </c>
      <c r="M277" s="79">
        <f t="shared" ca="1" si="266"/>
        <v>1850.8969899038457</v>
      </c>
      <c r="N277" s="79">
        <f t="shared" ca="1" si="222"/>
        <v>242.0260000000012</v>
      </c>
      <c r="O277" s="79">
        <f t="shared" ca="1" si="239"/>
        <v>1608.8709899038445</v>
      </c>
      <c r="P277" s="79">
        <f t="shared" ca="1" si="240"/>
        <v>1608.8709899038445</v>
      </c>
      <c r="Q277" s="79">
        <f t="shared" ca="1" si="230"/>
        <v>437705.617041344</v>
      </c>
      <c r="R277" s="14">
        <f ca="1">SUM(P$12:P277)</f>
        <v>229269.44401057684</v>
      </c>
      <c r="S277" s="77">
        <f ca="1">SUM(N$12:N277)+SUMIF(O$12:O277, "&lt;0")</f>
        <v>208436.17303076919</v>
      </c>
      <c r="U277" s="78">
        <v>44451</v>
      </c>
      <c r="V277" s="79">
        <f t="shared" ca="1" si="241"/>
        <v>1250</v>
      </c>
      <c r="W277" s="79">
        <f t="shared" ca="1" si="267"/>
        <v>1250</v>
      </c>
      <c r="X277" s="79">
        <f t="shared" ca="1" si="223"/>
        <v>242.0260000000012</v>
      </c>
      <c r="Y277" s="79">
        <f t="shared" ca="1" si="242"/>
        <v>1007.9739999999988</v>
      </c>
      <c r="Z277" s="79">
        <f t="shared" ca="1" si="243"/>
        <v>1007.9739999999988</v>
      </c>
      <c r="AA277" s="79">
        <f t="shared" ca="1" si="231"/>
        <v>321131.60100000002</v>
      </c>
      <c r="AB277" s="14">
        <f ca="1">SUM(Z$12:Z277)</f>
        <v>170381.53899999996</v>
      </c>
      <c r="AC277" s="77">
        <f ca="1">SUM(X$12:X277)+SUMIF(Y$12:Y277, "&lt;0")</f>
        <v>150750.06200000001</v>
      </c>
      <c r="AE277" s="78">
        <v>44451</v>
      </c>
      <c r="AF277" s="79">
        <f t="shared" ca="1" si="244"/>
        <v>2000</v>
      </c>
      <c r="AG277" s="79">
        <f t="shared" ca="1" si="268"/>
        <v>2000</v>
      </c>
      <c r="AH277" s="79">
        <f t="shared" ca="1" si="224"/>
        <v>367.6237634490526</v>
      </c>
      <c r="AI277" s="79">
        <f t="shared" ca="1" si="245"/>
        <v>1632.3762365509474</v>
      </c>
      <c r="AJ277" s="79">
        <f t="shared" ca="1" si="246"/>
        <v>1632.3762365509474</v>
      </c>
      <c r="AK277" s="79">
        <f t="shared" ca="1" si="263"/>
        <v>466081.49010891607</v>
      </c>
      <c r="AL277" s="14">
        <f ca="1">SUM(AJ$12:AJ277)</f>
        <v>243606.8382264548</v>
      </c>
      <c r="AM277" s="77">
        <f ca="1">SUM(AH$12:AH277)+SUMIF(AI$12:AI277, "&lt;0")</f>
        <v>222474.65188246127</v>
      </c>
      <c r="AO277" s="78">
        <v>44451</v>
      </c>
      <c r="AP277" s="79">
        <f t="shared" ca="1" si="247"/>
        <v>3000</v>
      </c>
      <c r="AQ277" s="79">
        <f t="shared" ca="1" si="269"/>
        <v>3000</v>
      </c>
      <c r="AR277" s="79">
        <f t="shared" ca="1" si="225"/>
        <v>806.15191953047042</v>
      </c>
      <c r="AS277" s="79">
        <f t="shared" ca="1" si="248"/>
        <v>2193.8480804695296</v>
      </c>
      <c r="AT277" s="79">
        <f t="shared" ca="1" si="249"/>
        <v>2193.8480804695296</v>
      </c>
      <c r="AU277" s="79">
        <f t="shared" ca="1" si="232"/>
        <v>631967.72356228146</v>
      </c>
      <c r="AV277" s="14">
        <f ca="1">SUM(AT$12:AT277)</f>
        <v>333180.43389092787</v>
      </c>
      <c r="AW277" s="77">
        <f ca="1">SUM(AR$12:AR277)+SUMIF(AS$12:AS277, "&lt;0")</f>
        <v>298787.28967135376</v>
      </c>
      <c r="AX277" s="14"/>
      <c r="AZ277" s="78">
        <v>44451</v>
      </c>
      <c r="BA277" s="79">
        <f t="shared" ca="1" si="250"/>
        <v>1500</v>
      </c>
      <c r="BB277" s="79">
        <f t="shared" ca="1" si="270"/>
        <v>1500</v>
      </c>
      <c r="BC277" s="79">
        <f t="shared" ca="1" si="226"/>
        <v>242.0260000000012</v>
      </c>
      <c r="BD277" s="79">
        <f t="shared" ca="1" si="251"/>
        <v>1257.9739999999988</v>
      </c>
      <c r="BE277" s="79">
        <f t="shared" ca="1" si="252"/>
        <v>1257.9739999999988</v>
      </c>
      <c r="BF277" s="79">
        <f t="shared" ca="1" si="233"/>
        <v>369631.60100000002</v>
      </c>
      <c r="BG277" s="14">
        <f ca="1">SUM(BE$12:BE277)</f>
        <v>194881.53899999996</v>
      </c>
      <c r="BH277" s="77">
        <f ca="1">SUM(BC$12:BC277)+SUMIF(BD$12:BD277, "&lt;0")</f>
        <v>174750.06200000003</v>
      </c>
      <c r="BJ277" s="78">
        <v>44451</v>
      </c>
      <c r="BK277" s="79">
        <f t="shared" ca="1" si="253"/>
        <v>1750</v>
      </c>
      <c r="BL277" s="79">
        <f t="shared" ca="1" si="271"/>
        <v>1750</v>
      </c>
      <c r="BM277" s="79">
        <f t="shared" ca="1" si="227"/>
        <v>242.0260000000012</v>
      </c>
      <c r="BN277" s="79">
        <f t="shared" ca="1" si="254"/>
        <v>1507.9739999999988</v>
      </c>
      <c r="BO277" s="79">
        <f t="shared" ca="1" si="255"/>
        <v>1507.9739999999988</v>
      </c>
      <c r="BP277" s="79">
        <f t="shared" ca="1" si="234"/>
        <v>418131.60100000002</v>
      </c>
      <c r="BQ277" s="14">
        <f ca="1">SUM(BO$12:BO277)</f>
        <v>219381.53899999996</v>
      </c>
      <c r="BR277" s="77">
        <f ca="1">SUM(BM$12:BM277)+SUMIF(BN$12:BN277, "&lt;0")</f>
        <v>198750.06199999998</v>
      </c>
      <c r="BT277" s="78">
        <v>44451</v>
      </c>
      <c r="BU277" s="79">
        <f t="shared" ca="1" si="256"/>
        <v>2000</v>
      </c>
      <c r="BV277" s="79">
        <f t="shared" ca="1" si="272"/>
        <v>2000</v>
      </c>
      <c r="BW277" s="79">
        <f t="shared" ca="1" si="228"/>
        <v>367.6237634490526</v>
      </c>
      <c r="BX277" s="79">
        <f t="shared" ca="1" si="257"/>
        <v>1632.3762365509474</v>
      </c>
      <c r="BY277" s="79">
        <f t="shared" ca="1" si="258"/>
        <v>1632.3762365509474</v>
      </c>
      <c r="BZ277" s="79">
        <f t="shared" ca="1" si="264"/>
        <v>466081.49010891607</v>
      </c>
      <c r="CA277" s="14">
        <f ca="1">SUM(BY$12:BY277)</f>
        <v>243606.8382264548</v>
      </c>
      <c r="CB277" s="77">
        <f ca="1">SUM(BW$12:BW277)+SUMIF(BX$12:BX277, "&lt;0")</f>
        <v>222474.65188246127</v>
      </c>
      <c r="CD277" s="78">
        <v>44451</v>
      </c>
      <c r="CE277" s="79">
        <f t="shared" ca="1" si="259"/>
        <v>2500</v>
      </c>
      <c r="CF277" s="79">
        <f t="shared" ca="1" si="273"/>
        <v>2500</v>
      </c>
      <c r="CG277" s="79">
        <f t="shared" ca="1" si="229"/>
        <v>806.15191953047042</v>
      </c>
      <c r="CH277" s="79">
        <f t="shared" ca="1" si="260"/>
        <v>1693.8480804695296</v>
      </c>
      <c r="CI277" s="79">
        <f t="shared" ca="1" si="261"/>
        <v>1693.8480804695296</v>
      </c>
      <c r="CJ277" s="79">
        <f t="shared" ca="1" si="235"/>
        <v>554341.69994991261</v>
      </c>
      <c r="CK277" s="14">
        <f ca="1">SUM(CI$12:CI277)</f>
        <v>291554.41027855896</v>
      </c>
      <c r="CL277" s="77">
        <f ca="1">SUM(CG$12:CG277)+SUMIF(CH$12:CH277, "&lt;0")</f>
        <v>262787.28967135365</v>
      </c>
    </row>
    <row r="278" spans="1:90" x14ac:dyDescent="0.2">
      <c r="A278" s="56">
        <v>44452</v>
      </c>
      <c r="B278" s="76">
        <f ca="1">IF($A278&gt;= $C$5,$C$6, INDEX('[1]Historical Data'!$D$2:$D$742, MATCH(A278, '[1]Historical Data'!$B$2:$B$742, 0)))</f>
        <v>1942.7882857142852</v>
      </c>
      <c r="C278" s="79">
        <f t="shared" ca="1" si="265"/>
        <v>1942.7882857142852</v>
      </c>
      <c r="D278" s="79">
        <f t="shared" ca="1" si="221"/>
        <v>1110.8080000000014</v>
      </c>
      <c r="E278" s="79">
        <f t="shared" ca="1" si="236"/>
        <v>831.98028571428381</v>
      </c>
      <c r="F278" s="79">
        <f t="shared" ca="1" si="237"/>
        <v>831.98028571428381</v>
      </c>
      <c r="G278" s="79">
        <f t="shared" ca="1" si="262"/>
        <v>457475.31671428523</v>
      </c>
      <c r="H278" s="14">
        <f ca="1">SUM(F$12:F278)</f>
        <v>239106.77128571417</v>
      </c>
      <c r="I278" s="77">
        <f ca="1">SUM(D$12:D278)+SUMIF(E$12:E278, "&lt;0")</f>
        <v>218368.54542857138</v>
      </c>
      <c r="J278" s="14"/>
      <c r="K278" s="78">
        <v>44452</v>
      </c>
      <c r="L278" s="79">
        <f t="shared" ca="1" si="238"/>
        <v>1850.8969899038457</v>
      </c>
      <c r="M278" s="79">
        <f t="shared" ca="1" si="266"/>
        <v>1850.8969899038457</v>
      </c>
      <c r="N278" s="79">
        <f t="shared" ca="1" si="222"/>
        <v>1110.8080000000014</v>
      </c>
      <c r="O278" s="79">
        <f t="shared" ca="1" si="239"/>
        <v>740.08898990384432</v>
      </c>
      <c r="P278" s="79">
        <f t="shared" ca="1" si="240"/>
        <v>740.08898990384432</v>
      </c>
      <c r="Q278" s="79">
        <f t="shared" ca="1" si="230"/>
        <v>439556.51403124782</v>
      </c>
      <c r="R278" s="14">
        <f ca="1">SUM(P$12:P278)</f>
        <v>230009.53300048067</v>
      </c>
      <c r="S278" s="77">
        <f ca="1">SUM(N$12:N278)+SUMIF(O$12:O278, "&lt;0")</f>
        <v>209546.98103076918</v>
      </c>
      <c r="U278" s="78">
        <v>44452</v>
      </c>
      <c r="V278" s="79">
        <f t="shared" ca="1" si="241"/>
        <v>1250</v>
      </c>
      <c r="W278" s="79">
        <f t="shared" ca="1" si="267"/>
        <v>1250</v>
      </c>
      <c r="X278" s="79">
        <f t="shared" ca="1" si="223"/>
        <v>1110.8080000000014</v>
      </c>
      <c r="Y278" s="79">
        <f t="shared" ca="1" si="242"/>
        <v>139.19199999999864</v>
      </c>
      <c r="Z278" s="79">
        <f t="shared" ca="1" si="243"/>
        <v>139.19199999999864</v>
      </c>
      <c r="AA278" s="79">
        <f t="shared" ca="1" si="231"/>
        <v>322381.60100000002</v>
      </c>
      <c r="AB278" s="14">
        <f ca="1">SUM(Z$12:Z278)</f>
        <v>170520.73099999997</v>
      </c>
      <c r="AC278" s="77">
        <f ca="1">SUM(X$12:X278)+SUMIF(Y$12:Y278, "&lt;0")</f>
        <v>151860.87</v>
      </c>
      <c r="AE278" s="78">
        <v>44452</v>
      </c>
      <c r="AF278" s="79">
        <f t="shared" ca="1" si="244"/>
        <v>2000</v>
      </c>
      <c r="AG278" s="79">
        <f t="shared" ca="1" si="268"/>
        <v>2000</v>
      </c>
      <c r="AH278" s="79">
        <f t="shared" ca="1" si="224"/>
        <v>1212.9005168019498</v>
      </c>
      <c r="AI278" s="79">
        <f t="shared" ca="1" si="245"/>
        <v>787.09948319805017</v>
      </c>
      <c r="AJ278" s="79">
        <f t="shared" ca="1" si="246"/>
        <v>787.09948319805017</v>
      </c>
      <c r="AK278" s="79">
        <f t="shared" ca="1" si="263"/>
        <v>468081.49010891607</v>
      </c>
      <c r="AL278" s="14">
        <f ca="1">SUM(AJ$12:AJ278)</f>
        <v>244393.93770965285</v>
      </c>
      <c r="AM278" s="77">
        <f ca="1">SUM(AH$12:AH278)+SUMIF(AI$12:AI278, "&lt;0")</f>
        <v>223687.55239926322</v>
      </c>
      <c r="AO278" s="78">
        <v>44452</v>
      </c>
      <c r="AP278" s="79">
        <f t="shared" ca="1" si="247"/>
        <v>3000</v>
      </c>
      <c r="AQ278" s="79">
        <f t="shared" ca="1" si="269"/>
        <v>3000</v>
      </c>
      <c r="AR278" s="79">
        <f t="shared" ca="1" si="225"/>
        <v>1674.9339195304706</v>
      </c>
      <c r="AS278" s="79">
        <f t="shared" ca="1" si="248"/>
        <v>1325.0660804695294</v>
      </c>
      <c r="AT278" s="79">
        <f t="shared" ca="1" si="249"/>
        <v>1325.0660804695294</v>
      </c>
      <c r="AU278" s="79">
        <f t="shared" ca="1" si="232"/>
        <v>634967.72356228146</v>
      </c>
      <c r="AV278" s="14">
        <f ca="1">SUM(AT$12:AT278)</f>
        <v>334505.4999713974</v>
      </c>
      <c r="AW278" s="77">
        <f ca="1">SUM(AR$12:AR278)+SUMIF(AS$12:AS278, "&lt;0")</f>
        <v>300462.22359088424</v>
      </c>
      <c r="AX278" s="14"/>
      <c r="AZ278" s="78">
        <v>44452</v>
      </c>
      <c r="BA278" s="79">
        <f t="shared" ca="1" si="250"/>
        <v>1500</v>
      </c>
      <c r="BB278" s="79">
        <f t="shared" ca="1" si="270"/>
        <v>1500</v>
      </c>
      <c r="BC278" s="79">
        <f t="shared" ca="1" si="226"/>
        <v>1110.8080000000014</v>
      </c>
      <c r="BD278" s="79">
        <f t="shared" ca="1" si="251"/>
        <v>389.19199999999864</v>
      </c>
      <c r="BE278" s="79">
        <f t="shared" ca="1" si="252"/>
        <v>389.19199999999864</v>
      </c>
      <c r="BF278" s="79">
        <f t="shared" ca="1" si="233"/>
        <v>371131.60100000002</v>
      </c>
      <c r="BG278" s="14">
        <f ca="1">SUM(BE$12:BE278)</f>
        <v>195270.73099999997</v>
      </c>
      <c r="BH278" s="77">
        <f ca="1">SUM(BC$12:BC278)+SUMIF(BD$12:BD278, "&lt;0")</f>
        <v>175860.87000000002</v>
      </c>
      <c r="BJ278" s="78">
        <v>44452</v>
      </c>
      <c r="BK278" s="79">
        <f t="shared" ca="1" si="253"/>
        <v>1750</v>
      </c>
      <c r="BL278" s="79">
        <f t="shared" ca="1" si="271"/>
        <v>1750</v>
      </c>
      <c r="BM278" s="79">
        <f t="shared" ca="1" si="227"/>
        <v>1110.8080000000014</v>
      </c>
      <c r="BN278" s="79">
        <f t="shared" ca="1" si="254"/>
        <v>639.19199999999864</v>
      </c>
      <c r="BO278" s="79">
        <f t="shared" ca="1" si="255"/>
        <v>639.19199999999864</v>
      </c>
      <c r="BP278" s="79">
        <f t="shared" ca="1" si="234"/>
        <v>419881.60100000002</v>
      </c>
      <c r="BQ278" s="14">
        <f ca="1">SUM(BO$12:BO278)</f>
        <v>220020.73099999997</v>
      </c>
      <c r="BR278" s="77">
        <f ca="1">SUM(BM$12:BM278)+SUMIF(BN$12:BN278, "&lt;0")</f>
        <v>199860.86999999997</v>
      </c>
      <c r="BT278" s="78">
        <v>44452</v>
      </c>
      <c r="BU278" s="79">
        <f t="shared" ca="1" si="256"/>
        <v>2000</v>
      </c>
      <c r="BV278" s="79">
        <f t="shared" ca="1" si="272"/>
        <v>2000</v>
      </c>
      <c r="BW278" s="79">
        <f t="shared" ca="1" si="228"/>
        <v>1212.9005168019498</v>
      </c>
      <c r="BX278" s="79">
        <f t="shared" ca="1" si="257"/>
        <v>787.09948319805017</v>
      </c>
      <c r="BY278" s="79">
        <f t="shared" ca="1" si="258"/>
        <v>787.09948319805017</v>
      </c>
      <c r="BZ278" s="79">
        <f t="shared" ca="1" si="264"/>
        <v>468081.49010891607</v>
      </c>
      <c r="CA278" s="14">
        <f ca="1">SUM(BY$12:BY278)</f>
        <v>244393.93770965285</v>
      </c>
      <c r="CB278" s="77">
        <f ca="1">SUM(BW$12:BW278)+SUMIF(BX$12:BX278, "&lt;0")</f>
        <v>223687.55239926322</v>
      </c>
      <c r="CD278" s="78">
        <v>44452</v>
      </c>
      <c r="CE278" s="79">
        <f t="shared" ca="1" si="259"/>
        <v>2500</v>
      </c>
      <c r="CF278" s="79">
        <f t="shared" ca="1" si="273"/>
        <v>2500</v>
      </c>
      <c r="CG278" s="79">
        <f t="shared" ca="1" si="229"/>
        <v>1674.9339195304706</v>
      </c>
      <c r="CH278" s="79">
        <f t="shared" ca="1" si="260"/>
        <v>825.06608046952942</v>
      </c>
      <c r="CI278" s="79">
        <f t="shared" ca="1" si="261"/>
        <v>825.06608046952942</v>
      </c>
      <c r="CJ278" s="79">
        <f t="shared" ca="1" si="235"/>
        <v>556841.69994991261</v>
      </c>
      <c r="CK278" s="14">
        <f ca="1">SUM(CI$12:CI278)</f>
        <v>292379.47635902849</v>
      </c>
      <c r="CL278" s="77">
        <f ca="1">SUM(CG$12:CG278)+SUMIF(CH$12:CH278, "&lt;0")</f>
        <v>264462.22359088412</v>
      </c>
    </row>
    <row r="279" spans="1:90" x14ac:dyDescent="0.2">
      <c r="A279" s="56">
        <v>44453</v>
      </c>
      <c r="B279" s="76">
        <f ca="1">IF($A279&gt;= $C$5,$C$6, INDEX('[1]Historical Data'!$D$2:$D$742, MATCH(A279, '[1]Historical Data'!$B$2:$B$742, 0)))</f>
        <v>1942.7882857142852</v>
      </c>
      <c r="C279" s="79">
        <f t="shared" ca="1" si="265"/>
        <v>1942.7882857142852</v>
      </c>
      <c r="D279" s="79">
        <f t="shared" ca="1" si="221"/>
        <v>1198.6289999999931</v>
      </c>
      <c r="E279" s="79">
        <f t="shared" ca="1" si="236"/>
        <v>744.15928571429208</v>
      </c>
      <c r="F279" s="79">
        <f t="shared" ca="1" si="237"/>
        <v>744.15928571429208</v>
      </c>
      <c r="G279" s="79">
        <f t="shared" ca="1" si="262"/>
        <v>459418.10499999952</v>
      </c>
      <c r="H279" s="14">
        <f ca="1">SUM(F$12:F279)</f>
        <v>239850.93057142847</v>
      </c>
      <c r="I279" s="77">
        <f ca="1">SUM(D$12:D279)+SUMIF(E$12:E279, "&lt;0")</f>
        <v>219567.17442857136</v>
      </c>
      <c r="J279" s="14"/>
      <c r="K279" s="78">
        <v>44453</v>
      </c>
      <c r="L279" s="79">
        <f t="shared" ca="1" si="238"/>
        <v>1850.8969899038457</v>
      </c>
      <c r="M279" s="79">
        <f t="shared" ca="1" si="266"/>
        <v>1850.8969899038457</v>
      </c>
      <c r="N279" s="79">
        <f t="shared" ca="1" si="222"/>
        <v>1198.6289999999931</v>
      </c>
      <c r="O279" s="79">
        <f t="shared" ca="1" si="239"/>
        <v>652.26798990385259</v>
      </c>
      <c r="P279" s="79">
        <f t="shared" ca="1" si="240"/>
        <v>652.26798990385259</v>
      </c>
      <c r="Q279" s="79">
        <f t="shared" ca="1" si="230"/>
        <v>441407.41102115164</v>
      </c>
      <c r="R279" s="14">
        <f ca="1">SUM(P$12:P279)</f>
        <v>230661.80099038454</v>
      </c>
      <c r="S279" s="77">
        <f ca="1">SUM(N$12:N279)+SUMIF(O$12:O279, "&lt;0")</f>
        <v>210745.61003076917</v>
      </c>
      <c r="U279" s="78">
        <v>44453</v>
      </c>
      <c r="V279" s="79">
        <f t="shared" ca="1" si="241"/>
        <v>1250</v>
      </c>
      <c r="W279" s="79">
        <f t="shared" ca="1" si="267"/>
        <v>1250</v>
      </c>
      <c r="X279" s="79">
        <f t="shared" ca="1" si="223"/>
        <v>1198.6289999999931</v>
      </c>
      <c r="Y279" s="79">
        <f t="shared" ca="1" si="242"/>
        <v>51.371000000006916</v>
      </c>
      <c r="Z279" s="79">
        <f t="shared" ca="1" si="243"/>
        <v>51.371000000006916</v>
      </c>
      <c r="AA279" s="79">
        <f t="shared" ca="1" si="231"/>
        <v>323631.60100000002</v>
      </c>
      <c r="AB279" s="14">
        <f ca="1">SUM(Z$12:Z279)</f>
        <v>170572.10199999998</v>
      </c>
      <c r="AC279" s="77">
        <f ca="1">SUM(X$12:X279)+SUMIF(Y$12:Y279, "&lt;0")</f>
        <v>153059.49899999998</v>
      </c>
      <c r="AE279" s="78">
        <v>44453</v>
      </c>
      <c r="AF279" s="79">
        <f t="shared" ca="1" si="244"/>
        <v>2000</v>
      </c>
      <c r="AG279" s="79">
        <f t="shared" ca="1" si="268"/>
        <v>2000</v>
      </c>
      <c r="AH279" s="79">
        <f t="shared" ca="1" si="224"/>
        <v>1277.2162701548386</v>
      </c>
      <c r="AI279" s="79">
        <f t="shared" ca="1" si="245"/>
        <v>722.78372984516136</v>
      </c>
      <c r="AJ279" s="79">
        <f t="shared" ca="1" si="246"/>
        <v>722.78372984516136</v>
      </c>
      <c r="AK279" s="79">
        <f t="shared" ca="1" si="263"/>
        <v>470081.49010891607</v>
      </c>
      <c r="AL279" s="14">
        <f ca="1">SUM(AJ$12:AJ279)</f>
        <v>245116.72143949801</v>
      </c>
      <c r="AM279" s="77">
        <f ca="1">SUM(AH$12:AH279)+SUMIF(AI$12:AI279, "&lt;0")</f>
        <v>224964.76866941806</v>
      </c>
      <c r="AO279" s="78">
        <v>44453</v>
      </c>
      <c r="AP279" s="79">
        <f t="shared" ca="1" si="247"/>
        <v>3000</v>
      </c>
      <c r="AQ279" s="79">
        <f t="shared" ca="1" si="269"/>
        <v>3000</v>
      </c>
      <c r="AR279" s="79">
        <f t="shared" ca="1" si="225"/>
        <v>1762.7549195304623</v>
      </c>
      <c r="AS279" s="79">
        <f t="shared" ca="1" si="248"/>
        <v>1237.2450804695377</v>
      </c>
      <c r="AT279" s="79">
        <f t="shared" ca="1" si="249"/>
        <v>1237.2450804695377</v>
      </c>
      <c r="AU279" s="79">
        <f t="shared" ca="1" si="232"/>
        <v>637967.72356228146</v>
      </c>
      <c r="AV279" s="14">
        <f ca="1">SUM(AT$12:AT279)</f>
        <v>335742.74505186692</v>
      </c>
      <c r="AW279" s="77">
        <f ca="1">SUM(AR$12:AR279)+SUMIF(AS$12:AS279, "&lt;0")</f>
        <v>302224.97851041472</v>
      </c>
      <c r="AX279" s="14"/>
      <c r="AZ279" s="78">
        <v>44453</v>
      </c>
      <c r="BA279" s="79">
        <f t="shared" ca="1" si="250"/>
        <v>1500</v>
      </c>
      <c r="BB279" s="79">
        <f t="shared" ca="1" si="270"/>
        <v>1500</v>
      </c>
      <c r="BC279" s="79">
        <f t="shared" ca="1" si="226"/>
        <v>1198.6289999999931</v>
      </c>
      <c r="BD279" s="79">
        <f t="shared" ca="1" si="251"/>
        <v>301.37100000000692</v>
      </c>
      <c r="BE279" s="79">
        <f t="shared" ca="1" si="252"/>
        <v>301.37100000000692</v>
      </c>
      <c r="BF279" s="79">
        <f t="shared" ca="1" si="233"/>
        <v>372631.60100000002</v>
      </c>
      <c r="BG279" s="14">
        <f ca="1">SUM(BE$12:BE279)</f>
        <v>195572.10199999998</v>
      </c>
      <c r="BH279" s="77">
        <f ca="1">SUM(BC$12:BC279)+SUMIF(BD$12:BD279, "&lt;0")</f>
        <v>177059.49900000001</v>
      </c>
      <c r="BJ279" s="78">
        <v>44453</v>
      </c>
      <c r="BK279" s="79">
        <f t="shared" ca="1" si="253"/>
        <v>1750</v>
      </c>
      <c r="BL279" s="79">
        <f t="shared" ca="1" si="271"/>
        <v>1750</v>
      </c>
      <c r="BM279" s="79">
        <f t="shared" ca="1" si="227"/>
        <v>1198.6289999999931</v>
      </c>
      <c r="BN279" s="79">
        <f t="shared" ca="1" si="254"/>
        <v>551.37100000000692</v>
      </c>
      <c r="BO279" s="79">
        <f t="shared" ca="1" si="255"/>
        <v>551.37100000000692</v>
      </c>
      <c r="BP279" s="79">
        <f t="shared" ca="1" si="234"/>
        <v>421631.60100000002</v>
      </c>
      <c r="BQ279" s="14">
        <f ca="1">SUM(BO$12:BO279)</f>
        <v>220572.10199999998</v>
      </c>
      <c r="BR279" s="77">
        <f ca="1">SUM(BM$12:BM279)+SUMIF(BN$12:BN279, "&lt;0")</f>
        <v>201059.49899999995</v>
      </c>
      <c r="BT279" s="78">
        <v>44453</v>
      </c>
      <c r="BU279" s="79">
        <f t="shared" ca="1" si="256"/>
        <v>2000</v>
      </c>
      <c r="BV279" s="79">
        <f t="shared" ca="1" si="272"/>
        <v>2000</v>
      </c>
      <c r="BW279" s="79">
        <f t="shared" ca="1" si="228"/>
        <v>1277.2162701548386</v>
      </c>
      <c r="BX279" s="79">
        <f t="shared" ca="1" si="257"/>
        <v>722.78372984516136</v>
      </c>
      <c r="BY279" s="79">
        <f t="shared" ca="1" si="258"/>
        <v>722.78372984516136</v>
      </c>
      <c r="BZ279" s="79">
        <f t="shared" ca="1" si="264"/>
        <v>470081.49010891607</v>
      </c>
      <c r="CA279" s="14">
        <f ca="1">SUM(BY$12:BY279)</f>
        <v>245116.72143949801</v>
      </c>
      <c r="CB279" s="77">
        <f ca="1">SUM(BW$12:BW279)+SUMIF(BX$12:BX279, "&lt;0")</f>
        <v>224964.76866941806</v>
      </c>
      <c r="CD279" s="78">
        <v>44453</v>
      </c>
      <c r="CE279" s="79">
        <f t="shared" ca="1" si="259"/>
        <v>2500</v>
      </c>
      <c r="CF279" s="79">
        <f t="shared" ca="1" si="273"/>
        <v>2500</v>
      </c>
      <c r="CG279" s="79">
        <f t="shared" ca="1" si="229"/>
        <v>1762.7549195304623</v>
      </c>
      <c r="CH279" s="79">
        <f t="shared" ca="1" si="260"/>
        <v>737.2450804695377</v>
      </c>
      <c r="CI279" s="79">
        <f t="shared" ca="1" si="261"/>
        <v>737.2450804695377</v>
      </c>
      <c r="CJ279" s="79">
        <f t="shared" ca="1" si="235"/>
        <v>559341.69994991261</v>
      </c>
      <c r="CK279" s="14">
        <f ca="1">SUM(CI$12:CI279)</f>
        <v>293116.72143949801</v>
      </c>
      <c r="CL279" s="77">
        <f ca="1">SUM(CG$12:CG279)+SUMIF(CH$12:CH279, "&lt;0")</f>
        <v>266224.9785104146</v>
      </c>
    </row>
    <row r="280" spans="1:90" x14ac:dyDescent="0.2">
      <c r="A280" s="56">
        <v>44454</v>
      </c>
      <c r="B280" s="76">
        <f ca="1">IF($A280&gt;= $C$5,$C$6, INDEX('[1]Historical Data'!$D$2:$D$742, MATCH(A280, '[1]Historical Data'!$B$2:$B$742, 0)))</f>
        <v>1942.7882857142852</v>
      </c>
      <c r="C280" s="79">
        <f t="shared" ca="1" si="265"/>
        <v>1942.7882857142852</v>
      </c>
      <c r="D280" s="79">
        <f t="shared" ca="1" si="221"/>
        <v>1491.6670000000049</v>
      </c>
      <c r="E280" s="79">
        <f t="shared" ca="1" si="236"/>
        <v>451.12128571428025</v>
      </c>
      <c r="F280" s="79">
        <f t="shared" ca="1" si="237"/>
        <v>451.12128571428025</v>
      </c>
      <c r="G280" s="79">
        <f t="shared" ca="1" si="262"/>
        <v>461360.8932857138</v>
      </c>
      <c r="H280" s="14">
        <f ca="1">SUM(F$12:F280)</f>
        <v>240302.05185714274</v>
      </c>
      <c r="I280" s="77">
        <f ca="1">SUM(D$12:D280)+SUMIF(E$12:E280, "&lt;0")</f>
        <v>221058.84142857138</v>
      </c>
      <c r="J280" s="14"/>
      <c r="K280" s="78">
        <v>44454</v>
      </c>
      <c r="L280" s="79">
        <f t="shared" ca="1" si="238"/>
        <v>1850.8969899038457</v>
      </c>
      <c r="M280" s="79">
        <f t="shared" ca="1" si="266"/>
        <v>1850.8969899038457</v>
      </c>
      <c r="N280" s="79">
        <f t="shared" ca="1" si="222"/>
        <v>1491.6670000000049</v>
      </c>
      <c r="O280" s="79">
        <f t="shared" ca="1" si="239"/>
        <v>359.22998990384076</v>
      </c>
      <c r="P280" s="79">
        <f t="shared" ca="1" si="240"/>
        <v>359.22998990384076</v>
      </c>
      <c r="Q280" s="79">
        <f t="shared" ca="1" si="230"/>
        <v>443258.30801105546</v>
      </c>
      <c r="R280" s="14">
        <f ca="1">SUM(P$12:P280)</f>
        <v>231021.03098028837</v>
      </c>
      <c r="S280" s="77">
        <f ca="1">SUM(N$12:N280)+SUMIF(O$12:O280, "&lt;0")</f>
        <v>212237.27703076918</v>
      </c>
      <c r="U280" s="78">
        <v>44454</v>
      </c>
      <c r="V280" s="79">
        <f t="shared" ca="1" si="241"/>
        <v>1250</v>
      </c>
      <c r="W280" s="79">
        <f t="shared" ca="1" si="267"/>
        <v>1250</v>
      </c>
      <c r="X280" s="79">
        <f t="shared" ca="1" si="223"/>
        <v>1250</v>
      </c>
      <c r="Y280" s="79">
        <f t="shared" ca="1" si="242"/>
        <v>0</v>
      </c>
      <c r="Z280" s="79">
        <f t="shared" ca="1" si="243"/>
        <v>0</v>
      </c>
      <c r="AA280" s="79">
        <f t="shared" ca="1" si="231"/>
        <v>324881.60100000002</v>
      </c>
      <c r="AB280" s="14">
        <f ca="1">SUM(Z$12:Z280)</f>
        <v>170572.10199999998</v>
      </c>
      <c r="AC280" s="77">
        <f ca="1">SUM(X$12:X280)+SUMIF(Y$12:Y280, "&lt;0")</f>
        <v>154309.49899999998</v>
      </c>
      <c r="AE280" s="78">
        <v>44454</v>
      </c>
      <c r="AF280" s="79">
        <f t="shared" ca="1" si="244"/>
        <v>2000</v>
      </c>
      <c r="AG280" s="79">
        <f t="shared" ca="1" si="268"/>
        <v>2000</v>
      </c>
      <c r="AH280" s="79">
        <f t="shared" ca="1" si="224"/>
        <v>1546.7490235077478</v>
      </c>
      <c r="AI280" s="79">
        <f t="shared" ca="1" si="245"/>
        <v>453.25097649225222</v>
      </c>
      <c r="AJ280" s="79">
        <f t="shared" ca="1" si="246"/>
        <v>453.25097649225222</v>
      </c>
      <c r="AK280" s="79">
        <f t="shared" ca="1" si="263"/>
        <v>472081.49010891607</v>
      </c>
      <c r="AL280" s="14">
        <f ca="1">SUM(AJ$12:AJ280)</f>
        <v>245569.97241599025</v>
      </c>
      <c r="AM280" s="77">
        <f ca="1">SUM(AH$12:AH280)+SUMIF(AI$12:AI280, "&lt;0")</f>
        <v>226511.51769292582</v>
      </c>
      <c r="AO280" s="78">
        <v>44454</v>
      </c>
      <c r="AP280" s="79">
        <f t="shared" ca="1" si="247"/>
        <v>3000</v>
      </c>
      <c r="AQ280" s="79">
        <f t="shared" ca="1" si="269"/>
        <v>3000</v>
      </c>
      <c r="AR280" s="79">
        <f t="shared" ca="1" si="225"/>
        <v>2055.7929195304741</v>
      </c>
      <c r="AS280" s="79">
        <f t="shared" ca="1" si="248"/>
        <v>944.20708046952586</v>
      </c>
      <c r="AT280" s="79">
        <f t="shared" ca="1" si="249"/>
        <v>944.20708046952586</v>
      </c>
      <c r="AU280" s="79">
        <f t="shared" ca="1" si="232"/>
        <v>640967.72356228146</v>
      </c>
      <c r="AV280" s="14">
        <f ca="1">SUM(AT$12:AT280)</f>
        <v>336686.95213233645</v>
      </c>
      <c r="AW280" s="77">
        <f ca="1">SUM(AR$12:AR280)+SUMIF(AS$12:AS280, "&lt;0")</f>
        <v>304280.77142994519</v>
      </c>
      <c r="AX280" s="14"/>
      <c r="AZ280" s="78">
        <v>44454</v>
      </c>
      <c r="BA280" s="79">
        <f t="shared" ca="1" si="250"/>
        <v>1500</v>
      </c>
      <c r="BB280" s="79">
        <f t="shared" ca="1" si="270"/>
        <v>1500</v>
      </c>
      <c r="BC280" s="79">
        <f t="shared" ca="1" si="226"/>
        <v>1491.6670000000049</v>
      </c>
      <c r="BD280" s="79">
        <f t="shared" ca="1" si="251"/>
        <v>8.3329999999950815</v>
      </c>
      <c r="BE280" s="79">
        <f t="shared" ca="1" si="252"/>
        <v>8.3329999999950815</v>
      </c>
      <c r="BF280" s="79">
        <f t="shared" ca="1" si="233"/>
        <v>374131.60100000002</v>
      </c>
      <c r="BG280" s="14">
        <f ca="1">SUM(BE$12:BE280)</f>
        <v>195580.43499999997</v>
      </c>
      <c r="BH280" s="77">
        <f ca="1">SUM(BC$12:BC280)+SUMIF(BD$12:BD280, "&lt;0")</f>
        <v>178551.16600000003</v>
      </c>
      <c r="BJ280" s="78">
        <v>44454</v>
      </c>
      <c r="BK280" s="79">
        <f t="shared" ca="1" si="253"/>
        <v>1750</v>
      </c>
      <c r="BL280" s="79">
        <f t="shared" ca="1" si="271"/>
        <v>1750</v>
      </c>
      <c r="BM280" s="79">
        <f t="shared" ca="1" si="227"/>
        <v>1491.6670000000049</v>
      </c>
      <c r="BN280" s="79">
        <f t="shared" ca="1" si="254"/>
        <v>258.33299999999508</v>
      </c>
      <c r="BO280" s="79">
        <f t="shared" ca="1" si="255"/>
        <v>258.33299999999508</v>
      </c>
      <c r="BP280" s="79">
        <f t="shared" ca="1" si="234"/>
        <v>423381.60100000002</v>
      </c>
      <c r="BQ280" s="14">
        <f ca="1">SUM(BO$12:BO280)</f>
        <v>220830.43499999997</v>
      </c>
      <c r="BR280" s="77">
        <f ca="1">SUM(BM$12:BM280)+SUMIF(BN$12:BN280, "&lt;0")</f>
        <v>202551.16599999997</v>
      </c>
      <c r="BT280" s="78">
        <v>44454</v>
      </c>
      <c r="BU280" s="79">
        <f t="shared" ca="1" si="256"/>
        <v>2000</v>
      </c>
      <c r="BV280" s="79">
        <f t="shared" ca="1" si="272"/>
        <v>2000</v>
      </c>
      <c r="BW280" s="79">
        <f t="shared" ca="1" si="228"/>
        <v>1546.7490235077478</v>
      </c>
      <c r="BX280" s="79">
        <f t="shared" ca="1" si="257"/>
        <v>453.25097649225222</v>
      </c>
      <c r="BY280" s="79">
        <f t="shared" ca="1" si="258"/>
        <v>453.25097649225222</v>
      </c>
      <c r="BZ280" s="79">
        <f t="shared" ca="1" si="264"/>
        <v>472081.49010891607</v>
      </c>
      <c r="CA280" s="14">
        <f ca="1">SUM(BY$12:BY280)</f>
        <v>245569.97241599025</v>
      </c>
      <c r="CB280" s="77">
        <f ca="1">SUM(BW$12:BW280)+SUMIF(BX$12:BX280, "&lt;0")</f>
        <v>226511.51769292582</v>
      </c>
      <c r="CD280" s="78">
        <v>44454</v>
      </c>
      <c r="CE280" s="79">
        <f t="shared" ca="1" si="259"/>
        <v>2500</v>
      </c>
      <c r="CF280" s="79">
        <f t="shared" ca="1" si="273"/>
        <v>2500</v>
      </c>
      <c r="CG280" s="79">
        <f t="shared" ca="1" si="229"/>
        <v>2046.7490235077478</v>
      </c>
      <c r="CH280" s="79">
        <f t="shared" ca="1" si="260"/>
        <v>453.25097649225222</v>
      </c>
      <c r="CI280" s="79">
        <f t="shared" ca="1" si="261"/>
        <v>453.25097649225222</v>
      </c>
      <c r="CJ280" s="79">
        <f t="shared" ca="1" si="235"/>
        <v>561841.69994991261</v>
      </c>
      <c r="CK280" s="14">
        <f ca="1">SUM(CI$12:CI280)</f>
        <v>293569.97241599025</v>
      </c>
      <c r="CL280" s="77">
        <f ca="1">SUM(CG$12:CG280)+SUMIF(CH$12:CH280, "&lt;0")</f>
        <v>268271.72753392236</v>
      </c>
    </row>
    <row r="281" spans="1:90" x14ac:dyDescent="0.2">
      <c r="A281" s="56">
        <v>44455</v>
      </c>
      <c r="B281" s="76">
        <f ca="1">IF($A281&gt;= $C$5,$C$6, INDEX('[1]Historical Data'!$D$2:$D$742, MATCH(A281, '[1]Historical Data'!$B$2:$B$742, 0)))</f>
        <v>1942.7882857142852</v>
      </c>
      <c r="C281" s="79">
        <f t="shared" ca="1" si="265"/>
        <v>1942.7882857142852</v>
      </c>
      <c r="D281" s="79">
        <f t="shared" ca="1" si="221"/>
        <v>1353.3700000000008</v>
      </c>
      <c r="E281" s="79">
        <f t="shared" ca="1" si="236"/>
        <v>589.41828571428437</v>
      </c>
      <c r="F281" s="79">
        <f t="shared" ca="1" si="237"/>
        <v>589.41828571428437</v>
      </c>
      <c r="G281" s="79">
        <f t="shared" ca="1" si="262"/>
        <v>463303.68157142808</v>
      </c>
      <c r="H281" s="14">
        <f ca="1">SUM(F$12:F281)</f>
        <v>240891.47014285703</v>
      </c>
      <c r="I281" s="77">
        <f ca="1">SUM(D$12:D281)+SUMIF(E$12:E281, "&lt;0")</f>
        <v>222412.21142857138</v>
      </c>
      <c r="J281" s="14"/>
      <c r="K281" s="78">
        <v>44455</v>
      </c>
      <c r="L281" s="79">
        <f t="shared" ca="1" si="238"/>
        <v>1850.8969899038457</v>
      </c>
      <c r="M281" s="79">
        <f t="shared" ca="1" si="266"/>
        <v>1850.8969899038457</v>
      </c>
      <c r="N281" s="79">
        <f t="shared" ca="1" si="222"/>
        <v>1353.3700000000008</v>
      </c>
      <c r="O281" s="79">
        <f t="shared" ca="1" si="239"/>
        <v>497.52698990384488</v>
      </c>
      <c r="P281" s="79">
        <f t="shared" ca="1" si="240"/>
        <v>497.52698990384488</v>
      </c>
      <c r="Q281" s="79">
        <f t="shared" ca="1" si="230"/>
        <v>445109.20500095928</v>
      </c>
      <c r="R281" s="14">
        <f ca="1">SUM(P$12:P281)</f>
        <v>231518.55797019223</v>
      </c>
      <c r="S281" s="77">
        <f ca="1">SUM(N$12:N281)+SUMIF(O$12:O281, "&lt;0")</f>
        <v>213590.64703076918</v>
      </c>
      <c r="U281" s="78">
        <v>44455</v>
      </c>
      <c r="V281" s="79">
        <f t="shared" ca="1" si="241"/>
        <v>1250</v>
      </c>
      <c r="W281" s="79">
        <f t="shared" ca="1" si="267"/>
        <v>1250</v>
      </c>
      <c r="X281" s="79">
        <f t="shared" ca="1" si="223"/>
        <v>1250</v>
      </c>
      <c r="Y281" s="79">
        <f t="shared" ca="1" si="242"/>
        <v>0</v>
      </c>
      <c r="Z281" s="79">
        <f t="shared" ca="1" si="243"/>
        <v>0</v>
      </c>
      <c r="AA281" s="79">
        <f t="shared" ca="1" si="231"/>
        <v>326131.60100000002</v>
      </c>
      <c r="AB281" s="14">
        <f ca="1">SUM(Z$12:Z281)</f>
        <v>170572.10199999998</v>
      </c>
      <c r="AC281" s="77">
        <f ca="1">SUM(X$12:X281)+SUMIF(Y$12:Y281, "&lt;0")</f>
        <v>155559.49899999998</v>
      </c>
      <c r="AE281" s="78">
        <v>44455</v>
      </c>
      <c r="AF281" s="79">
        <f t="shared" ca="1" si="244"/>
        <v>2000</v>
      </c>
      <c r="AG281" s="79">
        <f t="shared" ca="1" si="268"/>
        <v>2000</v>
      </c>
      <c r="AH281" s="79">
        <f t="shared" ca="1" si="224"/>
        <v>1384.9467768606407</v>
      </c>
      <c r="AI281" s="79">
        <f t="shared" ca="1" si="245"/>
        <v>615.05322313935926</v>
      </c>
      <c r="AJ281" s="79">
        <f t="shared" ca="1" si="246"/>
        <v>615.05322313935926</v>
      </c>
      <c r="AK281" s="79">
        <f t="shared" ca="1" si="263"/>
        <v>474081.49010891607</v>
      </c>
      <c r="AL281" s="14">
        <f ca="1">SUM(AJ$12:AJ281)</f>
        <v>246185.02563912963</v>
      </c>
      <c r="AM281" s="77">
        <f ca="1">SUM(AH$12:AH281)+SUMIF(AI$12:AI281, "&lt;0")</f>
        <v>227896.46446978644</v>
      </c>
      <c r="AO281" s="78">
        <v>44455</v>
      </c>
      <c r="AP281" s="79">
        <f t="shared" ca="1" si="247"/>
        <v>3000</v>
      </c>
      <c r="AQ281" s="79">
        <f t="shared" ca="1" si="269"/>
        <v>3000</v>
      </c>
      <c r="AR281" s="79">
        <f t="shared" ca="1" si="225"/>
        <v>1917.4959195304698</v>
      </c>
      <c r="AS281" s="79">
        <f t="shared" ca="1" si="248"/>
        <v>1082.5040804695302</v>
      </c>
      <c r="AT281" s="79">
        <f t="shared" ca="1" si="249"/>
        <v>1082.5040804695302</v>
      </c>
      <c r="AU281" s="79">
        <f t="shared" ca="1" si="232"/>
        <v>643967.72356228146</v>
      </c>
      <c r="AV281" s="14">
        <f ca="1">SUM(AT$12:AT281)</f>
        <v>337769.45621280599</v>
      </c>
      <c r="AW281" s="77">
        <f ca="1">SUM(AR$12:AR281)+SUMIF(AS$12:AS281, "&lt;0")</f>
        <v>306198.26734947565</v>
      </c>
      <c r="AX281" s="14"/>
      <c r="AZ281" s="78">
        <v>44455</v>
      </c>
      <c r="BA281" s="79">
        <f t="shared" ca="1" si="250"/>
        <v>1500</v>
      </c>
      <c r="BB281" s="79">
        <f t="shared" ca="1" si="270"/>
        <v>1500</v>
      </c>
      <c r="BC281" s="79">
        <f t="shared" ca="1" si="226"/>
        <v>1353.3700000000008</v>
      </c>
      <c r="BD281" s="79">
        <f t="shared" ca="1" si="251"/>
        <v>146.6299999999992</v>
      </c>
      <c r="BE281" s="79">
        <f t="shared" ca="1" si="252"/>
        <v>146.6299999999992</v>
      </c>
      <c r="BF281" s="79">
        <f t="shared" ca="1" si="233"/>
        <v>375631.60100000002</v>
      </c>
      <c r="BG281" s="14">
        <f ca="1">SUM(BE$12:BE281)</f>
        <v>195727.06499999997</v>
      </c>
      <c r="BH281" s="77">
        <f ca="1">SUM(BC$12:BC281)+SUMIF(BD$12:BD281, "&lt;0")</f>
        <v>179904.53600000002</v>
      </c>
      <c r="BJ281" s="78">
        <v>44455</v>
      </c>
      <c r="BK281" s="79">
        <f t="shared" ca="1" si="253"/>
        <v>1750</v>
      </c>
      <c r="BL281" s="79">
        <f t="shared" ca="1" si="271"/>
        <v>1750</v>
      </c>
      <c r="BM281" s="79">
        <f t="shared" ca="1" si="227"/>
        <v>1353.3700000000008</v>
      </c>
      <c r="BN281" s="79">
        <f t="shared" ca="1" si="254"/>
        <v>396.6299999999992</v>
      </c>
      <c r="BO281" s="79">
        <f t="shared" ca="1" si="255"/>
        <v>396.6299999999992</v>
      </c>
      <c r="BP281" s="79">
        <f t="shared" ca="1" si="234"/>
        <v>425131.60100000002</v>
      </c>
      <c r="BQ281" s="14">
        <f ca="1">SUM(BO$12:BO281)</f>
        <v>221227.06499999997</v>
      </c>
      <c r="BR281" s="77">
        <f ca="1">SUM(BM$12:BM281)+SUMIF(BN$12:BN281, "&lt;0")</f>
        <v>203904.53599999996</v>
      </c>
      <c r="BT281" s="78">
        <v>44455</v>
      </c>
      <c r="BU281" s="79">
        <f t="shared" ca="1" si="256"/>
        <v>2000</v>
      </c>
      <c r="BV281" s="79">
        <f t="shared" ca="1" si="272"/>
        <v>2000</v>
      </c>
      <c r="BW281" s="79">
        <f t="shared" ca="1" si="228"/>
        <v>1384.9467768606407</v>
      </c>
      <c r="BX281" s="79">
        <f t="shared" ca="1" si="257"/>
        <v>615.05322313935926</v>
      </c>
      <c r="BY281" s="79">
        <f t="shared" ca="1" si="258"/>
        <v>615.05322313935926</v>
      </c>
      <c r="BZ281" s="79">
        <f t="shared" ca="1" si="264"/>
        <v>474081.49010891607</v>
      </c>
      <c r="CA281" s="14">
        <f ca="1">SUM(BY$12:BY281)</f>
        <v>246185.02563912963</v>
      </c>
      <c r="CB281" s="77">
        <f ca="1">SUM(BW$12:BW281)+SUMIF(BX$12:BX281, "&lt;0")</f>
        <v>227896.46446978644</v>
      </c>
      <c r="CD281" s="78">
        <v>44455</v>
      </c>
      <c r="CE281" s="79">
        <f t="shared" ca="1" si="259"/>
        <v>2500</v>
      </c>
      <c r="CF281" s="79">
        <f t="shared" ca="1" si="273"/>
        <v>2500</v>
      </c>
      <c r="CG281" s="79">
        <f t="shared" ca="1" si="229"/>
        <v>1884.9467768606407</v>
      </c>
      <c r="CH281" s="79">
        <f t="shared" ca="1" si="260"/>
        <v>615.05322313935926</v>
      </c>
      <c r="CI281" s="79">
        <f t="shared" ca="1" si="261"/>
        <v>615.05322313935926</v>
      </c>
      <c r="CJ281" s="79">
        <f t="shared" ca="1" si="235"/>
        <v>564341.69994991261</v>
      </c>
      <c r="CK281" s="14">
        <f ca="1">SUM(CI$12:CI281)</f>
        <v>294185.02563912963</v>
      </c>
      <c r="CL281" s="77">
        <f ca="1">SUM(CG$12:CG281)+SUMIF(CH$12:CH281, "&lt;0")</f>
        <v>270156.67431078298</v>
      </c>
    </row>
    <row r="282" spans="1:90" x14ac:dyDescent="0.2">
      <c r="A282" s="56">
        <v>44456</v>
      </c>
      <c r="B282" s="76">
        <f ca="1">IF($A282&gt;= $C$5,$C$6, INDEX('[1]Historical Data'!$D$2:$D$742, MATCH(A282, '[1]Historical Data'!$B$2:$B$742, 0)))</f>
        <v>1942.7882857142852</v>
      </c>
      <c r="C282" s="79">
        <f t="shared" ca="1" si="265"/>
        <v>1942.7882857142852</v>
      </c>
      <c r="D282" s="79">
        <f t="shared" ca="1" si="221"/>
        <v>609.47499999999627</v>
      </c>
      <c r="E282" s="79">
        <f t="shared" ca="1" si="236"/>
        <v>1333.3132857142889</v>
      </c>
      <c r="F282" s="79">
        <f t="shared" ca="1" si="237"/>
        <v>1333.3132857142889</v>
      </c>
      <c r="G282" s="79">
        <f t="shared" ca="1" si="262"/>
        <v>465246.46985714237</v>
      </c>
      <c r="H282" s="14">
        <f ca="1">SUM(F$12:F282)</f>
        <v>242224.7834285713</v>
      </c>
      <c r="I282" s="77">
        <f ca="1">SUM(D$12:D282)+SUMIF(E$12:E282, "&lt;0")</f>
        <v>223021.68642857138</v>
      </c>
      <c r="J282" s="14"/>
      <c r="K282" s="78">
        <v>44456</v>
      </c>
      <c r="L282" s="79">
        <f t="shared" ca="1" si="238"/>
        <v>1850.8969899038457</v>
      </c>
      <c r="M282" s="79">
        <f t="shared" ca="1" si="266"/>
        <v>1850.8969899038457</v>
      </c>
      <c r="N282" s="79">
        <f t="shared" ca="1" si="222"/>
        <v>609.47499999999627</v>
      </c>
      <c r="O282" s="79">
        <f t="shared" ca="1" si="239"/>
        <v>1241.4219899038494</v>
      </c>
      <c r="P282" s="79">
        <f t="shared" ca="1" si="240"/>
        <v>1241.4219899038494</v>
      </c>
      <c r="Q282" s="79">
        <f t="shared" ca="1" si="230"/>
        <v>446960.1019908631</v>
      </c>
      <c r="R282" s="14">
        <f ca="1">SUM(P$12:P282)</f>
        <v>232759.97996009607</v>
      </c>
      <c r="S282" s="77">
        <f ca="1">SUM(N$12:N282)+SUMIF(O$12:O282, "&lt;0")</f>
        <v>214200.12203076918</v>
      </c>
      <c r="U282" s="78">
        <v>44456</v>
      </c>
      <c r="V282" s="79">
        <f t="shared" ca="1" si="241"/>
        <v>1250</v>
      </c>
      <c r="W282" s="79">
        <f t="shared" ca="1" si="267"/>
        <v>1250</v>
      </c>
      <c r="X282" s="79">
        <f t="shared" ca="1" si="223"/>
        <v>954.51200000000199</v>
      </c>
      <c r="Y282" s="79">
        <f t="shared" ca="1" si="242"/>
        <v>295.48799999999801</v>
      </c>
      <c r="Z282" s="79">
        <f t="shared" ca="1" si="243"/>
        <v>295.48799999999801</v>
      </c>
      <c r="AA282" s="79">
        <f t="shared" ca="1" si="231"/>
        <v>327381.60100000002</v>
      </c>
      <c r="AB282" s="14">
        <f ca="1">SUM(Z$12:Z282)</f>
        <v>170867.59</v>
      </c>
      <c r="AC282" s="77">
        <f ca="1">SUM(X$12:X282)+SUMIF(Y$12:Y282, "&lt;0")</f>
        <v>156514.01099999997</v>
      </c>
      <c r="AE282" s="78">
        <v>44456</v>
      </c>
      <c r="AF282" s="79">
        <f t="shared" ca="1" si="244"/>
        <v>2000</v>
      </c>
      <c r="AG282" s="79">
        <f t="shared" ca="1" si="268"/>
        <v>2000</v>
      </c>
      <c r="AH282" s="79">
        <f t="shared" ca="1" si="224"/>
        <v>617.54653021353329</v>
      </c>
      <c r="AI282" s="79">
        <f t="shared" ca="1" si="245"/>
        <v>1382.4534697864667</v>
      </c>
      <c r="AJ282" s="79">
        <f t="shared" ca="1" si="246"/>
        <v>1382.4534697864667</v>
      </c>
      <c r="AK282" s="79">
        <f t="shared" ca="1" si="263"/>
        <v>476081.49010891607</v>
      </c>
      <c r="AL282" s="14">
        <f ca="1">SUM(AJ$12:AJ282)</f>
        <v>247567.4791089161</v>
      </c>
      <c r="AM282" s="77">
        <f ca="1">SUM(AH$12:AH282)+SUMIF(AI$12:AI282, "&lt;0")</f>
        <v>228514.01099999997</v>
      </c>
      <c r="AO282" s="78">
        <v>44456</v>
      </c>
      <c r="AP282" s="79">
        <f t="shared" ca="1" si="247"/>
        <v>3000</v>
      </c>
      <c r="AQ282" s="79">
        <f t="shared" ca="1" si="269"/>
        <v>3000</v>
      </c>
      <c r="AR282" s="79">
        <f t="shared" ca="1" si="225"/>
        <v>1173.6009195304657</v>
      </c>
      <c r="AS282" s="79">
        <f t="shared" ca="1" si="248"/>
        <v>1826.3990804695343</v>
      </c>
      <c r="AT282" s="79">
        <f t="shared" ca="1" si="249"/>
        <v>1826.3990804695343</v>
      </c>
      <c r="AU282" s="79">
        <f t="shared" ca="1" si="232"/>
        <v>646967.72356228146</v>
      </c>
      <c r="AV282" s="14">
        <f ca="1">SUM(AT$12:AT282)</f>
        <v>339595.8552932755</v>
      </c>
      <c r="AW282" s="77">
        <f ca="1">SUM(AR$12:AR282)+SUMIF(AS$12:AS282, "&lt;0")</f>
        <v>307371.86826900614</v>
      </c>
      <c r="AX282" s="14"/>
      <c r="AZ282" s="78">
        <v>44456</v>
      </c>
      <c r="BA282" s="79">
        <f t="shared" ca="1" si="250"/>
        <v>1500</v>
      </c>
      <c r="BB282" s="79">
        <f t="shared" ca="1" si="270"/>
        <v>1500</v>
      </c>
      <c r="BC282" s="79">
        <f t="shared" ca="1" si="226"/>
        <v>609.47499999999627</v>
      </c>
      <c r="BD282" s="79">
        <f t="shared" ca="1" si="251"/>
        <v>890.52500000000373</v>
      </c>
      <c r="BE282" s="79">
        <f t="shared" ca="1" si="252"/>
        <v>890.52500000000373</v>
      </c>
      <c r="BF282" s="79">
        <f t="shared" ca="1" si="233"/>
        <v>377131.60100000002</v>
      </c>
      <c r="BG282" s="14">
        <f ca="1">SUM(BE$12:BE282)</f>
        <v>196617.58999999997</v>
      </c>
      <c r="BH282" s="77">
        <f ca="1">SUM(BC$12:BC282)+SUMIF(BD$12:BD282, "&lt;0")</f>
        <v>180514.01100000003</v>
      </c>
      <c r="BJ282" s="78">
        <v>44456</v>
      </c>
      <c r="BK282" s="79">
        <f t="shared" ca="1" si="253"/>
        <v>1750</v>
      </c>
      <c r="BL282" s="79">
        <f t="shared" ca="1" si="271"/>
        <v>1750</v>
      </c>
      <c r="BM282" s="79">
        <f t="shared" ca="1" si="227"/>
        <v>609.47499999999627</v>
      </c>
      <c r="BN282" s="79">
        <f t="shared" ca="1" si="254"/>
        <v>1140.5250000000037</v>
      </c>
      <c r="BO282" s="79">
        <f t="shared" ca="1" si="255"/>
        <v>1140.5250000000037</v>
      </c>
      <c r="BP282" s="79">
        <f t="shared" ca="1" si="234"/>
        <v>426881.60100000002</v>
      </c>
      <c r="BQ282" s="14">
        <f ca="1">SUM(BO$12:BO282)</f>
        <v>222367.58999999997</v>
      </c>
      <c r="BR282" s="77">
        <f ca="1">SUM(BM$12:BM282)+SUMIF(BN$12:BN282, "&lt;0")</f>
        <v>204514.01099999997</v>
      </c>
      <c r="BT282" s="78">
        <v>44456</v>
      </c>
      <c r="BU282" s="79">
        <f t="shared" ca="1" si="256"/>
        <v>2000</v>
      </c>
      <c r="BV282" s="79">
        <f t="shared" ca="1" si="272"/>
        <v>2000</v>
      </c>
      <c r="BW282" s="79">
        <f t="shared" ca="1" si="228"/>
        <v>617.54653021353329</v>
      </c>
      <c r="BX282" s="79">
        <f t="shared" ca="1" si="257"/>
        <v>1382.4534697864667</v>
      </c>
      <c r="BY282" s="79">
        <f t="shared" ca="1" si="258"/>
        <v>1382.4534697864667</v>
      </c>
      <c r="BZ282" s="79">
        <f t="shared" ca="1" si="264"/>
        <v>476081.49010891607</v>
      </c>
      <c r="CA282" s="14">
        <f ca="1">SUM(BY$12:BY282)</f>
        <v>247567.4791089161</v>
      </c>
      <c r="CB282" s="77">
        <f ca="1">SUM(BW$12:BW282)+SUMIF(BX$12:BX282, "&lt;0")</f>
        <v>228514.01099999997</v>
      </c>
      <c r="CD282" s="78">
        <v>44456</v>
      </c>
      <c r="CE282" s="79">
        <f t="shared" ca="1" si="259"/>
        <v>2500</v>
      </c>
      <c r="CF282" s="79">
        <f t="shared" ca="1" si="273"/>
        <v>2500</v>
      </c>
      <c r="CG282" s="79">
        <f t="shared" ca="1" si="229"/>
        <v>1117.5465302135333</v>
      </c>
      <c r="CH282" s="79">
        <f t="shared" ca="1" si="260"/>
        <v>1382.4534697864667</v>
      </c>
      <c r="CI282" s="79">
        <f t="shared" ca="1" si="261"/>
        <v>1382.4534697864667</v>
      </c>
      <c r="CJ282" s="79">
        <f t="shared" ca="1" si="235"/>
        <v>566841.69994991261</v>
      </c>
      <c r="CK282" s="14">
        <f ca="1">SUM(CI$12:CI282)</f>
        <v>295567.47910891607</v>
      </c>
      <c r="CL282" s="77">
        <f ca="1">SUM(CG$12:CG282)+SUMIF(CH$12:CH282, "&lt;0")</f>
        <v>271274.22084099654</v>
      </c>
    </row>
    <row r="283" spans="1:90" x14ac:dyDescent="0.2">
      <c r="A283" s="56">
        <v>44457</v>
      </c>
      <c r="B283" s="76">
        <f ca="1">IF($A283&gt;= $C$5,$C$6, INDEX('[1]Historical Data'!$D$2:$D$742, MATCH(A283, '[1]Historical Data'!$B$2:$B$742, 0)))</f>
        <v>1942.7882857142852</v>
      </c>
      <c r="C283" s="79">
        <f t="shared" ca="1" si="265"/>
        <v>1942.7882857142852</v>
      </c>
      <c r="D283" s="79">
        <f t="shared" ca="1" si="221"/>
        <v>771.04900000000134</v>
      </c>
      <c r="E283" s="79">
        <f t="shared" ca="1" si="236"/>
        <v>1171.7392857142838</v>
      </c>
      <c r="F283" s="79">
        <f t="shared" ca="1" si="237"/>
        <v>1171.7392857142838</v>
      </c>
      <c r="G283" s="79">
        <f t="shared" ca="1" si="262"/>
        <v>467189.25814285665</v>
      </c>
      <c r="H283" s="14">
        <f ca="1">SUM(F$12:F283)</f>
        <v>243396.52271428559</v>
      </c>
      <c r="I283" s="77">
        <f ca="1">SUM(D$12:D283)+SUMIF(E$12:E283, "&lt;0")</f>
        <v>223792.73542857138</v>
      </c>
      <c r="J283" s="14"/>
      <c r="K283" s="78">
        <v>44457</v>
      </c>
      <c r="L283" s="79">
        <f t="shared" ca="1" si="238"/>
        <v>1850.8969899038457</v>
      </c>
      <c r="M283" s="79">
        <f t="shared" ca="1" si="266"/>
        <v>1850.8969899038457</v>
      </c>
      <c r="N283" s="79">
        <f t="shared" ca="1" si="222"/>
        <v>771.04900000000134</v>
      </c>
      <c r="O283" s="79">
        <f t="shared" ca="1" si="239"/>
        <v>1079.8479899038443</v>
      </c>
      <c r="P283" s="79">
        <f t="shared" ca="1" si="240"/>
        <v>1079.8479899038443</v>
      </c>
      <c r="Q283" s="79">
        <f t="shared" ca="1" si="230"/>
        <v>448810.99898076692</v>
      </c>
      <c r="R283" s="14">
        <f ca="1">SUM(P$12:P283)</f>
        <v>233839.82794999992</v>
      </c>
      <c r="S283" s="77">
        <f ca="1">SUM(N$12:N283)+SUMIF(O$12:O283, "&lt;0")</f>
        <v>214971.17103076918</v>
      </c>
      <c r="U283" s="78">
        <v>44457</v>
      </c>
      <c r="V283" s="79">
        <f t="shared" ca="1" si="241"/>
        <v>1250</v>
      </c>
      <c r="W283" s="79">
        <f t="shared" ca="1" si="267"/>
        <v>1250</v>
      </c>
      <c r="X283" s="79">
        <f t="shared" ca="1" si="223"/>
        <v>771.04900000000134</v>
      </c>
      <c r="Y283" s="79">
        <f t="shared" ca="1" si="242"/>
        <v>478.95099999999866</v>
      </c>
      <c r="Z283" s="79">
        <f t="shared" ca="1" si="243"/>
        <v>478.95099999999866</v>
      </c>
      <c r="AA283" s="79">
        <f t="shared" ca="1" si="231"/>
        <v>328631.60100000002</v>
      </c>
      <c r="AB283" s="14">
        <f ca="1">SUM(Z$12:Z283)</f>
        <v>171346.541</v>
      </c>
      <c r="AC283" s="77">
        <f ca="1">SUM(X$12:X283)+SUMIF(Y$12:Y283, "&lt;0")</f>
        <v>157285.05999999997</v>
      </c>
      <c r="AE283" s="78">
        <v>44457</v>
      </c>
      <c r="AF283" s="79">
        <f t="shared" ca="1" si="244"/>
        <v>2000</v>
      </c>
      <c r="AG283" s="79">
        <f t="shared" ca="1" si="268"/>
        <v>2000</v>
      </c>
      <c r="AH283" s="79">
        <f t="shared" ca="1" si="224"/>
        <v>771.04900000000134</v>
      </c>
      <c r="AI283" s="79">
        <f t="shared" ca="1" si="245"/>
        <v>1228.9509999999987</v>
      </c>
      <c r="AJ283" s="79">
        <f t="shared" ca="1" si="246"/>
        <v>1228.9509999999987</v>
      </c>
      <c r="AK283" s="79">
        <f t="shared" ca="1" si="263"/>
        <v>478081.49010891607</v>
      </c>
      <c r="AL283" s="14">
        <f ca="1">SUM(AJ$12:AJ283)</f>
        <v>248796.4301089161</v>
      </c>
      <c r="AM283" s="77">
        <f ca="1">SUM(AH$12:AH283)+SUMIF(AI$12:AI283, "&lt;0")</f>
        <v>229285.05999999997</v>
      </c>
      <c r="AO283" s="78">
        <v>44457</v>
      </c>
      <c r="AP283" s="79">
        <f t="shared" ca="1" si="247"/>
        <v>3000</v>
      </c>
      <c r="AQ283" s="79">
        <f t="shared" ca="1" si="269"/>
        <v>3000</v>
      </c>
      <c r="AR283" s="79">
        <f t="shared" ca="1" si="225"/>
        <v>1335.1749195304703</v>
      </c>
      <c r="AS283" s="79">
        <f t="shared" ca="1" si="248"/>
        <v>1664.8250804695297</v>
      </c>
      <c r="AT283" s="79">
        <f t="shared" ca="1" si="249"/>
        <v>1664.8250804695297</v>
      </c>
      <c r="AU283" s="79">
        <f t="shared" ca="1" si="232"/>
        <v>649967.72356228146</v>
      </c>
      <c r="AV283" s="14">
        <f ca="1">SUM(AT$12:AT283)</f>
        <v>341260.68037374504</v>
      </c>
      <c r="AW283" s="77">
        <f ca="1">SUM(AR$12:AR283)+SUMIF(AS$12:AS283, "&lt;0")</f>
        <v>308707.0431885366</v>
      </c>
      <c r="AX283" s="14"/>
      <c r="AZ283" s="78">
        <v>44457</v>
      </c>
      <c r="BA283" s="79">
        <f t="shared" ca="1" si="250"/>
        <v>1500</v>
      </c>
      <c r="BB283" s="79">
        <f t="shared" ca="1" si="270"/>
        <v>1500</v>
      </c>
      <c r="BC283" s="79">
        <f t="shared" ca="1" si="226"/>
        <v>771.04900000000134</v>
      </c>
      <c r="BD283" s="79">
        <f t="shared" ca="1" si="251"/>
        <v>728.95099999999866</v>
      </c>
      <c r="BE283" s="79">
        <f t="shared" ca="1" si="252"/>
        <v>728.95099999999866</v>
      </c>
      <c r="BF283" s="79">
        <f t="shared" ca="1" si="233"/>
        <v>378631.60100000002</v>
      </c>
      <c r="BG283" s="14">
        <f ca="1">SUM(BE$12:BE283)</f>
        <v>197346.54099999997</v>
      </c>
      <c r="BH283" s="77">
        <f ca="1">SUM(BC$12:BC283)+SUMIF(BD$12:BD283, "&lt;0")</f>
        <v>181285.06000000003</v>
      </c>
      <c r="BJ283" s="78">
        <v>44457</v>
      </c>
      <c r="BK283" s="79">
        <f t="shared" ca="1" si="253"/>
        <v>1750</v>
      </c>
      <c r="BL283" s="79">
        <f t="shared" ca="1" si="271"/>
        <v>1750</v>
      </c>
      <c r="BM283" s="79">
        <f t="shared" ca="1" si="227"/>
        <v>771.04900000000134</v>
      </c>
      <c r="BN283" s="79">
        <f t="shared" ca="1" si="254"/>
        <v>978.95099999999866</v>
      </c>
      <c r="BO283" s="79">
        <f t="shared" ca="1" si="255"/>
        <v>978.95099999999866</v>
      </c>
      <c r="BP283" s="79">
        <f t="shared" ca="1" si="234"/>
        <v>428631.60100000002</v>
      </c>
      <c r="BQ283" s="14">
        <f ca="1">SUM(BO$12:BO283)</f>
        <v>223346.54099999997</v>
      </c>
      <c r="BR283" s="77">
        <f ca="1">SUM(BM$12:BM283)+SUMIF(BN$12:BN283, "&lt;0")</f>
        <v>205285.05999999997</v>
      </c>
      <c r="BT283" s="78">
        <v>44457</v>
      </c>
      <c r="BU283" s="79">
        <f t="shared" ca="1" si="256"/>
        <v>2000</v>
      </c>
      <c r="BV283" s="79">
        <f t="shared" ca="1" si="272"/>
        <v>2000</v>
      </c>
      <c r="BW283" s="79">
        <f t="shared" ca="1" si="228"/>
        <v>771.04900000000134</v>
      </c>
      <c r="BX283" s="79">
        <f t="shared" ca="1" si="257"/>
        <v>1228.9509999999987</v>
      </c>
      <c r="BY283" s="79">
        <f t="shared" ca="1" si="258"/>
        <v>1228.9509999999987</v>
      </c>
      <c r="BZ283" s="79">
        <f t="shared" ca="1" si="264"/>
        <v>478081.49010891607</v>
      </c>
      <c r="CA283" s="14">
        <f ca="1">SUM(BY$12:BY283)</f>
        <v>248796.4301089161</v>
      </c>
      <c r="CB283" s="77">
        <f ca="1">SUM(BW$12:BW283)+SUMIF(BX$12:BX283, "&lt;0")</f>
        <v>229285.05999999997</v>
      </c>
      <c r="CD283" s="78">
        <v>44457</v>
      </c>
      <c r="CE283" s="79">
        <f t="shared" ca="1" si="259"/>
        <v>2500</v>
      </c>
      <c r="CF283" s="79">
        <f t="shared" ca="1" si="273"/>
        <v>2500</v>
      </c>
      <c r="CG283" s="79">
        <f t="shared" ca="1" si="229"/>
        <v>1255.6152835664354</v>
      </c>
      <c r="CH283" s="79">
        <f t="shared" ca="1" si="260"/>
        <v>1244.3847164335646</v>
      </c>
      <c r="CI283" s="79">
        <f t="shared" ca="1" si="261"/>
        <v>1244.3847164335646</v>
      </c>
      <c r="CJ283" s="79">
        <f t="shared" ca="1" si="235"/>
        <v>569341.69994991261</v>
      </c>
      <c r="CK283" s="14">
        <f ca="1">SUM(CI$12:CI283)</f>
        <v>296811.86382534966</v>
      </c>
      <c r="CL283" s="77">
        <f ca="1">SUM(CG$12:CG283)+SUMIF(CH$12:CH283, "&lt;0")</f>
        <v>272529.83612456295</v>
      </c>
    </row>
    <row r="284" spans="1:90" x14ac:dyDescent="0.2">
      <c r="A284" s="56">
        <v>44458</v>
      </c>
      <c r="B284" s="76">
        <f ca="1">IF($A284&gt;= $C$5,$C$6, INDEX('[1]Historical Data'!$D$2:$D$742, MATCH(A284, '[1]Historical Data'!$B$2:$B$742, 0)))</f>
        <v>1942.7882857142852</v>
      </c>
      <c r="C284" s="79">
        <f t="shared" ca="1" si="265"/>
        <v>1942.7882857142852</v>
      </c>
      <c r="D284" s="79">
        <f t="shared" ca="1" si="221"/>
        <v>0</v>
      </c>
      <c r="E284" s="79">
        <f t="shared" ca="1" si="236"/>
        <v>1942.7882857142852</v>
      </c>
      <c r="F284" s="79">
        <f t="shared" ca="1" si="237"/>
        <v>1942.7882857142852</v>
      </c>
      <c r="G284" s="79">
        <f t="shared" ca="1" si="262"/>
        <v>469132.04642857093</v>
      </c>
      <c r="H284" s="14">
        <f ca="1">SUM(F$12:F284)</f>
        <v>245339.31099999987</v>
      </c>
      <c r="I284" s="77">
        <f ca="1">SUM(D$12:D284)+SUMIF(E$12:E284, "&lt;0")</f>
        <v>223792.73542857138</v>
      </c>
      <c r="J284" s="14"/>
      <c r="K284" s="78">
        <v>44458</v>
      </c>
      <c r="L284" s="79">
        <f t="shared" ca="1" si="238"/>
        <v>1850.8969899038457</v>
      </c>
      <c r="M284" s="79">
        <f t="shared" ca="1" si="266"/>
        <v>1850.8969899038457</v>
      </c>
      <c r="N284" s="79">
        <f t="shared" ca="1" si="222"/>
        <v>0</v>
      </c>
      <c r="O284" s="79">
        <f t="shared" ca="1" si="239"/>
        <v>1850.8969899038457</v>
      </c>
      <c r="P284" s="79">
        <f t="shared" ca="1" si="240"/>
        <v>1850.8969899038457</v>
      </c>
      <c r="Q284" s="79">
        <f t="shared" ca="1" si="230"/>
        <v>450661.89597067074</v>
      </c>
      <c r="R284" s="14">
        <f ca="1">SUM(P$12:P284)</f>
        <v>235690.72493990377</v>
      </c>
      <c r="S284" s="77">
        <f ca="1">SUM(N$12:N284)+SUMIF(O$12:O284, "&lt;0")</f>
        <v>214971.17103076918</v>
      </c>
      <c r="U284" s="78">
        <v>44458</v>
      </c>
      <c r="V284" s="79">
        <f t="shared" ca="1" si="241"/>
        <v>1250</v>
      </c>
      <c r="W284" s="79">
        <f t="shared" ca="1" si="267"/>
        <v>1250</v>
      </c>
      <c r="X284" s="79">
        <f t="shared" ca="1" si="223"/>
        <v>0</v>
      </c>
      <c r="Y284" s="79">
        <f t="shared" ca="1" si="242"/>
        <v>1250</v>
      </c>
      <c r="Z284" s="79">
        <f t="shared" ca="1" si="243"/>
        <v>1250</v>
      </c>
      <c r="AA284" s="79">
        <f t="shared" ca="1" si="231"/>
        <v>329881.60100000002</v>
      </c>
      <c r="AB284" s="14">
        <f ca="1">SUM(Z$12:Z284)</f>
        <v>172596.541</v>
      </c>
      <c r="AC284" s="77">
        <f ca="1">SUM(X$12:X284)+SUMIF(Y$12:Y284, "&lt;0")</f>
        <v>157285.05999999997</v>
      </c>
      <c r="AE284" s="78">
        <v>44458</v>
      </c>
      <c r="AF284" s="79">
        <f t="shared" ca="1" si="244"/>
        <v>2000</v>
      </c>
      <c r="AG284" s="79">
        <f t="shared" ca="1" si="268"/>
        <v>2000</v>
      </c>
      <c r="AH284" s="79">
        <f t="shared" ca="1" si="224"/>
        <v>0</v>
      </c>
      <c r="AI284" s="79">
        <f t="shared" ca="1" si="245"/>
        <v>2000</v>
      </c>
      <c r="AJ284" s="79">
        <f t="shared" ca="1" si="246"/>
        <v>2000</v>
      </c>
      <c r="AK284" s="79">
        <f t="shared" ca="1" si="263"/>
        <v>480081.49010891607</v>
      </c>
      <c r="AL284" s="14">
        <f ca="1">SUM(AJ$12:AJ284)</f>
        <v>250796.4301089161</v>
      </c>
      <c r="AM284" s="77">
        <f ca="1">SUM(AH$12:AH284)+SUMIF(AI$12:AI284, "&lt;0")</f>
        <v>229285.05999999997</v>
      </c>
      <c r="AO284" s="78">
        <v>44458</v>
      </c>
      <c r="AP284" s="79">
        <f t="shared" ca="1" si="247"/>
        <v>3000</v>
      </c>
      <c r="AQ284" s="79">
        <f t="shared" ca="1" si="269"/>
        <v>3000</v>
      </c>
      <c r="AR284" s="79">
        <f t="shared" ca="1" si="225"/>
        <v>564.12591953046922</v>
      </c>
      <c r="AS284" s="79">
        <f t="shared" ca="1" si="248"/>
        <v>2435.8740804695308</v>
      </c>
      <c r="AT284" s="79">
        <f t="shared" ca="1" si="249"/>
        <v>2435.8740804695308</v>
      </c>
      <c r="AU284" s="79">
        <f t="shared" ca="1" si="232"/>
        <v>652967.72356228146</v>
      </c>
      <c r="AV284" s="14">
        <f ca="1">SUM(AT$12:AT284)</f>
        <v>343696.55445421458</v>
      </c>
      <c r="AW284" s="77">
        <f ca="1">SUM(AR$12:AR284)+SUMIF(AS$12:AS284, "&lt;0")</f>
        <v>309271.16910806706</v>
      </c>
      <c r="AX284" s="14"/>
      <c r="AZ284" s="78">
        <v>44458</v>
      </c>
      <c r="BA284" s="79">
        <f t="shared" ca="1" si="250"/>
        <v>1500</v>
      </c>
      <c r="BB284" s="79">
        <f t="shared" ca="1" si="270"/>
        <v>1500</v>
      </c>
      <c r="BC284" s="79">
        <f t="shared" ca="1" si="226"/>
        <v>0</v>
      </c>
      <c r="BD284" s="79">
        <f t="shared" ca="1" si="251"/>
        <v>1500</v>
      </c>
      <c r="BE284" s="79">
        <f t="shared" ca="1" si="252"/>
        <v>1500</v>
      </c>
      <c r="BF284" s="79">
        <f t="shared" ca="1" si="233"/>
        <v>380131.60100000002</v>
      </c>
      <c r="BG284" s="14">
        <f ca="1">SUM(BE$12:BE284)</f>
        <v>198846.54099999997</v>
      </c>
      <c r="BH284" s="77">
        <f ca="1">SUM(BC$12:BC284)+SUMIF(BD$12:BD284, "&lt;0")</f>
        <v>181285.06000000003</v>
      </c>
      <c r="BJ284" s="78">
        <v>44458</v>
      </c>
      <c r="BK284" s="79">
        <f t="shared" ca="1" si="253"/>
        <v>1750</v>
      </c>
      <c r="BL284" s="79">
        <f t="shared" ca="1" si="271"/>
        <v>1750</v>
      </c>
      <c r="BM284" s="79">
        <f t="shared" ca="1" si="227"/>
        <v>0</v>
      </c>
      <c r="BN284" s="79">
        <f t="shared" ca="1" si="254"/>
        <v>1750</v>
      </c>
      <c r="BO284" s="79">
        <f t="shared" ca="1" si="255"/>
        <v>1750</v>
      </c>
      <c r="BP284" s="79">
        <f t="shared" ca="1" si="234"/>
        <v>430381.60100000002</v>
      </c>
      <c r="BQ284" s="14">
        <f ca="1">SUM(BO$12:BO284)</f>
        <v>225096.54099999997</v>
      </c>
      <c r="BR284" s="77">
        <f ca="1">SUM(BM$12:BM284)+SUMIF(BN$12:BN284, "&lt;0")</f>
        <v>205285.05999999997</v>
      </c>
      <c r="BT284" s="78">
        <v>44458</v>
      </c>
      <c r="BU284" s="79">
        <f t="shared" ca="1" si="256"/>
        <v>2000</v>
      </c>
      <c r="BV284" s="79">
        <f t="shared" ca="1" si="272"/>
        <v>2000</v>
      </c>
      <c r="BW284" s="79">
        <f t="shared" ca="1" si="228"/>
        <v>0</v>
      </c>
      <c r="BX284" s="79">
        <f t="shared" ca="1" si="257"/>
        <v>2000</v>
      </c>
      <c r="BY284" s="79">
        <f t="shared" ca="1" si="258"/>
        <v>2000</v>
      </c>
      <c r="BZ284" s="79">
        <f t="shared" ca="1" si="264"/>
        <v>480081.49010891607</v>
      </c>
      <c r="CA284" s="14">
        <f ca="1">SUM(BY$12:BY284)</f>
        <v>250796.4301089161</v>
      </c>
      <c r="CB284" s="77">
        <f ca="1">SUM(BW$12:BW284)+SUMIF(BX$12:BX284, "&lt;0")</f>
        <v>229285.05999999997</v>
      </c>
      <c r="CD284" s="78">
        <v>44458</v>
      </c>
      <c r="CE284" s="79">
        <f t="shared" ca="1" si="259"/>
        <v>2500</v>
      </c>
      <c r="CF284" s="79">
        <f t="shared" ca="1" si="273"/>
        <v>2500</v>
      </c>
      <c r="CG284" s="79">
        <f t="shared" ca="1" si="229"/>
        <v>461.06103691933117</v>
      </c>
      <c r="CH284" s="79">
        <f t="shared" ca="1" si="260"/>
        <v>2038.9389630806688</v>
      </c>
      <c r="CI284" s="79">
        <f t="shared" ca="1" si="261"/>
        <v>2038.9389630806688</v>
      </c>
      <c r="CJ284" s="79">
        <f t="shared" ca="1" si="235"/>
        <v>571841.69994991261</v>
      </c>
      <c r="CK284" s="14">
        <f ca="1">SUM(CI$12:CI284)</f>
        <v>298850.8027884303</v>
      </c>
      <c r="CL284" s="77">
        <f ca="1">SUM(CG$12:CG284)+SUMIF(CH$12:CH284, "&lt;0")</f>
        <v>272990.89716148231</v>
      </c>
    </row>
    <row r="285" spans="1:90" x14ac:dyDescent="0.2">
      <c r="A285" s="56">
        <v>44459</v>
      </c>
      <c r="B285" s="76">
        <f ca="1">IF($A285&gt;= $C$5,$C$6, INDEX('[1]Historical Data'!$D$2:$D$742, MATCH(A285, '[1]Historical Data'!$B$2:$B$742, 0)))</f>
        <v>1942.7882857142852</v>
      </c>
      <c r="C285" s="79">
        <f t="shared" ca="1" si="265"/>
        <v>1942.7882857142852</v>
      </c>
      <c r="D285" s="79">
        <f t="shared" ca="1" si="221"/>
        <v>728.76699999999801</v>
      </c>
      <c r="E285" s="79">
        <f t="shared" ca="1" si="236"/>
        <v>1214.0212857142872</v>
      </c>
      <c r="F285" s="79">
        <f t="shared" ca="1" si="237"/>
        <v>1214.0212857142872</v>
      </c>
      <c r="G285" s="79">
        <f t="shared" ca="1" si="262"/>
        <v>471074.83471428521</v>
      </c>
      <c r="H285" s="14">
        <f ca="1">SUM(F$12:F285)</f>
        <v>246553.33228571416</v>
      </c>
      <c r="I285" s="77">
        <f ca="1">SUM(D$12:D285)+SUMIF(E$12:E285, "&lt;0")</f>
        <v>224521.50242857137</v>
      </c>
      <c r="J285" s="14"/>
      <c r="K285" s="78">
        <v>44459</v>
      </c>
      <c r="L285" s="79">
        <f t="shared" ca="1" si="238"/>
        <v>1850.8969899038457</v>
      </c>
      <c r="M285" s="79">
        <f t="shared" ca="1" si="266"/>
        <v>1850.8969899038457</v>
      </c>
      <c r="N285" s="79">
        <f t="shared" ca="1" si="222"/>
        <v>728.76699999999801</v>
      </c>
      <c r="O285" s="79">
        <f t="shared" ca="1" si="239"/>
        <v>1122.1299899038477</v>
      </c>
      <c r="P285" s="79">
        <f t="shared" ca="1" si="240"/>
        <v>1122.1299899038477</v>
      </c>
      <c r="Q285" s="79">
        <f t="shared" ca="1" si="230"/>
        <v>452512.79296057456</v>
      </c>
      <c r="R285" s="14">
        <f ca="1">SUM(P$12:P285)</f>
        <v>236812.85492980763</v>
      </c>
      <c r="S285" s="77">
        <f ca="1">SUM(N$12:N285)+SUMIF(O$12:O285, "&lt;0")</f>
        <v>215699.93803076918</v>
      </c>
      <c r="U285" s="78">
        <v>44459</v>
      </c>
      <c r="V285" s="79">
        <f t="shared" ca="1" si="241"/>
        <v>1250</v>
      </c>
      <c r="W285" s="79">
        <f t="shared" ca="1" si="267"/>
        <v>1250</v>
      </c>
      <c r="X285" s="79">
        <f t="shared" ca="1" si="223"/>
        <v>728.76699999999801</v>
      </c>
      <c r="Y285" s="79">
        <f t="shared" ca="1" si="242"/>
        <v>521.23300000000199</v>
      </c>
      <c r="Z285" s="79">
        <f t="shared" ca="1" si="243"/>
        <v>521.23300000000199</v>
      </c>
      <c r="AA285" s="79">
        <f t="shared" ca="1" si="231"/>
        <v>331131.60100000002</v>
      </c>
      <c r="AB285" s="14">
        <f ca="1">SUM(Z$12:Z285)</f>
        <v>173117.774</v>
      </c>
      <c r="AC285" s="77">
        <f ca="1">SUM(X$12:X285)+SUMIF(Y$12:Y285, "&lt;0")</f>
        <v>158013.82699999996</v>
      </c>
      <c r="AE285" s="78">
        <v>44459</v>
      </c>
      <c r="AF285" s="79">
        <f t="shared" ca="1" si="244"/>
        <v>2000</v>
      </c>
      <c r="AG285" s="79">
        <f t="shared" ca="1" si="268"/>
        <v>2000</v>
      </c>
      <c r="AH285" s="79">
        <f t="shared" ca="1" si="224"/>
        <v>728.76699999999801</v>
      </c>
      <c r="AI285" s="79">
        <f t="shared" ca="1" si="245"/>
        <v>1271.233000000002</v>
      </c>
      <c r="AJ285" s="79">
        <f t="shared" ca="1" si="246"/>
        <v>1271.233000000002</v>
      </c>
      <c r="AK285" s="79">
        <f t="shared" ca="1" si="263"/>
        <v>482081.49010891607</v>
      </c>
      <c r="AL285" s="14">
        <f ca="1">SUM(AJ$12:AJ285)</f>
        <v>252067.66310891611</v>
      </c>
      <c r="AM285" s="77">
        <f ca="1">SUM(AH$12:AH285)+SUMIF(AI$12:AI285, "&lt;0")</f>
        <v>230013.82699999996</v>
      </c>
      <c r="AO285" s="78">
        <v>44459</v>
      </c>
      <c r="AP285" s="79">
        <f t="shared" ca="1" si="247"/>
        <v>3000</v>
      </c>
      <c r="AQ285" s="79">
        <f t="shared" ca="1" si="269"/>
        <v>3000</v>
      </c>
      <c r="AR285" s="79">
        <f t="shared" ca="1" si="225"/>
        <v>1292.8929195304672</v>
      </c>
      <c r="AS285" s="79">
        <f t="shared" ca="1" si="248"/>
        <v>1707.1070804695328</v>
      </c>
      <c r="AT285" s="79">
        <f t="shared" ca="1" si="249"/>
        <v>1707.1070804695328</v>
      </c>
      <c r="AU285" s="79">
        <f t="shared" ca="1" si="232"/>
        <v>655967.72356228146</v>
      </c>
      <c r="AV285" s="14">
        <f ca="1">SUM(AT$12:AT285)</f>
        <v>345403.66153468413</v>
      </c>
      <c r="AW285" s="77">
        <f ca="1">SUM(AR$12:AR285)+SUMIF(AS$12:AS285, "&lt;0")</f>
        <v>310564.06202759751</v>
      </c>
      <c r="AX285" s="14"/>
      <c r="AZ285" s="78">
        <v>44459</v>
      </c>
      <c r="BA285" s="79">
        <f t="shared" ca="1" si="250"/>
        <v>1500</v>
      </c>
      <c r="BB285" s="79">
        <f t="shared" ca="1" si="270"/>
        <v>1500</v>
      </c>
      <c r="BC285" s="79">
        <f t="shared" ca="1" si="226"/>
        <v>728.76699999999801</v>
      </c>
      <c r="BD285" s="79">
        <f t="shared" ca="1" si="251"/>
        <v>771.23300000000199</v>
      </c>
      <c r="BE285" s="79">
        <f t="shared" ca="1" si="252"/>
        <v>771.23300000000199</v>
      </c>
      <c r="BF285" s="79">
        <f t="shared" ca="1" si="233"/>
        <v>381631.60100000002</v>
      </c>
      <c r="BG285" s="14">
        <f ca="1">SUM(BE$12:BE285)</f>
        <v>199617.77399999998</v>
      </c>
      <c r="BH285" s="77">
        <f ca="1">SUM(BC$12:BC285)+SUMIF(BD$12:BD285, "&lt;0")</f>
        <v>182013.82700000002</v>
      </c>
      <c r="BJ285" s="78">
        <v>44459</v>
      </c>
      <c r="BK285" s="79">
        <f t="shared" ca="1" si="253"/>
        <v>1750</v>
      </c>
      <c r="BL285" s="79">
        <f t="shared" ca="1" si="271"/>
        <v>1750</v>
      </c>
      <c r="BM285" s="79">
        <f t="shared" ca="1" si="227"/>
        <v>728.76699999999801</v>
      </c>
      <c r="BN285" s="79">
        <f t="shared" ca="1" si="254"/>
        <v>1021.233000000002</v>
      </c>
      <c r="BO285" s="79">
        <f t="shared" ca="1" si="255"/>
        <v>1021.233000000002</v>
      </c>
      <c r="BP285" s="79">
        <f t="shared" ca="1" si="234"/>
        <v>432131.60100000002</v>
      </c>
      <c r="BQ285" s="14">
        <f ca="1">SUM(BO$12:BO285)</f>
        <v>226117.77399999998</v>
      </c>
      <c r="BR285" s="77">
        <f ca="1">SUM(BM$12:BM285)+SUMIF(BN$12:BN285, "&lt;0")</f>
        <v>206013.82699999996</v>
      </c>
      <c r="BT285" s="78">
        <v>44459</v>
      </c>
      <c r="BU285" s="79">
        <f t="shared" ca="1" si="256"/>
        <v>2000</v>
      </c>
      <c r="BV285" s="79">
        <f t="shared" ca="1" si="272"/>
        <v>2000</v>
      </c>
      <c r="BW285" s="79">
        <f t="shared" ca="1" si="228"/>
        <v>728.76699999999801</v>
      </c>
      <c r="BX285" s="79">
        <f t="shared" ca="1" si="257"/>
        <v>1271.233000000002</v>
      </c>
      <c r="BY285" s="79">
        <f t="shared" ca="1" si="258"/>
        <v>1271.233000000002</v>
      </c>
      <c r="BZ285" s="79">
        <f t="shared" ca="1" si="264"/>
        <v>482081.49010891607</v>
      </c>
      <c r="CA285" s="14">
        <f ca="1">SUM(BY$12:BY285)</f>
        <v>252067.66310891611</v>
      </c>
      <c r="CB285" s="77">
        <f ca="1">SUM(BW$12:BW285)+SUMIF(BX$12:BX285, "&lt;0")</f>
        <v>230013.82699999996</v>
      </c>
      <c r="CD285" s="78">
        <v>44459</v>
      </c>
      <c r="CE285" s="79">
        <f t="shared" ca="1" si="259"/>
        <v>2500</v>
      </c>
      <c r="CF285" s="79">
        <f t="shared" ca="1" si="273"/>
        <v>2500</v>
      </c>
      <c r="CG285" s="79">
        <f t="shared" ca="1" si="229"/>
        <v>1166.3227902722265</v>
      </c>
      <c r="CH285" s="79">
        <f t="shared" ca="1" si="260"/>
        <v>1333.6772097277735</v>
      </c>
      <c r="CI285" s="79">
        <f t="shared" ca="1" si="261"/>
        <v>1333.6772097277735</v>
      </c>
      <c r="CJ285" s="79">
        <f t="shared" ca="1" si="235"/>
        <v>574341.69994991261</v>
      </c>
      <c r="CK285" s="14">
        <f ca="1">SUM(CI$12:CI285)</f>
        <v>300184.47999815806</v>
      </c>
      <c r="CL285" s="77">
        <f ca="1">SUM(CG$12:CG285)+SUMIF(CH$12:CH285, "&lt;0")</f>
        <v>274157.21995175455</v>
      </c>
    </row>
    <row r="286" spans="1:90" x14ac:dyDescent="0.2">
      <c r="A286" s="56">
        <v>44460</v>
      </c>
      <c r="B286" s="76">
        <f ca="1">IF($A286&gt;= $C$5,$C$6, INDEX('[1]Historical Data'!$D$2:$D$742, MATCH(A286, '[1]Historical Data'!$B$2:$B$742, 0)))</f>
        <v>1942.7882857142852</v>
      </c>
      <c r="C286" s="79">
        <f t="shared" ca="1" si="265"/>
        <v>1942.7882857142852</v>
      </c>
      <c r="D286" s="79">
        <f t="shared" ca="1" si="221"/>
        <v>118.7950000000028</v>
      </c>
      <c r="E286" s="79">
        <f t="shared" ca="1" si="236"/>
        <v>1823.9932857142824</v>
      </c>
      <c r="F286" s="79">
        <f t="shared" ca="1" si="237"/>
        <v>1823.9932857142824</v>
      </c>
      <c r="G286" s="79">
        <f t="shared" ca="1" si="262"/>
        <v>473017.6229999995</v>
      </c>
      <c r="H286" s="14">
        <f ca="1">SUM(F$12:F286)</f>
        <v>248377.32557142843</v>
      </c>
      <c r="I286" s="77">
        <f ca="1">SUM(D$12:D286)+SUMIF(E$12:E286, "&lt;0")</f>
        <v>224640.29742857139</v>
      </c>
      <c r="J286" s="14"/>
      <c r="K286" s="78">
        <v>44460</v>
      </c>
      <c r="L286" s="79">
        <f t="shared" ca="1" si="238"/>
        <v>1850.8969899038457</v>
      </c>
      <c r="M286" s="79">
        <f t="shared" ca="1" si="266"/>
        <v>1850.8969899038457</v>
      </c>
      <c r="N286" s="79">
        <f t="shared" ca="1" si="222"/>
        <v>118.7950000000028</v>
      </c>
      <c r="O286" s="79">
        <f t="shared" ca="1" si="239"/>
        <v>1732.1019899038429</v>
      </c>
      <c r="P286" s="79">
        <f t="shared" ca="1" si="240"/>
        <v>1732.1019899038429</v>
      </c>
      <c r="Q286" s="79">
        <f t="shared" ca="1" si="230"/>
        <v>454363.68995047838</v>
      </c>
      <c r="R286" s="14">
        <f ca="1">SUM(P$12:P286)</f>
        <v>238544.95691971146</v>
      </c>
      <c r="S286" s="77">
        <f ca="1">SUM(N$12:N286)+SUMIF(O$12:O286, "&lt;0")</f>
        <v>215818.73303076919</v>
      </c>
      <c r="U286" s="78">
        <v>44460</v>
      </c>
      <c r="V286" s="79">
        <f t="shared" ca="1" si="241"/>
        <v>1250</v>
      </c>
      <c r="W286" s="79">
        <f t="shared" ca="1" si="267"/>
        <v>1250</v>
      </c>
      <c r="X286" s="79">
        <f t="shared" ca="1" si="223"/>
        <v>118.7950000000028</v>
      </c>
      <c r="Y286" s="79">
        <f t="shared" ca="1" si="242"/>
        <v>1131.2049999999972</v>
      </c>
      <c r="Z286" s="79">
        <f t="shared" ca="1" si="243"/>
        <v>1131.2049999999972</v>
      </c>
      <c r="AA286" s="79">
        <f t="shared" ca="1" si="231"/>
        <v>332381.60100000002</v>
      </c>
      <c r="AB286" s="14">
        <f ca="1">SUM(Z$12:Z286)</f>
        <v>174248.97899999999</v>
      </c>
      <c r="AC286" s="77">
        <f ca="1">SUM(X$12:X286)+SUMIF(Y$12:Y286, "&lt;0")</f>
        <v>158132.62199999997</v>
      </c>
      <c r="AE286" s="78">
        <v>44460</v>
      </c>
      <c r="AF286" s="79">
        <f t="shared" ca="1" si="244"/>
        <v>2000</v>
      </c>
      <c r="AG286" s="79">
        <f t="shared" ca="1" si="268"/>
        <v>2000</v>
      </c>
      <c r="AH286" s="79">
        <f t="shared" ca="1" si="224"/>
        <v>118.7950000000028</v>
      </c>
      <c r="AI286" s="79">
        <f t="shared" ca="1" si="245"/>
        <v>1881.2049999999972</v>
      </c>
      <c r="AJ286" s="79">
        <f t="shared" ca="1" si="246"/>
        <v>1881.2049999999972</v>
      </c>
      <c r="AK286" s="79">
        <f t="shared" ca="1" si="263"/>
        <v>484081.49010891607</v>
      </c>
      <c r="AL286" s="14">
        <f ca="1">SUM(AJ$12:AJ286)</f>
        <v>253948.8681089161</v>
      </c>
      <c r="AM286" s="77">
        <f ca="1">SUM(AH$12:AH286)+SUMIF(AI$12:AI286, "&lt;0")</f>
        <v>230132.62199999997</v>
      </c>
      <c r="AO286" s="78">
        <v>44460</v>
      </c>
      <c r="AP286" s="79">
        <f t="shared" ca="1" si="247"/>
        <v>3000</v>
      </c>
      <c r="AQ286" s="79">
        <f t="shared" ca="1" si="269"/>
        <v>3000</v>
      </c>
      <c r="AR286" s="79">
        <f t="shared" ca="1" si="225"/>
        <v>682.92091953047202</v>
      </c>
      <c r="AS286" s="79">
        <f t="shared" ca="1" si="248"/>
        <v>2317.079080469528</v>
      </c>
      <c r="AT286" s="79">
        <f t="shared" ca="1" si="249"/>
        <v>2317.079080469528</v>
      </c>
      <c r="AU286" s="79">
        <f t="shared" ca="1" si="232"/>
        <v>658967.72356228146</v>
      </c>
      <c r="AV286" s="14">
        <f ca="1">SUM(AT$12:AT286)</f>
        <v>347720.74061515369</v>
      </c>
      <c r="AW286" s="77">
        <f ca="1">SUM(AR$12:AR286)+SUMIF(AS$12:AS286, "&lt;0")</f>
        <v>311246.98294712795</v>
      </c>
      <c r="AX286" s="14"/>
      <c r="AZ286" s="78">
        <v>44460</v>
      </c>
      <c r="BA286" s="79">
        <f t="shared" ca="1" si="250"/>
        <v>1500</v>
      </c>
      <c r="BB286" s="79">
        <f t="shared" ca="1" si="270"/>
        <v>1500</v>
      </c>
      <c r="BC286" s="79">
        <f t="shared" ca="1" si="226"/>
        <v>118.7950000000028</v>
      </c>
      <c r="BD286" s="79">
        <f t="shared" ca="1" si="251"/>
        <v>1381.2049999999972</v>
      </c>
      <c r="BE286" s="79">
        <f t="shared" ca="1" si="252"/>
        <v>1381.2049999999972</v>
      </c>
      <c r="BF286" s="79">
        <f t="shared" ca="1" si="233"/>
        <v>383131.60100000002</v>
      </c>
      <c r="BG286" s="14">
        <f ca="1">SUM(BE$12:BE286)</f>
        <v>200998.97899999996</v>
      </c>
      <c r="BH286" s="77">
        <f ca="1">SUM(BC$12:BC286)+SUMIF(BD$12:BD286, "&lt;0")</f>
        <v>182132.62200000003</v>
      </c>
      <c r="BJ286" s="78">
        <v>44460</v>
      </c>
      <c r="BK286" s="79">
        <f t="shared" ca="1" si="253"/>
        <v>1750</v>
      </c>
      <c r="BL286" s="79">
        <f t="shared" ca="1" si="271"/>
        <v>1750</v>
      </c>
      <c r="BM286" s="79">
        <f t="shared" ca="1" si="227"/>
        <v>118.7950000000028</v>
      </c>
      <c r="BN286" s="79">
        <f t="shared" ca="1" si="254"/>
        <v>1631.2049999999972</v>
      </c>
      <c r="BO286" s="79">
        <f t="shared" ca="1" si="255"/>
        <v>1631.2049999999972</v>
      </c>
      <c r="BP286" s="79">
        <f t="shared" ca="1" si="234"/>
        <v>433881.60100000002</v>
      </c>
      <c r="BQ286" s="14">
        <f ca="1">SUM(BO$12:BO286)</f>
        <v>227748.97899999996</v>
      </c>
      <c r="BR286" s="77">
        <f ca="1">SUM(BM$12:BM286)+SUMIF(BN$12:BN286, "&lt;0")</f>
        <v>206132.62199999997</v>
      </c>
      <c r="BT286" s="78">
        <v>44460</v>
      </c>
      <c r="BU286" s="79">
        <f t="shared" ca="1" si="256"/>
        <v>2000</v>
      </c>
      <c r="BV286" s="79">
        <f t="shared" ca="1" si="272"/>
        <v>2000</v>
      </c>
      <c r="BW286" s="79">
        <f t="shared" ca="1" si="228"/>
        <v>118.7950000000028</v>
      </c>
      <c r="BX286" s="79">
        <f t="shared" ca="1" si="257"/>
        <v>1881.2049999999972</v>
      </c>
      <c r="BY286" s="79">
        <f t="shared" ca="1" si="258"/>
        <v>1881.2049999999972</v>
      </c>
      <c r="BZ286" s="79">
        <f t="shared" ca="1" si="264"/>
        <v>484081.49010891607</v>
      </c>
      <c r="CA286" s="14">
        <f ca="1">SUM(BY$12:BY286)</f>
        <v>253948.8681089161</v>
      </c>
      <c r="CB286" s="77">
        <f ca="1">SUM(BW$12:BW286)+SUMIF(BX$12:BX286, "&lt;0")</f>
        <v>230132.62199999997</v>
      </c>
      <c r="CD286" s="78">
        <v>44460</v>
      </c>
      <c r="CE286" s="79">
        <f t="shared" ca="1" si="259"/>
        <v>2500</v>
      </c>
      <c r="CF286" s="79">
        <f t="shared" ca="1" si="273"/>
        <v>2500</v>
      </c>
      <c r="CG286" s="79">
        <f t="shared" ca="1" si="229"/>
        <v>532.84554362512836</v>
      </c>
      <c r="CH286" s="79">
        <f t="shared" ca="1" si="260"/>
        <v>1967.1544563748716</v>
      </c>
      <c r="CI286" s="79">
        <f t="shared" ca="1" si="261"/>
        <v>1967.1544563748716</v>
      </c>
      <c r="CJ286" s="79">
        <f t="shared" ca="1" si="235"/>
        <v>576841.69994991261</v>
      </c>
      <c r="CK286" s="14">
        <f ca="1">SUM(CI$12:CI286)</f>
        <v>302151.63445453293</v>
      </c>
      <c r="CL286" s="77">
        <f ca="1">SUM(CG$12:CG286)+SUMIF(CH$12:CH286, "&lt;0")</f>
        <v>274690.06549537968</v>
      </c>
    </row>
    <row r="287" spans="1:90" x14ac:dyDescent="0.2">
      <c r="A287" s="56">
        <v>44461</v>
      </c>
      <c r="B287" s="76">
        <f ca="1">IF($A287&gt;= $C$5,$C$6, INDEX('[1]Historical Data'!$D$2:$D$742, MATCH(A287, '[1]Historical Data'!$B$2:$B$742, 0)))</f>
        <v>1942.7882857142852</v>
      </c>
      <c r="C287" s="79">
        <f t="shared" ca="1" si="265"/>
        <v>1942.7882857142852</v>
      </c>
      <c r="D287" s="79">
        <f t="shared" ca="1" si="221"/>
        <v>977.35300000000188</v>
      </c>
      <c r="E287" s="79">
        <f t="shared" ca="1" si="236"/>
        <v>965.43528571428328</v>
      </c>
      <c r="F287" s="79">
        <f t="shared" ca="1" si="237"/>
        <v>965.43528571428328</v>
      </c>
      <c r="G287" s="79">
        <f t="shared" ca="1" si="262"/>
        <v>474960.41128571378</v>
      </c>
      <c r="H287" s="14">
        <f ca="1">SUM(F$12:F287)</f>
        <v>249342.76085714271</v>
      </c>
      <c r="I287" s="77">
        <f ca="1">SUM(D$12:D287)+SUMIF(E$12:E287, "&lt;0")</f>
        <v>225617.65042857139</v>
      </c>
      <c r="J287" s="14"/>
      <c r="K287" s="78">
        <v>44461</v>
      </c>
      <c r="L287" s="79">
        <f t="shared" ca="1" si="238"/>
        <v>1850.8969899038457</v>
      </c>
      <c r="M287" s="79">
        <f t="shared" ca="1" si="266"/>
        <v>1850.8969899038457</v>
      </c>
      <c r="N287" s="79">
        <f t="shared" ca="1" si="222"/>
        <v>977.35300000000188</v>
      </c>
      <c r="O287" s="79">
        <f t="shared" ca="1" si="239"/>
        <v>873.54398990384379</v>
      </c>
      <c r="P287" s="79">
        <f t="shared" ca="1" si="240"/>
        <v>873.54398990384379</v>
      </c>
      <c r="Q287" s="79">
        <f t="shared" ca="1" si="230"/>
        <v>456214.5869403822</v>
      </c>
      <c r="R287" s="14">
        <f ca="1">SUM(P$12:P287)</f>
        <v>239418.50090961531</v>
      </c>
      <c r="S287" s="77">
        <f ca="1">SUM(N$12:N287)+SUMIF(O$12:O287, "&lt;0")</f>
        <v>216796.08603076919</v>
      </c>
      <c r="U287" s="78">
        <v>44461</v>
      </c>
      <c r="V287" s="79">
        <f t="shared" ca="1" si="241"/>
        <v>1250</v>
      </c>
      <c r="W287" s="79">
        <f t="shared" ca="1" si="267"/>
        <v>1250</v>
      </c>
      <c r="X287" s="79">
        <f t="shared" ca="1" si="223"/>
        <v>977.35300000000188</v>
      </c>
      <c r="Y287" s="79">
        <f t="shared" ca="1" si="242"/>
        <v>272.64699999999812</v>
      </c>
      <c r="Z287" s="79">
        <f t="shared" ca="1" si="243"/>
        <v>272.64699999999812</v>
      </c>
      <c r="AA287" s="79">
        <f t="shared" ca="1" si="231"/>
        <v>333631.60100000002</v>
      </c>
      <c r="AB287" s="14">
        <f ca="1">SUM(Z$12:Z287)</f>
        <v>174521.62599999999</v>
      </c>
      <c r="AC287" s="77">
        <f ca="1">SUM(X$12:X287)+SUMIF(Y$12:Y287, "&lt;0")</f>
        <v>159109.97499999998</v>
      </c>
      <c r="AE287" s="78">
        <v>44461</v>
      </c>
      <c r="AF287" s="79">
        <f t="shared" ca="1" si="244"/>
        <v>2000</v>
      </c>
      <c r="AG287" s="79">
        <f t="shared" ca="1" si="268"/>
        <v>2000</v>
      </c>
      <c r="AH287" s="79">
        <f t="shared" ca="1" si="224"/>
        <v>977.35300000000188</v>
      </c>
      <c r="AI287" s="79">
        <f t="shared" ca="1" si="245"/>
        <v>1022.6469999999981</v>
      </c>
      <c r="AJ287" s="79">
        <f t="shared" ca="1" si="246"/>
        <v>1022.6469999999981</v>
      </c>
      <c r="AK287" s="79">
        <f t="shared" ca="1" si="263"/>
        <v>486081.49010891607</v>
      </c>
      <c r="AL287" s="14">
        <f ca="1">SUM(AJ$12:AJ287)</f>
        <v>254971.51510891609</v>
      </c>
      <c r="AM287" s="77">
        <f ca="1">SUM(AH$12:AH287)+SUMIF(AI$12:AI287, "&lt;0")</f>
        <v>231109.97499999998</v>
      </c>
      <c r="AO287" s="78">
        <v>44461</v>
      </c>
      <c r="AP287" s="79">
        <f t="shared" ca="1" si="247"/>
        <v>3000</v>
      </c>
      <c r="AQ287" s="79">
        <f t="shared" ca="1" si="269"/>
        <v>3000</v>
      </c>
      <c r="AR287" s="79">
        <f t="shared" ca="1" si="225"/>
        <v>1541.4789195304711</v>
      </c>
      <c r="AS287" s="79">
        <f t="shared" ca="1" si="248"/>
        <v>1458.5210804695289</v>
      </c>
      <c r="AT287" s="79">
        <f t="shared" ca="1" si="249"/>
        <v>1458.5210804695289</v>
      </c>
      <c r="AU287" s="79">
        <f t="shared" ca="1" si="232"/>
        <v>661967.72356228146</v>
      </c>
      <c r="AV287" s="14">
        <f ca="1">SUM(AT$12:AT287)</f>
        <v>349179.26169562322</v>
      </c>
      <c r="AW287" s="77">
        <f ca="1">SUM(AR$12:AR287)+SUMIF(AS$12:AS287, "&lt;0")</f>
        <v>312788.46186665841</v>
      </c>
      <c r="AX287" s="14"/>
      <c r="AZ287" s="78">
        <v>44461</v>
      </c>
      <c r="BA287" s="79">
        <f t="shared" ca="1" si="250"/>
        <v>1500</v>
      </c>
      <c r="BB287" s="79">
        <f t="shared" ca="1" si="270"/>
        <v>1500</v>
      </c>
      <c r="BC287" s="79">
        <f t="shared" ca="1" si="226"/>
        <v>977.35300000000188</v>
      </c>
      <c r="BD287" s="79">
        <f t="shared" ca="1" si="251"/>
        <v>522.64699999999812</v>
      </c>
      <c r="BE287" s="79">
        <f t="shared" ca="1" si="252"/>
        <v>522.64699999999812</v>
      </c>
      <c r="BF287" s="79">
        <f t="shared" ca="1" si="233"/>
        <v>384631.60100000002</v>
      </c>
      <c r="BG287" s="14">
        <f ca="1">SUM(BE$12:BE287)</f>
        <v>201521.62599999996</v>
      </c>
      <c r="BH287" s="77">
        <f ca="1">SUM(BC$12:BC287)+SUMIF(BD$12:BD287, "&lt;0")</f>
        <v>183109.97500000003</v>
      </c>
      <c r="BJ287" s="78">
        <v>44461</v>
      </c>
      <c r="BK287" s="79">
        <f t="shared" ca="1" si="253"/>
        <v>1750</v>
      </c>
      <c r="BL287" s="79">
        <f t="shared" ca="1" si="271"/>
        <v>1750</v>
      </c>
      <c r="BM287" s="79">
        <f t="shared" ca="1" si="227"/>
        <v>977.35300000000188</v>
      </c>
      <c r="BN287" s="79">
        <f t="shared" ca="1" si="254"/>
        <v>772.64699999999812</v>
      </c>
      <c r="BO287" s="79">
        <f t="shared" ca="1" si="255"/>
        <v>772.64699999999812</v>
      </c>
      <c r="BP287" s="79">
        <f t="shared" ca="1" si="234"/>
        <v>435631.60100000002</v>
      </c>
      <c r="BQ287" s="14">
        <f ca="1">SUM(BO$12:BO287)</f>
        <v>228521.62599999996</v>
      </c>
      <c r="BR287" s="77">
        <f ca="1">SUM(BM$12:BM287)+SUMIF(BN$12:BN287, "&lt;0")</f>
        <v>207109.97499999998</v>
      </c>
      <c r="BT287" s="78">
        <v>44461</v>
      </c>
      <c r="BU287" s="79">
        <f t="shared" ca="1" si="256"/>
        <v>2000</v>
      </c>
      <c r="BV287" s="79">
        <f t="shared" ca="1" si="272"/>
        <v>2000</v>
      </c>
      <c r="BW287" s="79">
        <f t="shared" ca="1" si="228"/>
        <v>977.35300000000188</v>
      </c>
      <c r="BX287" s="79">
        <f t="shared" ca="1" si="257"/>
        <v>1022.6469999999981</v>
      </c>
      <c r="BY287" s="79">
        <f t="shared" ca="1" si="258"/>
        <v>1022.6469999999981</v>
      </c>
      <c r="BZ287" s="79">
        <f t="shared" ca="1" si="264"/>
        <v>486081.49010891607</v>
      </c>
      <c r="CA287" s="14">
        <f ca="1">SUM(BY$12:BY287)</f>
        <v>254971.51510891609</v>
      </c>
      <c r="CB287" s="77">
        <f ca="1">SUM(BW$12:BW287)+SUMIF(BX$12:BX287, "&lt;0")</f>
        <v>231109.97499999998</v>
      </c>
      <c r="CD287" s="78">
        <v>44461</v>
      </c>
      <c r="CE287" s="79">
        <f t="shared" ca="1" si="259"/>
        <v>2500</v>
      </c>
      <c r="CF287" s="79">
        <f t="shared" ca="1" si="273"/>
        <v>2500</v>
      </c>
      <c r="CG287" s="79">
        <f t="shared" ca="1" si="229"/>
        <v>1367.8982969780245</v>
      </c>
      <c r="CH287" s="79">
        <f t="shared" ca="1" si="260"/>
        <v>1132.1017030219755</v>
      </c>
      <c r="CI287" s="79">
        <f t="shared" ca="1" si="261"/>
        <v>1132.1017030219755</v>
      </c>
      <c r="CJ287" s="79">
        <f t="shared" ca="1" si="235"/>
        <v>579341.69994991261</v>
      </c>
      <c r="CK287" s="14">
        <f ca="1">SUM(CI$12:CI287)</f>
        <v>303283.7361575549</v>
      </c>
      <c r="CL287" s="77">
        <f ca="1">SUM(CG$12:CG287)+SUMIF(CH$12:CH287, "&lt;0")</f>
        <v>276057.96379235771</v>
      </c>
    </row>
    <row r="288" spans="1:90" x14ac:dyDescent="0.2">
      <c r="A288" s="56">
        <v>44462</v>
      </c>
      <c r="B288" s="76">
        <f ca="1">IF($A288&gt;= $C$5,$C$6, INDEX('[1]Historical Data'!$D$2:$D$742, MATCH(A288, '[1]Historical Data'!$B$2:$B$742, 0)))</f>
        <v>1942.7882857142852</v>
      </c>
      <c r="C288" s="79">
        <f t="shared" ca="1" si="265"/>
        <v>1942.7882857142852</v>
      </c>
      <c r="D288" s="79">
        <f t="shared" ca="1" si="221"/>
        <v>1021.1349999999948</v>
      </c>
      <c r="E288" s="79">
        <f t="shared" ca="1" si="236"/>
        <v>921.6532857142904</v>
      </c>
      <c r="F288" s="79">
        <f t="shared" ca="1" si="237"/>
        <v>921.6532857142904</v>
      </c>
      <c r="G288" s="79">
        <f t="shared" ca="1" si="262"/>
        <v>476903.19957142806</v>
      </c>
      <c r="H288" s="14">
        <f ca="1">SUM(F$12:F288)</f>
        <v>250264.41414285701</v>
      </c>
      <c r="I288" s="77">
        <f ca="1">SUM(D$12:D288)+SUMIF(E$12:E288, "&lt;0")</f>
        <v>226638.78542857137</v>
      </c>
      <c r="J288" s="14"/>
      <c r="K288" s="78">
        <v>44462</v>
      </c>
      <c r="L288" s="79">
        <f t="shared" ca="1" si="238"/>
        <v>1850.8969899038457</v>
      </c>
      <c r="M288" s="79">
        <f t="shared" ca="1" si="266"/>
        <v>1850.8969899038457</v>
      </c>
      <c r="N288" s="79">
        <f t="shared" ca="1" si="222"/>
        <v>1021.1349999999948</v>
      </c>
      <c r="O288" s="79">
        <f t="shared" ca="1" si="239"/>
        <v>829.76198990385092</v>
      </c>
      <c r="P288" s="79">
        <f t="shared" ca="1" si="240"/>
        <v>829.76198990385092</v>
      </c>
      <c r="Q288" s="79">
        <f t="shared" ca="1" si="230"/>
        <v>458065.48393028602</v>
      </c>
      <c r="R288" s="14">
        <f ca="1">SUM(P$12:P288)</f>
        <v>240248.26289951915</v>
      </c>
      <c r="S288" s="77">
        <f ca="1">SUM(N$12:N288)+SUMIF(O$12:O288, "&lt;0")</f>
        <v>217817.2210307692</v>
      </c>
      <c r="U288" s="78">
        <v>44462</v>
      </c>
      <c r="V288" s="79">
        <f t="shared" ca="1" si="241"/>
        <v>1250</v>
      </c>
      <c r="W288" s="79">
        <f t="shared" ca="1" si="267"/>
        <v>1250</v>
      </c>
      <c r="X288" s="79">
        <f t="shared" ca="1" si="223"/>
        <v>1021.1349999999948</v>
      </c>
      <c r="Y288" s="79">
        <f t="shared" ca="1" si="242"/>
        <v>228.86500000000524</v>
      </c>
      <c r="Z288" s="79">
        <f t="shared" ca="1" si="243"/>
        <v>228.86500000000524</v>
      </c>
      <c r="AA288" s="79">
        <f t="shared" ca="1" si="231"/>
        <v>334881.60100000002</v>
      </c>
      <c r="AB288" s="14">
        <f ca="1">SUM(Z$12:Z288)</f>
        <v>174750.49099999998</v>
      </c>
      <c r="AC288" s="77">
        <f ca="1">SUM(X$12:X288)+SUMIF(Y$12:Y288, "&lt;0")</f>
        <v>160131.10999999999</v>
      </c>
      <c r="AE288" s="78">
        <v>44462</v>
      </c>
      <c r="AF288" s="79">
        <f t="shared" ca="1" si="244"/>
        <v>2000</v>
      </c>
      <c r="AG288" s="79">
        <f t="shared" ca="1" si="268"/>
        <v>2000</v>
      </c>
      <c r="AH288" s="79">
        <f t="shared" ca="1" si="224"/>
        <v>1021.1349999999948</v>
      </c>
      <c r="AI288" s="79">
        <f t="shared" ca="1" si="245"/>
        <v>978.86500000000524</v>
      </c>
      <c r="AJ288" s="79">
        <f t="shared" ca="1" si="246"/>
        <v>978.86500000000524</v>
      </c>
      <c r="AK288" s="79">
        <f t="shared" ca="1" si="263"/>
        <v>488081.49010891607</v>
      </c>
      <c r="AL288" s="14">
        <f ca="1">SUM(AJ$12:AJ288)</f>
        <v>255950.38010891608</v>
      </c>
      <c r="AM288" s="77">
        <f ca="1">SUM(AH$12:AH288)+SUMIF(AI$12:AI288, "&lt;0")</f>
        <v>232131.11</v>
      </c>
      <c r="AO288" s="78">
        <v>44462</v>
      </c>
      <c r="AP288" s="79">
        <f t="shared" ca="1" si="247"/>
        <v>3000</v>
      </c>
      <c r="AQ288" s="79">
        <f t="shared" ca="1" si="269"/>
        <v>3000</v>
      </c>
      <c r="AR288" s="79">
        <f t="shared" ca="1" si="225"/>
        <v>1585.260919530464</v>
      </c>
      <c r="AS288" s="79">
        <f t="shared" ca="1" si="248"/>
        <v>1414.739080469536</v>
      </c>
      <c r="AT288" s="79">
        <f t="shared" ca="1" si="249"/>
        <v>1414.739080469536</v>
      </c>
      <c r="AU288" s="79">
        <f t="shared" ca="1" si="232"/>
        <v>664967.72356228146</v>
      </c>
      <c r="AV288" s="14">
        <f ca="1">SUM(AT$12:AT288)</f>
        <v>350594.00077609275</v>
      </c>
      <c r="AW288" s="77">
        <f ca="1">SUM(AR$12:AR288)+SUMIF(AS$12:AS288, "&lt;0")</f>
        <v>314373.72278618888</v>
      </c>
      <c r="AX288" s="14"/>
      <c r="AZ288" s="78">
        <v>44462</v>
      </c>
      <c r="BA288" s="79">
        <f t="shared" ca="1" si="250"/>
        <v>1500</v>
      </c>
      <c r="BB288" s="79">
        <f t="shared" ca="1" si="270"/>
        <v>1500</v>
      </c>
      <c r="BC288" s="79">
        <f t="shared" ca="1" si="226"/>
        <v>1021.1349999999948</v>
      </c>
      <c r="BD288" s="79">
        <f t="shared" ca="1" si="251"/>
        <v>478.86500000000524</v>
      </c>
      <c r="BE288" s="79">
        <f t="shared" ca="1" si="252"/>
        <v>478.86500000000524</v>
      </c>
      <c r="BF288" s="79">
        <f t="shared" ca="1" si="233"/>
        <v>386131.60100000002</v>
      </c>
      <c r="BG288" s="14">
        <f ca="1">SUM(BE$12:BE288)</f>
        <v>202000.49099999998</v>
      </c>
      <c r="BH288" s="77">
        <f ca="1">SUM(BC$12:BC288)+SUMIF(BD$12:BD288, "&lt;0")</f>
        <v>184131.11000000002</v>
      </c>
      <c r="BJ288" s="78">
        <v>44462</v>
      </c>
      <c r="BK288" s="79">
        <f t="shared" ca="1" si="253"/>
        <v>1750</v>
      </c>
      <c r="BL288" s="79">
        <f t="shared" ca="1" si="271"/>
        <v>1750</v>
      </c>
      <c r="BM288" s="79">
        <f t="shared" ca="1" si="227"/>
        <v>1021.1349999999948</v>
      </c>
      <c r="BN288" s="79">
        <f t="shared" ca="1" si="254"/>
        <v>728.86500000000524</v>
      </c>
      <c r="BO288" s="79">
        <f t="shared" ca="1" si="255"/>
        <v>728.86500000000524</v>
      </c>
      <c r="BP288" s="79">
        <f t="shared" ca="1" si="234"/>
        <v>437381.60100000002</v>
      </c>
      <c r="BQ288" s="14">
        <f ca="1">SUM(BO$12:BO288)</f>
        <v>229250.49099999998</v>
      </c>
      <c r="BR288" s="77">
        <f ca="1">SUM(BM$12:BM288)+SUMIF(BN$12:BN288, "&lt;0")</f>
        <v>208131.10999999996</v>
      </c>
      <c r="BT288" s="78">
        <v>44462</v>
      </c>
      <c r="BU288" s="79">
        <f t="shared" ca="1" si="256"/>
        <v>2000</v>
      </c>
      <c r="BV288" s="79">
        <f t="shared" ca="1" si="272"/>
        <v>2000</v>
      </c>
      <c r="BW288" s="79">
        <f t="shared" ca="1" si="228"/>
        <v>1021.1349999999948</v>
      </c>
      <c r="BX288" s="79">
        <f t="shared" ca="1" si="257"/>
        <v>978.86500000000524</v>
      </c>
      <c r="BY288" s="79">
        <f t="shared" ca="1" si="258"/>
        <v>978.86500000000524</v>
      </c>
      <c r="BZ288" s="79">
        <f t="shared" ca="1" si="264"/>
        <v>488081.49010891607</v>
      </c>
      <c r="CA288" s="14">
        <f ca="1">SUM(BY$12:BY288)</f>
        <v>255950.38010891608</v>
      </c>
      <c r="CB288" s="77">
        <f ca="1">SUM(BW$12:BW288)+SUMIF(BX$12:BX288, "&lt;0")</f>
        <v>232131.11</v>
      </c>
      <c r="CD288" s="78">
        <v>44462</v>
      </c>
      <c r="CE288" s="79">
        <f t="shared" ca="1" si="259"/>
        <v>2500</v>
      </c>
      <c r="CF288" s="79">
        <f t="shared" ca="1" si="273"/>
        <v>2500</v>
      </c>
      <c r="CG288" s="79">
        <f t="shared" ca="1" si="229"/>
        <v>1388.1750503309145</v>
      </c>
      <c r="CH288" s="79">
        <f t="shared" ca="1" si="260"/>
        <v>1111.8249496690855</v>
      </c>
      <c r="CI288" s="79">
        <f t="shared" ca="1" si="261"/>
        <v>1111.8249496690855</v>
      </c>
      <c r="CJ288" s="79">
        <f t="shared" ca="1" si="235"/>
        <v>581841.69994991261</v>
      </c>
      <c r="CK288" s="14">
        <f ca="1">SUM(CI$12:CI288)</f>
        <v>304395.56110722397</v>
      </c>
      <c r="CL288" s="77">
        <f ca="1">SUM(CG$12:CG288)+SUMIF(CH$12:CH288, "&lt;0")</f>
        <v>277446.13884268864</v>
      </c>
    </row>
    <row r="289" spans="1:90" x14ac:dyDescent="0.2">
      <c r="A289" s="56">
        <v>44463</v>
      </c>
      <c r="B289" s="76">
        <f ca="1">IF($A289&gt;= $C$5,$C$6, INDEX('[1]Historical Data'!$D$2:$D$742, MATCH(A289, '[1]Historical Data'!$B$2:$B$742, 0)))</f>
        <v>1942.7882857142852</v>
      </c>
      <c r="C289" s="79">
        <f t="shared" ca="1" si="265"/>
        <v>1942.7882857142852</v>
      </c>
      <c r="D289" s="79">
        <f t="shared" ca="1" si="221"/>
        <v>0</v>
      </c>
      <c r="E289" s="79">
        <f t="shared" ca="1" si="236"/>
        <v>1942.7882857142852</v>
      </c>
      <c r="F289" s="79">
        <f t="shared" ca="1" si="237"/>
        <v>1942.7882857142852</v>
      </c>
      <c r="G289" s="79">
        <f t="shared" ca="1" si="262"/>
        <v>478845.98785714235</v>
      </c>
      <c r="H289" s="14">
        <f ca="1">SUM(F$12:F289)</f>
        <v>252207.2024285713</v>
      </c>
      <c r="I289" s="77">
        <f ca="1">SUM(D$12:D289)+SUMIF(E$12:E289, "&lt;0")</f>
        <v>226638.78542857137</v>
      </c>
      <c r="J289" s="14"/>
      <c r="K289" s="78">
        <v>44463</v>
      </c>
      <c r="L289" s="79">
        <f t="shared" ca="1" si="238"/>
        <v>1850.8969899038457</v>
      </c>
      <c r="M289" s="79">
        <f t="shared" ca="1" si="266"/>
        <v>1850.8969899038457</v>
      </c>
      <c r="N289" s="79">
        <f t="shared" ca="1" si="222"/>
        <v>0</v>
      </c>
      <c r="O289" s="79">
        <f t="shared" ca="1" si="239"/>
        <v>1850.8969899038457</v>
      </c>
      <c r="P289" s="79">
        <f t="shared" ca="1" si="240"/>
        <v>1850.8969899038457</v>
      </c>
      <c r="Q289" s="79">
        <f t="shared" ca="1" si="230"/>
        <v>459916.38092018984</v>
      </c>
      <c r="R289" s="14">
        <f ca="1">SUM(P$12:P289)</f>
        <v>242099.159889423</v>
      </c>
      <c r="S289" s="77">
        <f ca="1">SUM(N$12:N289)+SUMIF(O$12:O289, "&lt;0")</f>
        <v>217817.2210307692</v>
      </c>
      <c r="U289" s="78">
        <v>44463</v>
      </c>
      <c r="V289" s="79">
        <f t="shared" ca="1" si="241"/>
        <v>1250</v>
      </c>
      <c r="W289" s="79">
        <f t="shared" ca="1" si="267"/>
        <v>1250</v>
      </c>
      <c r="X289" s="79">
        <f t="shared" ca="1" si="223"/>
        <v>0</v>
      </c>
      <c r="Y289" s="79">
        <f t="shared" ca="1" si="242"/>
        <v>1250</v>
      </c>
      <c r="Z289" s="79">
        <f t="shared" ca="1" si="243"/>
        <v>1250</v>
      </c>
      <c r="AA289" s="79">
        <f t="shared" ca="1" si="231"/>
        <v>336131.60100000002</v>
      </c>
      <c r="AB289" s="14">
        <f ca="1">SUM(Z$12:Z289)</f>
        <v>176000.49099999998</v>
      </c>
      <c r="AC289" s="77">
        <f ca="1">SUM(X$12:X289)+SUMIF(Y$12:Y289, "&lt;0")</f>
        <v>160131.10999999999</v>
      </c>
      <c r="AE289" s="78">
        <v>44463</v>
      </c>
      <c r="AF289" s="79">
        <f t="shared" ca="1" si="244"/>
        <v>2000</v>
      </c>
      <c r="AG289" s="79">
        <f t="shared" ca="1" si="268"/>
        <v>2000</v>
      </c>
      <c r="AH289" s="79">
        <f t="shared" ca="1" si="224"/>
        <v>0</v>
      </c>
      <c r="AI289" s="79">
        <f t="shared" ca="1" si="245"/>
        <v>2000</v>
      </c>
      <c r="AJ289" s="79">
        <f t="shared" ca="1" si="246"/>
        <v>2000</v>
      </c>
      <c r="AK289" s="79">
        <f t="shared" ca="1" si="263"/>
        <v>490081.49010891607</v>
      </c>
      <c r="AL289" s="14">
        <f ca="1">SUM(AJ$12:AJ289)</f>
        <v>257950.38010891608</v>
      </c>
      <c r="AM289" s="77">
        <f ca="1">SUM(AH$12:AH289)+SUMIF(AI$12:AI289, "&lt;0")</f>
        <v>232131.11</v>
      </c>
      <c r="AO289" s="78">
        <v>44463</v>
      </c>
      <c r="AP289" s="79">
        <f t="shared" ca="1" si="247"/>
        <v>3000</v>
      </c>
      <c r="AQ289" s="79">
        <f t="shared" ca="1" si="269"/>
        <v>3000</v>
      </c>
      <c r="AR289" s="79">
        <f t="shared" ca="1" si="225"/>
        <v>564.12591953046922</v>
      </c>
      <c r="AS289" s="79">
        <f t="shared" ca="1" si="248"/>
        <v>2435.8740804695308</v>
      </c>
      <c r="AT289" s="79">
        <f t="shared" ca="1" si="249"/>
        <v>2435.8740804695308</v>
      </c>
      <c r="AU289" s="79">
        <f t="shared" ca="1" si="232"/>
        <v>667967.72356228146</v>
      </c>
      <c r="AV289" s="14">
        <f ca="1">SUM(AT$12:AT289)</f>
        <v>353029.8748565623</v>
      </c>
      <c r="AW289" s="77">
        <f ca="1">SUM(AR$12:AR289)+SUMIF(AS$12:AS289, "&lt;0")</f>
        <v>314937.84870571934</v>
      </c>
      <c r="AX289" s="14"/>
      <c r="AZ289" s="78">
        <v>44463</v>
      </c>
      <c r="BA289" s="79">
        <f t="shared" ca="1" si="250"/>
        <v>1500</v>
      </c>
      <c r="BB289" s="79">
        <f t="shared" ca="1" si="270"/>
        <v>1500</v>
      </c>
      <c r="BC289" s="79">
        <f t="shared" ca="1" si="226"/>
        <v>0</v>
      </c>
      <c r="BD289" s="79">
        <f t="shared" ca="1" si="251"/>
        <v>1500</v>
      </c>
      <c r="BE289" s="79">
        <f t="shared" ca="1" si="252"/>
        <v>1500</v>
      </c>
      <c r="BF289" s="79">
        <f t="shared" ca="1" si="233"/>
        <v>387631.60100000002</v>
      </c>
      <c r="BG289" s="14">
        <f ca="1">SUM(BE$12:BE289)</f>
        <v>203500.49099999998</v>
      </c>
      <c r="BH289" s="77">
        <f ca="1">SUM(BC$12:BC289)+SUMIF(BD$12:BD289, "&lt;0")</f>
        <v>184131.11000000002</v>
      </c>
      <c r="BJ289" s="78">
        <v>44463</v>
      </c>
      <c r="BK289" s="79">
        <f t="shared" ca="1" si="253"/>
        <v>1750</v>
      </c>
      <c r="BL289" s="79">
        <f t="shared" ca="1" si="271"/>
        <v>1750</v>
      </c>
      <c r="BM289" s="79">
        <f t="shared" ca="1" si="227"/>
        <v>0</v>
      </c>
      <c r="BN289" s="79">
        <f t="shared" ca="1" si="254"/>
        <v>1750</v>
      </c>
      <c r="BO289" s="79">
        <f t="shared" ca="1" si="255"/>
        <v>1750</v>
      </c>
      <c r="BP289" s="79">
        <f t="shared" ca="1" si="234"/>
        <v>439131.60100000002</v>
      </c>
      <c r="BQ289" s="14">
        <f ca="1">SUM(BO$12:BO289)</f>
        <v>231000.49099999998</v>
      </c>
      <c r="BR289" s="77">
        <f ca="1">SUM(BM$12:BM289)+SUMIF(BN$12:BN289, "&lt;0")</f>
        <v>208131.10999999996</v>
      </c>
      <c r="BT289" s="78">
        <v>44463</v>
      </c>
      <c r="BU289" s="79">
        <f t="shared" ca="1" si="256"/>
        <v>2000</v>
      </c>
      <c r="BV289" s="79">
        <f t="shared" ca="1" si="272"/>
        <v>2000</v>
      </c>
      <c r="BW289" s="79">
        <f t="shared" ca="1" si="228"/>
        <v>0</v>
      </c>
      <c r="BX289" s="79">
        <f t="shared" ca="1" si="257"/>
        <v>2000</v>
      </c>
      <c r="BY289" s="79">
        <f t="shared" ca="1" si="258"/>
        <v>2000</v>
      </c>
      <c r="BZ289" s="79">
        <f t="shared" ca="1" si="264"/>
        <v>490081.49010891607</v>
      </c>
      <c r="CA289" s="14">
        <f ca="1">SUM(BY$12:BY289)</f>
        <v>257950.38010891608</v>
      </c>
      <c r="CB289" s="77">
        <f ca="1">SUM(BW$12:BW289)+SUMIF(BX$12:BX289, "&lt;0")</f>
        <v>232131.11</v>
      </c>
      <c r="CD289" s="78">
        <v>44463</v>
      </c>
      <c r="CE289" s="79">
        <f t="shared" ca="1" si="259"/>
        <v>2500</v>
      </c>
      <c r="CF289" s="79">
        <f t="shared" ca="1" si="273"/>
        <v>2500</v>
      </c>
      <c r="CG289" s="79">
        <f t="shared" ca="1" si="229"/>
        <v>343.53480368381679</v>
      </c>
      <c r="CH289" s="79">
        <f t="shared" ca="1" si="260"/>
        <v>2156.4651963161832</v>
      </c>
      <c r="CI289" s="79">
        <f t="shared" ca="1" si="261"/>
        <v>2156.4651963161832</v>
      </c>
      <c r="CJ289" s="79">
        <f t="shared" ca="1" si="235"/>
        <v>584341.69994991261</v>
      </c>
      <c r="CK289" s="14">
        <f ca="1">SUM(CI$12:CI289)</f>
        <v>306552.02630354016</v>
      </c>
      <c r="CL289" s="77">
        <f ca="1">SUM(CG$12:CG289)+SUMIF(CH$12:CH289, "&lt;0")</f>
        <v>277789.67364637245</v>
      </c>
    </row>
    <row r="290" spans="1:90" x14ac:dyDescent="0.2">
      <c r="A290" s="56">
        <v>44464</v>
      </c>
      <c r="B290" s="76">
        <f ca="1">IF($A290&gt;= $C$5,$C$6, INDEX('[1]Historical Data'!$D$2:$D$742, MATCH(A290, '[1]Historical Data'!$B$2:$B$742, 0)))</f>
        <v>1942.7882857142852</v>
      </c>
      <c r="C290" s="79">
        <f t="shared" ca="1" si="265"/>
        <v>1942.7882857142852</v>
      </c>
      <c r="D290" s="79">
        <f t="shared" ca="1" si="221"/>
        <v>320.53100000000268</v>
      </c>
      <c r="E290" s="79">
        <f t="shared" ca="1" si="236"/>
        <v>1622.2572857142825</v>
      </c>
      <c r="F290" s="79">
        <f t="shared" ca="1" si="237"/>
        <v>1622.2572857142825</v>
      </c>
      <c r="G290" s="79">
        <f t="shared" ca="1" si="262"/>
        <v>480788.77614285663</v>
      </c>
      <c r="H290" s="14">
        <f ca="1">SUM(F$12:F290)</f>
        <v>253829.45971428559</v>
      </c>
      <c r="I290" s="77">
        <f ca="1">SUM(D$12:D290)+SUMIF(E$12:E290, "&lt;0")</f>
        <v>226959.31642857139</v>
      </c>
      <c r="J290" s="14"/>
      <c r="K290" s="78">
        <v>44464</v>
      </c>
      <c r="L290" s="79">
        <f t="shared" ca="1" si="238"/>
        <v>1850.8969899038457</v>
      </c>
      <c r="M290" s="79">
        <f t="shared" ca="1" si="266"/>
        <v>1850.8969899038457</v>
      </c>
      <c r="N290" s="79">
        <f t="shared" ca="1" si="222"/>
        <v>320.53100000000268</v>
      </c>
      <c r="O290" s="79">
        <f t="shared" ca="1" si="239"/>
        <v>1530.365989903843</v>
      </c>
      <c r="P290" s="79">
        <f t="shared" ca="1" si="240"/>
        <v>1530.365989903843</v>
      </c>
      <c r="Q290" s="79">
        <f t="shared" ca="1" si="230"/>
        <v>461767.27791009366</v>
      </c>
      <c r="R290" s="14">
        <f ca="1">SUM(P$12:P290)</f>
        <v>243629.52587932683</v>
      </c>
      <c r="S290" s="77">
        <f ca="1">SUM(N$12:N290)+SUMIF(O$12:O290, "&lt;0")</f>
        <v>218137.75203076922</v>
      </c>
      <c r="U290" s="78">
        <v>44464</v>
      </c>
      <c r="V290" s="79">
        <f t="shared" ca="1" si="241"/>
        <v>1250</v>
      </c>
      <c r="W290" s="79">
        <f t="shared" ca="1" si="267"/>
        <v>1250</v>
      </c>
      <c r="X290" s="79">
        <f t="shared" ca="1" si="223"/>
        <v>320.53100000000268</v>
      </c>
      <c r="Y290" s="79">
        <f t="shared" ca="1" si="242"/>
        <v>929.46899999999732</v>
      </c>
      <c r="Z290" s="79">
        <f t="shared" ca="1" si="243"/>
        <v>929.46899999999732</v>
      </c>
      <c r="AA290" s="79">
        <f t="shared" ca="1" si="231"/>
        <v>337381.60100000002</v>
      </c>
      <c r="AB290" s="14">
        <f ca="1">SUM(Z$12:Z290)</f>
        <v>176929.95999999996</v>
      </c>
      <c r="AC290" s="77">
        <f ca="1">SUM(X$12:X290)+SUMIF(Y$12:Y290, "&lt;0")</f>
        <v>160451.641</v>
      </c>
      <c r="AE290" s="78">
        <v>44464</v>
      </c>
      <c r="AF290" s="79">
        <f t="shared" ca="1" si="244"/>
        <v>2000</v>
      </c>
      <c r="AG290" s="79">
        <f t="shared" ca="1" si="268"/>
        <v>2000</v>
      </c>
      <c r="AH290" s="79">
        <f t="shared" ca="1" si="224"/>
        <v>320.53100000000268</v>
      </c>
      <c r="AI290" s="79">
        <f t="shared" ca="1" si="245"/>
        <v>1679.4689999999973</v>
      </c>
      <c r="AJ290" s="79">
        <f t="shared" ca="1" si="246"/>
        <v>1679.4689999999973</v>
      </c>
      <c r="AK290" s="79">
        <f t="shared" ca="1" si="263"/>
        <v>492081.49010891607</v>
      </c>
      <c r="AL290" s="14">
        <f ca="1">SUM(AJ$12:AJ290)</f>
        <v>259629.84910891607</v>
      </c>
      <c r="AM290" s="77">
        <f ca="1">SUM(AH$12:AH290)+SUMIF(AI$12:AI290, "&lt;0")</f>
        <v>232451.641</v>
      </c>
      <c r="AO290" s="78">
        <v>44464</v>
      </c>
      <c r="AP290" s="79">
        <f t="shared" ca="1" si="247"/>
        <v>3000</v>
      </c>
      <c r="AQ290" s="79">
        <f t="shared" ca="1" si="269"/>
        <v>3000</v>
      </c>
      <c r="AR290" s="79">
        <f t="shared" ca="1" si="225"/>
        <v>884.6569195304719</v>
      </c>
      <c r="AS290" s="79">
        <f t="shared" ca="1" si="248"/>
        <v>2115.3430804695281</v>
      </c>
      <c r="AT290" s="79">
        <f t="shared" ca="1" si="249"/>
        <v>2115.3430804695281</v>
      </c>
      <c r="AU290" s="79">
        <f t="shared" ca="1" si="232"/>
        <v>670967.72356228146</v>
      </c>
      <c r="AV290" s="14">
        <f ca="1">SUM(AT$12:AT290)</f>
        <v>355145.21793703182</v>
      </c>
      <c r="AW290" s="77">
        <f ca="1">SUM(AR$12:AR290)+SUMIF(AS$12:AS290, "&lt;0")</f>
        <v>315822.50562524982</v>
      </c>
      <c r="AX290" s="14"/>
      <c r="AZ290" s="78">
        <v>44464</v>
      </c>
      <c r="BA290" s="79">
        <f t="shared" ca="1" si="250"/>
        <v>1500</v>
      </c>
      <c r="BB290" s="79">
        <f t="shared" ca="1" si="270"/>
        <v>1500</v>
      </c>
      <c r="BC290" s="79">
        <f t="shared" ca="1" si="226"/>
        <v>320.53100000000268</v>
      </c>
      <c r="BD290" s="79">
        <f t="shared" ca="1" si="251"/>
        <v>1179.4689999999973</v>
      </c>
      <c r="BE290" s="79">
        <f t="shared" ca="1" si="252"/>
        <v>1179.4689999999973</v>
      </c>
      <c r="BF290" s="79">
        <f t="shared" ca="1" si="233"/>
        <v>389131.60100000002</v>
      </c>
      <c r="BG290" s="14">
        <f ca="1">SUM(BE$12:BE290)</f>
        <v>204679.95999999996</v>
      </c>
      <c r="BH290" s="77">
        <f ca="1">SUM(BC$12:BC290)+SUMIF(BD$12:BD290, "&lt;0")</f>
        <v>184451.64100000003</v>
      </c>
      <c r="BJ290" s="78">
        <v>44464</v>
      </c>
      <c r="BK290" s="79">
        <f t="shared" ca="1" si="253"/>
        <v>1750</v>
      </c>
      <c r="BL290" s="79">
        <f t="shared" ca="1" si="271"/>
        <v>1750</v>
      </c>
      <c r="BM290" s="79">
        <f t="shared" ca="1" si="227"/>
        <v>320.53100000000268</v>
      </c>
      <c r="BN290" s="79">
        <f t="shared" ca="1" si="254"/>
        <v>1429.4689999999973</v>
      </c>
      <c r="BO290" s="79">
        <f t="shared" ca="1" si="255"/>
        <v>1429.4689999999973</v>
      </c>
      <c r="BP290" s="79">
        <f t="shared" ca="1" si="234"/>
        <v>440881.60100000002</v>
      </c>
      <c r="BQ290" s="14">
        <f ca="1">SUM(BO$12:BO290)</f>
        <v>232429.95999999996</v>
      </c>
      <c r="BR290" s="77">
        <f ca="1">SUM(BM$12:BM290)+SUMIF(BN$12:BN290, "&lt;0")</f>
        <v>208451.64099999997</v>
      </c>
      <c r="BT290" s="78">
        <v>44464</v>
      </c>
      <c r="BU290" s="79">
        <f t="shared" ca="1" si="256"/>
        <v>2000</v>
      </c>
      <c r="BV290" s="79">
        <f t="shared" ca="1" si="272"/>
        <v>2000</v>
      </c>
      <c r="BW290" s="79">
        <f t="shared" ca="1" si="228"/>
        <v>320.53100000000268</v>
      </c>
      <c r="BX290" s="79">
        <f t="shared" ca="1" si="257"/>
        <v>1679.4689999999973</v>
      </c>
      <c r="BY290" s="79">
        <f t="shared" ca="1" si="258"/>
        <v>1679.4689999999973</v>
      </c>
      <c r="BZ290" s="79">
        <f t="shared" ca="1" si="264"/>
        <v>492081.49010891607</v>
      </c>
      <c r="CA290" s="14">
        <f ca="1">SUM(BY$12:BY290)</f>
        <v>259629.84910891607</v>
      </c>
      <c r="CB290" s="77">
        <f ca="1">SUM(BW$12:BW290)+SUMIF(BX$12:BX290, "&lt;0")</f>
        <v>232451.641</v>
      </c>
      <c r="CD290" s="78">
        <v>44464</v>
      </c>
      <c r="CE290" s="79">
        <f t="shared" ca="1" si="259"/>
        <v>2500</v>
      </c>
      <c r="CF290" s="79">
        <f t="shared" ca="1" si="273"/>
        <v>2500</v>
      </c>
      <c r="CG290" s="79">
        <f t="shared" ca="1" si="229"/>
        <v>640.56055703671655</v>
      </c>
      <c r="CH290" s="79">
        <f t="shared" ca="1" si="260"/>
        <v>1859.4394429632835</v>
      </c>
      <c r="CI290" s="79">
        <f t="shared" ca="1" si="261"/>
        <v>1859.4394429632835</v>
      </c>
      <c r="CJ290" s="79">
        <f t="shared" ca="1" si="235"/>
        <v>586841.69994991261</v>
      </c>
      <c r="CK290" s="14">
        <f ca="1">SUM(CI$12:CI290)</f>
        <v>308411.46574650344</v>
      </c>
      <c r="CL290" s="77">
        <f ca="1">SUM(CG$12:CG290)+SUMIF(CH$12:CH290, "&lt;0")</f>
        <v>278430.23420340917</v>
      </c>
    </row>
    <row r="291" spans="1:90" x14ac:dyDescent="0.2">
      <c r="A291" s="56">
        <v>44465</v>
      </c>
      <c r="B291" s="76">
        <f ca="1">IF($A291&gt;= $C$5,$C$6, INDEX('[1]Historical Data'!$D$2:$D$742, MATCH(A291, '[1]Historical Data'!$B$2:$B$742, 0)))</f>
        <v>1942.7882857142852</v>
      </c>
      <c r="C291" s="79">
        <f t="shared" ca="1" si="265"/>
        <v>1942.7882857142852</v>
      </c>
      <c r="D291" s="79">
        <f t="shared" ca="1" si="221"/>
        <v>0</v>
      </c>
      <c r="E291" s="79">
        <f t="shared" ca="1" si="236"/>
        <v>1942.7882857142852</v>
      </c>
      <c r="F291" s="79">
        <f t="shared" ca="1" si="237"/>
        <v>1942.7882857142852</v>
      </c>
      <c r="G291" s="79">
        <f t="shared" ca="1" si="262"/>
        <v>482731.56442857091</v>
      </c>
      <c r="H291" s="14">
        <f ca="1">SUM(F$12:F291)</f>
        <v>255772.24799999988</v>
      </c>
      <c r="I291" s="77">
        <f ca="1">SUM(D$12:D291)+SUMIF(E$12:E291, "&lt;0")</f>
        <v>226959.31642857139</v>
      </c>
      <c r="J291" s="14"/>
      <c r="K291" s="78">
        <v>44465</v>
      </c>
      <c r="L291" s="79">
        <f t="shared" ca="1" si="238"/>
        <v>1850.8969899038457</v>
      </c>
      <c r="M291" s="79">
        <f t="shared" ca="1" si="266"/>
        <v>1850.8969899038457</v>
      </c>
      <c r="N291" s="79">
        <f t="shared" ca="1" si="222"/>
        <v>0</v>
      </c>
      <c r="O291" s="79">
        <f t="shared" ca="1" si="239"/>
        <v>1850.8969899038457</v>
      </c>
      <c r="P291" s="79">
        <f t="shared" ca="1" si="240"/>
        <v>1850.8969899038457</v>
      </c>
      <c r="Q291" s="79">
        <f t="shared" ca="1" si="230"/>
        <v>463618.17489999748</v>
      </c>
      <c r="R291" s="14">
        <f ca="1">SUM(P$12:P291)</f>
        <v>245480.42286923068</v>
      </c>
      <c r="S291" s="77">
        <f ca="1">SUM(N$12:N291)+SUMIF(O$12:O291, "&lt;0")</f>
        <v>218137.75203076922</v>
      </c>
      <c r="U291" s="78">
        <v>44465</v>
      </c>
      <c r="V291" s="79">
        <f t="shared" ca="1" si="241"/>
        <v>1250</v>
      </c>
      <c r="W291" s="79">
        <f t="shared" ca="1" si="267"/>
        <v>1250</v>
      </c>
      <c r="X291" s="79">
        <f t="shared" ca="1" si="223"/>
        <v>0</v>
      </c>
      <c r="Y291" s="79">
        <f t="shared" ca="1" si="242"/>
        <v>1250</v>
      </c>
      <c r="Z291" s="79">
        <f t="shared" ca="1" si="243"/>
        <v>1250</v>
      </c>
      <c r="AA291" s="79">
        <f t="shared" ca="1" si="231"/>
        <v>338631.60100000002</v>
      </c>
      <c r="AB291" s="14">
        <f ca="1">SUM(Z$12:Z291)</f>
        <v>178179.95999999996</v>
      </c>
      <c r="AC291" s="77">
        <f ca="1">SUM(X$12:X291)+SUMIF(Y$12:Y291, "&lt;0")</f>
        <v>160451.641</v>
      </c>
      <c r="AE291" s="78">
        <v>44465</v>
      </c>
      <c r="AF291" s="79">
        <f t="shared" ca="1" si="244"/>
        <v>2000</v>
      </c>
      <c r="AG291" s="79">
        <f t="shared" ca="1" si="268"/>
        <v>2000</v>
      </c>
      <c r="AH291" s="79">
        <f t="shared" ca="1" si="224"/>
        <v>0</v>
      </c>
      <c r="AI291" s="79">
        <f t="shared" ca="1" si="245"/>
        <v>2000</v>
      </c>
      <c r="AJ291" s="79">
        <f t="shared" ca="1" si="246"/>
        <v>2000</v>
      </c>
      <c r="AK291" s="79">
        <f t="shared" ca="1" si="263"/>
        <v>494081.49010891607</v>
      </c>
      <c r="AL291" s="14">
        <f ca="1">SUM(AJ$12:AJ291)</f>
        <v>261629.84910891607</v>
      </c>
      <c r="AM291" s="77">
        <f ca="1">SUM(AH$12:AH291)+SUMIF(AI$12:AI291, "&lt;0")</f>
        <v>232451.641</v>
      </c>
      <c r="AO291" s="78">
        <v>44465</v>
      </c>
      <c r="AP291" s="79">
        <f t="shared" ca="1" si="247"/>
        <v>3000</v>
      </c>
      <c r="AQ291" s="79">
        <f t="shared" ca="1" si="269"/>
        <v>3000</v>
      </c>
      <c r="AR291" s="79">
        <f t="shared" ca="1" si="225"/>
        <v>564.12591953046922</v>
      </c>
      <c r="AS291" s="79">
        <f t="shared" ca="1" si="248"/>
        <v>2435.8740804695308</v>
      </c>
      <c r="AT291" s="79">
        <f t="shared" ca="1" si="249"/>
        <v>2435.8740804695308</v>
      </c>
      <c r="AU291" s="79">
        <f t="shared" ca="1" si="232"/>
        <v>673967.72356228146</v>
      </c>
      <c r="AV291" s="14">
        <f ca="1">SUM(AT$12:AT291)</f>
        <v>357581.09201750136</v>
      </c>
      <c r="AW291" s="77">
        <f ca="1">SUM(AR$12:AR291)+SUMIF(AS$12:AS291, "&lt;0")</f>
        <v>316386.63154478028</v>
      </c>
      <c r="AX291" s="14"/>
      <c r="AZ291" s="78">
        <v>44465</v>
      </c>
      <c r="BA291" s="79">
        <f t="shared" ca="1" si="250"/>
        <v>1500</v>
      </c>
      <c r="BB291" s="79">
        <f t="shared" ca="1" si="270"/>
        <v>1500</v>
      </c>
      <c r="BC291" s="79">
        <f t="shared" ca="1" si="226"/>
        <v>0</v>
      </c>
      <c r="BD291" s="79">
        <f t="shared" ca="1" si="251"/>
        <v>1500</v>
      </c>
      <c r="BE291" s="79">
        <f t="shared" ca="1" si="252"/>
        <v>1500</v>
      </c>
      <c r="BF291" s="79">
        <f t="shared" ca="1" si="233"/>
        <v>390631.60100000002</v>
      </c>
      <c r="BG291" s="14">
        <f ca="1">SUM(BE$12:BE291)</f>
        <v>206179.95999999996</v>
      </c>
      <c r="BH291" s="77">
        <f ca="1">SUM(BC$12:BC291)+SUMIF(BD$12:BD291, "&lt;0")</f>
        <v>184451.64100000003</v>
      </c>
      <c r="BJ291" s="78">
        <v>44465</v>
      </c>
      <c r="BK291" s="79">
        <f t="shared" ca="1" si="253"/>
        <v>1750</v>
      </c>
      <c r="BL291" s="79">
        <f t="shared" ca="1" si="271"/>
        <v>1750</v>
      </c>
      <c r="BM291" s="79">
        <f t="shared" ca="1" si="227"/>
        <v>0</v>
      </c>
      <c r="BN291" s="79">
        <f t="shared" ca="1" si="254"/>
        <v>1750</v>
      </c>
      <c r="BO291" s="79">
        <f t="shared" ca="1" si="255"/>
        <v>1750</v>
      </c>
      <c r="BP291" s="79">
        <f t="shared" ca="1" si="234"/>
        <v>442631.60100000002</v>
      </c>
      <c r="BQ291" s="14">
        <f ca="1">SUM(BO$12:BO291)</f>
        <v>234179.95999999996</v>
      </c>
      <c r="BR291" s="77">
        <f ca="1">SUM(BM$12:BM291)+SUMIF(BN$12:BN291, "&lt;0")</f>
        <v>208451.64099999997</v>
      </c>
      <c r="BT291" s="78">
        <v>44465</v>
      </c>
      <c r="BU291" s="79">
        <f t="shared" ca="1" si="256"/>
        <v>2000</v>
      </c>
      <c r="BV291" s="79">
        <f t="shared" ca="1" si="272"/>
        <v>2000</v>
      </c>
      <c r="BW291" s="79">
        <f t="shared" ca="1" si="228"/>
        <v>0</v>
      </c>
      <c r="BX291" s="79">
        <f t="shared" ca="1" si="257"/>
        <v>2000</v>
      </c>
      <c r="BY291" s="79">
        <f t="shared" ca="1" si="258"/>
        <v>2000</v>
      </c>
      <c r="BZ291" s="79">
        <f t="shared" ca="1" si="264"/>
        <v>494081.49010891607</v>
      </c>
      <c r="CA291" s="14">
        <f ca="1">SUM(BY$12:BY291)</f>
        <v>261629.84910891607</v>
      </c>
      <c r="CB291" s="77">
        <f ca="1">SUM(BW$12:BW291)+SUMIF(BX$12:BX291, "&lt;0")</f>
        <v>232451.641</v>
      </c>
      <c r="CD291" s="78">
        <v>44465</v>
      </c>
      <c r="CE291" s="79">
        <f t="shared" ca="1" si="259"/>
        <v>2500</v>
      </c>
      <c r="CF291" s="79">
        <f t="shared" ca="1" si="273"/>
        <v>2500</v>
      </c>
      <c r="CG291" s="79">
        <f t="shared" ca="1" si="229"/>
        <v>296.52431038961095</v>
      </c>
      <c r="CH291" s="79">
        <f t="shared" ca="1" si="260"/>
        <v>2203.4756896103891</v>
      </c>
      <c r="CI291" s="79">
        <f t="shared" ca="1" si="261"/>
        <v>2203.4756896103891</v>
      </c>
      <c r="CJ291" s="79">
        <f t="shared" ca="1" si="235"/>
        <v>589341.69994991261</v>
      </c>
      <c r="CK291" s="14">
        <f ca="1">SUM(CI$12:CI291)</f>
        <v>310614.94143611385</v>
      </c>
      <c r="CL291" s="77">
        <f ca="1">SUM(CG$12:CG291)+SUMIF(CH$12:CH291, "&lt;0")</f>
        <v>278726.75851379876</v>
      </c>
    </row>
    <row r="292" spans="1:90" x14ac:dyDescent="0.2">
      <c r="A292" s="56">
        <v>44466</v>
      </c>
      <c r="B292" s="76">
        <f ca="1">IF($A292&gt;= $C$5,$C$6, INDEX('[1]Historical Data'!$D$2:$D$742, MATCH(A292, '[1]Historical Data'!$B$2:$B$742, 0)))</f>
        <v>1942.7882857142852</v>
      </c>
      <c r="C292" s="79">
        <f t="shared" ca="1" si="265"/>
        <v>1942.7882857142852</v>
      </c>
      <c r="D292" s="79">
        <f t="shared" ref="D292:D355" ca="1" si="274" xml:space="preserve"> F268 + IF(E291 &lt; 0, -E291, 0)</f>
        <v>0</v>
      </c>
      <c r="E292" s="79">
        <f t="shared" ca="1" si="236"/>
        <v>1942.7882857142852</v>
      </c>
      <c r="F292" s="79">
        <f t="shared" ca="1" si="237"/>
        <v>1942.7882857142852</v>
      </c>
      <c r="G292" s="79">
        <f t="shared" ca="1" si="262"/>
        <v>484674.3527142852</v>
      </c>
      <c r="H292" s="14">
        <f ca="1">SUM(F$12:F292)</f>
        <v>257715.03628571416</v>
      </c>
      <c r="I292" s="77">
        <f ca="1">SUM(D$12:D292)+SUMIF(E$12:E292, "&lt;0")</f>
        <v>226959.31642857139</v>
      </c>
      <c r="J292" s="14"/>
      <c r="K292" s="78">
        <v>44466</v>
      </c>
      <c r="L292" s="79">
        <f t="shared" ca="1" si="238"/>
        <v>1850.8969899038457</v>
      </c>
      <c r="M292" s="79">
        <f t="shared" ca="1" si="266"/>
        <v>1850.8969899038457</v>
      </c>
      <c r="N292" s="79">
        <f t="shared" ref="N292:N355" ca="1" si="275" xml:space="preserve"> P268 + IF(O291 &lt; 0, -O291, 0)</f>
        <v>0</v>
      </c>
      <c r="O292" s="79">
        <f t="shared" ca="1" si="239"/>
        <v>1850.8969899038457</v>
      </c>
      <c r="P292" s="79">
        <f t="shared" ca="1" si="240"/>
        <v>1850.8969899038457</v>
      </c>
      <c r="Q292" s="79">
        <f t="shared" ca="1" si="230"/>
        <v>465469.0718899013</v>
      </c>
      <c r="R292" s="14">
        <f ca="1">SUM(P$12:P292)</f>
        <v>247331.31985913453</v>
      </c>
      <c r="S292" s="77">
        <f ca="1">SUM(N$12:N292)+SUMIF(O$12:O292, "&lt;0")</f>
        <v>218137.75203076922</v>
      </c>
      <c r="U292" s="78">
        <v>44466</v>
      </c>
      <c r="V292" s="79">
        <f t="shared" ca="1" si="241"/>
        <v>1250</v>
      </c>
      <c r="W292" s="79">
        <f t="shared" ca="1" si="267"/>
        <v>1250</v>
      </c>
      <c r="X292" s="79">
        <f t="shared" ref="X292:X355" ca="1" si="276" xml:space="preserve"> Z268 + IF(Y291 &lt; 0, -Y291, 0)</f>
        <v>0</v>
      </c>
      <c r="Y292" s="79">
        <f t="shared" ca="1" si="242"/>
        <v>1250</v>
      </c>
      <c r="Z292" s="79">
        <f t="shared" ca="1" si="243"/>
        <v>1250</v>
      </c>
      <c r="AA292" s="79">
        <f t="shared" ca="1" si="231"/>
        <v>339881.60100000002</v>
      </c>
      <c r="AB292" s="14">
        <f ca="1">SUM(Z$12:Z292)</f>
        <v>179429.95999999996</v>
      </c>
      <c r="AC292" s="77">
        <f ca="1">SUM(X$12:X292)+SUMIF(Y$12:Y292, "&lt;0")</f>
        <v>160451.641</v>
      </c>
      <c r="AE292" s="78">
        <v>44466</v>
      </c>
      <c r="AF292" s="79">
        <f t="shared" ca="1" si="244"/>
        <v>2000</v>
      </c>
      <c r="AG292" s="79">
        <f t="shared" ca="1" si="268"/>
        <v>2000</v>
      </c>
      <c r="AH292" s="79">
        <f t="shared" ref="AH292:AH355" ca="1" si="277" xml:space="preserve"> AJ268 + IF(AI291 &lt; 0, -AI291, 0)</f>
        <v>0</v>
      </c>
      <c r="AI292" s="79">
        <f t="shared" ca="1" si="245"/>
        <v>2000</v>
      </c>
      <c r="AJ292" s="79">
        <f t="shared" ca="1" si="246"/>
        <v>2000</v>
      </c>
      <c r="AK292" s="79">
        <f t="shared" ca="1" si="263"/>
        <v>496081.49010891607</v>
      </c>
      <c r="AL292" s="14">
        <f ca="1">SUM(AJ$12:AJ292)</f>
        <v>263629.84910891607</v>
      </c>
      <c r="AM292" s="77">
        <f ca="1">SUM(AH$12:AH292)+SUMIF(AI$12:AI292, "&lt;0")</f>
        <v>232451.641</v>
      </c>
      <c r="AO292" s="78">
        <v>44466</v>
      </c>
      <c r="AP292" s="79">
        <f t="shared" ca="1" si="247"/>
        <v>3000</v>
      </c>
      <c r="AQ292" s="79">
        <f t="shared" ca="1" si="269"/>
        <v>3000</v>
      </c>
      <c r="AR292" s="79">
        <f t="shared" ref="AR292:AR355" ca="1" si="278" xml:space="preserve"> AT268 + IF(AS291 &lt; 0, -AS291, 0)</f>
        <v>564.12591953046876</v>
      </c>
      <c r="AS292" s="79">
        <f t="shared" ca="1" si="248"/>
        <v>2435.8740804695312</v>
      </c>
      <c r="AT292" s="79">
        <f t="shared" ca="1" si="249"/>
        <v>2435.8740804695312</v>
      </c>
      <c r="AU292" s="79">
        <f t="shared" ca="1" si="232"/>
        <v>676967.72356228146</v>
      </c>
      <c r="AV292" s="14">
        <f ca="1">SUM(AT$12:AT292)</f>
        <v>360016.9660979709</v>
      </c>
      <c r="AW292" s="77">
        <f ca="1">SUM(AR$12:AR292)+SUMIF(AS$12:AS292, "&lt;0")</f>
        <v>316950.75746431074</v>
      </c>
      <c r="AX292" s="14"/>
      <c r="AZ292" s="78">
        <v>44466</v>
      </c>
      <c r="BA292" s="79">
        <f t="shared" ca="1" si="250"/>
        <v>1500</v>
      </c>
      <c r="BB292" s="79">
        <f t="shared" ca="1" si="270"/>
        <v>1500</v>
      </c>
      <c r="BC292" s="79">
        <f t="shared" ref="BC292:BC355" ca="1" si="279" xml:space="preserve"> BE268 + IF(BD291 &lt; 0, -BD291, 0)</f>
        <v>0</v>
      </c>
      <c r="BD292" s="79">
        <f t="shared" ca="1" si="251"/>
        <v>1500</v>
      </c>
      <c r="BE292" s="79">
        <f t="shared" ca="1" si="252"/>
        <v>1500</v>
      </c>
      <c r="BF292" s="79">
        <f t="shared" ca="1" si="233"/>
        <v>392131.60100000002</v>
      </c>
      <c r="BG292" s="14">
        <f ca="1">SUM(BE$12:BE292)</f>
        <v>207679.95999999996</v>
      </c>
      <c r="BH292" s="77">
        <f ca="1">SUM(BC$12:BC292)+SUMIF(BD$12:BD292, "&lt;0")</f>
        <v>184451.64100000003</v>
      </c>
      <c r="BJ292" s="78">
        <v>44466</v>
      </c>
      <c r="BK292" s="79">
        <f t="shared" ca="1" si="253"/>
        <v>1750</v>
      </c>
      <c r="BL292" s="79">
        <f t="shared" ca="1" si="271"/>
        <v>1750</v>
      </c>
      <c r="BM292" s="79">
        <f t="shared" ref="BM292:BM355" ca="1" si="280" xml:space="preserve"> BO268 + IF(BN291 &lt; 0, -BN291, 0)</f>
        <v>0</v>
      </c>
      <c r="BN292" s="79">
        <f t="shared" ca="1" si="254"/>
        <v>1750</v>
      </c>
      <c r="BO292" s="79">
        <f t="shared" ca="1" si="255"/>
        <v>1750</v>
      </c>
      <c r="BP292" s="79">
        <f t="shared" ca="1" si="234"/>
        <v>444381.60100000002</v>
      </c>
      <c r="BQ292" s="14">
        <f ca="1">SUM(BO$12:BO292)</f>
        <v>235929.95999999996</v>
      </c>
      <c r="BR292" s="77">
        <f ca="1">SUM(BM$12:BM292)+SUMIF(BN$12:BN292, "&lt;0")</f>
        <v>208451.64099999997</v>
      </c>
      <c r="BT292" s="78">
        <v>44466</v>
      </c>
      <c r="BU292" s="79">
        <f t="shared" ca="1" si="256"/>
        <v>2000</v>
      </c>
      <c r="BV292" s="79">
        <f t="shared" ca="1" si="272"/>
        <v>2000</v>
      </c>
      <c r="BW292" s="79">
        <f t="shared" ref="BW292:BW355" ca="1" si="281" xml:space="preserve"> BY268 + IF(BX291 &lt; 0, -BX291, 0)</f>
        <v>0</v>
      </c>
      <c r="BX292" s="79">
        <f t="shared" ca="1" si="257"/>
        <v>2000</v>
      </c>
      <c r="BY292" s="79">
        <f t="shared" ca="1" si="258"/>
        <v>2000</v>
      </c>
      <c r="BZ292" s="79">
        <f t="shared" ca="1" si="264"/>
        <v>496081.49010891607</v>
      </c>
      <c r="CA292" s="14">
        <f ca="1">SUM(BY$12:BY292)</f>
        <v>263629.84910891607</v>
      </c>
      <c r="CB292" s="77">
        <f ca="1">SUM(BW$12:BW292)+SUMIF(BX$12:BX292, "&lt;0")</f>
        <v>232451.641</v>
      </c>
      <c r="CD292" s="78">
        <v>44466</v>
      </c>
      <c r="CE292" s="79">
        <f t="shared" ca="1" si="259"/>
        <v>2500</v>
      </c>
      <c r="CF292" s="79">
        <f t="shared" ca="1" si="273"/>
        <v>2500</v>
      </c>
      <c r="CG292" s="79">
        <f t="shared" ref="CG292:CG355" ca="1" si="282" xml:space="preserve"> CI268 + IF(CH291 &lt; 0, -CH291, 0)</f>
        <v>273.01906374250802</v>
      </c>
      <c r="CH292" s="79">
        <f t="shared" ca="1" si="260"/>
        <v>2226.980936257492</v>
      </c>
      <c r="CI292" s="79">
        <f t="shared" ca="1" si="261"/>
        <v>2226.980936257492</v>
      </c>
      <c r="CJ292" s="79">
        <f t="shared" ca="1" si="235"/>
        <v>591841.69994991261</v>
      </c>
      <c r="CK292" s="14">
        <f ca="1">SUM(CI$12:CI292)</f>
        <v>312841.92237237137</v>
      </c>
      <c r="CL292" s="77">
        <f ca="1">SUM(CG$12:CG292)+SUMIF(CH$12:CH292, "&lt;0")</f>
        <v>278999.77757754124</v>
      </c>
    </row>
    <row r="293" spans="1:90" x14ac:dyDescent="0.2">
      <c r="A293" s="56">
        <v>44467</v>
      </c>
      <c r="B293" s="76">
        <f ca="1">IF($A293&gt;= $C$5,$C$6, INDEX('[1]Historical Data'!$D$2:$D$742, MATCH(A293, '[1]Historical Data'!$B$2:$B$742, 0)))</f>
        <v>1942.7882857142852</v>
      </c>
      <c r="C293" s="79">
        <f t="shared" ca="1" si="265"/>
        <v>1942.7882857142852</v>
      </c>
      <c r="D293" s="79">
        <f t="shared" ca="1" si="274"/>
        <v>437.93600000000151</v>
      </c>
      <c r="E293" s="79">
        <f t="shared" ca="1" si="236"/>
        <v>1504.8522857142837</v>
      </c>
      <c r="F293" s="79">
        <f t="shared" ca="1" si="237"/>
        <v>1504.8522857142837</v>
      </c>
      <c r="G293" s="79">
        <f t="shared" ca="1" si="262"/>
        <v>486617.14099999948</v>
      </c>
      <c r="H293" s="14">
        <f ca="1">SUM(F$12:F293)</f>
        <v>259219.88857142846</v>
      </c>
      <c r="I293" s="77">
        <f ca="1">SUM(D$12:D293)+SUMIF(E$12:E293, "&lt;0")</f>
        <v>227397.25242857137</v>
      </c>
      <c r="J293" s="14"/>
      <c r="K293" s="78">
        <v>44467</v>
      </c>
      <c r="L293" s="79">
        <f t="shared" ca="1" si="238"/>
        <v>1850.8969899038457</v>
      </c>
      <c r="M293" s="79">
        <f t="shared" ca="1" si="266"/>
        <v>1850.8969899038457</v>
      </c>
      <c r="N293" s="79">
        <f t="shared" ca="1" si="275"/>
        <v>437.93600000000151</v>
      </c>
      <c r="O293" s="79">
        <f t="shared" ca="1" si="239"/>
        <v>1412.9609899038442</v>
      </c>
      <c r="P293" s="79">
        <f t="shared" ca="1" si="240"/>
        <v>1412.9609899038442</v>
      </c>
      <c r="Q293" s="79">
        <f t="shared" ca="1" si="230"/>
        <v>467319.96887980512</v>
      </c>
      <c r="R293" s="14">
        <f ca="1">SUM(P$12:P293)</f>
        <v>248744.28084903836</v>
      </c>
      <c r="S293" s="77">
        <f ca="1">SUM(N$12:N293)+SUMIF(O$12:O293, "&lt;0")</f>
        <v>218575.6880307692</v>
      </c>
      <c r="U293" s="78">
        <v>44467</v>
      </c>
      <c r="V293" s="79">
        <f t="shared" ca="1" si="241"/>
        <v>1250</v>
      </c>
      <c r="W293" s="79">
        <f t="shared" ca="1" si="267"/>
        <v>1250</v>
      </c>
      <c r="X293" s="79">
        <f t="shared" ca="1" si="276"/>
        <v>437.93600000000151</v>
      </c>
      <c r="Y293" s="79">
        <f t="shared" ca="1" si="242"/>
        <v>812.06399999999849</v>
      </c>
      <c r="Z293" s="79">
        <f t="shared" ca="1" si="243"/>
        <v>812.06399999999849</v>
      </c>
      <c r="AA293" s="79">
        <f t="shared" ca="1" si="231"/>
        <v>341131.60100000002</v>
      </c>
      <c r="AB293" s="14">
        <f ca="1">SUM(Z$12:Z293)</f>
        <v>180242.02399999998</v>
      </c>
      <c r="AC293" s="77">
        <f ca="1">SUM(X$12:X293)+SUMIF(Y$12:Y293, "&lt;0")</f>
        <v>160889.57699999999</v>
      </c>
      <c r="AE293" s="78">
        <v>44467</v>
      </c>
      <c r="AF293" s="79">
        <f t="shared" ca="1" si="244"/>
        <v>2000</v>
      </c>
      <c r="AG293" s="79">
        <f t="shared" ca="1" si="268"/>
        <v>2000</v>
      </c>
      <c r="AH293" s="79">
        <f t="shared" ca="1" si="277"/>
        <v>437.93600000000151</v>
      </c>
      <c r="AI293" s="79">
        <f t="shared" ca="1" si="245"/>
        <v>1562.0639999999985</v>
      </c>
      <c r="AJ293" s="79">
        <f t="shared" ca="1" si="246"/>
        <v>1562.0639999999985</v>
      </c>
      <c r="AK293" s="79">
        <f t="shared" ca="1" si="263"/>
        <v>498081.49010891607</v>
      </c>
      <c r="AL293" s="14">
        <f ca="1">SUM(AJ$12:AJ293)</f>
        <v>265191.91310891608</v>
      </c>
      <c r="AM293" s="77">
        <f ca="1">SUM(AH$12:AH293)+SUMIF(AI$12:AI293, "&lt;0")</f>
        <v>232889.57699999999</v>
      </c>
      <c r="AO293" s="78">
        <v>44467</v>
      </c>
      <c r="AP293" s="79">
        <f t="shared" ca="1" si="247"/>
        <v>3000</v>
      </c>
      <c r="AQ293" s="79">
        <f t="shared" ca="1" si="269"/>
        <v>3000</v>
      </c>
      <c r="AR293" s="79">
        <f t="shared" ca="1" si="278"/>
        <v>1002.0619195304707</v>
      </c>
      <c r="AS293" s="79">
        <f t="shared" ca="1" si="248"/>
        <v>1997.9380804695293</v>
      </c>
      <c r="AT293" s="79">
        <f t="shared" ca="1" si="249"/>
        <v>1997.9380804695293</v>
      </c>
      <c r="AU293" s="79">
        <f t="shared" ca="1" si="232"/>
        <v>679967.72356228146</v>
      </c>
      <c r="AV293" s="14">
        <f ca="1">SUM(AT$12:AT293)</f>
        <v>362014.90417844045</v>
      </c>
      <c r="AW293" s="77">
        <f ca="1">SUM(AR$12:AR293)+SUMIF(AS$12:AS293, "&lt;0")</f>
        <v>317952.81938384118</v>
      </c>
      <c r="AX293" s="14"/>
      <c r="AZ293" s="78">
        <v>44467</v>
      </c>
      <c r="BA293" s="79">
        <f t="shared" ca="1" si="250"/>
        <v>1500</v>
      </c>
      <c r="BB293" s="79">
        <f t="shared" ca="1" si="270"/>
        <v>1500</v>
      </c>
      <c r="BC293" s="79">
        <f t="shared" ca="1" si="279"/>
        <v>437.93600000000151</v>
      </c>
      <c r="BD293" s="79">
        <f t="shared" ca="1" si="251"/>
        <v>1062.0639999999985</v>
      </c>
      <c r="BE293" s="79">
        <f t="shared" ca="1" si="252"/>
        <v>1062.0639999999985</v>
      </c>
      <c r="BF293" s="79">
        <f t="shared" ca="1" si="233"/>
        <v>393631.60100000002</v>
      </c>
      <c r="BG293" s="14">
        <f ca="1">SUM(BE$12:BE293)</f>
        <v>208742.02399999998</v>
      </c>
      <c r="BH293" s="77">
        <f ca="1">SUM(BC$12:BC293)+SUMIF(BD$12:BD293, "&lt;0")</f>
        <v>184889.57700000002</v>
      </c>
      <c r="BJ293" s="78">
        <v>44467</v>
      </c>
      <c r="BK293" s="79">
        <f t="shared" ca="1" si="253"/>
        <v>1750</v>
      </c>
      <c r="BL293" s="79">
        <f t="shared" ca="1" si="271"/>
        <v>1750</v>
      </c>
      <c r="BM293" s="79">
        <f t="shared" ca="1" si="280"/>
        <v>437.93600000000151</v>
      </c>
      <c r="BN293" s="79">
        <f t="shared" ca="1" si="254"/>
        <v>1312.0639999999985</v>
      </c>
      <c r="BO293" s="79">
        <f t="shared" ca="1" si="255"/>
        <v>1312.0639999999985</v>
      </c>
      <c r="BP293" s="79">
        <f t="shared" ca="1" si="234"/>
        <v>446131.60100000002</v>
      </c>
      <c r="BQ293" s="14">
        <f ca="1">SUM(BO$12:BO293)</f>
        <v>237242.02399999998</v>
      </c>
      <c r="BR293" s="77">
        <f ca="1">SUM(BM$12:BM293)+SUMIF(BN$12:BN293, "&lt;0")</f>
        <v>208889.57699999996</v>
      </c>
      <c r="BT293" s="78">
        <v>44467</v>
      </c>
      <c r="BU293" s="79">
        <f t="shared" ca="1" si="256"/>
        <v>2000</v>
      </c>
      <c r="BV293" s="79">
        <f t="shared" ca="1" si="272"/>
        <v>2000</v>
      </c>
      <c r="BW293" s="79">
        <f t="shared" ca="1" si="281"/>
        <v>437.93600000000151</v>
      </c>
      <c r="BX293" s="79">
        <f t="shared" ca="1" si="257"/>
        <v>1562.0639999999985</v>
      </c>
      <c r="BY293" s="79">
        <f t="shared" ca="1" si="258"/>
        <v>1562.0639999999985</v>
      </c>
      <c r="BZ293" s="79">
        <f t="shared" ca="1" si="264"/>
        <v>498081.49010891607</v>
      </c>
      <c r="CA293" s="14">
        <f ca="1">SUM(BY$12:BY293)</f>
        <v>265191.91310891608</v>
      </c>
      <c r="CB293" s="77">
        <f ca="1">SUM(BW$12:BW293)+SUMIF(BX$12:BX293, "&lt;0")</f>
        <v>232889.57699999999</v>
      </c>
      <c r="CD293" s="78">
        <v>44467</v>
      </c>
      <c r="CE293" s="79">
        <f t="shared" ca="1" si="259"/>
        <v>2500</v>
      </c>
      <c r="CF293" s="79">
        <f t="shared" ca="1" si="273"/>
        <v>2500</v>
      </c>
      <c r="CG293" s="79">
        <f t="shared" ca="1" si="282"/>
        <v>687.44981709540662</v>
      </c>
      <c r="CH293" s="79">
        <f t="shared" ca="1" si="260"/>
        <v>1812.5501829045934</v>
      </c>
      <c r="CI293" s="79">
        <f t="shared" ca="1" si="261"/>
        <v>1812.5501829045934</v>
      </c>
      <c r="CJ293" s="79">
        <f t="shared" ca="1" si="235"/>
        <v>594341.69994991261</v>
      </c>
      <c r="CK293" s="14">
        <f ca="1">SUM(CI$12:CI293)</f>
        <v>314654.47255527595</v>
      </c>
      <c r="CL293" s="77">
        <f ca="1">SUM(CG$12:CG293)+SUMIF(CH$12:CH293, "&lt;0")</f>
        <v>279687.22739463666</v>
      </c>
    </row>
    <row r="294" spans="1:90" x14ac:dyDescent="0.2">
      <c r="A294" s="56">
        <v>44468</v>
      </c>
      <c r="B294" s="76">
        <f ca="1">IF($A294&gt;= $C$5,$C$6, INDEX('[1]Historical Data'!$D$2:$D$742, MATCH(A294, '[1]Historical Data'!$B$2:$B$742, 0)))</f>
        <v>1942.7882857142852</v>
      </c>
      <c r="C294" s="79">
        <f t="shared" ca="1" si="265"/>
        <v>1942.7882857142852</v>
      </c>
      <c r="D294" s="79">
        <f t="shared" ca="1" si="274"/>
        <v>1587.7700000000004</v>
      </c>
      <c r="E294" s="79">
        <f t="shared" ca="1" si="236"/>
        <v>355.01828571428473</v>
      </c>
      <c r="F294" s="79">
        <f t="shared" ca="1" si="237"/>
        <v>355.01828571428473</v>
      </c>
      <c r="G294" s="79">
        <f t="shared" ca="1" si="262"/>
        <v>488559.92928571376</v>
      </c>
      <c r="H294" s="14">
        <f ca="1">SUM(F$12:F294)</f>
        <v>259574.90685714275</v>
      </c>
      <c r="I294" s="77">
        <f ca="1">SUM(D$12:D294)+SUMIF(E$12:E294, "&lt;0")</f>
        <v>228985.02242857136</v>
      </c>
      <c r="J294" s="14"/>
      <c r="K294" s="78">
        <v>44468</v>
      </c>
      <c r="L294" s="79">
        <f t="shared" ca="1" si="238"/>
        <v>1850.8969899038457</v>
      </c>
      <c r="M294" s="79">
        <f t="shared" ca="1" si="266"/>
        <v>1850.8969899038457</v>
      </c>
      <c r="N294" s="79">
        <f t="shared" ca="1" si="275"/>
        <v>1587.7700000000004</v>
      </c>
      <c r="O294" s="79">
        <f t="shared" ca="1" si="239"/>
        <v>263.12698990384524</v>
      </c>
      <c r="P294" s="79">
        <f t="shared" ca="1" si="240"/>
        <v>263.12698990384524</v>
      </c>
      <c r="Q294" s="79">
        <f t="shared" ca="1" si="230"/>
        <v>469170.86586970894</v>
      </c>
      <c r="R294" s="14">
        <f ca="1">SUM(P$12:P294)</f>
        <v>249007.40783894219</v>
      </c>
      <c r="S294" s="77">
        <f ca="1">SUM(N$12:N294)+SUMIF(O$12:O294, "&lt;0")</f>
        <v>220163.45803076919</v>
      </c>
      <c r="U294" s="78">
        <v>44468</v>
      </c>
      <c r="V294" s="79">
        <f t="shared" ca="1" si="241"/>
        <v>1250</v>
      </c>
      <c r="W294" s="79">
        <f t="shared" ca="1" si="267"/>
        <v>1250</v>
      </c>
      <c r="X294" s="79">
        <f t="shared" ca="1" si="276"/>
        <v>1250</v>
      </c>
      <c r="Y294" s="79">
        <f t="shared" ca="1" si="242"/>
        <v>0</v>
      </c>
      <c r="Z294" s="79">
        <f t="shared" ca="1" si="243"/>
        <v>0</v>
      </c>
      <c r="AA294" s="79">
        <f t="shared" ca="1" si="231"/>
        <v>342381.60100000002</v>
      </c>
      <c r="AB294" s="14">
        <f ca="1">SUM(Z$12:Z294)</f>
        <v>180242.02399999998</v>
      </c>
      <c r="AC294" s="77">
        <f ca="1">SUM(X$12:X294)+SUMIF(Y$12:Y294, "&lt;0")</f>
        <v>162139.57699999999</v>
      </c>
      <c r="AE294" s="78">
        <v>44468</v>
      </c>
      <c r="AF294" s="79">
        <f t="shared" ca="1" si="244"/>
        <v>2000</v>
      </c>
      <c r="AG294" s="79">
        <f t="shared" ca="1" si="268"/>
        <v>2000</v>
      </c>
      <c r="AH294" s="79">
        <f t="shared" ca="1" si="277"/>
        <v>1587.7700000000004</v>
      </c>
      <c r="AI294" s="79">
        <f t="shared" ca="1" si="245"/>
        <v>412.22999999999956</v>
      </c>
      <c r="AJ294" s="79">
        <f t="shared" ca="1" si="246"/>
        <v>412.22999999999956</v>
      </c>
      <c r="AK294" s="79">
        <f t="shared" ca="1" si="263"/>
        <v>500081.49010891607</v>
      </c>
      <c r="AL294" s="14">
        <f ca="1">SUM(AJ$12:AJ294)</f>
        <v>265604.14310891606</v>
      </c>
      <c r="AM294" s="77">
        <f ca="1">SUM(AH$12:AH294)+SUMIF(AI$12:AI294, "&lt;0")</f>
        <v>234477.34699999998</v>
      </c>
      <c r="AO294" s="78">
        <v>44468</v>
      </c>
      <c r="AP294" s="79">
        <f t="shared" ca="1" si="247"/>
        <v>3000</v>
      </c>
      <c r="AQ294" s="79">
        <f t="shared" ca="1" si="269"/>
        <v>3000</v>
      </c>
      <c r="AR294" s="79">
        <f t="shared" ca="1" si="278"/>
        <v>2151.8959195304697</v>
      </c>
      <c r="AS294" s="79">
        <f t="shared" ca="1" si="248"/>
        <v>848.10408046953034</v>
      </c>
      <c r="AT294" s="79">
        <f t="shared" ca="1" si="249"/>
        <v>848.10408046953034</v>
      </c>
      <c r="AU294" s="79">
        <f t="shared" ca="1" si="232"/>
        <v>682967.72356228146</v>
      </c>
      <c r="AV294" s="14">
        <f ca="1">SUM(AT$12:AT294)</f>
        <v>362863.00825890998</v>
      </c>
      <c r="AW294" s="77">
        <f ca="1">SUM(AR$12:AR294)+SUMIF(AS$12:AS294, "&lt;0")</f>
        <v>320104.71530337166</v>
      </c>
      <c r="AX294" s="14"/>
      <c r="AZ294" s="78">
        <v>44468</v>
      </c>
      <c r="BA294" s="79">
        <f t="shared" ca="1" si="250"/>
        <v>1500</v>
      </c>
      <c r="BB294" s="79">
        <f t="shared" ca="1" si="270"/>
        <v>1500</v>
      </c>
      <c r="BC294" s="79">
        <f t="shared" ca="1" si="279"/>
        <v>1500</v>
      </c>
      <c r="BD294" s="79">
        <f t="shared" ca="1" si="251"/>
        <v>0</v>
      </c>
      <c r="BE294" s="79">
        <f t="shared" ca="1" si="252"/>
        <v>0</v>
      </c>
      <c r="BF294" s="79">
        <f t="shared" ca="1" si="233"/>
        <v>395131.60100000002</v>
      </c>
      <c r="BG294" s="14">
        <f ca="1">SUM(BE$12:BE294)</f>
        <v>208742.02399999998</v>
      </c>
      <c r="BH294" s="77">
        <f ca="1">SUM(BC$12:BC294)+SUMIF(BD$12:BD294, "&lt;0")</f>
        <v>186389.57700000002</v>
      </c>
      <c r="BJ294" s="78">
        <v>44468</v>
      </c>
      <c r="BK294" s="79">
        <f t="shared" ca="1" si="253"/>
        <v>1750</v>
      </c>
      <c r="BL294" s="79">
        <f t="shared" ca="1" si="271"/>
        <v>1750</v>
      </c>
      <c r="BM294" s="79">
        <f t="shared" ca="1" si="280"/>
        <v>1587.7700000000004</v>
      </c>
      <c r="BN294" s="79">
        <f t="shared" ca="1" si="254"/>
        <v>162.22999999999956</v>
      </c>
      <c r="BO294" s="79">
        <f t="shared" ca="1" si="255"/>
        <v>162.22999999999956</v>
      </c>
      <c r="BP294" s="79">
        <f t="shared" ca="1" si="234"/>
        <v>447881.60100000002</v>
      </c>
      <c r="BQ294" s="14">
        <f ca="1">SUM(BO$12:BO294)</f>
        <v>237404.25399999999</v>
      </c>
      <c r="BR294" s="77">
        <f ca="1">SUM(BM$12:BM294)+SUMIF(BN$12:BN294, "&lt;0")</f>
        <v>210477.34699999995</v>
      </c>
      <c r="BT294" s="78">
        <v>44468</v>
      </c>
      <c r="BU294" s="79">
        <f t="shared" ca="1" si="256"/>
        <v>2000</v>
      </c>
      <c r="BV294" s="79">
        <f t="shared" ca="1" si="272"/>
        <v>2000</v>
      </c>
      <c r="BW294" s="79">
        <f t="shared" ca="1" si="281"/>
        <v>1587.7700000000004</v>
      </c>
      <c r="BX294" s="79">
        <f t="shared" ca="1" si="257"/>
        <v>412.22999999999956</v>
      </c>
      <c r="BY294" s="79">
        <f t="shared" ca="1" si="258"/>
        <v>412.22999999999956</v>
      </c>
      <c r="BZ294" s="79">
        <f t="shared" ca="1" si="264"/>
        <v>500081.49010891607</v>
      </c>
      <c r="CA294" s="14">
        <f ca="1">SUM(BY$12:BY294)</f>
        <v>265604.14310891606</v>
      </c>
      <c r="CB294" s="77">
        <f ca="1">SUM(BW$12:BW294)+SUMIF(BX$12:BX294, "&lt;0")</f>
        <v>234477.34699999998</v>
      </c>
      <c r="CD294" s="78">
        <v>44468</v>
      </c>
      <c r="CE294" s="79">
        <f t="shared" ca="1" si="259"/>
        <v>2500</v>
      </c>
      <c r="CF294" s="79">
        <f t="shared" ca="1" si="273"/>
        <v>2500</v>
      </c>
      <c r="CG294" s="79">
        <f t="shared" ca="1" si="282"/>
        <v>1813.7785704483031</v>
      </c>
      <c r="CH294" s="79">
        <f t="shared" ca="1" si="260"/>
        <v>686.22142955169693</v>
      </c>
      <c r="CI294" s="79">
        <f t="shared" ca="1" si="261"/>
        <v>686.22142955169693</v>
      </c>
      <c r="CJ294" s="79">
        <f t="shared" ca="1" si="235"/>
        <v>596841.69994991261</v>
      </c>
      <c r="CK294" s="14">
        <f ca="1">SUM(CI$12:CI294)</f>
        <v>315340.69398482767</v>
      </c>
      <c r="CL294" s="77">
        <f ca="1">SUM(CG$12:CG294)+SUMIF(CH$12:CH294, "&lt;0")</f>
        <v>281501.00596508494</v>
      </c>
    </row>
    <row r="295" spans="1:90" x14ac:dyDescent="0.2">
      <c r="A295" s="56">
        <v>44469</v>
      </c>
      <c r="B295" s="76">
        <f ca="1">IF($A295&gt;= $C$5,$C$6, INDEX('[1]Historical Data'!$D$2:$D$742, MATCH(A295, '[1]Historical Data'!$B$2:$B$742, 0)))</f>
        <v>1942.7882857142852</v>
      </c>
      <c r="C295" s="79">
        <f t="shared" ca="1" si="265"/>
        <v>1942.7882857142852</v>
      </c>
      <c r="D295" s="79">
        <f t="shared" ca="1" si="274"/>
        <v>1942.7882857142852</v>
      </c>
      <c r="E295" s="79">
        <f t="shared" ca="1" si="236"/>
        <v>0</v>
      </c>
      <c r="F295" s="79">
        <f t="shared" ca="1" si="237"/>
        <v>0</v>
      </c>
      <c r="G295" s="79">
        <f t="shared" ca="1" si="262"/>
        <v>490502.71757142805</v>
      </c>
      <c r="H295" s="14">
        <f ca="1">SUM(F$12:F295)</f>
        <v>259574.90685714275</v>
      </c>
      <c r="I295" s="77">
        <f ca="1">SUM(D$12:D295)+SUMIF(E$12:E295, "&lt;0")</f>
        <v>230927.81071428565</v>
      </c>
      <c r="J295" s="14"/>
      <c r="K295" s="78">
        <v>44469</v>
      </c>
      <c r="L295" s="79">
        <f t="shared" ca="1" si="238"/>
        <v>1850.8969899038457</v>
      </c>
      <c r="M295" s="79">
        <f t="shared" ca="1" si="266"/>
        <v>1850.8969899038457</v>
      </c>
      <c r="N295" s="79">
        <f t="shared" ca="1" si="275"/>
        <v>1850.8969899038457</v>
      </c>
      <c r="O295" s="79">
        <f t="shared" ca="1" si="239"/>
        <v>0</v>
      </c>
      <c r="P295" s="79">
        <f t="shared" ca="1" si="240"/>
        <v>0</v>
      </c>
      <c r="Q295" s="79">
        <f t="shared" ca="1" si="230"/>
        <v>471021.76285961276</v>
      </c>
      <c r="R295" s="14">
        <f ca="1">SUM(P$12:P295)</f>
        <v>249007.40783894219</v>
      </c>
      <c r="S295" s="77">
        <f ca="1">SUM(N$12:N295)+SUMIF(O$12:O295, "&lt;0")</f>
        <v>222014.35502067304</v>
      </c>
      <c r="U295" s="78">
        <v>44469</v>
      </c>
      <c r="V295" s="79">
        <f t="shared" ca="1" si="241"/>
        <v>1250</v>
      </c>
      <c r="W295" s="79">
        <f t="shared" ca="1" si="267"/>
        <v>1250</v>
      </c>
      <c r="X295" s="79">
        <f t="shared" ca="1" si="276"/>
        <v>1250</v>
      </c>
      <c r="Y295" s="79">
        <f t="shared" ca="1" si="242"/>
        <v>0</v>
      </c>
      <c r="Z295" s="79">
        <f t="shared" ca="1" si="243"/>
        <v>0</v>
      </c>
      <c r="AA295" s="79">
        <f t="shared" ca="1" si="231"/>
        <v>343631.60100000002</v>
      </c>
      <c r="AB295" s="14">
        <f ca="1">SUM(Z$12:Z295)</f>
        <v>180242.02399999998</v>
      </c>
      <c r="AC295" s="77">
        <f ca="1">SUM(X$12:X295)+SUMIF(Y$12:Y295, "&lt;0")</f>
        <v>163389.57699999999</v>
      </c>
      <c r="AE295" s="78">
        <v>44469</v>
      </c>
      <c r="AF295" s="79">
        <f t="shared" ca="1" si="244"/>
        <v>2000</v>
      </c>
      <c r="AG295" s="79">
        <f t="shared" ca="1" si="268"/>
        <v>2000</v>
      </c>
      <c r="AH295" s="79">
        <f t="shared" ca="1" si="277"/>
        <v>1984.7629999999963</v>
      </c>
      <c r="AI295" s="79">
        <f t="shared" ca="1" si="245"/>
        <v>15.237000000003718</v>
      </c>
      <c r="AJ295" s="79">
        <f t="shared" ca="1" si="246"/>
        <v>15.237000000003718</v>
      </c>
      <c r="AK295" s="79">
        <f t="shared" ca="1" si="263"/>
        <v>502081.49010891607</v>
      </c>
      <c r="AL295" s="14">
        <f ca="1">SUM(AJ$12:AJ295)</f>
        <v>265619.38010891608</v>
      </c>
      <c r="AM295" s="77">
        <f ca="1">SUM(AH$12:AH295)+SUMIF(AI$12:AI295, "&lt;0")</f>
        <v>236462.11</v>
      </c>
      <c r="AO295" s="78">
        <v>44469</v>
      </c>
      <c r="AP295" s="79">
        <f t="shared" ca="1" si="247"/>
        <v>3000</v>
      </c>
      <c r="AQ295" s="79">
        <f t="shared" ca="1" si="269"/>
        <v>3000</v>
      </c>
      <c r="AR295" s="79">
        <f t="shared" ca="1" si="278"/>
        <v>2548.8889195304655</v>
      </c>
      <c r="AS295" s="79">
        <f t="shared" ca="1" si="248"/>
        <v>451.1110804695345</v>
      </c>
      <c r="AT295" s="79">
        <f t="shared" ca="1" si="249"/>
        <v>451.1110804695345</v>
      </c>
      <c r="AU295" s="79">
        <f t="shared" ca="1" si="232"/>
        <v>685967.72356228146</v>
      </c>
      <c r="AV295" s="14">
        <f ca="1">SUM(AT$12:AT295)</f>
        <v>363314.11933937948</v>
      </c>
      <c r="AW295" s="77">
        <f ca="1">SUM(AR$12:AR295)+SUMIF(AS$12:AS295, "&lt;0")</f>
        <v>322653.60422290216</v>
      </c>
      <c r="AX295" s="14"/>
      <c r="AZ295" s="78">
        <v>44469</v>
      </c>
      <c r="BA295" s="79">
        <f t="shared" ca="1" si="250"/>
        <v>1500</v>
      </c>
      <c r="BB295" s="79">
        <f t="shared" ca="1" si="270"/>
        <v>1500</v>
      </c>
      <c r="BC295" s="79">
        <f t="shared" ca="1" si="279"/>
        <v>1500</v>
      </c>
      <c r="BD295" s="79">
        <f t="shared" ca="1" si="251"/>
        <v>0</v>
      </c>
      <c r="BE295" s="79">
        <f t="shared" ca="1" si="252"/>
        <v>0</v>
      </c>
      <c r="BF295" s="79">
        <f t="shared" ca="1" si="233"/>
        <v>396631.60100000002</v>
      </c>
      <c r="BG295" s="14">
        <f ca="1">SUM(BE$12:BE295)</f>
        <v>208742.02399999998</v>
      </c>
      <c r="BH295" s="77">
        <f ca="1">SUM(BC$12:BC295)+SUMIF(BD$12:BD295, "&lt;0")</f>
        <v>187889.57700000002</v>
      </c>
      <c r="BJ295" s="78">
        <v>44469</v>
      </c>
      <c r="BK295" s="79">
        <f t="shared" ca="1" si="253"/>
        <v>1750</v>
      </c>
      <c r="BL295" s="79">
        <f t="shared" ca="1" si="271"/>
        <v>1750</v>
      </c>
      <c r="BM295" s="79">
        <f t="shared" ca="1" si="280"/>
        <v>1750</v>
      </c>
      <c r="BN295" s="79">
        <f t="shared" ca="1" si="254"/>
        <v>0</v>
      </c>
      <c r="BO295" s="79">
        <f t="shared" ca="1" si="255"/>
        <v>0</v>
      </c>
      <c r="BP295" s="79">
        <f t="shared" ca="1" si="234"/>
        <v>449631.60100000002</v>
      </c>
      <c r="BQ295" s="14">
        <f ca="1">SUM(BO$12:BO295)</f>
        <v>237404.25399999999</v>
      </c>
      <c r="BR295" s="77">
        <f ca="1">SUM(BM$12:BM295)+SUMIF(BN$12:BN295, "&lt;0")</f>
        <v>212227.34699999995</v>
      </c>
      <c r="BT295" s="78">
        <v>44469</v>
      </c>
      <c r="BU295" s="79">
        <f t="shared" ca="1" si="256"/>
        <v>2000</v>
      </c>
      <c r="BV295" s="79">
        <f t="shared" ca="1" si="272"/>
        <v>2000</v>
      </c>
      <c r="BW295" s="79">
        <f t="shared" ca="1" si="281"/>
        <v>1984.7629999999963</v>
      </c>
      <c r="BX295" s="79">
        <f t="shared" ca="1" si="257"/>
        <v>15.237000000003718</v>
      </c>
      <c r="BY295" s="79">
        <f t="shared" ca="1" si="258"/>
        <v>15.237000000003718</v>
      </c>
      <c r="BZ295" s="79">
        <f t="shared" ca="1" si="264"/>
        <v>502081.49010891607</v>
      </c>
      <c r="CA295" s="14">
        <f ca="1">SUM(BY$12:BY295)</f>
        <v>265619.38010891608</v>
      </c>
      <c r="CB295" s="77">
        <f ca="1">SUM(BW$12:BW295)+SUMIF(BX$12:BX295, "&lt;0")</f>
        <v>236462.11</v>
      </c>
      <c r="CD295" s="78">
        <v>44469</v>
      </c>
      <c r="CE295" s="79">
        <f t="shared" ca="1" si="259"/>
        <v>2500</v>
      </c>
      <c r="CF295" s="79">
        <f t="shared" ca="1" si="273"/>
        <v>2500</v>
      </c>
      <c r="CG295" s="79">
        <f t="shared" ca="1" si="282"/>
        <v>2187.266323801196</v>
      </c>
      <c r="CH295" s="79">
        <f t="shared" ca="1" si="260"/>
        <v>312.73367619880401</v>
      </c>
      <c r="CI295" s="79">
        <f t="shared" ca="1" si="261"/>
        <v>312.73367619880401</v>
      </c>
      <c r="CJ295" s="79">
        <f t="shared" ca="1" si="235"/>
        <v>599341.69994991261</v>
      </c>
      <c r="CK295" s="14">
        <f ca="1">SUM(CI$12:CI295)</f>
        <v>315653.42766102648</v>
      </c>
      <c r="CL295" s="77">
        <f ca="1">SUM(CG$12:CG295)+SUMIF(CH$12:CH295, "&lt;0")</f>
        <v>283688.27228888613</v>
      </c>
    </row>
    <row r="296" spans="1:90" x14ac:dyDescent="0.2">
      <c r="A296" s="56">
        <v>44470</v>
      </c>
      <c r="B296" s="76">
        <f ca="1">IF($A296&gt;= $C$5,$C$6, INDEX('[1]Historical Data'!$D$2:$D$742, MATCH(A296, '[1]Historical Data'!$B$2:$B$742, 0)))</f>
        <v>1942.7882857142852</v>
      </c>
      <c r="C296" s="79">
        <f t="shared" ca="1" si="265"/>
        <v>1942.7882857142852</v>
      </c>
      <c r="D296" s="79">
        <f t="shared" ca="1" si="274"/>
        <v>1406.6237142857051</v>
      </c>
      <c r="E296" s="79">
        <f t="shared" ca="1" si="236"/>
        <v>536.16457142858008</v>
      </c>
      <c r="F296" s="79">
        <f t="shared" ca="1" si="237"/>
        <v>536.16457142858008</v>
      </c>
      <c r="G296" s="79">
        <f t="shared" ca="1" si="262"/>
        <v>492445.50585714233</v>
      </c>
      <c r="H296" s="14">
        <f ca="1">SUM(F$12:F296)</f>
        <v>260111.07142857133</v>
      </c>
      <c r="I296" s="77">
        <f ca="1">SUM(D$12:D296)+SUMIF(E$12:E296, "&lt;0")</f>
        <v>232334.43442857135</v>
      </c>
      <c r="J296" s="14"/>
      <c r="K296" s="78">
        <v>44470</v>
      </c>
      <c r="L296" s="79">
        <f t="shared" ca="1" si="238"/>
        <v>1850.8969899038457</v>
      </c>
      <c r="M296" s="79">
        <f t="shared" ca="1" si="266"/>
        <v>1850.8969899038457</v>
      </c>
      <c r="N296" s="79">
        <f t="shared" ca="1" si="275"/>
        <v>1498.5150100961446</v>
      </c>
      <c r="O296" s="79">
        <f t="shared" ca="1" si="239"/>
        <v>352.3819798077011</v>
      </c>
      <c r="P296" s="79">
        <f t="shared" ca="1" si="240"/>
        <v>352.3819798077011</v>
      </c>
      <c r="Q296" s="79">
        <f t="shared" ca="1" si="230"/>
        <v>472872.65984951658</v>
      </c>
      <c r="R296" s="14">
        <f ca="1">SUM(P$12:P296)</f>
        <v>249359.78981874988</v>
      </c>
      <c r="S296" s="77">
        <f ca="1">SUM(N$12:N296)+SUMIF(O$12:O296, "&lt;0")</f>
        <v>223512.87003076918</v>
      </c>
      <c r="U296" s="78">
        <v>44470</v>
      </c>
      <c r="V296" s="79">
        <f t="shared" ca="1" si="241"/>
        <v>1250</v>
      </c>
      <c r="W296" s="79">
        <f t="shared" ca="1" si="267"/>
        <v>1250</v>
      </c>
      <c r="X296" s="79">
        <f t="shared" ca="1" si="276"/>
        <v>1250</v>
      </c>
      <c r="Y296" s="79">
        <f t="shared" ca="1" si="242"/>
        <v>0</v>
      </c>
      <c r="Z296" s="79">
        <f t="shared" ca="1" si="243"/>
        <v>0</v>
      </c>
      <c r="AA296" s="79">
        <f t="shared" ca="1" si="231"/>
        <v>344881.60100000002</v>
      </c>
      <c r="AB296" s="14">
        <f ca="1">SUM(Z$12:Z296)</f>
        <v>180242.02399999998</v>
      </c>
      <c r="AC296" s="77">
        <f ca="1">SUM(X$12:X296)+SUMIF(Y$12:Y296, "&lt;0")</f>
        <v>164639.57699999999</v>
      </c>
      <c r="AE296" s="78">
        <v>44470</v>
      </c>
      <c r="AF296" s="79">
        <f t="shared" ca="1" si="244"/>
        <v>2000</v>
      </c>
      <c r="AG296" s="79">
        <f t="shared" ca="1" si="268"/>
        <v>2000</v>
      </c>
      <c r="AH296" s="79">
        <f t="shared" ca="1" si="277"/>
        <v>1364.648999999994</v>
      </c>
      <c r="AI296" s="79">
        <f t="shared" ca="1" si="245"/>
        <v>635.35100000000602</v>
      </c>
      <c r="AJ296" s="79">
        <f t="shared" ca="1" si="246"/>
        <v>635.35100000000602</v>
      </c>
      <c r="AK296" s="79">
        <f t="shared" ca="1" si="263"/>
        <v>504081.49010891607</v>
      </c>
      <c r="AL296" s="14">
        <f ca="1">SUM(AJ$12:AJ296)</f>
        <v>266254.73110891611</v>
      </c>
      <c r="AM296" s="77">
        <f ca="1">SUM(AH$12:AH296)+SUMIF(AI$12:AI296, "&lt;0")</f>
        <v>237826.75899999999</v>
      </c>
      <c r="AO296" s="78">
        <v>44470</v>
      </c>
      <c r="AP296" s="79">
        <f t="shared" ca="1" si="247"/>
        <v>3000</v>
      </c>
      <c r="AQ296" s="79">
        <f t="shared" ca="1" si="269"/>
        <v>3000</v>
      </c>
      <c r="AR296" s="79">
        <f t="shared" ca="1" si="278"/>
        <v>1928.7749195304632</v>
      </c>
      <c r="AS296" s="79">
        <f t="shared" ca="1" si="248"/>
        <v>1071.2250804695368</v>
      </c>
      <c r="AT296" s="79">
        <f t="shared" ca="1" si="249"/>
        <v>1071.2250804695368</v>
      </c>
      <c r="AU296" s="79">
        <f t="shared" ca="1" si="232"/>
        <v>688967.72356228146</v>
      </c>
      <c r="AV296" s="14">
        <f ca="1">SUM(AT$12:AT296)</f>
        <v>364385.34441984905</v>
      </c>
      <c r="AW296" s="77">
        <f ca="1">SUM(AR$12:AR296)+SUMIF(AS$12:AS296, "&lt;0")</f>
        <v>324582.37914243259</v>
      </c>
      <c r="AX296" s="14"/>
      <c r="AZ296" s="78">
        <v>44470</v>
      </c>
      <c r="BA296" s="79">
        <f t="shared" ca="1" si="250"/>
        <v>1500</v>
      </c>
      <c r="BB296" s="79">
        <f t="shared" ca="1" si="270"/>
        <v>1500</v>
      </c>
      <c r="BC296" s="79">
        <f t="shared" ca="1" si="279"/>
        <v>1500</v>
      </c>
      <c r="BD296" s="79">
        <f t="shared" ca="1" si="251"/>
        <v>0</v>
      </c>
      <c r="BE296" s="79">
        <f t="shared" ca="1" si="252"/>
        <v>0</v>
      </c>
      <c r="BF296" s="79">
        <f t="shared" ca="1" si="233"/>
        <v>398131.60100000002</v>
      </c>
      <c r="BG296" s="14">
        <f ca="1">SUM(BE$12:BE296)</f>
        <v>208742.02399999998</v>
      </c>
      <c r="BH296" s="77">
        <f ca="1">SUM(BC$12:BC296)+SUMIF(BD$12:BD296, "&lt;0")</f>
        <v>189389.57700000002</v>
      </c>
      <c r="BJ296" s="78">
        <v>44470</v>
      </c>
      <c r="BK296" s="79">
        <f t="shared" ca="1" si="253"/>
        <v>1750</v>
      </c>
      <c r="BL296" s="79">
        <f t="shared" ca="1" si="271"/>
        <v>1750</v>
      </c>
      <c r="BM296" s="79">
        <f t="shared" ca="1" si="280"/>
        <v>1599.4119999999903</v>
      </c>
      <c r="BN296" s="79">
        <f t="shared" ca="1" si="254"/>
        <v>150.58800000000974</v>
      </c>
      <c r="BO296" s="79">
        <f t="shared" ca="1" si="255"/>
        <v>150.58800000000974</v>
      </c>
      <c r="BP296" s="79">
        <f t="shared" ca="1" si="234"/>
        <v>451381.60100000002</v>
      </c>
      <c r="BQ296" s="14">
        <f ca="1">SUM(BO$12:BO296)</f>
        <v>237554.842</v>
      </c>
      <c r="BR296" s="77">
        <f ca="1">SUM(BM$12:BM296)+SUMIF(BN$12:BN296, "&lt;0")</f>
        <v>213826.75899999993</v>
      </c>
      <c r="BT296" s="78">
        <v>44470</v>
      </c>
      <c r="BU296" s="79">
        <f t="shared" ca="1" si="256"/>
        <v>2000</v>
      </c>
      <c r="BV296" s="79">
        <f t="shared" ca="1" si="272"/>
        <v>2000</v>
      </c>
      <c r="BW296" s="79">
        <f t="shared" ca="1" si="281"/>
        <v>1364.648999999994</v>
      </c>
      <c r="BX296" s="79">
        <f t="shared" ca="1" si="257"/>
        <v>635.35100000000602</v>
      </c>
      <c r="BY296" s="79">
        <f t="shared" ca="1" si="258"/>
        <v>635.35100000000602</v>
      </c>
      <c r="BZ296" s="79">
        <f t="shared" ca="1" si="264"/>
        <v>504081.49010891607</v>
      </c>
      <c r="CA296" s="14">
        <f ca="1">SUM(BY$12:BY296)</f>
        <v>266254.73110891611</v>
      </c>
      <c r="CB296" s="77">
        <f ca="1">SUM(BW$12:BW296)+SUMIF(BX$12:BX296, "&lt;0")</f>
        <v>237826.75899999999</v>
      </c>
      <c r="CD296" s="78">
        <v>44470</v>
      </c>
      <c r="CE296" s="79">
        <f t="shared" ca="1" si="259"/>
        <v>2500</v>
      </c>
      <c r="CF296" s="79">
        <f t="shared" ca="1" si="273"/>
        <v>2500</v>
      </c>
      <c r="CG296" s="79">
        <f t="shared" ca="1" si="282"/>
        <v>1543.6470771540908</v>
      </c>
      <c r="CH296" s="79">
        <f t="shared" ca="1" si="260"/>
        <v>956.35292284590923</v>
      </c>
      <c r="CI296" s="79">
        <f t="shared" ca="1" si="261"/>
        <v>956.35292284590923</v>
      </c>
      <c r="CJ296" s="79">
        <f t="shared" ca="1" si="235"/>
        <v>601841.69994991261</v>
      </c>
      <c r="CK296" s="14">
        <f ca="1">SUM(CI$12:CI296)</f>
        <v>316609.7805838724</v>
      </c>
      <c r="CL296" s="77">
        <f ca="1">SUM(CG$12:CG296)+SUMIF(CH$12:CH296, "&lt;0")</f>
        <v>285231.91936604021</v>
      </c>
    </row>
    <row r="297" spans="1:90" x14ac:dyDescent="0.2">
      <c r="A297" s="56">
        <v>44471</v>
      </c>
      <c r="B297" s="76">
        <f ca="1">IF($A297&gt;= $C$5,$C$6, INDEX('[1]Historical Data'!$D$2:$D$742, MATCH(A297, '[1]Historical Data'!$B$2:$B$742, 0)))</f>
        <v>1942.7882857142852</v>
      </c>
      <c r="C297" s="79">
        <f t="shared" ca="1" si="265"/>
        <v>1942.7882857142852</v>
      </c>
      <c r="D297" s="79">
        <f t="shared" ca="1" si="274"/>
        <v>1942.7882857142852</v>
      </c>
      <c r="E297" s="79">
        <f t="shared" ca="1" si="236"/>
        <v>0</v>
      </c>
      <c r="F297" s="79">
        <f t="shared" ca="1" si="237"/>
        <v>0</v>
      </c>
      <c r="G297" s="79">
        <f t="shared" ca="1" si="262"/>
        <v>494388.29414285661</v>
      </c>
      <c r="H297" s="14">
        <f ca="1">SUM(F$12:F297)</f>
        <v>260111.07142857133</v>
      </c>
      <c r="I297" s="77">
        <f ca="1">SUM(D$12:D297)+SUMIF(E$12:E297, "&lt;0")</f>
        <v>234277.22271428563</v>
      </c>
      <c r="J297" s="14"/>
      <c r="K297" s="78">
        <v>44471</v>
      </c>
      <c r="L297" s="79">
        <f t="shared" ca="1" si="238"/>
        <v>1850.8969899038457</v>
      </c>
      <c r="M297" s="79">
        <f t="shared" ca="1" si="266"/>
        <v>1850.8969899038457</v>
      </c>
      <c r="N297" s="79">
        <f t="shared" ca="1" si="275"/>
        <v>1850.8969899038457</v>
      </c>
      <c r="O297" s="79">
        <f t="shared" ca="1" si="239"/>
        <v>0</v>
      </c>
      <c r="P297" s="79">
        <f t="shared" ca="1" si="240"/>
        <v>0</v>
      </c>
      <c r="Q297" s="79">
        <f t="shared" ca="1" si="230"/>
        <v>474723.5568394204</v>
      </c>
      <c r="R297" s="14">
        <f ca="1">SUM(P$12:P297)</f>
        <v>249359.78981874988</v>
      </c>
      <c r="S297" s="77">
        <f ca="1">SUM(N$12:N297)+SUMIF(O$12:O297, "&lt;0")</f>
        <v>225363.76702067303</v>
      </c>
      <c r="U297" s="78">
        <v>44471</v>
      </c>
      <c r="V297" s="79">
        <f t="shared" ca="1" si="241"/>
        <v>1250</v>
      </c>
      <c r="W297" s="79">
        <f t="shared" ca="1" si="267"/>
        <v>1250</v>
      </c>
      <c r="X297" s="79">
        <f t="shared" ca="1" si="276"/>
        <v>1250</v>
      </c>
      <c r="Y297" s="79">
        <f t="shared" ca="1" si="242"/>
        <v>0</v>
      </c>
      <c r="Z297" s="79">
        <f t="shared" ca="1" si="243"/>
        <v>0</v>
      </c>
      <c r="AA297" s="79">
        <f t="shared" ca="1" si="231"/>
        <v>346131.60100000002</v>
      </c>
      <c r="AB297" s="14">
        <f ca="1">SUM(Z$12:Z297)</f>
        <v>180242.02399999998</v>
      </c>
      <c r="AC297" s="77">
        <f ca="1">SUM(X$12:X297)+SUMIF(Y$12:Y297, "&lt;0")</f>
        <v>165889.57699999999</v>
      </c>
      <c r="AE297" s="78">
        <v>44471</v>
      </c>
      <c r="AF297" s="79">
        <f t="shared" ca="1" si="244"/>
        <v>2000</v>
      </c>
      <c r="AG297" s="79">
        <f t="shared" ca="1" si="268"/>
        <v>2000</v>
      </c>
      <c r="AH297" s="79">
        <f t="shared" ca="1" si="277"/>
        <v>1997.8820000000042</v>
      </c>
      <c r="AI297" s="79">
        <f t="shared" ca="1" si="245"/>
        <v>2.1179999999958454</v>
      </c>
      <c r="AJ297" s="79">
        <f t="shared" ca="1" si="246"/>
        <v>2.1179999999958454</v>
      </c>
      <c r="AK297" s="79">
        <f t="shared" ca="1" si="263"/>
        <v>506081.49010891607</v>
      </c>
      <c r="AL297" s="14">
        <f ca="1">SUM(AJ$12:AJ297)</f>
        <v>266256.84910891613</v>
      </c>
      <c r="AM297" s="77">
        <f ca="1">SUM(AH$12:AH297)+SUMIF(AI$12:AI297, "&lt;0")</f>
        <v>239824.641</v>
      </c>
      <c r="AO297" s="78">
        <v>44471</v>
      </c>
      <c r="AP297" s="79">
        <f t="shared" ca="1" si="247"/>
        <v>3000</v>
      </c>
      <c r="AQ297" s="79">
        <f t="shared" ca="1" si="269"/>
        <v>3000</v>
      </c>
      <c r="AR297" s="79">
        <f t="shared" ca="1" si="278"/>
        <v>2562.0079195304734</v>
      </c>
      <c r="AS297" s="79">
        <f t="shared" ca="1" si="248"/>
        <v>437.99208046952663</v>
      </c>
      <c r="AT297" s="79">
        <f t="shared" ca="1" si="249"/>
        <v>437.99208046952663</v>
      </c>
      <c r="AU297" s="79">
        <f t="shared" ca="1" si="232"/>
        <v>691967.72356228146</v>
      </c>
      <c r="AV297" s="14">
        <f ca="1">SUM(AT$12:AT297)</f>
        <v>364823.33650031855</v>
      </c>
      <c r="AW297" s="77">
        <f ca="1">SUM(AR$12:AR297)+SUMIF(AS$12:AS297, "&lt;0")</f>
        <v>327144.38706196309</v>
      </c>
      <c r="AX297" s="14"/>
      <c r="AZ297" s="78">
        <v>44471</v>
      </c>
      <c r="BA297" s="79">
        <f t="shared" ca="1" si="250"/>
        <v>1500</v>
      </c>
      <c r="BB297" s="79">
        <f t="shared" ca="1" si="270"/>
        <v>1500</v>
      </c>
      <c r="BC297" s="79">
        <f t="shared" ca="1" si="279"/>
        <v>1500</v>
      </c>
      <c r="BD297" s="79">
        <f t="shared" ca="1" si="251"/>
        <v>0</v>
      </c>
      <c r="BE297" s="79">
        <f t="shared" ca="1" si="252"/>
        <v>0</v>
      </c>
      <c r="BF297" s="79">
        <f t="shared" ca="1" si="233"/>
        <v>399631.60100000002</v>
      </c>
      <c r="BG297" s="14">
        <f ca="1">SUM(BE$12:BE297)</f>
        <v>208742.02399999998</v>
      </c>
      <c r="BH297" s="77">
        <f ca="1">SUM(BC$12:BC297)+SUMIF(BD$12:BD297, "&lt;0")</f>
        <v>190889.57700000002</v>
      </c>
      <c r="BJ297" s="78">
        <v>44471</v>
      </c>
      <c r="BK297" s="79">
        <f t="shared" ca="1" si="253"/>
        <v>1750</v>
      </c>
      <c r="BL297" s="79">
        <f t="shared" ca="1" si="271"/>
        <v>1750</v>
      </c>
      <c r="BM297" s="79">
        <f t="shared" ca="1" si="280"/>
        <v>1750</v>
      </c>
      <c r="BN297" s="79">
        <f t="shared" ca="1" si="254"/>
        <v>0</v>
      </c>
      <c r="BO297" s="79">
        <f t="shared" ca="1" si="255"/>
        <v>0</v>
      </c>
      <c r="BP297" s="79">
        <f t="shared" ca="1" si="234"/>
        <v>453131.60100000002</v>
      </c>
      <c r="BQ297" s="14">
        <f ca="1">SUM(BO$12:BO297)</f>
        <v>237554.842</v>
      </c>
      <c r="BR297" s="77">
        <f ca="1">SUM(BM$12:BM297)+SUMIF(BN$12:BN297, "&lt;0")</f>
        <v>215576.75899999993</v>
      </c>
      <c r="BT297" s="78">
        <v>44471</v>
      </c>
      <c r="BU297" s="79">
        <f t="shared" ca="1" si="256"/>
        <v>2000</v>
      </c>
      <c r="BV297" s="79">
        <f t="shared" ca="1" si="272"/>
        <v>2000</v>
      </c>
      <c r="BW297" s="79">
        <f t="shared" ca="1" si="281"/>
        <v>1997.8820000000042</v>
      </c>
      <c r="BX297" s="79">
        <f t="shared" ca="1" si="257"/>
        <v>2.1179999999958454</v>
      </c>
      <c r="BY297" s="79">
        <f t="shared" ca="1" si="258"/>
        <v>2.1179999999958454</v>
      </c>
      <c r="BZ297" s="79">
        <f t="shared" ca="1" si="264"/>
        <v>506081.49010891607</v>
      </c>
      <c r="CA297" s="14">
        <f ca="1">SUM(BY$12:BY297)</f>
        <v>266256.84910891613</v>
      </c>
      <c r="CB297" s="77">
        <f ca="1">SUM(BW$12:BW297)+SUMIF(BX$12:BX297, "&lt;0")</f>
        <v>239824.641</v>
      </c>
      <c r="CD297" s="78">
        <v>44471</v>
      </c>
      <c r="CE297" s="79">
        <f t="shared" ca="1" si="259"/>
        <v>2500</v>
      </c>
      <c r="CF297" s="79">
        <f t="shared" ca="1" si="273"/>
        <v>2500</v>
      </c>
      <c r="CG297" s="79">
        <f t="shared" ca="1" si="282"/>
        <v>2153.374830506998</v>
      </c>
      <c r="CH297" s="79">
        <f t="shared" ca="1" si="260"/>
        <v>346.62516949300198</v>
      </c>
      <c r="CI297" s="79">
        <f t="shared" ca="1" si="261"/>
        <v>346.62516949300198</v>
      </c>
      <c r="CJ297" s="79">
        <f t="shared" ca="1" si="235"/>
        <v>604341.69994991261</v>
      </c>
      <c r="CK297" s="14">
        <f ca="1">SUM(CI$12:CI297)</f>
        <v>316956.40575336543</v>
      </c>
      <c r="CL297" s="77">
        <f ca="1">SUM(CG$12:CG297)+SUMIF(CH$12:CH297, "&lt;0")</f>
        <v>287385.29419654718</v>
      </c>
    </row>
    <row r="298" spans="1:90" x14ac:dyDescent="0.2">
      <c r="A298" s="56">
        <v>44472</v>
      </c>
      <c r="B298" s="76">
        <f ca="1">IF($A298&gt;= $C$5,$C$6, INDEX('[1]Historical Data'!$D$2:$D$742, MATCH(A298, '[1]Historical Data'!$B$2:$B$742, 0)))</f>
        <v>1942.7882857142852</v>
      </c>
      <c r="C298" s="79">
        <f t="shared" ca="1" si="265"/>
        <v>1942.7882857142852</v>
      </c>
      <c r="D298" s="79">
        <f t="shared" ca="1" si="274"/>
        <v>608.51771428571988</v>
      </c>
      <c r="E298" s="79">
        <f t="shared" ca="1" si="236"/>
        <v>1334.2705714285653</v>
      </c>
      <c r="F298" s="79">
        <f t="shared" ca="1" si="237"/>
        <v>1334.2705714285653</v>
      </c>
      <c r="G298" s="79">
        <f t="shared" ca="1" si="262"/>
        <v>496331.08242857089</v>
      </c>
      <c r="H298" s="14">
        <f ca="1">SUM(F$12:F298)</f>
        <v>261445.34199999989</v>
      </c>
      <c r="I298" s="77">
        <f ca="1">SUM(D$12:D298)+SUMIF(E$12:E298, "&lt;0")</f>
        <v>234885.74042857136</v>
      </c>
      <c r="J298" s="14"/>
      <c r="K298" s="78">
        <v>44472</v>
      </c>
      <c r="L298" s="79">
        <f t="shared" ca="1" si="238"/>
        <v>1850.8969899038457</v>
      </c>
      <c r="M298" s="79">
        <f t="shared" ca="1" si="266"/>
        <v>1850.8969899038457</v>
      </c>
      <c r="N298" s="79">
        <f t="shared" ca="1" si="275"/>
        <v>700.40901009615936</v>
      </c>
      <c r="O298" s="79">
        <f t="shared" ca="1" si="239"/>
        <v>1150.4879798076863</v>
      </c>
      <c r="P298" s="79">
        <f t="shared" ca="1" si="240"/>
        <v>1150.4879798076863</v>
      </c>
      <c r="Q298" s="79">
        <f t="shared" ca="1" si="230"/>
        <v>476574.45382932422</v>
      </c>
      <c r="R298" s="14">
        <f ca="1">SUM(P$12:P298)</f>
        <v>250510.27779855757</v>
      </c>
      <c r="S298" s="77">
        <f ca="1">SUM(N$12:N298)+SUMIF(O$12:O298, "&lt;0")</f>
        <v>226064.17603076919</v>
      </c>
      <c r="U298" s="78">
        <v>44472</v>
      </c>
      <c r="V298" s="79">
        <f t="shared" ca="1" si="241"/>
        <v>1250</v>
      </c>
      <c r="W298" s="79">
        <f t="shared" ca="1" si="267"/>
        <v>1250</v>
      </c>
      <c r="X298" s="79">
        <f t="shared" ca="1" si="276"/>
        <v>1250</v>
      </c>
      <c r="Y298" s="79">
        <f t="shared" ca="1" si="242"/>
        <v>0</v>
      </c>
      <c r="Z298" s="79">
        <f t="shared" ca="1" si="243"/>
        <v>0</v>
      </c>
      <c r="AA298" s="79">
        <f t="shared" ca="1" si="231"/>
        <v>347381.60100000002</v>
      </c>
      <c r="AB298" s="14">
        <f ca="1">SUM(Z$12:Z298)</f>
        <v>180242.02399999998</v>
      </c>
      <c r="AC298" s="77">
        <f ca="1">SUM(X$12:X298)+SUMIF(Y$12:Y298, "&lt;0")</f>
        <v>167139.57699999999</v>
      </c>
      <c r="AE298" s="78">
        <v>44472</v>
      </c>
      <c r="AF298" s="79">
        <f t="shared" ca="1" si="244"/>
        <v>2000</v>
      </c>
      <c r="AG298" s="79">
        <f t="shared" ca="1" si="268"/>
        <v>2000</v>
      </c>
      <c r="AH298" s="79">
        <f t="shared" ca="1" si="277"/>
        <v>553.42400000000089</v>
      </c>
      <c r="AI298" s="79">
        <f t="shared" ca="1" si="245"/>
        <v>1446.5759999999991</v>
      </c>
      <c r="AJ298" s="79">
        <f t="shared" ca="1" si="246"/>
        <v>1446.5759999999991</v>
      </c>
      <c r="AK298" s="79">
        <f t="shared" ca="1" si="263"/>
        <v>508081.49010891607</v>
      </c>
      <c r="AL298" s="14">
        <f ca="1">SUM(AJ$12:AJ298)</f>
        <v>267703.42510891613</v>
      </c>
      <c r="AM298" s="77">
        <f ca="1">SUM(AH$12:AH298)+SUMIF(AI$12:AI298, "&lt;0")</f>
        <v>240378.065</v>
      </c>
      <c r="AO298" s="78">
        <v>44472</v>
      </c>
      <c r="AP298" s="79">
        <f t="shared" ca="1" si="247"/>
        <v>3000</v>
      </c>
      <c r="AQ298" s="79">
        <f t="shared" ca="1" si="269"/>
        <v>3000</v>
      </c>
      <c r="AR298" s="79">
        <f t="shared" ca="1" si="278"/>
        <v>1117.5499195304701</v>
      </c>
      <c r="AS298" s="79">
        <f t="shared" ca="1" si="248"/>
        <v>1882.4500804695299</v>
      </c>
      <c r="AT298" s="79">
        <f t="shared" ca="1" si="249"/>
        <v>1882.4500804695299</v>
      </c>
      <c r="AU298" s="79">
        <f t="shared" ca="1" si="232"/>
        <v>694967.72356228146</v>
      </c>
      <c r="AV298" s="14">
        <f ca="1">SUM(AT$12:AT298)</f>
        <v>366705.78658078809</v>
      </c>
      <c r="AW298" s="77">
        <f ca="1">SUM(AR$12:AR298)+SUMIF(AS$12:AS298, "&lt;0")</f>
        <v>328261.93698149355</v>
      </c>
      <c r="AX298" s="14"/>
      <c r="AZ298" s="78">
        <v>44472</v>
      </c>
      <c r="BA298" s="79">
        <f t="shared" ca="1" si="250"/>
        <v>1500</v>
      </c>
      <c r="BB298" s="79">
        <f t="shared" ca="1" si="270"/>
        <v>1500</v>
      </c>
      <c r="BC298" s="79">
        <f t="shared" ca="1" si="279"/>
        <v>1488.4879999999957</v>
      </c>
      <c r="BD298" s="79">
        <f t="shared" ca="1" si="251"/>
        <v>11.512000000004264</v>
      </c>
      <c r="BE298" s="79">
        <f t="shared" ca="1" si="252"/>
        <v>11.512000000004264</v>
      </c>
      <c r="BF298" s="79">
        <f t="shared" ca="1" si="233"/>
        <v>401131.60100000002</v>
      </c>
      <c r="BG298" s="14">
        <f ca="1">SUM(BE$12:BE298)</f>
        <v>208753.53599999999</v>
      </c>
      <c r="BH298" s="77">
        <f ca="1">SUM(BC$12:BC298)+SUMIF(BD$12:BD298, "&lt;0")</f>
        <v>192378.065</v>
      </c>
      <c r="BJ298" s="78">
        <v>44472</v>
      </c>
      <c r="BK298" s="79">
        <f t="shared" ca="1" si="253"/>
        <v>1750</v>
      </c>
      <c r="BL298" s="79">
        <f t="shared" ca="1" si="271"/>
        <v>1750</v>
      </c>
      <c r="BM298" s="79">
        <f t="shared" ca="1" si="280"/>
        <v>801.30600000000504</v>
      </c>
      <c r="BN298" s="79">
        <f t="shared" ca="1" si="254"/>
        <v>948.69399999999496</v>
      </c>
      <c r="BO298" s="79">
        <f t="shared" ca="1" si="255"/>
        <v>948.69399999999496</v>
      </c>
      <c r="BP298" s="79">
        <f t="shared" ca="1" si="234"/>
        <v>454881.60100000002</v>
      </c>
      <c r="BQ298" s="14">
        <f ca="1">SUM(BO$12:BO298)</f>
        <v>238503.53599999999</v>
      </c>
      <c r="BR298" s="77">
        <f ca="1">SUM(BM$12:BM298)+SUMIF(BN$12:BN298, "&lt;0")</f>
        <v>216378.06499999994</v>
      </c>
      <c r="BT298" s="78">
        <v>44472</v>
      </c>
      <c r="BU298" s="79">
        <f t="shared" ca="1" si="256"/>
        <v>2000</v>
      </c>
      <c r="BV298" s="79">
        <f t="shared" ca="1" si="272"/>
        <v>2000</v>
      </c>
      <c r="BW298" s="79">
        <f t="shared" ca="1" si="281"/>
        <v>553.42400000000089</v>
      </c>
      <c r="BX298" s="79">
        <f t="shared" ca="1" si="257"/>
        <v>1446.5759999999991</v>
      </c>
      <c r="BY298" s="79">
        <f t="shared" ca="1" si="258"/>
        <v>1446.5759999999991</v>
      </c>
      <c r="BZ298" s="79">
        <f t="shared" ca="1" si="264"/>
        <v>508081.49010891607</v>
      </c>
      <c r="CA298" s="14">
        <f ca="1">SUM(BY$12:BY298)</f>
        <v>267703.42510891613</v>
      </c>
      <c r="CB298" s="77">
        <f ca="1">SUM(BW$12:BW298)+SUMIF(BX$12:BX298, "&lt;0")</f>
        <v>240378.065</v>
      </c>
      <c r="CD298" s="78">
        <v>44472</v>
      </c>
      <c r="CE298" s="79">
        <f t="shared" ca="1" si="259"/>
        <v>2500</v>
      </c>
      <c r="CF298" s="79">
        <f t="shared" ca="1" si="273"/>
        <v>2500</v>
      </c>
      <c r="CG298" s="79">
        <f t="shared" ca="1" si="282"/>
        <v>685.41158385989183</v>
      </c>
      <c r="CH298" s="79">
        <f t="shared" ca="1" si="260"/>
        <v>1814.5884161401082</v>
      </c>
      <c r="CI298" s="79">
        <f t="shared" ca="1" si="261"/>
        <v>1814.5884161401082</v>
      </c>
      <c r="CJ298" s="79">
        <f t="shared" ca="1" si="235"/>
        <v>606841.69994991261</v>
      </c>
      <c r="CK298" s="14">
        <f ca="1">SUM(CI$12:CI298)</f>
        <v>318770.99416950555</v>
      </c>
      <c r="CL298" s="77">
        <f ca="1">SUM(CG$12:CG298)+SUMIF(CH$12:CH298, "&lt;0")</f>
        <v>288070.70578040706</v>
      </c>
    </row>
    <row r="299" spans="1:90" x14ac:dyDescent="0.2">
      <c r="A299" s="56">
        <v>44473</v>
      </c>
      <c r="B299" s="76">
        <f ca="1">IF($A299&gt;= $C$5,$C$6, INDEX('[1]Historical Data'!$D$2:$D$742, MATCH(A299, '[1]Historical Data'!$B$2:$B$742, 0)))</f>
        <v>1942.7882857142852</v>
      </c>
      <c r="C299" s="79">
        <f t="shared" ca="1" si="265"/>
        <v>1942.7882857142852</v>
      </c>
      <c r="D299" s="79">
        <f t="shared" ca="1" si="274"/>
        <v>517.90399999999681</v>
      </c>
      <c r="E299" s="79">
        <f t="shared" ca="1" si="236"/>
        <v>1424.8842857142884</v>
      </c>
      <c r="F299" s="79">
        <f t="shared" ca="1" si="237"/>
        <v>1424.8842857142884</v>
      </c>
      <c r="G299" s="79">
        <f t="shared" ca="1" si="262"/>
        <v>498273.87071428518</v>
      </c>
      <c r="H299" s="14">
        <f ca="1">SUM(F$12:F299)</f>
        <v>262870.22628571419</v>
      </c>
      <c r="I299" s="77">
        <f ca="1">SUM(D$12:D299)+SUMIF(E$12:E299, "&lt;0")</f>
        <v>235403.64442857137</v>
      </c>
      <c r="J299" s="14"/>
      <c r="K299" s="78">
        <v>44473</v>
      </c>
      <c r="L299" s="79">
        <f t="shared" ca="1" si="238"/>
        <v>1850.8969899038457</v>
      </c>
      <c r="M299" s="79">
        <f t="shared" ca="1" si="266"/>
        <v>1850.8969899038457</v>
      </c>
      <c r="N299" s="79">
        <f t="shared" ca="1" si="275"/>
        <v>517.90399999999681</v>
      </c>
      <c r="O299" s="79">
        <f t="shared" ca="1" si="239"/>
        <v>1332.9929899038489</v>
      </c>
      <c r="P299" s="79">
        <f t="shared" ca="1" si="240"/>
        <v>1332.9929899038489</v>
      </c>
      <c r="Q299" s="79">
        <f t="shared" ca="1" si="230"/>
        <v>478425.35081922804</v>
      </c>
      <c r="R299" s="14">
        <f ca="1">SUM(P$12:P299)</f>
        <v>251843.27078846141</v>
      </c>
      <c r="S299" s="77">
        <f ca="1">SUM(N$12:N299)+SUMIF(O$12:O299, "&lt;0")</f>
        <v>226582.0800307692</v>
      </c>
      <c r="U299" s="78">
        <v>44473</v>
      </c>
      <c r="V299" s="79">
        <f t="shared" ca="1" si="241"/>
        <v>1250</v>
      </c>
      <c r="W299" s="79">
        <f t="shared" ca="1" si="267"/>
        <v>1250</v>
      </c>
      <c r="X299" s="79">
        <f t="shared" ca="1" si="276"/>
        <v>1250</v>
      </c>
      <c r="Y299" s="79">
        <f t="shared" ca="1" si="242"/>
        <v>0</v>
      </c>
      <c r="Z299" s="79">
        <f t="shared" ca="1" si="243"/>
        <v>0</v>
      </c>
      <c r="AA299" s="79">
        <f t="shared" ca="1" si="231"/>
        <v>348631.60100000002</v>
      </c>
      <c r="AB299" s="14">
        <f ca="1">SUM(Z$12:Z299)</f>
        <v>180242.02399999998</v>
      </c>
      <c r="AC299" s="77">
        <f ca="1">SUM(X$12:X299)+SUMIF(Y$12:Y299, "&lt;0")</f>
        <v>168389.57699999999</v>
      </c>
      <c r="AE299" s="78">
        <v>44473</v>
      </c>
      <c r="AF299" s="79">
        <f t="shared" ca="1" si="244"/>
        <v>2000</v>
      </c>
      <c r="AG299" s="79">
        <f t="shared" ca="1" si="268"/>
        <v>2000</v>
      </c>
      <c r="AH299" s="79">
        <f t="shared" ca="1" si="277"/>
        <v>517.90399999999681</v>
      </c>
      <c r="AI299" s="79">
        <f t="shared" ca="1" si="245"/>
        <v>1482.0960000000032</v>
      </c>
      <c r="AJ299" s="79">
        <f t="shared" ca="1" si="246"/>
        <v>1482.0960000000032</v>
      </c>
      <c r="AK299" s="79">
        <f t="shared" ca="1" si="263"/>
        <v>510081.49010891607</v>
      </c>
      <c r="AL299" s="14">
        <f ca="1">SUM(AJ$12:AJ299)</f>
        <v>269185.52110891615</v>
      </c>
      <c r="AM299" s="77">
        <f ca="1">SUM(AH$12:AH299)+SUMIF(AI$12:AI299, "&lt;0")</f>
        <v>240895.96900000001</v>
      </c>
      <c r="AO299" s="78">
        <v>44473</v>
      </c>
      <c r="AP299" s="79">
        <f t="shared" ca="1" si="247"/>
        <v>3000</v>
      </c>
      <c r="AQ299" s="79">
        <f t="shared" ca="1" si="269"/>
        <v>3000</v>
      </c>
      <c r="AR299" s="79">
        <f t="shared" ca="1" si="278"/>
        <v>1082.029919530466</v>
      </c>
      <c r="AS299" s="79">
        <f t="shared" ca="1" si="248"/>
        <v>1917.970080469534</v>
      </c>
      <c r="AT299" s="79">
        <f t="shared" ca="1" si="249"/>
        <v>1917.970080469534</v>
      </c>
      <c r="AU299" s="79">
        <f t="shared" ca="1" si="232"/>
        <v>697967.72356228146</v>
      </c>
      <c r="AV299" s="14">
        <f ca="1">SUM(AT$12:AT299)</f>
        <v>368623.75666125765</v>
      </c>
      <c r="AW299" s="77">
        <f ca="1">SUM(AR$12:AR299)+SUMIF(AS$12:AS299, "&lt;0")</f>
        <v>329343.96690102399</v>
      </c>
      <c r="AX299" s="14"/>
      <c r="AZ299" s="78">
        <v>44473</v>
      </c>
      <c r="BA299" s="79">
        <f t="shared" ca="1" si="250"/>
        <v>1500</v>
      </c>
      <c r="BB299" s="79">
        <f t="shared" ca="1" si="270"/>
        <v>1500</v>
      </c>
      <c r="BC299" s="79">
        <f t="shared" ca="1" si="279"/>
        <v>517.90399999999681</v>
      </c>
      <c r="BD299" s="79">
        <f t="shared" ca="1" si="251"/>
        <v>982.09600000000319</v>
      </c>
      <c r="BE299" s="79">
        <f t="shared" ca="1" si="252"/>
        <v>982.09600000000319</v>
      </c>
      <c r="BF299" s="79">
        <f t="shared" ca="1" si="233"/>
        <v>402631.60100000002</v>
      </c>
      <c r="BG299" s="14">
        <f ca="1">SUM(BE$12:BE299)</f>
        <v>209735.63199999998</v>
      </c>
      <c r="BH299" s="77">
        <f ca="1">SUM(BC$12:BC299)+SUMIF(BD$12:BD299, "&lt;0")</f>
        <v>192895.96900000001</v>
      </c>
      <c r="BJ299" s="78">
        <v>44473</v>
      </c>
      <c r="BK299" s="79">
        <f t="shared" ca="1" si="253"/>
        <v>1750</v>
      </c>
      <c r="BL299" s="79">
        <f t="shared" ca="1" si="271"/>
        <v>1750</v>
      </c>
      <c r="BM299" s="79">
        <f t="shared" ca="1" si="280"/>
        <v>517.90399999999681</v>
      </c>
      <c r="BN299" s="79">
        <f t="shared" ca="1" si="254"/>
        <v>1232.0960000000032</v>
      </c>
      <c r="BO299" s="79">
        <f t="shared" ca="1" si="255"/>
        <v>1232.0960000000032</v>
      </c>
      <c r="BP299" s="79">
        <f t="shared" ca="1" si="234"/>
        <v>456631.60100000002</v>
      </c>
      <c r="BQ299" s="14">
        <f ca="1">SUM(BO$12:BO299)</f>
        <v>239735.63199999998</v>
      </c>
      <c r="BR299" s="77">
        <f ca="1">SUM(BM$12:BM299)+SUMIF(BN$12:BN299, "&lt;0")</f>
        <v>216895.96899999995</v>
      </c>
      <c r="BT299" s="78">
        <v>44473</v>
      </c>
      <c r="BU299" s="79">
        <f t="shared" ca="1" si="256"/>
        <v>2000</v>
      </c>
      <c r="BV299" s="79">
        <f t="shared" ca="1" si="272"/>
        <v>2000</v>
      </c>
      <c r="BW299" s="79">
        <f t="shared" ca="1" si="281"/>
        <v>517.90399999999681</v>
      </c>
      <c r="BX299" s="79">
        <f t="shared" ca="1" si="257"/>
        <v>1482.0960000000032</v>
      </c>
      <c r="BY299" s="79">
        <f t="shared" ca="1" si="258"/>
        <v>1482.0960000000032</v>
      </c>
      <c r="BZ299" s="79">
        <f t="shared" ca="1" si="264"/>
        <v>510081.49010891607</v>
      </c>
      <c r="CA299" s="14">
        <f ca="1">SUM(BY$12:BY299)</f>
        <v>269185.52110891615</v>
      </c>
      <c r="CB299" s="77">
        <f ca="1">SUM(BW$12:BW299)+SUMIF(BX$12:BX299, "&lt;0")</f>
        <v>240895.96900000001</v>
      </c>
      <c r="CD299" s="78">
        <v>44473</v>
      </c>
      <c r="CE299" s="79">
        <f t="shared" ca="1" si="259"/>
        <v>2500</v>
      </c>
      <c r="CF299" s="79">
        <f t="shared" ca="1" si="273"/>
        <v>2500</v>
      </c>
      <c r="CG299" s="79">
        <f t="shared" ca="1" si="282"/>
        <v>626.38633721278484</v>
      </c>
      <c r="CH299" s="79">
        <f t="shared" ca="1" si="260"/>
        <v>1873.6136627872152</v>
      </c>
      <c r="CI299" s="79">
        <f t="shared" ca="1" si="261"/>
        <v>1873.6136627872152</v>
      </c>
      <c r="CJ299" s="79">
        <f t="shared" ca="1" si="235"/>
        <v>609341.69994991261</v>
      </c>
      <c r="CK299" s="14">
        <f ca="1">SUM(CI$12:CI299)</f>
        <v>320644.60783229274</v>
      </c>
      <c r="CL299" s="77">
        <f ca="1">SUM(CG$12:CG299)+SUMIF(CH$12:CH299, "&lt;0")</f>
        <v>288697.09211761988</v>
      </c>
    </row>
    <row r="300" spans="1:90" x14ac:dyDescent="0.2">
      <c r="A300" s="56">
        <v>44474</v>
      </c>
      <c r="B300" s="76">
        <f ca="1">IF($A300&gt;= $C$5,$C$6, INDEX('[1]Historical Data'!$D$2:$D$742, MATCH(A300, '[1]Historical Data'!$B$2:$B$742, 0)))</f>
        <v>1942.7882857142852</v>
      </c>
      <c r="C300" s="79">
        <f t="shared" ca="1" si="265"/>
        <v>1942.7882857142852</v>
      </c>
      <c r="D300" s="79">
        <f t="shared" ca="1" si="274"/>
        <v>1170.3842857142859</v>
      </c>
      <c r="E300" s="79">
        <f t="shared" ca="1" si="236"/>
        <v>772.40399999999931</v>
      </c>
      <c r="F300" s="79">
        <f t="shared" ca="1" si="237"/>
        <v>772.40399999999931</v>
      </c>
      <c r="G300" s="79">
        <f t="shared" ca="1" si="262"/>
        <v>500216.65899999946</v>
      </c>
      <c r="H300" s="14">
        <f ca="1">SUM(F$12:F300)</f>
        <v>263642.63028571417</v>
      </c>
      <c r="I300" s="77">
        <f ca="1">SUM(D$12:D300)+SUMIF(E$12:E300, "&lt;0")</f>
        <v>236574.02871428564</v>
      </c>
      <c r="J300" s="14"/>
      <c r="K300" s="78">
        <v>44474</v>
      </c>
      <c r="L300" s="79">
        <f t="shared" ca="1" si="238"/>
        <v>1850.8969899038457</v>
      </c>
      <c r="M300" s="79">
        <f t="shared" ca="1" si="266"/>
        <v>1850.8969899038457</v>
      </c>
      <c r="N300" s="79">
        <f t="shared" ca="1" si="275"/>
        <v>1078.4929899038464</v>
      </c>
      <c r="O300" s="79">
        <f t="shared" ca="1" si="239"/>
        <v>772.40399999999931</v>
      </c>
      <c r="P300" s="79">
        <f t="shared" ca="1" si="240"/>
        <v>772.40399999999931</v>
      </c>
      <c r="Q300" s="79">
        <f t="shared" ca="1" si="230"/>
        <v>480276.24780913186</v>
      </c>
      <c r="R300" s="14">
        <f ca="1">SUM(P$12:P300)</f>
        <v>252615.67478846142</v>
      </c>
      <c r="S300" s="77">
        <f ca="1">SUM(N$12:N300)+SUMIF(O$12:O300, "&lt;0")</f>
        <v>227660.57302067304</v>
      </c>
      <c r="U300" s="78">
        <v>44474</v>
      </c>
      <c r="V300" s="79">
        <f t="shared" ca="1" si="241"/>
        <v>1250</v>
      </c>
      <c r="W300" s="79">
        <f t="shared" ca="1" si="267"/>
        <v>1250</v>
      </c>
      <c r="X300" s="79">
        <f t="shared" ca="1" si="276"/>
        <v>983.98799999999324</v>
      </c>
      <c r="Y300" s="79">
        <f t="shared" ca="1" si="242"/>
        <v>266.01200000000676</v>
      </c>
      <c r="Z300" s="79">
        <f t="shared" ca="1" si="243"/>
        <v>266.01200000000676</v>
      </c>
      <c r="AA300" s="79">
        <f t="shared" ca="1" si="231"/>
        <v>349881.60100000002</v>
      </c>
      <c r="AB300" s="14">
        <f ca="1">SUM(Z$12:Z300)</f>
        <v>180508.03599999999</v>
      </c>
      <c r="AC300" s="77">
        <f ca="1">SUM(X$12:X300)+SUMIF(Y$12:Y300, "&lt;0")</f>
        <v>169373.56499999997</v>
      </c>
      <c r="AE300" s="78">
        <v>44474</v>
      </c>
      <c r="AF300" s="79">
        <f t="shared" ca="1" si="244"/>
        <v>2000</v>
      </c>
      <c r="AG300" s="79">
        <f t="shared" ca="1" si="268"/>
        <v>2000</v>
      </c>
      <c r="AH300" s="79">
        <f t="shared" ca="1" si="277"/>
        <v>1078.4929899038464</v>
      </c>
      <c r="AI300" s="79">
        <f t="shared" ca="1" si="245"/>
        <v>921.50701009615364</v>
      </c>
      <c r="AJ300" s="79">
        <f t="shared" ca="1" si="246"/>
        <v>921.50701009615364</v>
      </c>
      <c r="AK300" s="79">
        <f t="shared" ca="1" si="263"/>
        <v>512081.49010891607</v>
      </c>
      <c r="AL300" s="14">
        <f ca="1">SUM(AJ$12:AJ300)</f>
        <v>270107.02811901231</v>
      </c>
      <c r="AM300" s="77">
        <f ca="1">SUM(AH$12:AH300)+SUMIF(AI$12:AI300, "&lt;0")</f>
        <v>241974.46198990385</v>
      </c>
      <c r="AO300" s="78">
        <v>44474</v>
      </c>
      <c r="AP300" s="79">
        <f t="shared" ca="1" si="247"/>
        <v>3000</v>
      </c>
      <c r="AQ300" s="79">
        <f t="shared" ca="1" si="269"/>
        <v>3000</v>
      </c>
      <c r="AR300" s="79">
        <f t="shared" ca="1" si="278"/>
        <v>1642.6189094343156</v>
      </c>
      <c r="AS300" s="79">
        <f t="shared" ca="1" si="248"/>
        <v>1357.3810905656844</v>
      </c>
      <c r="AT300" s="79">
        <f t="shared" ca="1" si="249"/>
        <v>1357.3810905656844</v>
      </c>
      <c r="AU300" s="79">
        <f t="shared" ca="1" si="232"/>
        <v>700967.72356228146</v>
      </c>
      <c r="AV300" s="14">
        <f ca="1">SUM(AT$12:AT300)</f>
        <v>369981.13775182335</v>
      </c>
      <c r="AW300" s="77">
        <f ca="1">SUM(AR$12:AR300)+SUMIF(AS$12:AS300, "&lt;0")</f>
        <v>330986.58581045829</v>
      </c>
      <c r="AX300" s="14"/>
      <c r="AZ300" s="78">
        <v>44474</v>
      </c>
      <c r="BA300" s="79">
        <f t="shared" ca="1" si="250"/>
        <v>1500</v>
      </c>
      <c r="BB300" s="79">
        <f t="shared" ca="1" si="270"/>
        <v>1500</v>
      </c>
      <c r="BC300" s="79">
        <f t="shared" ca="1" si="279"/>
        <v>727.59600000000069</v>
      </c>
      <c r="BD300" s="79">
        <f t="shared" ca="1" si="251"/>
        <v>772.40399999999931</v>
      </c>
      <c r="BE300" s="79">
        <f t="shared" ca="1" si="252"/>
        <v>772.40399999999931</v>
      </c>
      <c r="BF300" s="79">
        <f t="shared" ca="1" si="233"/>
        <v>404131.60100000002</v>
      </c>
      <c r="BG300" s="14">
        <f ca="1">SUM(BE$12:BE300)</f>
        <v>210508.03599999999</v>
      </c>
      <c r="BH300" s="77">
        <f ca="1">SUM(BC$12:BC300)+SUMIF(BD$12:BD300, "&lt;0")</f>
        <v>193623.565</v>
      </c>
      <c r="BJ300" s="78">
        <v>44474</v>
      </c>
      <c r="BK300" s="79">
        <f t="shared" ca="1" si="253"/>
        <v>1750</v>
      </c>
      <c r="BL300" s="79">
        <f t="shared" ca="1" si="271"/>
        <v>1750</v>
      </c>
      <c r="BM300" s="79">
        <f t="shared" ca="1" si="280"/>
        <v>977.59600000000069</v>
      </c>
      <c r="BN300" s="79">
        <f t="shared" ca="1" si="254"/>
        <v>772.40399999999931</v>
      </c>
      <c r="BO300" s="79">
        <f t="shared" ca="1" si="255"/>
        <v>772.40399999999931</v>
      </c>
      <c r="BP300" s="79">
        <f t="shared" ca="1" si="234"/>
        <v>458381.60100000002</v>
      </c>
      <c r="BQ300" s="14">
        <f ca="1">SUM(BO$12:BO300)</f>
        <v>240508.03599999999</v>
      </c>
      <c r="BR300" s="77">
        <f ca="1">SUM(BM$12:BM300)+SUMIF(BN$12:BN300, "&lt;0")</f>
        <v>217873.56499999994</v>
      </c>
      <c r="BT300" s="78">
        <v>44474</v>
      </c>
      <c r="BU300" s="79">
        <f t="shared" ca="1" si="256"/>
        <v>2000</v>
      </c>
      <c r="BV300" s="79">
        <f t="shared" ca="1" si="272"/>
        <v>2000</v>
      </c>
      <c r="BW300" s="79">
        <f t="shared" ca="1" si="281"/>
        <v>1078.4929899038464</v>
      </c>
      <c r="BX300" s="79">
        <f t="shared" ca="1" si="257"/>
        <v>921.50701009615364</v>
      </c>
      <c r="BY300" s="79">
        <f t="shared" ca="1" si="258"/>
        <v>921.50701009615364</v>
      </c>
      <c r="BZ300" s="79">
        <f t="shared" ca="1" si="264"/>
        <v>512081.49010891607</v>
      </c>
      <c r="CA300" s="14">
        <f ca="1">SUM(BY$12:BY300)</f>
        <v>270107.02811901231</v>
      </c>
      <c r="CB300" s="77">
        <f ca="1">SUM(BW$12:BW300)+SUMIF(BX$12:BX300, "&lt;0")</f>
        <v>241974.46198990385</v>
      </c>
      <c r="CD300" s="78">
        <v>44474</v>
      </c>
      <c r="CE300" s="79">
        <f t="shared" ca="1" si="259"/>
        <v>2500</v>
      </c>
      <c r="CF300" s="79">
        <f t="shared" ca="1" si="273"/>
        <v>2500</v>
      </c>
      <c r="CG300" s="79">
        <f t="shared" ca="1" si="282"/>
        <v>1163.4700804695315</v>
      </c>
      <c r="CH300" s="79">
        <f t="shared" ca="1" si="260"/>
        <v>1336.5299195304685</v>
      </c>
      <c r="CI300" s="79">
        <f t="shared" ca="1" si="261"/>
        <v>1336.5299195304685</v>
      </c>
      <c r="CJ300" s="79">
        <f t="shared" ca="1" si="235"/>
        <v>611841.69994991261</v>
      </c>
      <c r="CK300" s="14">
        <f ca="1">SUM(CI$12:CI300)</f>
        <v>321981.13775182317</v>
      </c>
      <c r="CL300" s="77">
        <f ca="1">SUM(CG$12:CG300)+SUMIF(CH$12:CH300, "&lt;0")</f>
        <v>289860.56219808944</v>
      </c>
    </row>
    <row r="301" spans="1:90" x14ac:dyDescent="0.2">
      <c r="A301" s="56">
        <v>44475</v>
      </c>
      <c r="B301" s="76">
        <f ca="1">IF($A301&gt;= $C$5,$C$6, INDEX('[1]Historical Data'!$D$2:$D$742, MATCH(A301, '[1]Historical Data'!$B$2:$B$742, 0)))</f>
        <v>1942.7882857142852</v>
      </c>
      <c r="C301" s="79">
        <f t="shared" ca="1" si="265"/>
        <v>1942.7882857142852</v>
      </c>
      <c r="D301" s="79">
        <f t="shared" ca="1" si="274"/>
        <v>1700.762285714284</v>
      </c>
      <c r="E301" s="79">
        <f t="shared" ca="1" si="236"/>
        <v>242.0260000000012</v>
      </c>
      <c r="F301" s="79">
        <f t="shared" ca="1" si="237"/>
        <v>242.0260000000012</v>
      </c>
      <c r="G301" s="79">
        <f t="shared" ca="1" si="262"/>
        <v>502159.44728571374</v>
      </c>
      <c r="H301" s="14">
        <f ca="1">SUM(F$12:F301)</f>
        <v>263884.65628571418</v>
      </c>
      <c r="I301" s="77">
        <f ca="1">SUM(D$12:D301)+SUMIF(E$12:E301, "&lt;0")</f>
        <v>238274.79099999991</v>
      </c>
      <c r="J301" s="14"/>
      <c r="K301" s="78">
        <v>44475</v>
      </c>
      <c r="L301" s="79">
        <f t="shared" ca="1" si="238"/>
        <v>1850.8969899038457</v>
      </c>
      <c r="M301" s="79">
        <f t="shared" ca="1" si="266"/>
        <v>1850.8969899038457</v>
      </c>
      <c r="N301" s="79">
        <f t="shared" ca="1" si="275"/>
        <v>1608.8709899038445</v>
      </c>
      <c r="O301" s="79">
        <f t="shared" ca="1" si="239"/>
        <v>242.0260000000012</v>
      </c>
      <c r="P301" s="79">
        <f t="shared" ca="1" si="240"/>
        <v>242.0260000000012</v>
      </c>
      <c r="Q301" s="79">
        <f t="shared" ref="Q301:Q364" ca="1" si="283">L301+Q300</f>
        <v>482127.14479903568</v>
      </c>
      <c r="R301" s="14">
        <f ca="1">SUM(P$12:P301)</f>
        <v>252857.70078846143</v>
      </c>
      <c r="S301" s="77">
        <f ca="1">SUM(N$12:N301)+SUMIF(O$12:O301, "&lt;0")</f>
        <v>229269.44401057687</v>
      </c>
      <c r="U301" s="78">
        <v>44475</v>
      </c>
      <c r="V301" s="79">
        <f t="shared" ca="1" si="241"/>
        <v>1250</v>
      </c>
      <c r="W301" s="79">
        <f t="shared" ca="1" si="267"/>
        <v>1250</v>
      </c>
      <c r="X301" s="79">
        <f t="shared" ca="1" si="276"/>
        <v>1007.9739999999988</v>
      </c>
      <c r="Y301" s="79">
        <f t="shared" ca="1" si="242"/>
        <v>242.0260000000012</v>
      </c>
      <c r="Z301" s="79">
        <f t="shared" ca="1" si="243"/>
        <v>242.0260000000012</v>
      </c>
      <c r="AA301" s="79">
        <f t="shared" ref="AA301:AA364" ca="1" si="284">V301+AA300</f>
        <v>351131.60100000002</v>
      </c>
      <c r="AB301" s="14">
        <f ca="1">SUM(Z$12:Z301)</f>
        <v>180750.06200000001</v>
      </c>
      <c r="AC301" s="77">
        <f ca="1">SUM(X$12:X301)+SUMIF(Y$12:Y301, "&lt;0")</f>
        <v>170381.53899999996</v>
      </c>
      <c r="AE301" s="78">
        <v>44475</v>
      </c>
      <c r="AF301" s="79">
        <f t="shared" ca="1" si="244"/>
        <v>2000</v>
      </c>
      <c r="AG301" s="79">
        <f t="shared" ca="1" si="268"/>
        <v>2000</v>
      </c>
      <c r="AH301" s="79">
        <f t="shared" ca="1" si="277"/>
        <v>1632.3762365509474</v>
      </c>
      <c r="AI301" s="79">
        <f t="shared" ca="1" si="245"/>
        <v>367.6237634490526</v>
      </c>
      <c r="AJ301" s="79">
        <f t="shared" ca="1" si="246"/>
        <v>367.6237634490526</v>
      </c>
      <c r="AK301" s="79">
        <f t="shared" ca="1" si="263"/>
        <v>514081.49010891607</v>
      </c>
      <c r="AL301" s="14">
        <f ca="1">SUM(AJ$12:AJ301)</f>
        <v>270474.65188246133</v>
      </c>
      <c r="AM301" s="77">
        <f ca="1">SUM(AH$12:AH301)+SUMIF(AI$12:AI301, "&lt;0")</f>
        <v>243606.8382264548</v>
      </c>
      <c r="AO301" s="78">
        <v>44475</v>
      </c>
      <c r="AP301" s="79">
        <f t="shared" ca="1" si="247"/>
        <v>3000</v>
      </c>
      <c r="AQ301" s="79">
        <f t="shared" ca="1" si="269"/>
        <v>3000</v>
      </c>
      <c r="AR301" s="79">
        <f t="shared" ca="1" si="278"/>
        <v>2193.8480804695296</v>
      </c>
      <c r="AS301" s="79">
        <f t="shared" ca="1" si="248"/>
        <v>806.15191953047042</v>
      </c>
      <c r="AT301" s="79">
        <f t="shared" ca="1" si="249"/>
        <v>806.15191953047042</v>
      </c>
      <c r="AU301" s="79">
        <f t="shared" ref="AU301:AU364" ca="1" si="285">AP301+AU300</f>
        <v>703967.72356228146</v>
      </c>
      <c r="AV301" s="14">
        <f ca="1">SUM(AT$12:AT301)</f>
        <v>370787.28967135382</v>
      </c>
      <c r="AW301" s="77">
        <f ca="1">SUM(AR$12:AR301)+SUMIF(AS$12:AS301, "&lt;0")</f>
        <v>333180.43389092782</v>
      </c>
      <c r="AX301" s="14"/>
      <c r="AZ301" s="78">
        <v>44475</v>
      </c>
      <c r="BA301" s="79">
        <f t="shared" ca="1" si="250"/>
        <v>1500</v>
      </c>
      <c r="BB301" s="79">
        <f t="shared" ca="1" si="270"/>
        <v>1500</v>
      </c>
      <c r="BC301" s="79">
        <f t="shared" ca="1" si="279"/>
        <v>1257.9739999999988</v>
      </c>
      <c r="BD301" s="79">
        <f t="shared" ca="1" si="251"/>
        <v>242.0260000000012</v>
      </c>
      <c r="BE301" s="79">
        <f t="shared" ca="1" si="252"/>
        <v>242.0260000000012</v>
      </c>
      <c r="BF301" s="79">
        <f t="shared" ref="BF301:BF364" ca="1" si="286">BA301+BF300</f>
        <v>405631.60100000002</v>
      </c>
      <c r="BG301" s="14">
        <f ca="1">SUM(BE$12:BE301)</f>
        <v>210750.06200000001</v>
      </c>
      <c r="BH301" s="77">
        <f ca="1">SUM(BC$12:BC301)+SUMIF(BD$12:BD301, "&lt;0")</f>
        <v>194881.53899999999</v>
      </c>
      <c r="BJ301" s="78">
        <v>44475</v>
      </c>
      <c r="BK301" s="79">
        <f t="shared" ca="1" si="253"/>
        <v>1750</v>
      </c>
      <c r="BL301" s="79">
        <f t="shared" ca="1" si="271"/>
        <v>1750</v>
      </c>
      <c r="BM301" s="79">
        <f t="shared" ca="1" si="280"/>
        <v>1507.9739999999988</v>
      </c>
      <c r="BN301" s="79">
        <f t="shared" ca="1" si="254"/>
        <v>242.0260000000012</v>
      </c>
      <c r="BO301" s="79">
        <f t="shared" ca="1" si="255"/>
        <v>242.0260000000012</v>
      </c>
      <c r="BP301" s="79">
        <f t="shared" ref="BP301:BP364" ca="1" si="287">BK301+BP300</f>
        <v>460131.60100000002</v>
      </c>
      <c r="BQ301" s="14">
        <f ca="1">SUM(BO$12:BO301)</f>
        <v>240750.06200000001</v>
      </c>
      <c r="BR301" s="77">
        <f ca="1">SUM(BM$12:BM301)+SUMIF(BN$12:BN301, "&lt;0")</f>
        <v>219381.53899999993</v>
      </c>
      <c r="BT301" s="78">
        <v>44475</v>
      </c>
      <c r="BU301" s="79">
        <f t="shared" ca="1" si="256"/>
        <v>2000</v>
      </c>
      <c r="BV301" s="79">
        <f t="shared" ca="1" si="272"/>
        <v>2000</v>
      </c>
      <c r="BW301" s="79">
        <f t="shared" ca="1" si="281"/>
        <v>1632.3762365509474</v>
      </c>
      <c r="BX301" s="79">
        <f t="shared" ca="1" si="257"/>
        <v>367.6237634490526</v>
      </c>
      <c r="BY301" s="79">
        <f t="shared" ca="1" si="258"/>
        <v>367.6237634490526</v>
      </c>
      <c r="BZ301" s="79">
        <f t="shared" ca="1" si="264"/>
        <v>514081.49010891607</v>
      </c>
      <c r="CA301" s="14">
        <f ca="1">SUM(BY$12:BY301)</f>
        <v>270474.65188246133</v>
      </c>
      <c r="CB301" s="77">
        <f ca="1">SUM(BW$12:BW301)+SUMIF(BX$12:BX301, "&lt;0")</f>
        <v>243606.8382264548</v>
      </c>
      <c r="CD301" s="78">
        <v>44475</v>
      </c>
      <c r="CE301" s="79">
        <f t="shared" ca="1" si="259"/>
        <v>2500</v>
      </c>
      <c r="CF301" s="79">
        <f t="shared" ca="1" si="273"/>
        <v>2500</v>
      </c>
      <c r="CG301" s="79">
        <f t="shared" ca="1" si="282"/>
        <v>1693.8480804695296</v>
      </c>
      <c r="CH301" s="79">
        <f t="shared" ca="1" si="260"/>
        <v>806.15191953047042</v>
      </c>
      <c r="CI301" s="79">
        <f t="shared" ca="1" si="261"/>
        <v>806.15191953047042</v>
      </c>
      <c r="CJ301" s="79">
        <f t="shared" ref="CJ301:CJ364" ca="1" si="288">CE301+CJ300</f>
        <v>614341.69994991261</v>
      </c>
      <c r="CK301" s="14">
        <f ca="1">SUM(CI$12:CI301)</f>
        <v>322787.28967135365</v>
      </c>
      <c r="CL301" s="77">
        <f ca="1">SUM(CG$12:CG301)+SUMIF(CH$12:CH301, "&lt;0")</f>
        <v>291554.41027855896</v>
      </c>
    </row>
    <row r="302" spans="1:90" x14ac:dyDescent="0.2">
      <c r="A302" s="56">
        <v>44476</v>
      </c>
      <c r="B302" s="76">
        <f ca="1">IF($A302&gt;= $C$5,$C$6, INDEX('[1]Historical Data'!$D$2:$D$742, MATCH(A302, '[1]Historical Data'!$B$2:$B$742, 0)))</f>
        <v>1942.7882857142852</v>
      </c>
      <c r="C302" s="79">
        <f t="shared" ca="1" si="265"/>
        <v>1942.7882857142852</v>
      </c>
      <c r="D302" s="79">
        <f t="shared" ca="1" si="274"/>
        <v>831.98028571428381</v>
      </c>
      <c r="E302" s="79">
        <f t="shared" ca="1" si="236"/>
        <v>1110.8080000000014</v>
      </c>
      <c r="F302" s="79">
        <f t="shared" ca="1" si="237"/>
        <v>1110.8080000000014</v>
      </c>
      <c r="G302" s="79">
        <f t="shared" ca="1" si="262"/>
        <v>504102.23557142803</v>
      </c>
      <c r="H302" s="14">
        <f ca="1">SUM(F$12:F302)</f>
        <v>264995.4642857142</v>
      </c>
      <c r="I302" s="77">
        <f ca="1">SUM(D$12:D302)+SUMIF(E$12:E302, "&lt;0")</f>
        <v>239106.7712857142</v>
      </c>
      <c r="J302" s="14"/>
      <c r="K302" s="78">
        <v>44476</v>
      </c>
      <c r="L302" s="79">
        <f t="shared" ca="1" si="238"/>
        <v>1850.8969899038457</v>
      </c>
      <c r="M302" s="79">
        <f t="shared" ca="1" si="266"/>
        <v>1850.8969899038457</v>
      </c>
      <c r="N302" s="79">
        <f t="shared" ca="1" si="275"/>
        <v>740.08898990384432</v>
      </c>
      <c r="O302" s="79">
        <f t="shared" ca="1" si="239"/>
        <v>1110.8080000000014</v>
      </c>
      <c r="P302" s="79">
        <f t="shared" ca="1" si="240"/>
        <v>1110.8080000000014</v>
      </c>
      <c r="Q302" s="79">
        <f t="shared" ca="1" si="283"/>
        <v>483978.0417889395</v>
      </c>
      <c r="R302" s="14">
        <f ca="1">SUM(P$12:P302)</f>
        <v>253968.50878846142</v>
      </c>
      <c r="S302" s="77">
        <f ca="1">SUM(N$12:N302)+SUMIF(O$12:O302, "&lt;0")</f>
        <v>230009.5330004807</v>
      </c>
      <c r="U302" s="78">
        <v>44476</v>
      </c>
      <c r="V302" s="79">
        <f t="shared" ca="1" si="241"/>
        <v>1250</v>
      </c>
      <c r="W302" s="79">
        <f t="shared" ca="1" si="267"/>
        <v>1250</v>
      </c>
      <c r="X302" s="79">
        <f t="shared" ca="1" si="276"/>
        <v>139.19199999999864</v>
      </c>
      <c r="Y302" s="79">
        <f t="shared" ca="1" si="242"/>
        <v>1110.8080000000014</v>
      </c>
      <c r="Z302" s="79">
        <f t="shared" ca="1" si="243"/>
        <v>1110.8080000000014</v>
      </c>
      <c r="AA302" s="79">
        <f t="shared" ca="1" si="284"/>
        <v>352381.60100000002</v>
      </c>
      <c r="AB302" s="14">
        <f ca="1">SUM(Z$12:Z302)</f>
        <v>181860.87</v>
      </c>
      <c r="AC302" s="77">
        <f ca="1">SUM(X$12:X302)+SUMIF(Y$12:Y302, "&lt;0")</f>
        <v>170520.73099999997</v>
      </c>
      <c r="AE302" s="78">
        <v>44476</v>
      </c>
      <c r="AF302" s="79">
        <f t="shared" ca="1" si="244"/>
        <v>2000</v>
      </c>
      <c r="AG302" s="79">
        <f t="shared" ca="1" si="268"/>
        <v>2000</v>
      </c>
      <c r="AH302" s="79">
        <f t="shared" ca="1" si="277"/>
        <v>787.09948319805017</v>
      </c>
      <c r="AI302" s="79">
        <f t="shared" ca="1" si="245"/>
        <v>1212.9005168019498</v>
      </c>
      <c r="AJ302" s="79">
        <f t="shared" ca="1" si="246"/>
        <v>1212.9005168019498</v>
      </c>
      <c r="AK302" s="79">
        <f t="shared" ca="1" si="263"/>
        <v>516081.49010891607</v>
      </c>
      <c r="AL302" s="14">
        <f ca="1">SUM(AJ$12:AJ302)</f>
        <v>271687.55239926325</v>
      </c>
      <c r="AM302" s="77">
        <f ca="1">SUM(AH$12:AH302)+SUMIF(AI$12:AI302, "&lt;0")</f>
        <v>244393.93770965285</v>
      </c>
      <c r="AO302" s="78">
        <v>44476</v>
      </c>
      <c r="AP302" s="79">
        <f t="shared" ca="1" si="247"/>
        <v>3000</v>
      </c>
      <c r="AQ302" s="79">
        <f t="shared" ca="1" si="269"/>
        <v>3000</v>
      </c>
      <c r="AR302" s="79">
        <f t="shared" ca="1" si="278"/>
        <v>1325.0660804695294</v>
      </c>
      <c r="AS302" s="79">
        <f t="shared" ca="1" si="248"/>
        <v>1674.9339195304706</v>
      </c>
      <c r="AT302" s="79">
        <f t="shared" ca="1" si="249"/>
        <v>1674.9339195304706</v>
      </c>
      <c r="AU302" s="79">
        <f t="shared" ca="1" si="285"/>
        <v>706967.72356228146</v>
      </c>
      <c r="AV302" s="14">
        <f ca="1">SUM(AT$12:AT302)</f>
        <v>372462.2235908843</v>
      </c>
      <c r="AW302" s="77">
        <f ca="1">SUM(AR$12:AR302)+SUMIF(AS$12:AS302, "&lt;0")</f>
        <v>334505.49997139734</v>
      </c>
      <c r="AX302" s="14"/>
      <c r="AZ302" s="78">
        <v>44476</v>
      </c>
      <c r="BA302" s="79">
        <f t="shared" ca="1" si="250"/>
        <v>1500</v>
      </c>
      <c r="BB302" s="79">
        <f t="shared" ca="1" si="270"/>
        <v>1500</v>
      </c>
      <c r="BC302" s="79">
        <f t="shared" ca="1" si="279"/>
        <v>389.19199999999864</v>
      </c>
      <c r="BD302" s="79">
        <f t="shared" ca="1" si="251"/>
        <v>1110.8080000000014</v>
      </c>
      <c r="BE302" s="79">
        <f t="shared" ca="1" si="252"/>
        <v>1110.8080000000014</v>
      </c>
      <c r="BF302" s="79">
        <f t="shared" ca="1" si="286"/>
        <v>407131.60100000002</v>
      </c>
      <c r="BG302" s="14">
        <f ca="1">SUM(BE$12:BE302)</f>
        <v>211860.87</v>
      </c>
      <c r="BH302" s="77">
        <f ca="1">SUM(BC$12:BC302)+SUMIF(BD$12:BD302, "&lt;0")</f>
        <v>195270.731</v>
      </c>
      <c r="BJ302" s="78">
        <v>44476</v>
      </c>
      <c r="BK302" s="79">
        <f t="shared" ca="1" si="253"/>
        <v>1750</v>
      </c>
      <c r="BL302" s="79">
        <f t="shared" ca="1" si="271"/>
        <v>1750</v>
      </c>
      <c r="BM302" s="79">
        <f t="shared" ca="1" si="280"/>
        <v>639.19199999999864</v>
      </c>
      <c r="BN302" s="79">
        <f t="shared" ca="1" si="254"/>
        <v>1110.8080000000014</v>
      </c>
      <c r="BO302" s="79">
        <f t="shared" ca="1" si="255"/>
        <v>1110.8080000000014</v>
      </c>
      <c r="BP302" s="79">
        <f t="shared" ca="1" si="287"/>
        <v>461881.60100000002</v>
      </c>
      <c r="BQ302" s="14">
        <f ca="1">SUM(BO$12:BO302)</f>
        <v>241860.87</v>
      </c>
      <c r="BR302" s="77">
        <f ca="1">SUM(BM$12:BM302)+SUMIF(BN$12:BN302, "&lt;0")</f>
        <v>220020.73099999994</v>
      </c>
      <c r="BT302" s="78">
        <v>44476</v>
      </c>
      <c r="BU302" s="79">
        <f t="shared" ca="1" si="256"/>
        <v>2000</v>
      </c>
      <c r="BV302" s="79">
        <f t="shared" ca="1" si="272"/>
        <v>2000</v>
      </c>
      <c r="BW302" s="79">
        <f t="shared" ca="1" si="281"/>
        <v>787.09948319805017</v>
      </c>
      <c r="BX302" s="79">
        <f t="shared" ca="1" si="257"/>
        <v>1212.9005168019498</v>
      </c>
      <c r="BY302" s="79">
        <f t="shared" ca="1" si="258"/>
        <v>1212.9005168019498</v>
      </c>
      <c r="BZ302" s="79">
        <f t="shared" ca="1" si="264"/>
        <v>516081.49010891607</v>
      </c>
      <c r="CA302" s="14">
        <f ca="1">SUM(BY$12:BY302)</f>
        <v>271687.55239926325</v>
      </c>
      <c r="CB302" s="77">
        <f ca="1">SUM(BW$12:BW302)+SUMIF(BX$12:BX302, "&lt;0")</f>
        <v>244393.93770965285</v>
      </c>
      <c r="CD302" s="78">
        <v>44476</v>
      </c>
      <c r="CE302" s="79">
        <f t="shared" ca="1" si="259"/>
        <v>2500</v>
      </c>
      <c r="CF302" s="79">
        <f t="shared" ca="1" si="273"/>
        <v>2500</v>
      </c>
      <c r="CG302" s="79">
        <f t="shared" ca="1" si="282"/>
        <v>825.06608046952942</v>
      </c>
      <c r="CH302" s="79">
        <f t="shared" ca="1" si="260"/>
        <v>1674.9339195304706</v>
      </c>
      <c r="CI302" s="79">
        <f t="shared" ca="1" si="261"/>
        <v>1674.9339195304706</v>
      </c>
      <c r="CJ302" s="79">
        <f t="shared" ca="1" si="288"/>
        <v>616841.69994991261</v>
      </c>
      <c r="CK302" s="14">
        <f ca="1">SUM(CI$12:CI302)</f>
        <v>324462.22359088412</v>
      </c>
      <c r="CL302" s="77">
        <f ca="1">SUM(CG$12:CG302)+SUMIF(CH$12:CH302, "&lt;0")</f>
        <v>292379.47635902849</v>
      </c>
    </row>
    <row r="303" spans="1:90" x14ac:dyDescent="0.2">
      <c r="A303" s="56">
        <v>44477</v>
      </c>
      <c r="B303" s="76">
        <f ca="1">IF($A303&gt;= $C$5,$C$6, INDEX('[1]Historical Data'!$D$2:$D$742, MATCH(A303, '[1]Historical Data'!$B$2:$B$742, 0)))</f>
        <v>1942.7882857142852</v>
      </c>
      <c r="C303" s="79">
        <f t="shared" ca="1" si="265"/>
        <v>1942.7882857142852</v>
      </c>
      <c r="D303" s="79">
        <f t="shared" ca="1" si="274"/>
        <v>744.15928571429208</v>
      </c>
      <c r="E303" s="79">
        <f t="shared" ca="1" si="236"/>
        <v>1198.6289999999931</v>
      </c>
      <c r="F303" s="79">
        <f t="shared" ca="1" si="237"/>
        <v>1198.6289999999931</v>
      </c>
      <c r="G303" s="79">
        <f t="shared" ca="1" si="262"/>
        <v>506045.02385714231</v>
      </c>
      <c r="H303" s="14">
        <f ca="1">SUM(F$12:F303)</f>
        <v>266194.09328571422</v>
      </c>
      <c r="I303" s="77">
        <f ca="1">SUM(D$12:D303)+SUMIF(E$12:E303, "&lt;0")</f>
        <v>239850.9305714285</v>
      </c>
      <c r="J303" s="14"/>
      <c r="K303" s="78">
        <v>44477</v>
      </c>
      <c r="L303" s="79">
        <f t="shared" ca="1" si="238"/>
        <v>1850.8969899038457</v>
      </c>
      <c r="M303" s="79">
        <f t="shared" ca="1" si="266"/>
        <v>1850.8969899038457</v>
      </c>
      <c r="N303" s="79">
        <f t="shared" ca="1" si="275"/>
        <v>652.26798990385259</v>
      </c>
      <c r="O303" s="79">
        <f t="shared" ca="1" si="239"/>
        <v>1198.6289999999931</v>
      </c>
      <c r="P303" s="79">
        <f t="shared" ca="1" si="240"/>
        <v>1198.6289999999931</v>
      </c>
      <c r="Q303" s="79">
        <f t="shared" ca="1" si="283"/>
        <v>485828.93877884332</v>
      </c>
      <c r="R303" s="14">
        <f ca="1">SUM(P$12:P303)</f>
        <v>255167.1377884614</v>
      </c>
      <c r="S303" s="77">
        <f ca="1">SUM(N$12:N303)+SUMIF(O$12:O303, "&lt;0")</f>
        <v>230661.80099038457</v>
      </c>
      <c r="U303" s="78">
        <v>44477</v>
      </c>
      <c r="V303" s="79">
        <f t="shared" ca="1" si="241"/>
        <v>1250</v>
      </c>
      <c r="W303" s="79">
        <f t="shared" ca="1" si="267"/>
        <v>1250</v>
      </c>
      <c r="X303" s="79">
        <f t="shared" ca="1" si="276"/>
        <v>51.371000000006916</v>
      </c>
      <c r="Y303" s="79">
        <f t="shared" ca="1" si="242"/>
        <v>1198.6289999999931</v>
      </c>
      <c r="Z303" s="79">
        <f t="shared" ca="1" si="243"/>
        <v>1198.6289999999931</v>
      </c>
      <c r="AA303" s="79">
        <f t="shared" ca="1" si="284"/>
        <v>353631.60100000002</v>
      </c>
      <c r="AB303" s="14">
        <f ca="1">SUM(Z$12:Z303)</f>
        <v>183059.49899999998</v>
      </c>
      <c r="AC303" s="77">
        <f ca="1">SUM(X$12:X303)+SUMIF(Y$12:Y303, "&lt;0")</f>
        <v>170572.10199999998</v>
      </c>
      <c r="AE303" s="78">
        <v>44477</v>
      </c>
      <c r="AF303" s="79">
        <f t="shared" ca="1" si="244"/>
        <v>2000</v>
      </c>
      <c r="AG303" s="79">
        <f t="shared" ca="1" si="268"/>
        <v>2000</v>
      </c>
      <c r="AH303" s="79">
        <f t="shared" ca="1" si="277"/>
        <v>722.78372984516136</v>
      </c>
      <c r="AI303" s="79">
        <f t="shared" ca="1" si="245"/>
        <v>1277.2162701548386</v>
      </c>
      <c r="AJ303" s="79">
        <f t="shared" ca="1" si="246"/>
        <v>1277.2162701548386</v>
      </c>
      <c r="AK303" s="79">
        <f t="shared" ca="1" si="263"/>
        <v>518081.49010891607</v>
      </c>
      <c r="AL303" s="14">
        <f ca="1">SUM(AJ$12:AJ303)</f>
        <v>272964.76866941812</v>
      </c>
      <c r="AM303" s="77">
        <f ca="1">SUM(AH$12:AH303)+SUMIF(AI$12:AI303, "&lt;0")</f>
        <v>245116.72143949801</v>
      </c>
      <c r="AO303" s="78">
        <v>44477</v>
      </c>
      <c r="AP303" s="79">
        <f t="shared" ca="1" si="247"/>
        <v>3000</v>
      </c>
      <c r="AQ303" s="79">
        <f t="shared" ca="1" si="269"/>
        <v>3000</v>
      </c>
      <c r="AR303" s="79">
        <f t="shared" ca="1" si="278"/>
        <v>1237.2450804695377</v>
      </c>
      <c r="AS303" s="79">
        <f t="shared" ca="1" si="248"/>
        <v>1762.7549195304623</v>
      </c>
      <c r="AT303" s="79">
        <f t="shared" ca="1" si="249"/>
        <v>1762.7549195304623</v>
      </c>
      <c r="AU303" s="79">
        <f t="shared" ca="1" si="285"/>
        <v>709967.72356228146</v>
      </c>
      <c r="AV303" s="14">
        <f ca="1">SUM(AT$12:AT303)</f>
        <v>374224.97851041477</v>
      </c>
      <c r="AW303" s="77">
        <f ca="1">SUM(AR$12:AR303)+SUMIF(AS$12:AS303, "&lt;0")</f>
        <v>335742.74505186686</v>
      </c>
      <c r="AX303" s="14"/>
      <c r="AZ303" s="78">
        <v>44477</v>
      </c>
      <c r="BA303" s="79">
        <f t="shared" ca="1" si="250"/>
        <v>1500</v>
      </c>
      <c r="BB303" s="79">
        <f t="shared" ca="1" si="270"/>
        <v>1500</v>
      </c>
      <c r="BC303" s="79">
        <f t="shared" ca="1" si="279"/>
        <v>301.37100000000692</v>
      </c>
      <c r="BD303" s="79">
        <f t="shared" ca="1" si="251"/>
        <v>1198.6289999999931</v>
      </c>
      <c r="BE303" s="79">
        <f t="shared" ca="1" si="252"/>
        <v>1198.6289999999931</v>
      </c>
      <c r="BF303" s="79">
        <f t="shared" ca="1" si="286"/>
        <v>408631.60100000002</v>
      </c>
      <c r="BG303" s="14">
        <f ca="1">SUM(BE$12:BE303)</f>
        <v>213059.49899999998</v>
      </c>
      <c r="BH303" s="77">
        <f ca="1">SUM(BC$12:BC303)+SUMIF(BD$12:BD303, "&lt;0")</f>
        <v>195572.10200000001</v>
      </c>
      <c r="BJ303" s="78">
        <v>44477</v>
      </c>
      <c r="BK303" s="79">
        <f t="shared" ca="1" si="253"/>
        <v>1750</v>
      </c>
      <c r="BL303" s="79">
        <f t="shared" ca="1" si="271"/>
        <v>1750</v>
      </c>
      <c r="BM303" s="79">
        <f t="shared" ca="1" si="280"/>
        <v>551.37100000000692</v>
      </c>
      <c r="BN303" s="79">
        <f t="shared" ca="1" si="254"/>
        <v>1198.6289999999931</v>
      </c>
      <c r="BO303" s="79">
        <f t="shared" ca="1" si="255"/>
        <v>1198.6289999999931</v>
      </c>
      <c r="BP303" s="79">
        <f t="shared" ca="1" si="287"/>
        <v>463631.60100000002</v>
      </c>
      <c r="BQ303" s="14">
        <f ca="1">SUM(BO$12:BO303)</f>
        <v>243059.49899999998</v>
      </c>
      <c r="BR303" s="77">
        <f ca="1">SUM(BM$12:BM303)+SUMIF(BN$12:BN303, "&lt;0")</f>
        <v>220572.10199999996</v>
      </c>
      <c r="BT303" s="78">
        <v>44477</v>
      </c>
      <c r="BU303" s="79">
        <f t="shared" ca="1" si="256"/>
        <v>2000</v>
      </c>
      <c r="BV303" s="79">
        <f t="shared" ca="1" si="272"/>
        <v>2000</v>
      </c>
      <c r="BW303" s="79">
        <f t="shared" ca="1" si="281"/>
        <v>722.78372984516136</v>
      </c>
      <c r="BX303" s="79">
        <f t="shared" ca="1" si="257"/>
        <v>1277.2162701548386</v>
      </c>
      <c r="BY303" s="79">
        <f t="shared" ca="1" si="258"/>
        <v>1277.2162701548386</v>
      </c>
      <c r="BZ303" s="79">
        <f t="shared" ca="1" si="264"/>
        <v>518081.49010891607</v>
      </c>
      <c r="CA303" s="14">
        <f ca="1">SUM(BY$12:BY303)</f>
        <v>272964.76866941812</v>
      </c>
      <c r="CB303" s="77">
        <f ca="1">SUM(BW$12:BW303)+SUMIF(BX$12:BX303, "&lt;0")</f>
        <v>245116.72143949801</v>
      </c>
      <c r="CD303" s="78">
        <v>44477</v>
      </c>
      <c r="CE303" s="79">
        <f t="shared" ca="1" si="259"/>
        <v>2500</v>
      </c>
      <c r="CF303" s="79">
        <f t="shared" ca="1" si="273"/>
        <v>2500</v>
      </c>
      <c r="CG303" s="79">
        <f t="shared" ca="1" si="282"/>
        <v>737.2450804695377</v>
      </c>
      <c r="CH303" s="79">
        <f t="shared" ca="1" si="260"/>
        <v>1762.7549195304623</v>
      </c>
      <c r="CI303" s="79">
        <f t="shared" ca="1" si="261"/>
        <v>1762.7549195304623</v>
      </c>
      <c r="CJ303" s="79">
        <f t="shared" ca="1" si="288"/>
        <v>619341.69994991261</v>
      </c>
      <c r="CK303" s="14">
        <f ca="1">SUM(CI$12:CI303)</f>
        <v>326224.9785104146</v>
      </c>
      <c r="CL303" s="77">
        <f ca="1">SUM(CG$12:CG303)+SUMIF(CH$12:CH303, "&lt;0")</f>
        <v>293116.72143949801</v>
      </c>
    </row>
    <row r="304" spans="1:90" x14ac:dyDescent="0.2">
      <c r="A304" s="56">
        <v>44478</v>
      </c>
      <c r="B304" s="76">
        <f ca="1">IF($A304&gt;= $C$5,$C$6, INDEX('[1]Historical Data'!$D$2:$D$742, MATCH(A304, '[1]Historical Data'!$B$2:$B$742, 0)))</f>
        <v>1942.7882857142852</v>
      </c>
      <c r="C304" s="79">
        <f t="shared" ca="1" si="265"/>
        <v>1942.7882857142852</v>
      </c>
      <c r="D304" s="79">
        <f t="shared" ca="1" si="274"/>
        <v>451.12128571428025</v>
      </c>
      <c r="E304" s="79">
        <f t="shared" ca="1" si="236"/>
        <v>1491.6670000000049</v>
      </c>
      <c r="F304" s="79">
        <f t="shared" ca="1" si="237"/>
        <v>1491.6670000000049</v>
      </c>
      <c r="G304" s="79">
        <f t="shared" ca="1" si="262"/>
        <v>507987.81214285659</v>
      </c>
      <c r="H304" s="14">
        <f ca="1">SUM(F$12:F304)</f>
        <v>267685.76028571423</v>
      </c>
      <c r="I304" s="77">
        <f ca="1">SUM(D$12:D304)+SUMIF(E$12:E304, "&lt;0")</f>
        <v>240302.05185714277</v>
      </c>
      <c r="J304" s="14"/>
      <c r="K304" s="78">
        <v>44478</v>
      </c>
      <c r="L304" s="79">
        <f t="shared" ca="1" si="238"/>
        <v>1850.8969899038457</v>
      </c>
      <c r="M304" s="79">
        <f t="shared" ca="1" si="266"/>
        <v>1850.8969899038457</v>
      </c>
      <c r="N304" s="79">
        <f t="shared" ca="1" si="275"/>
        <v>359.22998990384076</v>
      </c>
      <c r="O304" s="79">
        <f t="shared" ca="1" si="239"/>
        <v>1491.6670000000049</v>
      </c>
      <c r="P304" s="79">
        <f t="shared" ca="1" si="240"/>
        <v>1491.6670000000049</v>
      </c>
      <c r="Q304" s="79">
        <f t="shared" ca="1" si="283"/>
        <v>487679.83576874714</v>
      </c>
      <c r="R304" s="14">
        <f ca="1">SUM(P$12:P304)</f>
        <v>256658.80478846142</v>
      </c>
      <c r="S304" s="77">
        <f ca="1">SUM(N$12:N304)+SUMIF(O$12:O304, "&lt;0")</f>
        <v>231021.0309802884</v>
      </c>
      <c r="U304" s="78">
        <v>44478</v>
      </c>
      <c r="V304" s="79">
        <f t="shared" ca="1" si="241"/>
        <v>1250</v>
      </c>
      <c r="W304" s="79">
        <f t="shared" ca="1" si="267"/>
        <v>1250</v>
      </c>
      <c r="X304" s="79">
        <f t="shared" ca="1" si="276"/>
        <v>0</v>
      </c>
      <c r="Y304" s="79">
        <f t="shared" ca="1" si="242"/>
        <v>1250</v>
      </c>
      <c r="Z304" s="79">
        <f t="shared" ca="1" si="243"/>
        <v>1250</v>
      </c>
      <c r="AA304" s="79">
        <f t="shared" ca="1" si="284"/>
        <v>354881.60100000002</v>
      </c>
      <c r="AB304" s="14">
        <f ca="1">SUM(Z$12:Z304)</f>
        <v>184309.49899999998</v>
      </c>
      <c r="AC304" s="77">
        <f ca="1">SUM(X$12:X304)+SUMIF(Y$12:Y304, "&lt;0")</f>
        <v>170572.10199999998</v>
      </c>
      <c r="AE304" s="78">
        <v>44478</v>
      </c>
      <c r="AF304" s="79">
        <f t="shared" ca="1" si="244"/>
        <v>2000</v>
      </c>
      <c r="AG304" s="79">
        <f t="shared" ca="1" si="268"/>
        <v>2000</v>
      </c>
      <c r="AH304" s="79">
        <f t="shared" ca="1" si="277"/>
        <v>453.25097649225222</v>
      </c>
      <c r="AI304" s="79">
        <f t="shared" ca="1" si="245"/>
        <v>1546.7490235077478</v>
      </c>
      <c r="AJ304" s="79">
        <f t="shared" ca="1" si="246"/>
        <v>1546.7490235077478</v>
      </c>
      <c r="AK304" s="79">
        <f t="shared" ca="1" si="263"/>
        <v>520081.49010891607</v>
      </c>
      <c r="AL304" s="14">
        <f ca="1">SUM(AJ$12:AJ304)</f>
        <v>274511.51769292587</v>
      </c>
      <c r="AM304" s="77">
        <f ca="1">SUM(AH$12:AH304)+SUMIF(AI$12:AI304, "&lt;0")</f>
        <v>245569.97241599025</v>
      </c>
      <c r="AO304" s="78">
        <v>44478</v>
      </c>
      <c r="AP304" s="79">
        <f t="shared" ca="1" si="247"/>
        <v>3000</v>
      </c>
      <c r="AQ304" s="79">
        <f t="shared" ca="1" si="269"/>
        <v>3000</v>
      </c>
      <c r="AR304" s="79">
        <f t="shared" ca="1" si="278"/>
        <v>944.20708046952586</v>
      </c>
      <c r="AS304" s="79">
        <f t="shared" ca="1" si="248"/>
        <v>2055.7929195304741</v>
      </c>
      <c r="AT304" s="79">
        <f t="shared" ca="1" si="249"/>
        <v>2055.7929195304741</v>
      </c>
      <c r="AU304" s="79">
        <f t="shared" ca="1" si="285"/>
        <v>712967.72356228146</v>
      </c>
      <c r="AV304" s="14">
        <f ca="1">SUM(AT$12:AT304)</f>
        <v>376280.77142994525</v>
      </c>
      <c r="AW304" s="77">
        <f ca="1">SUM(AR$12:AR304)+SUMIF(AS$12:AS304, "&lt;0")</f>
        <v>336686.95213233639</v>
      </c>
      <c r="AX304" s="14"/>
      <c r="AZ304" s="78">
        <v>44478</v>
      </c>
      <c r="BA304" s="79">
        <f t="shared" ca="1" si="250"/>
        <v>1500</v>
      </c>
      <c r="BB304" s="79">
        <f t="shared" ca="1" si="270"/>
        <v>1500</v>
      </c>
      <c r="BC304" s="79">
        <f t="shared" ca="1" si="279"/>
        <v>8.3329999999950815</v>
      </c>
      <c r="BD304" s="79">
        <f t="shared" ca="1" si="251"/>
        <v>1491.6670000000049</v>
      </c>
      <c r="BE304" s="79">
        <f t="shared" ca="1" si="252"/>
        <v>1491.6670000000049</v>
      </c>
      <c r="BF304" s="79">
        <f t="shared" ca="1" si="286"/>
        <v>410131.60100000002</v>
      </c>
      <c r="BG304" s="14">
        <f ca="1">SUM(BE$12:BE304)</f>
        <v>214551.166</v>
      </c>
      <c r="BH304" s="77">
        <f ca="1">SUM(BC$12:BC304)+SUMIF(BD$12:BD304, "&lt;0")</f>
        <v>195580.435</v>
      </c>
      <c r="BJ304" s="78">
        <v>44478</v>
      </c>
      <c r="BK304" s="79">
        <f t="shared" ca="1" si="253"/>
        <v>1750</v>
      </c>
      <c r="BL304" s="79">
        <f t="shared" ca="1" si="271"/>
        <v>1750</v>
      </c>
      <c r="BM304" s="79">
        <f t="shared" ca="1" si="280"/>
        <v>258.33299999999508</v>
      </c>
      <c r="BN304" s="79">
        <f t="shared" ca="1" si="254"/>
        <v>1491.6670000000049</v>
      </c>
      <c r="BO304" s="79">
        <f t="shared" ca="1" si="255"/>
        <v>1491.6670000000049</v>
      </c>
      <c r="BP304" s="79">
        <f t="shared" ca="1" si="287"/>
        <v>465381.60100000002</v>
      </c>
      <c r="BQ304" s="14">
        <f ca="1">SUM(BO$12:BO304)</f>
        <v>244551.166</v>
      </c>
      <c r="BR304" s="77">
        <f ca="1">SUM(BM$12:BM304)+SUMIF(BN$12:BN304, "&lt;0")</f>
        <v>220830.43499999994</v>
      </c>
      <c r="BT304" s="78">
        <v>44478</v>
      </c>
      <c r="BU304" s="79">
        <f t="shared" ca="1" si="256"/>
        <v>2000</v>
      </c>
      <c r="BV304" s="79">
        <f t="shared" ca="1" si="272"/>
        <v>2000</v>
      </c>
      <c r="BW304" s="79">
        <f t="shared" ca="1" si="281"/>
        <v>453.25097649225222</v>
      </c>
      <c r="BX304" s="79">
        <f t="shared" ca="1" si="257"/>
        <v>1546.7490235077478</v>
      </c>
      <c r="BY304" s="79">
        <f t="shared" ca="1" si="258"/>
        <v>1546.7490235077478</v>
      </c>
      <c r="BZ304" s="79">
        <f t="shared" ca="1" si="264"/>
        <v>520081.49010891607</v>
      </c>
      <c r="CA304" s="14">
        <f ca="1">SUM(BY$12:BY304)</f>
        <v>274511.51769292587</v>
      </c>
      <c r="CB304" s="77">
        <f ca="1">SUM(BW$12:BW304)+SUMIF(BX$12:BX304, "&lt;0")</f>
        <v>245569.97241599025</v>
      </c>
      <c r="CD304" s="78">
        <v>44478</v>
      </c>
      <c r="CE304" s="79">
        <f t="shared" ca="1" si="259"/>
        <v>2500</v>
      </c>
      <c r="CF304" s="79">
        <f t="shared" ca="1" si="273"/>
        <v>2500</v>
      </c>
      <c r="CG304" s="79">
        <f t="shared" ca="1" si="282"/>
        <v>453.25097649225222</v>
      </c>
      <c r="CH304" s="79">
        <f t="shared" ca="1" si="260"/>
        <v>2046.7490235077478</v>
      </c>
      <c r="CI304" s="79">
        <f t="shared" ca="1" si="261"/>
        <v>2046.7490235077478</v>
      </c>
      <c r="CJ304" s="79">
        <f t="shared" ca="1" si="288"/>
        <v>621841.69994991261</v>
      </c>
      <c r="CK304" s="14">
        <f ca="1">SUM(CI$12:CI304)</f>
        <v>328271.72753392236</v>
      </c>
      <c r="CL304" s="77">
        <f ca="1">SUM(CG$12:CG304)+SUMIF(CH$12:CH304, "&lt;0")</f>
        <v>293569.97241599025</v>
      </c>
    </row>
    <row r="305" spans="1:90" x14ac:dyDescent="0.2">
      <c r="A305" s="56">
        <v>44479</v>
      </c>
      <c r="B305" s="76">
        <f ca="1">IF($A305&gt;= $C$5,$C$6, INDEX('[1]Historical Data'!$D$2:$D$742, MATCH(A305, '[1]Historical Data'!$B$2:$B$742, 0)))</f>
        <v>1942.7882857142852</v>
      </c>
      <c r="C305" s="79">
        <f t="shared" ca="1" si="265"/>
        <v>1942.7882857142852</v>
      </c>
      <c r="D305" s="79">
        <f t="shared" ca="1" si="274"/>
        <v>589.41828571428437</v>
      </c>
      <c r="E305" s="79">
        <f t="shared" ca="1" si="236"/>
        <v>1353.3700000000008</v>
      </c>
      <c r="F305" s="79">
        <f t="shared" ca="1" si="237"/>
        <v>1353.3700000000008</v>
      </c>
      <c r="G305" s="79">
        <f t="shared" ca="1" si="262"/>
        <v>509930.60042857088</v>
      </c>
      <c r="H305" s="14">
        <f ca="1">SUM(F$12:F305)</f>
        <v>269039.13028571423</v>
      </c>
      <c r="I305" s="77">
        <f ca="1">SUM(D$12:D305)+SUMIF(E$12:E305, "&lt;0")</f>
        <v>240891.47014285706</v>
      </c>
      <c r="J305" s="14"/>
      <c r="K305" s="78">
        <v>44479</v>
      </c>
      <c r="L305" s="79">
        <f t="shared" ca="1" si="238"/>
        <v>1850.8969899038457</v>
      </c>
      <c r="M305" s="79">
        <f t="shared" ca="1" si="266"/>
        <v>1850.8969899038457</v>
      </c>
      <c r="N305" s="79">
        <f t="shared" ca="1" si="275"/>
        <v>497.52698990384488</v>
      </c>
      <c r="O305" s="79">
        <f t="shared" ca="1" si="239"/>
        <v>1353.3700000000008</v>
      </c>
      <c r="P305" s="79">
        <f t="shared" ca="1" si="240"/>
        <v>1353.3700000000008</v>
      </c>
      <c r="Q305" s="79">
        <f t="shared" ca="1" si="283"/>
        <v>489530.73275865096</v>
      </c>
      <c r="R305" s="14">
        <f ca="1">SUM(P$12:P305)</f>
        <v>258012.17478846142</v>
      </c>
      <c r="S305" s="77">
        <f ca="1">SUM(N$12:N305)+SUMIF(O$12:O305, "&lt;0")</f>
        <v>231518.55797019225</v>
      </c>
      <c r="U305" s="78">
        <v>44479</v>
      </c>
      <c r="V305" s="79">
        <f t="shared" ca="1" si="241"/>
        <v>1250</v>
      </c>
      <c r="W305" s="79">
        <f t="shared" ca="1" si="267"/>
        <v>1250</v>
      </c>
      <c r="X305" s="79">
        <f t="shared" ca="1" si="276"/>
        <v>0</v>
      </c>
      <c r="Y305" s="79">
        <f t="shared" ca="1" si="242"/>
        <v>1250</v>
      </c>
      <c r="Z305" s="79">
        <f t="shared" ca="1" si="243"/>
        <v>1250</v>
      </c>
      <c r="AA305" s="79">
        <f t="shared" ca="1" si="284"/>
        <v>356131.60100000002</v>
      </c>
      <c r="AB305" s="14">
        <f ca="1">SUM(Z$12:Z305)</f>
        <v>185559.49899999998</v>
      </c>
      <c r="AC305" s="77">
        <f ca="1">SUM(X$12:X305)+SUMIF(Y$12:Y305, "&lt;0")</f>
        <v>170572.10199999998</v>
      </c>
      <c r="AE305" s="78">
        <v>44479</v>
      </c>
      <c r="AF305" s="79">
        <f t="shared" ca="1" si="244"/>
        <v>2000</v>
      </c>
      <c r="AG305" s="79">
        <f t="shared" ca="1" si="268"/>
        <v>2000</v>
      </c>
      <c r="AH305" s="79">
        <f t="shared" ca="1" si="277"/>
        <v>615.05322313935926</v>
      </c>
      <c r="AI305" s="79">
        <f t="shared" ca="1" si="245"/>
        <v>1384.9467768606407</v>
      </c>
      <c r="AJ305" s="79">
        <f t="shared" ca="1" si="246"/>
        <v>1384.9467768606407</v>
      </c>
      <c r="AK305" s="79">
        <f t="shared" ca="1" si="263"/>
        <v>522081.49010891607</v>
      </c>
      <c r="AL305" s="14">
        <f ca="1">SUM(AJ$12:AJ305)</f>
        <v>275896.4644697865</v>
      </c>
      <c r="AM305" s="77">
        <f ca="1">SUM(AH$12:AH305)+SUMIF(AI$12:AI305, "&lt;0")</f>
        <v>246185.02563912963</v>
      </c>
      <c r="AO305" s="78">
        <v>44479</v>
      </c>
      <c r="AP305" s="79">
        <f t="shared" ca="1" si="247"/>
        <v>3000</v>
      </c>
      <c r="AQ305" s="79">
        <f t="shared" ca="1" si="269"/>
        <v>3000</v>
      </c>
      <c r="AR305" s="79">
        <f t="shared" ca="1" si="278"/>
        <v>1082.5040804695302</v>
      </c>
      <c r="AS305" s="79">
        <f t="shared" ca="1" si="248"/>
        <v>1917.4959195304698</v>
      </c>
      <c r="AT305" s="79">
        <f t="shared" ca="1" si="249"/>
        <v>1917.4959195304698</v>
      </c>
      <c r="AU305" s="79">
        <f t="shared" ca="1" si="285"/>
        <v>715967.72356228146</v>
      </c>
      <c r="AV305" s="14">
        <f ca="1">SUM(AT$12:AT305)</f>
        <v>378198.2673494757</v>
      </c>
      <c r="AW305" s="77">
        <f ca="1">SUM(AR$12:AR305)+SUMIF(AS$12:AS305, "&lt;0")</f>
        <v>337769.45621280593</v>
      </c>
      <c r="AX305" s="14"/>
      <c r="AZ305" s="78">
        <v>44479</v>
      </c>
      <c r="BA305" s="79">
        <f t="shared" ca="1" si="250"/>
        <v>1500</v>
      </c>
      <c r="BB305" s="79">
        <f t="shared" ca="1" si="270"/>
        <v>1500</v>
      </c>
      <c r="BC305" s="79">
        <f t="shared" ca="1" si="279"/>
        <v>146.6299999999992</v>
      </c>
      <c r="BD305" s="79">
        <f t="shared" ca="1" si="251"/>
        <v>1353.3700000000008</v>
      </c>
      <c r="BE305" s="79">
        <f t="shared" ca="1" si="252"/>
        <v>1353.3700000000008</v>
      </c>
      <c r="BF305" s="79">
        <f t="shared" ca="1" si="286"/>
        <v>411631.60100000002</v>
      </c>
      <c r="BG305" s="14">
        <f ca="1">SUM(BE$12:BE305)</f>
        <v>215904.53599999999</v>
      </c>
      <c r="BH305" s="77">
        <f ca="1">SUM(BC$12:BC305)+SUMIF(BD$12:BD305, "&lt;0")</f>
        <v>195727.065</v>
      </c>
      <c r="BJ305" s="78">
        <v>44479</v>
      </c>
      <c r="BK305" s="79">
        <f t="shared" ca="1" si="253"/>
        <v>1750</v>
      </c>
      <c r="BL305" s="79">
        <f t="shared" ca="1" si="271"/>
        <v>1750</v>
      </c>
      <c r="BM305" s="79">
        <f t="shared" ca="1" si="280"/>
        <v>396.6299999999992</v>
      </c>
      <c r="BN305" s="79">
        <f t="shared" ca="1" si="254"/>
        <v>1353.3700000000008</v>
      </c>
      <c r="BO305" s="79">
        <f t="shared" ca="1" si="255"/>
        <v>1353.3700000000008</v>
      </c>
      <c r="BP305" s="79">
        <f t="shared" ca="1" si="287"/>
        <v>467131.60100000002</v>
      </c>
      <c r="BQ305" s="14">
        <f ca="1">SUM(BO$12:BO305)</f>
        <v>245904.53599999999</v>
      </c>
      <c r="BR305" s="77">
        <f ca="1">SUM(BM$12:BM305)+SUMIF(BN$12:BN305, "&lt;0")</f>
        <v>221227.06499999994</v>
      </c>
      <c r="BT305" s="78">
        <v>44479</v>
      </c>
      <c r="BU305" s="79">
        <f t="shared" ca="1" si="256"/>
        <v>2000</v>
      </c>
      <c r="BV305" s="79">
        <f t="shared" ca="1" si="272"/>
        <v>2000</v>
      </c>
      <c r="BW305" s="79">
        <f t="shared" ca="1" si="281"/>
        <v>615.05322313935926</v>
      </c>
      <c r="BX305" s="79">
        <f t="shared" ca="1" si="257"/>
        <v>1384.9467768606407</v>
      </c>
      <c r="BY305" s="79">
        <f t="shared" ca="1" si="258"/>
        <v>1384.9467768606407</v>
      </c>
      <c r="BZ305" s="79">
        <f t="shared" ca="1" si="264"/>
        <v>522081.49010891607</v>
      </c>
      <c r="CA305" s="14">
        <f ca="1">SUM(BY$12:BY305)</f>
        <v>275896.4644697865</v>
      </c>
      <c r="CB305" s="77">
        <f ca="1">SUM(BW$12:BW305)+SUMIF(BX$12:BX305, "&lt;0")</f>
        <v>246185.02563912963</v>
      </c>
      <c r="CD305" s="78">
        <v>44479</v>
      </c>
      <c r="CE305" s="79">
        <f t="shared" ca="1" si="259"/>
        <v>2500</v>
      </c>
      <c r="CF305" s="79">
        <f t="shared" ca="1" si="273"/>
        <v>2500</v>
      </c>
      <c r="CG305" s="79">
        <f t="shared" ca="1" si="282"/>
        <v>615.05322313935926</v>
      </c>
      <c r="CH305" s="79">
        <f t="shared" ca="1" si="260"/>
        <v>1884.9467768606407</v>
      </c>
      <c r="CI305" s="79">
        <f t="shared" ca="1" si="261"/>
        <v>1884.9467768606407</v>
      </c>
      <c r="CJ305" s="79">
        <f t="shared" ca="1" si="288"/>
        <v>624341.69994991261</v>
      </c>
      <c r="CK305" s="14">
        <f ca="1">SUM(CI$12:CI305)</f>
        <v>330156.67431078298</v>
      </c>
      <c r="CL305" s="77">
        <f ca="1">SUM(CG$12:CG305)+SUMIF(CH$12:CH305, "&lt;0")</f>
        <v>294185.02563912963</v>
      </c>
    </row>
    <row r="306" spans="1:90" x14ac:dyDescent="0.2">
      <c r="A306" s="56">
        <v>44480</v>
      </c>
      <c r="B306" s="76">
        <f ca="1">IF($A306&gt;= $C$5,$C$6, INDEX('[1]Historical Data'!$D$2:$D$742, MATCH(A306, '[1]Historical Data'!$B$2:$B$742, 0)))</f>
        <v>1942.7882857142852</v>
      </c>
      <c r="C306" s="79">
        <f t="shared" ca="1" si="265"/>
        <v>1942.7882857142852</v>
      </c>
      <c r="D306" s="79">
        <f t="shared" ca="1" si="274"/>
        <v>1333.3132857142889</v>
      </c>
      <c r="E306" s="79">
        <f t="shared" ca="1" si="236"/>
        <v>609.47499999999627</v>
      </c>
      <c r="F306" s="79">
        <f t="shared" ca="1" si="237"/>
        <v>609.47499999999627</v>
      </c>
      <c r="G306" s="79">
        <f t="shared" ca="1" si="262"/>
        <v>511873.38871428516</v>
      </c>
      <c r="H306" s="14">
        <f ca="1">SUM(F$12:F306)</f>
        <v>269648.60528571421</v>
      </c>
      <c r="I306" s="77">
        <f ca="1">SUM(D$12:D306)+SUMIF(E$12:E306, "&lt;0")</f>
        <v>242224.78342857133</v>
      </c>
      <c r="J306" s="14"/>
      <c r="K306" s="78">
        <v>44480</v>
      </c>
      <c r="L306" s="79">
        <f t="shared" ca="1" si="238"/>
        <v>1850.8969899038457</v>
      </c>
      <c r="M306" s="79">
        <f t="shared" ca="1" si="266"/>
        <v>1850.8969899038457</v>
      </c>
      <c r="N306" s="79">
        <f t="shared" ca="1" si="275"/>
        <v>1241.4219899038494</v>
      </c>
      <c r="O306" s="79">
        <f t="shared" ca="1" si="239"/>
        <v>609.47499999999627</v>
      </c>
      <c r="P306" s="79">
        <f t="shared" ca="1" si="240"/>
        <v>609.47499999999627</v>
      </c>
      <c r="Q306" s="79">
        <f t="shared" ca="1" si="283"/>
        <v>491381.62974855478</v>
      </c>
      <c r="R306" s="14">
        <f ca="1">SUM(P$12:P306)</f>
        <v>258621.64978846142</v>
      </c>
      <c r="S306" s="77">
        <f ca="1">SUM(N$12:N306)+SUMIF(O$12:O306, "&lt;0")</f>
        <v>232759.9799600961</v>
      </c>
      <c r="U306" s="78">
        <v>44480</v>
      </c>
      <c r="V306" s="79">
        <f t="shared" ca="1" si="241"/>
        <v>1250</v>
      </c>
      <c r="W306" s="79">
        <f t="shared" ca="1" si="267"/>
        <v>1250</v>
      </c>
      <c r="X306" s="79">
        <f t="shared" ca="1" si="276"/>
        <v>295.48799999999801</v>
      </c>
      <c r="Y306" s="79">
        <f t="shared" ca="1" si="242"/>
        <v>954.51200000000199</v>
      </c>
      <c r="Z306" s="79">
        <f t="shared" ca="1" si="243"/>
        <v>954.51200000000199</v>
      </c>
      <c r="AA306" s="79">
        <f t="shared" ca="1" si="284"/>
        <v>357381.60100000002</v>
      </c>
      <c r="AB306" s="14">
        <f ca="1">SUM(Z$12:Z306)</f>
        <v>186514.01099999997</v>
      </c>
      <c r="AC306" s="77">
        <f ca="1">SUM(X$12:X306)+SUMIF(Y$12:Y306, "&lt;0")</f>
        <v>170867.59</v>
      </c>
      <c r="AE306" s="78">
        <v>44480</v>
      </c>
      <c r="AF306" s="79">
        <f t="shared" ca="1" si="244"/>
        <v>2000</v>
      </c>
      <c r="AG306" s="79">
        <f t="shared" ca="1" si="268"/>
        <v>2000</v>
      </c>
      <c r="AH306" s="79">
        <f t="shared" ca="1" si="277"/>
        <v>1382.4534697864667</v>
      </c>
      <c r="AI306" s="79">
        <f t="shared" ca="1" si="245"/>
        <v>617.54653021353329</v>
      </c>
      <c r="AJ306" s="79">
        <f t="shared" ca="1" si="246"/>
        <v>617.54653021353329</v>
      </c>
      <c r="AK306" s="79">
        <f t="shared" ca="1" si="263"/>
        <v>524081.49010891607</v>
      </c>
      <c r="AL306" s="14">
        <f ca="1">SUM(AJ$12:AJ306)</f>
        <v>276514.01100000006</v>
      </c>
      <c r="AM306" s="77">
        <f ca="1">SUM(AH$12:AH306)+SUMIF(AI$12:AI306, "&lt;0")</f>
        <v>247567.4791089161</v>
      </c>
      <c r="AO306" s="78">
        <v>44480</v>
      </c>
      <c r="AP306" s="79">
        <f t="shared" ca="1" si="247"/>
        <v>3000</v>
      </c>
      <c r="AQ306" s="79">
        <f t="shared" ca="1" si="269"/>
        <v>3000</v>
      </c>
      <c r="AR306" s="79">
        <f t="shared" ca="1" si="278"/>
        <v>1826.3990804695343</v>
      </c>
      <c r="AS306" s="79">
        <f t="shared" ca="1" si="248"/>
        <v>1173.6009195304657</v>
      </c>
      <c r="AT306" s="79">
        <f t="shared" ca="1" si="249"/>
        <v>1173.6009195304657</v>
      </c>
      <c r="AU306" s="79">
        <f t="shared" ca="1" si="285"/>
        <v>718967.72356228146</v>
      </c>
      <c r="AV306" s="14">
        <f ca="1">SUM(AT$12:AT306)</f>
        <v>379371.8682690062</v>
      </c>
      <c r="AW306" s="77">
        <f ca="1">SUM(AR$12:AR306)+SUMIF(AS$12:AS306, "&lt;0")</f>
        <v>339595.85529327544</v>
      </c>
      <c r="AX306" s="14"/>
      <c r="AZ306" s="78">
        <v>44480</v>
      </c>
      <c r="BA306" s="79">
        <f t="shared" ca="1" si="250"/>
        <v>1500</v>
      </c>
      <c r="BB306" s="79">
        <f t="shared" ca="1" si="270"/>
        <v>1500</v>
      </c>
      <c r="BC306" s="79">
        <f t="shared" ca="1" si="279"/>
        <v>890.52500000000373</v>
      </c>
      <c r="BD306" s="79">
        <f t="shared" ca="1" si="251"/>
        <v>609.47499999999627</v>
      </c>
      <c r="BE306" s="79">
        <f t="shared" ca="1" si="252"/>
        <v>609.47499999999627</v>
      </c>
      <c r="BF306" s="79">
        <f t="shared" ca="1" si="286"/>
        <v>413131.60100000002</v>
      </c>
      <c r="BG306" s="14">
        <f ca="1">SUM(BE$12:BE306)</f>
        <v>216514.011</v>
      </c>
      <c r="BH306" s="77">
        <f ca="1">SUM(BC$12:BC306)+SUMIF(BD$12:BD306, "&lt;0")</f>
        <v>196617.59</v>
      </c>
      <c r="BJ306" s="78">
        <v>44480</v>
      </c>
      <c r="BK306" s="79">
        <f t="shared" ca="1" si="253"/>
        <v>1750</v>
      </c>
      <c r="BL306" s="79">
        <f t="shared" ca="1" si="271"/>
        <v>1750</v>
      </c>
      <c r="BM306" s="79">
        <f t="shared" ca="1" si="280"/>
        <v>1140.5250000000037</v>
      </c>
      <c r="BN306" s="79">
        <f t="shared" ca="1" si="254"/>
        <v>609.47499999999627</v>
      </c>
      <c r="BO306" s="79">
        <f t="shared" ca="1" si="255"/>
        <v>609.47499999999627</v>
      </c>
      <c r="BP306" s="79">
        <f t="shared" ca="1" si="287"/>
        <v>468881.60100000002</v>
      </c>
      <c r="BQ306" s="14">
        <f ca="1">SUM(BO$12:BO306)</f>
        <v>246514.011</v>
      </c>
      <c r="BR306" s="77">
        <f ca="1">SUM(BM$12:BM306)+SUMIF(BN$12:BN306, "&lt;0")</f>
        <v>222367.58999999994</v>
      </c>
      <c r="BT306" s="78">
        <v>44480</v>
      </c>
      <c r="BU306" s="79">
        <f t="shared" ca="1" si="256"/>
        <v>2000</v>
      </c>
      <c r="BV306" s="79">
        <f t="shared" ca="1" si="272"/>
        <v>2000</v>
      </c>
      <c r="BW306" s="79">
        <f t="shared" ca="1" si="281"/>
        <v>1382.4534697864667</v>
      </c>
      <c r="BX306" s="79">
        <f t="shared" ca="1" si="257"/>
        <v>617.54653021353329</v>
      </c>
      <c r="BY306" s="79">
        <f t="shared" ca="1" si="258"/>
        <v>617.54653021353329</v>
      </c>
      <c r="BZ306" s="79">
        <f t="shared" ca="1" si="264"/>
        <v>524081.49010891607</v>
      </c>
      <c r="CA306" s="14">
        <f ca="1">SUM(BY$12:BY306)</f>
        <v>276514.01100000006</v>
      </c>
      <c r="CB306" s="77">
        <f ca="1">SUM(BW$12:BW306)+SUMIF(BX$12:BX306, "&lt;0")</f>
        <v>247567.4791089161</v>
      </c>
      <c r="CD306" s="78">
        <v>44480</v>
      </c>
      <c r="CE306" s="79">
        <f t="shared" ca="1" si="259"/>
        <v>2500</v>
      </c>
      <c r="CF306" s="79">
        <f t="shared" ca="1" si="273"/>
        <v>2500</v>
      </c>
      <c r="CG306" s="79">
        <f t="shared" ca="1" si="282"/>
        <v>1382.4534697864667</v>
      </c>
      <c r="CH306" s="79">
        <f t="shared" ca="1" si="260"/>
        <v>1117.5465302135333</v>
      </c>
      <c r="CI306" s="79">
        <f t="shared" ca="1" si="261"/>
        <v>1117.5465302135333</v>
      </c>
      <c r="CJ306" s="79">
        <f t="shared" ca="1" si="288"/>
        <v>626841.69994991261</v>
      </c>
      <c r="CK306" s="14">
        <f ca="1">SUM(CI$12:CI306)</f>
        <v>331274.22084099654</v>
      </c>
      <c r="CL306" s="77">
        <f ca="1">SUM(CG$12:CG306)+SUMIF(CH$12:CH306, "&lt;0")</f>
        <v>295567.47910891607</v>
      </c>
    </row>
    <row r="307" spans="1:90" x14ac:dyDescent="0.2">
      <c r="A307" s="56">
        <v>44481</v>
      </c>
      <c r="B307" s="76">
        <f ca="1">IF($A307&gt;= $C$5,$C$6, INDEX('[1]Historical Data'!$D$2:$D$742, MATCH(A307, '[1]Historical Data'!$B$2:$B$742, 0)))</f>
        <v>1942.7882857142852</v>
      </c>
      <c r="C307" s="79">
        <f t="shared" ca="1" si="265"/>
        <v>1942.7882857142852</v>
      </c>
      <c r="D307" s="79">
        <f t="shared" ca="1" si="274"/>
        <v>1171.7392857142838</v>
      </c>
      <c r="E307" s="79">
        <f t="shared" ca="1" si="236"/>
        <v>771.04900000000134</v>
      </c>
      <c r="F307" s="79">
        <f t="shared" ca="1" si="237"/>
        <v>771.04900000000134</v>
      </c>
      <c r="G307" s="79">
        <f t="shared" ca="1" si="262"/>
        <v>513816.17699999944</v>
      </c>
      <c r="H307" s="14">
        <f ca="1">SUM(F$12:F307)</f>
        <v>270419.6542857142</v>
      </c>
      <c r="I307" s="77">
        <f ca="1">SUM(D$12:D307)+SUMIF(E$12:E307, "&lt;0")</f>
        <v>243396.52271428562</v>
      </c>
      <c r="J307" s="14"/>
      <c r="K307" s="78">
        <v>44481</v>
      </c>
      <c r="L307" s="79">
        <f t="shared" ca="1" si="238"/>
        <v>1850.8969899038457</v>
      </c>
      <c r="M307" s="79">
        <f t="shared" ca="1" si="266"/>
        <v>1850.8969899038457</v>
      </c>
      <c r="N307" s="79">
        <f t="shared" ca="1" si="275"/>
        <v>1079.8479899038443</v>
      </c>
      <c r="O307" s="79">
        <f t="shared" ca="1" si="239"/>
        <v>771.04900000000134</v>
      </c>
      <c r="P307" s="79">
        <f t="shared" ca="1" si="240"/>
        <v>771.04900000000134</v>
      </c>
      <c r="Q307" s="79">
        <f t="shared" ca="1" si="283"/>
        <v>493232.5267384586</v>
      </c>
      <c r="R307" s="14">
        <f ca="1">SUM(P$12:P307)</f>
        <v>259392.69878846142</v>
      </c>
      <c r="S307" s="77">
        <f ca="1">SUM(N$12:N307)+SUMIF(O$12:O307, "&lt;0")</f>
        <v>233839.82794999995</v>
      </c>
      <c r="U307" s="78">
        <v>44481</v>
      </c>
      <c r="V307" s="79">
        <f t="shared" ca="1" si="241"/>
        <v>1250</v>
      </c>
      <c r="W307" s="79">
        <f t="shared" ca="1" si="267"/>
        <v>1250</v>
      </c>
      <c r="X307" s="79">
        <f t="shared" ca="1" si="276"/>
        <v>478.95099999999866</v>
      </c>
      <c r="Y307" s="79">
        <f t="shared" ca="1" si="242"/>
        <v>771.04900000000134</v>
      </c>
      <c r="Z307" s="79">
        <f t="shared" ca="1" si="243"/>
        <v>771.04900000000134</v>
      </c>
      <c r="AA307" s="79">
        <f t="shared" ca="1" si="284"/>
        <v>358631.60100000002</v>
      </c>
      <c r="AB307" s="14">
        <f ca="1">SUM(Z$12:Z307)</f>
        <v>187285.05999999997</v>
      </c>
      <c r="AC307" s="77">
        <f ca="1">SUM(X$12:X307)+SUMIF(Y$12:Y307, "&lt;0")</f>
        <v>171346.541</v>
      </c>
      <c r="AE307" s="78">
        <v>44481</v>
      </c>
      <c r="AF307" s="79">
        <f t="shared" ca="1" si="244"/>
        <v>2000</v>
      </c>
      <c r="AG307" s="79">
        <f t="shared" ca="1" si="268"/>
        <v>2000</v>
      </c>
      <c r="AH307" s="79">
        <f t="shared" ca="1" si="277"/>
        <v>1228.9509999999987</v>
      </c>
      <c r="AI307" s="79">
        <f t="shared" ca="1" si="245"/>
        <v>771.04900000000134</v>
      </c>
      <c r="AJ307" s="79">
        <f t="shared" ca="1" si="246"/>
        <v>771.04900000000134</v>
      </c>
      <c r="AK307" s="79">
        <f t="shared" ca="1" si="263"/>
        <v>526081.49010891607</v>
      </c>
      <c r="AL307" s="14">
        <f ca="1">SUM(AJ$12:AJ307)</f>
        <v>277285.06000000006</v>
      </c>
      <c r="AM307" s="77">
        <f ca="1">SUM(AH$12:AH307)+SUMIF(AI$12:AI307, "&lt;0")</f>
        <v>248796.4301089161</v>
      </c>
      <c r="AO307" s="78">
        <v>44481</v>
      </c>
      <c r="AP307" s="79">
        <f t="shared" ca="1" si="247"/>
        <v>3000</v>
      </c>
      <c r="AQ307" s="79">
        <f t="shared" ca="1" si="269"/>
        <v>3000</v>
      </c>
      <c r="AR307" s="79">
        <f t="shared" ca="1" si="278"/>
        <v>1664.8250804695297</v>
      </c>
      <c r="AS307" s="79">
        <f t="shared" ca="1" si="248"/>
        <v>1335.1749195304703</v>
      </c>
      <c r="AT307" s="79">
        <f t="shared" ca="1" si="249"/>
        <v>1335.1749195304703</v>
      </c>
      <c r="AU307" s="79">
        <f t="shared" ca="1" si="285"/>
        <v>721967.72356228146</v>
      </c>
      <c r="AV307" s="14">
        <f ca="1">SUM(AT$12:AT307)</f>
        <v>380707.04318853666</v>
      </c>
      <c r="AW307" s="77">
        <f ca="1">SUM(AR$12:AR307)+SUMIF(AS$12:AS307, "&lt;0")</f>
        <v>341260.68037374498</v>
      </c>
      <c r="AX307" s="14"/>
      <c r="AZ307" s="78">
        <v>44481</v>
      </c>
      <c r="BA307" s="79">
        <f t="shared" ca="1" si="250"/>
        <v>1500</v>
      </c>
      <c r="BB307" s="79">
        <f t="shared" ca="1" si="270"/>
        <v>1500</v>
      </c>
      <c r="BC307" s="79">
        <f t="shared" ca="1" si="279"/>
        <v>728.95099999999866</v>
      </c>
      <c r="BD307" s="79">
        <f t="shared" ca="1" si="251"/>
        <v>771.04900000000134</v>
      </c>
      <c r="BE307" s="79">
        <f t="shared" ca="1" si="252"/>
        <v>771.04900000000134</v>
      </c>
      <c r="BF307" s="79">
        <f t="shared" ca="1" si="286"/>
        <v>414631.60100000002</v>
      </c>
      <c r="BG307" s="14">
        <f ca="1">SUM(BE$12:BE307)</f>
        <v>217285.06</v>
      </c>
      <c r="BH307" s="77">
        <f ca="1">SUM(BC$12:BC307)+SUMIF(BD$12:BD307, "&lt;0")</f>
        <v>197346.541</v>
      </c>
      <c r="BJ307" s="78">
        <v>44481</v>
      </c>
      <c r="BK307" s="79">
        <f t="shared" ca="1" si="253"/>
        <v>1750</v>
      </c>
      <c r="BL307" s="79">
        <f t="shared" ca="1" si="271"/>
        <v>1750</v>
      </c>
      <c r="BM307" s="79">
        <f t="shared" ca="1" si="280"/>
        <v>978.95099999999866</v>
      </c>
      <c r="BN307" s="79">
        <f t="shared" ca="1" si="254"/>
        <v>771.04900000000134</v>
      </c>
      <c r="BO307" s="79">
        <f t="shared" ca="1" si="255"/>
        <v>771.04900000000134</v>
      </c>
      <c r="BP307" s="79">
        <f t="shared" ca="1" si="287"/>
        <v>470631.60100000002</v>
      </c>
      <c r="BQ307" s="14">
        <f ca="1">SUM(BO$12:BO307)</f>
        <v>247285.06</v>
      </c>
      <c r="BR307" s="77">
        <f ca="1">SUM(BM$12:BM307)+SUMIF(BN$12:BN307, "&lt;0")</f>
        <v>223346.54099999994</v>
      </c>
      <c r="BT307" s="78">
        <v>44481</v>
      </c>
      <c r="BU307" s="79">
        <f t="shared" ca="1" si="256"/>
        <v>2000</v>
      </c>
      <c r="BV307" s="79">
        <f t="shared" ca="1" si="272"/>
        <v>2000</v>
      </c>
      <c r="BW307" s="79">
        <f t="shared" ca="1" si="281"/>
        <v>1228.9509999999987</v>
      </c>
      <c r="BX307" s="79">
        <f t="shared" ca="1" si="257"/>
        <v>771.04900000000134</v>
      </c>
      <c r="BY307" s="79">
        <f t="shared" ca="1" si="258"/>
        <v>771.04900000000134</v>
      </c>
      <c r="BZ307" s="79">
        <f t="shared" ca="1" si="264"/>
        <v>526081.49010891607</v>
      </c>
      <c r="CA307" s="14">
        <f ca="1">SUM(BY$12:BY307)</f>
        <v>277285.06000000006</v>
      </c>
      <c r="CB307" s="77">
        <f ca="1">SUM(BW$12:BW307)+SUMIF(BX$12:BX307, "&lt;0")</f>
        <v>248796.4301089161</v>
      </c>
      <c r="CD307" s="78">
        <v>44481</v>
      </c>
      <c r="CE307" s="79">
        <f t="shared" ca="1" si="259"/>
        <v>2500</v>
      </c>
      <c r="CF307" s="79">
        <f t="shared" ca="1" si="273"/>
        <v>2500</v>
      </c>
      <c r="CG307" s="79">
        <f t="shared" ca="1" si="282"/>
        <v>1244.3847164335646</v>
      </c>
      <c r="CH307" s="79">
        <f t="shared" ca="1" si="260"/>
        <v>1255.6152835664354</v>
      </c>
      <c r="CI307" s="79">
        <f t="shared" ca="1" si="261"/>
        <v>1255.6152835664354</v>
      </c>
      <c r="CJ307" s="79">
        <f t="shared" ca="1" si="288"/>
        <v>629341.69994991261</v>
      </c>
      <c r="CK307" s="14">
        <f ca="1">SUM(CI$12:CI307)</f>
        <v>332529.83612456295</v>
      </c>
      <c r="CL307" s="77">
        <f ca="1">SUM(CG$12:CG307)+SUMIF(CH$12:CH307, "&lt;0")</f>
        <v>296811.86382534966</v>
      </c>
    </row>
    <row r="308" spans="1:90" x14ac:dyDescent="0.2">
      <c r="A308" s="56">
        <v>44482</v>
      </c>
      <c r="B308" s="76">
        <f ca="1">IF($A308&gt;= $C$5,$C$6, INDEX('[1]Historical Data'!$D$2:$D$742, MATCH(A308, '[1]Historical Data'!$B$2:$B$742, 0)))</f>
        <v>1942.7882857142852</v>
      </c>
      <c r="C308" s="79">
        <f t="shared" ca="1" si="265"/>
        <v>1942.7882857142852</v>
      </c>
      <c r="D308" s="79">
        <f t="shared" ca="1" si="274"/>
        <v>1942.7882857142852</v>
      </c>
      <c r="E308" s="79">
        <f t="shared" ca="1" si="236"/>
        <v>0</v>
      </c>
      <c r="F308" s="79">
        <f t="shared" ca="1" si="237"/>
        <v>0</v>
      </c>
      <c r="G308" s="79">
        <f t="shared" ca="1" si="262"/>
        <v>515758.96528571373</v>
      </c>
      <c r="H308" s="14">
        <f ca="1">SUM(F$12:F308)</f>
        <v>270419.6542857142</v>
      </c>
      <c r="I308" s="77">
        <f ca="1">SUM(D$12:D308)+SUMIF(E$12:E308, "&lt;0")</f>
        <v>245339.3109999999</v>
      </c>
      <c r="J308" s="14"/>
      <c r="K308" s="78">
        <v>44482</v>
      </c>
      <c r="L308" s="79">
        <f t="shared" ca="1" si="238"/>
        <v>1850.8969899038457</v>
      </c>
      <c r="M308" s="79">
        <f t="shared" ca="1" si="266"/>
        <v>1850.8969899038457</v>
      </c>
      <c r="N308" s="79">
        <f t="shared" ca="1" si="275"/>
        <v>1850.8969899038457</v>
      </c>
      <c r="O308" s="79">
        <f t="shared" ca="1" si="239"/>
        <v>0</v>
      </c>
      <c r="P308" s="79">
        <f t="shared" ca="1" si="240"/>
        <v>0</v>
      </c>
      <c r="Q308" s="79">
        <f t="shared" ca="1" si="283"/>
        <v>495083.42372836242</v>
      </c>
      <c r="R308" s="14">
        <f ca="1">SUM(P$12:P308)</f>
        <v>259392.69878846142</v>
      </c>
      <c r="S308" s="77">
        <f ca="1">SUM(N$12:N308)+SUMIF(O$12:O308, "&lt;0")</f>
        <v>235690.7249399038</v>
      </c>
      <c r="U308" s="78">
        <v>44482</v>
      </c>
      <c r="V308" s="79">
        <f t="shared" ca="1" si="241"/>
        <v>1250</v>
      </c>
      <c r="W308" s="79">
        <f t="shared" ca="1" si="267"/>
        <v>1250</v>
      </c>
      <c r="X308" s="79">
        <f t="shared" ca="1" si="276"/>
        <v>1250</v>
      </c>
      <c r="Y308" s="79">
        <f t="shared" ca="1" si="242"/>
        <v>0</v>
      </c>
      <c r="Z308" s="79">
        <f t="shared" ca="1" si="243"/>
        <v>0</v>
      </c>
      <c r="AA308" s="79">
        <f t="shared" ca="1" si="284"/>
        <v>359881.60100000002</v>
      </c>
      <c r="AB308" s="14">
        <f ca="1">SUM(Z$12:Z308)</f>
        <v>187285.05999999997</v>
      </c>
      <c r="AC308" s="77">
        <f ca="1">SUM(X$12:X308)+SUMIF(Y$12:Y308, "&lt;0")</f>
        <v>172596.541</v>
      </c>
      <c r="AE308" s="78">
        <v>44482</v>
      </c>
      <c r="AF308" s="79">
        <f t="shared" ca="1" si="244"/>
        <v>2000</v>
      </c>
      <c r="AG308" s="79">
        <f t="shared" ca="1" si="268"/>
        <v>2000</v>
      </c>
      <c r="AH308" s="79">
        <f t="shared" ca="1" si="277"/>
        <v>2000</v>
      </c>
      <c r="AI308" s="79">
        <f t="shared" ca="1" si="245"/>
        <v>0</v>
      </c>
      <c r="AJ308" s="79">
        <f t="shared" ca="1" si="246"/>
        <v>0</v>
      </c>
      <c r="AK308" s="79">
        <f t="shared" ca="1" si="263"/>
        <v>528081.49010891607</v>
      </c>
      <c r="AL308" s="14">
        <f ca="1">SUM(AJ$12:AJ308)</f>
        <v>277285.06000000006</v>
      </c>
      <c r="AM308" s="77">
        <f ca="1">SUM(AH$12:AH308)+SUMIF(AI$12:AI308, "&lt;0")</f>
        <v>250796.4301089161</v>
      </c>
      <c r="AO308" s="78">
        <v>44482</v>
      </c>
      <c r="AP308" s="79">
        <f t="shared" ca="1" si="247"/>
        <v>3000</v>
      </c>
      <c r="AQ308" s="79">
        <f t="shared" ca="1" si="269"/>
        <v>3000</v>
      </c>
      <c r="AR308" s="79">
        <f t="shared" ca="1" si="278"/>
        <v>2435.8740804695308</v>
      </c>
      <c r="AS308" s="79">
        <f t="shared" ca="1" si="248"/>
        <v>564.12591953046922</v>
      </c>
      <c r="AT308" s="79">
        <f t="shared" ca="1" si="249"/>
        <v>564.12591953046922</v>
      </c>
      <c r="AU308" s="79">
        <f t="shared" ca="1" si="285"/>
        <v>724967.72356228146</v>
      </c>
      <c r="AV308" s="14">
        <f ca="1">SUM(AT$12:AT308)</f>
        <v>381271.16910806712</v>
      </c>
      <c r="AW308" s="77">
        <f ca="1">SUM(AR$12:AR308)+SUMIF(AS$12:AS308, "&lt;0")</f>
        <v>343696.55445421452</v>
      </c>
      <c r="AX308" s="14"/>
      <c r="AZ308" s="78">
        <v>44482</v>
      </c>
      <c r="BA308" s="79">
        <f t="shared" ca="1" si="250"/>
        <v>1500</v>
      </c>
      <c r="BB308" s="79">
        <f t="shared" ca="1" si="270"/>
        <v>1500</v>
      </c>
      <c r="BC308" s="79">
        <f t="shared" ca="1" si="279"/>
        <v>1500</v>
      </c>
      <c r="BD308" s="79">
        <f t="shared" ca="1" si="251"/>
        <v>0</v>
      </c>
      <c r="BE308" s="79">
        <f t="shared" ca="1" si="252"/>
        <v>0</v>
      </c>
      <c r="BF308" s="79">
        <f t="shared" ca="1" si="286"/>
        <v>416131.60100000002</v>
      </c>
      <c r="BG308" s="14">
        <f ca="1">SUM(BE$12:BE308)</f>
        <v>217285.06</v>
      </c>
      <c r="BH308" s="77">
        <f ca="1">SUM(BC$12:BC308)+SUMIF(BD$12:BD308, "&lt;0")</f>
        <v>198846.541</v>
      </c>
      <c r="BJ308" s="78">
        <v>44482</v>
      </c>
      <c r="BK308" s="79">
        <f t="shared" ca="1" si="253"/>
        <v>1750</v>
      </c>
      <c r="BL308" s="79">
        <f t="shared" ca="1" si="271"/>
        <v>1750</v>
      </c>
      <c r="BM308" s="79">
        <f t="shared" ca="1" si="280"/>
        <v>1750</v>
      </c>
      <c r="BN308" s="79">
        <f t="shared" ca="1" si="254"/>
        <v>0</v>
      </c>
      <c r="BO308" s="79">
        <f t="shared" ca="1" si="255"/>
        <v>0</v>
      </c>
      <c r="BP308" s="79">
        <f t="shared" ca="1" si="287"/>
        <v>472381.60100000002</v>
      </c>
      <c r="BQ308" s="14">
        <f ca="1">SUM(BO$12:BO308)</f>
        <v>247285.06</v>
      </c>
      <c r="BR308" s="77">
        <f ca="1">SUM(BM$12:BM308)+SUMIF(BN$12:BN308, "&lt;0")</f>
        <v>225096.54099999994</v>
      </c>
      <c r="BT308" s="78">
        <v>44482</v>
      </c>
      <c r="BU308" s="79">
        <f t="shared" ca="1" si="256"/>
        <v>2000</v>
      </c>
      <c r="BV308" s="79">
        <f t="shared" ca="1" si="272"/>
        <v>2000</v>
      </c>
      <c r="BW308" s="79">
        <f t="shared" ca="1" si="281"/>
        <v>2000</v>
      </c>
      <c r="BX308" s="79">
        <f t="shared" ca="1" si="257"/>
        <v>0</v>
      </c>
      <c r="BY308" s="79">
        <f t="shared" ca="1" si="258"/>
        <v>0</v>
      </c>
      <c r="BZ308" s="79">
        <f t="shared" ca="1" si="264"/>
        <v>528081.49010891607</v>
      </c>
      <c r="CA308" s="14">
        <f ca="1">SUM(BY$12:BY308)</f>
        <v>277285.06000000006</v>
      </c>
      <c r="CB308" s="77">
        <f ca="1">SUM(BW$12:BW308)+SUMIF(BX$12:BX308, "&lt;0")</f>
        <v>250796.4301089161</v>
      </c>
      <c r="CD308" s="78">
        <v>44482</v>
      </c>
      <c r="CE308" s="79">
        <f t="shared" ca="1" si="259"/>
        <v>2500</v>
      </c>
      <c r="CF308" s="79">
        <f t="shared" ca="1" si="273"/>
        <v>2500</v>
      </c>
      <c r="CG308" s="79">
        <f t="shared" ca="1" si="282"/>
        <v>2038.9389630806688</v>
      </c>
      <c r="CH308" s="79">
        <f t="shared" ca="1" si="260"/>
        <v>461.06103691933117</v>
      </c>
      <c r="CI308" s="79">
        <f t="shared" ca="1" si="261"/>
        <v>461.06103691933117</v>
      </c>
      <c r="CJ308" s="79">
        <f t="shared" ca="1" si="288"/>
        <v>631841.69994991261</v>
      </c>
      <c r="CK308" s="14">
        <f ca="1">SUM(CI$12:CI308)</f>
        <v>332990.89716148231</v>
      </c>
      <c r="CL308" s="77">
        <f ca="1">SUM(CG$12:CG308)+SUMIF(CH$12:CH308, "&lt;0")</f>
        <v>298850.8027884303</v>
      </c>
    </row>
    <row r="309" spans="1:90" x14ac:dyDescent="0.2">
      <c r="A309" s="56">
        <v>44483</v>
      </c>
      <c r="B309" s="76">
        <f ca="1">IF($A309&gt;= $C$5,$C$6, INDEX('[1]Historical Data'!$D$2:$D$742, MATCH(A309, '[1]Historical Data'!$B$2:$B$742, 0)))</f>
        <v>1942.7882857142852</v>
      </c>
      <c r="C309" s="79">
        <f t="shared" ca="1" si="265"/>
        <v>1942.7882857142852</v>
      </c>
      <c r="D309" s="79">
        <f t="shared" ca="1" si="274"/>
        <v>1214.0212857142872</v>
      </c>
      <c r="E309" s="79">
        <f t="shared" ca="1" si="236"/>
        <v>728.76699999999801</v>
      </c>
      <c r="F309" s="79">
        <f t="shared" ca="1" si="237"/>
        <v>728.76699999999801</v>
      </c>
      <c r="G309" s="79">
        <f t="shared" ca="1" si="262"/>
        <v>517701.75357142801</v>
      </c>
      <c r="H309" s="14">
        <f ca="1">SUM(F$12:F309)</f>
        <v>271148.4212857142</v>
      </c>
      <c r="I309" s="77">
        <f ca="1">SUM(D$12:D309)+SUMIF(E$12:E309, "&lt;0")</f>
        <v>246553.33228571419</v>
      </c>
      <c r="J309" s="14"/>
      <c r="K309" s="78">
        <v>44483</v>
      </c>
      <c r="L309" s="79">
        <f t="shared" ca="1" si="238"/>
        <v>1850.8969899038457</v>
      </c>
      <c r="M309" s="79">
        <f t="shared" ca="1" si="266"/>
        <v>1850.8969899038457</v>
      </c>
      <c r="N309" s="79">
        <f t="shared" ca="1" si="275"/>
        <v>1122.1299899038477</v>
      </c>
      <c r="O309" s="79">
        <f t="shared" ca="1" si="239"/>
        <v>728.76699999999801</v>
      </c>
      <c r="P309" s="79">
        <f t="shared" ca="1" si="240"/>
        <v>728.76699999999801</v>
      </c>
      <c r="Q309" s="79">
        <f t="shared" ca="1" si="283"/>
        <v>496934.32071826624</v>
      </c>
      <c r="R309" s="14">
        <f ca="1">SUM(P$12:P309)</f>
        <v>260121.46578846141</v>
      </c>
      <c r="S309" s="77">
        <f ca="1">SUM(N$12:N309)+SUMIF(O$12:O309, "&lt;0")</f>
        <v>236812.85492980765</v>
      </c>
      <c r="U309" s="78">
        <v>44483</v>
      </c>
      <c r="V309" s="79">
        <f t="shared" ca="1" si="241"/>
        <v>1250</v>
      </c>
      <c r="W309" s="79">
        <f t="shared" ca="1" si="267"/>
        <v>1250</v>
      </c>
      <c r="X309" s="79">
        <f t="shared" ca="1" si="276"/>
        <v>521.23300000000199</v>
      </c>
      <c r="Y309" s="79">
        <f t="shared" ca="1" si="242"/>
        <v>728.76699999999801</v>
      </c>
      <c r="Z309" s="79">
        <f t="shared" ca="1" si="243"/>
        <v>728.76699999999801</v>
      </c>
      <c r="AA309" s="79">
        <f t="shared" ca="1" si="284"/>
        <v>361131.60100000002</v>
      </c>
      <c r="AB309" s="14">
        <f ca="1">SUM(Z$12:Z309)</f>
        <v>188013.82699999996</v>
      </c>
      <c r="AC309" s="77">
        <f ca="1">SUM(X$12:X309)+SUMIF(Y$12:Y309, "&lt;0")</f>
        <v>173117.774</v>
      </c>
      <c r="AE309" s="78">
        <v>44483</v>
      </c>
      <c r="AF309" s="79">
        <f t="shared" ca="1" si="244"/>
        <v>2000</v>
      </c>
      <c r="AG309" s="79">
        <f t="shared" ca="1" si="268"/>
        <v>2000</v>
      </c>
      <c r="AH309" s="79">
        <f t="shared" ca="1" si="277"/>
        <v>1271.233000000002</v>
      </c>
      <c r="AI309" s="79">
        <f t="shared" ca="1" si="245"/>
        <v>728.76699999999801</v>
      </c>
      <c r="AJ309" s="79">
        <f t="shared" ca="1" si="246"/>
        <v>728.76699999999801</v>
      </c>
      <c r="AK309" s="79">
        <f t="shared" ca="1" si="263"/>
        <v>530081.49010891607</v>
      </c>
      <c r="AL309" s="14">
        <f ca="1">SUM(AJ$12:AJ309)</f>
        <v>278013.82700000005</v>
      </c>
      <c r="AM309" s="77">
        <f ca="1">SUM(AH$12:AH309)+SUMIF(AI$12:AI309, "&lt;0")</f>
        <v>252067.66310891611</v>
      </c>
      <c r="AO309" s="78">
        <v>44483</v>
      </c>
      <c r="AP309" s="79">
        <f t="shared" ca="1" si="247"/>
        <v>3000</v>
      </c>
      <c r="AQ309" s="79">
        <f t="shared" ca="1" si="269"/>
        <v>3000</v>
      </c>
      <c r="AR309" s="79">
        <f t="shared" ca="1" si="278"/>
        <v>1707.1070804695328</v>
      </c>
      <c r="AS309" s="79">
        <f t="shared" ca="1" si="248"/>
        <v>1292.8929195304672</v>
      </c>
      <c r="AT309" s="79">
        <f t="shared" ca="1" si="249"/>
        <v>1292.8929195304672</v>
      </c>
      <c r="AU309" s="79">
        <f t="shared" ca="1" si="285"/>
        <v>727967.72356228146</v>
      </c>
      <c r="AV309" s="14">
        <f ca="1">SUM(AT$12:AT309)</f>
        <v>382564.06202759757</v>
      </c>
      <c r="AW309" s="77">
        <f ca="1">SUM(AR$12:AR309)+SUMIF(AS$12:AS309, "&lt;0")</f>
        <v>345403.66153468407</v>
      </c>
      <c r="AX309" s="14"/>
      <c r="AZ309" s="78">
        <v>44483</v>
      </c>
      <c r="BA309" s="79">
        <f t="shared" ca="1" si="250"/>
        <v>1500</v>
      </c>
      <c r="BB309" s="79">
        <f t="shared" ca="1" si="270"/>
        <v>1500</v>
      </c>
      <c r="BC309" s="79">
        <f t="shared" ca="1" si="279"/>
        <v>771.23300000000199</v>
      </c>
      <c r="BD309" s="79">
        <f t="shared" ca="1" si="251"/>
        <v>728.76699999999801</v>
      </c>
      <c r="BE309" s="79">
        <f t="shared" ca="1" si="252"/>
        <v>728.76699999999801</v>
      </c>
      <c r="BF309" s="79">
        <f t="shared" ca="1" si="286"/>
        <v>417631.60100000002</v>
      </c>
      <c r="BG309" s="14">
        <f ca="1">SUM(BE$12:BE309)</f>
        <v>218013.82699999999</v>
      </c>
      <c r="BH309" s="77">
        <f ca="1">SUM(BC$12:BC309)+SUMIF(BD$12:BD309, "&lt;0")</f>
        <v>199617.774</v>
      </c>
      <c r="BJ309" s="78">
        <v>44483</v>
      </c>
      <c r="BK309" s="79">
        <f t="shared" ca="1" si="253"/>
        <v>1750</v>
      </c>
      <c r="BL309" s="79">
        <f t="shared" ca="1" si="271"/>
        <v>1750</v>
      </c>
      <c r="BM309" s="79">
        <f t="shared" ca="1" si="280"/>
        <v>1021.233000000002</v>
      </c>
      <c r="BN309" s="79">
        <f t="shared" ca="1" si="254"/>
        <v>728.76699999999801</v>
      </c>
      <c r="BO309" s="79">
        <f t="shared" ca="1" si="255"/>
        <v>728.76699999999801</v>
      </c>
      <c r="BP309" s="79">
        <f t="shared" ca="1" si="287"/>
        <v>474131.60100000002</v>
      </c>
      <c r="BQ309" s="14">
        <f ca="1">SUM(BO$12:BO309)</f>
        <v>248013.82699999999</v>
      </c>
      <c r="BR309" s="77">
        <f ca="1">SUM(BM$12:BM309)+SUMIF(BN$12:BN309, "&lt;0")</f>
        <v>226117.77399999995</v>
      </c>
      <c r="BT309" s="78">
        <v>44483</v>
      </c>
      <c r="BU309" s="79">
        <f t="shared" ca="1" si="256"/>
        <v>2000</v>
      </c>
      <c r="BV309" s="79">
        <f t="shared" ca="1" si="272"/>
        <v>2000</v>
      </c>
      <c r="BW309" s="79">
        <f t="shared" ca="1" si="281"/>
        <v>1271.233000000002</v>
      </c>
      <c r="BX309" s="79">
        <f t="shared" ca="1" si="257"/>
        <v>728.76699999999801</v>
      </c>
      <c r="BY309" s="79">
        <f t="shared" ca="1" si="258"/>
        <v>728.76699999999801</v>
      </c>
      <c r="BZ309" s="79">
        <f t="shared" ca="1" si="264"/>
        <v>530081.49010891607</v>
      </c>
      <c r="CA309" s="14">
        <f ca="1">SUM(BY$12:BY309)</f>
        <v>278013.82700000005</v>
      </c>
      <c r="CB309" s="77">
        <f ca="1">SUM(BW$12:BW309)+SUMIF(BX$12:BX309, "&lt;0")</f>
        <v>252067.66310891611</v>
      </c>
      <c r="CD309" s="78">
        <v>44483</v>
      </c>
      <c r="CE309" s="79">
        <f t="shared" ca="1" si="259"/>
        <v>2500</v>
      </c>
      <c r="CF309" s="79">
        <f t="shared" ca="1" si="273"/>
        <v>2500</v>
      </c>
      <c r="CG309" s="79">
        <f t="shared" ca="1" si="282"/>
        <v>1333.6772097277735</v>
      </c>
      <c r="CH309" s="79">
        <f t="shared" ca="1" si="260"/>
        <v>1166.3227902722265</v>
      </c>
      <c r="CI309" s="79">
        <f t="shared" ca="1" si="261"/>
        <v>1166.3227902722265</v>
      </c>
      <c r="CJ309" s="79">
        <f t="shared" ca="1" si="288"/>
        <v>634341.69994991261</v>
      </c>
      <c r="CK309" s="14">
        <f ca="1">SUM(CI$12:CI309)</f>
        <v>334157.21995175455</v>
      </c>
      <c r="CL309" s="77">
        <f ca="1">SUM(CG$12:CG309)+SUMIF(CH$12:CH309, "&lt;0")</f>
        <v>300184.47999815806</v>
      </c>
    </row>
    <row r="310" spans="1:90" x14ac:dyDescent="0.2">
      <c r="A310" s="56">
        <v>44484</v>
      </c>
      <c r="B310" s="76">
        <f ca="1">IF($A310&gt;= $C$5,$C$6, INDEX('[1]Historical Data'!$D$2:$D$742, MATCH(A310, '[1]Historical Data'!$B$2:$B$742, 0)))</f>
        <v>1942.7882857142852</v>
      </c>
      <c r="C310" s="79">
        <f t="shared" ca="1" si="265"/>
        <v>1942.7882857142852</v>
      </c>
      <c r="D310" s="79">
        <f t="shared" ca="1" si="274"/>
        <v>1823.9932857142824</v>
      </c>
      <c r="E310" s="79">
        <f t="shared" ca="1" si="236"/>
        <v>118.7950000000028</v>
      </c>
      <c r="F310" s="79">
        <f t="shared" ca="1" si="237"/>
        <v>118.7950000000028</v>
      </c>
      <c r="G310" s="79">
        <f t="shared" ca="1" si="262"/>
        <v>519644.54185714229</v>
      </c>
      <c r="H310" s="14">
        <f ca="1">SUM(F$12:F310)</f>
        <v>271267.21628571418</v>
      </c>
      <c r="I310" s="77">
        <f ca="1">SUM(D$12:D310)+SUMIF(E$12:E310, "&lt;0")</f>
        <v>248377.32557142846</v>
      </c>
      <c r="J310" s="14"/>
      <c r="K310" s="78">
        <v>44484</v>
      </c>
      <c r="L310" s="79">
        <f t="shared" ca="1" si="238"/>
        <v>1850.8969899038457</v>
      </c>
      <c r="M310" s="79">
        <f t="shared" ca="1" si="266"/>
        <v>1850.8969899038457</v>
      </c>
      <c r="N310" s="79">
        <f t="shared" ca="1" si="275"/>
        <v>1732.1019899038429</v>
      </c>
      <c r="O310" s="79">
        <f t="shared" ca="1" si="239"/>
        <v>118.7950000000028</v>
      </c>
      <c r="P310" s="79">
        <f t="shared" ca="1" si="240"/>
        <v>118.7950000000028</v>
      </c>
      <c r="Q310" s="79">
        <f t="shared" ca="1" si="283"/>
        <v>498785.21770817006</v>
      </c>
      <c r="R310" s="14">
        <f ca="1">SUM(P$12:P310)</f>
        <v>260240.26078846143</v>
      </c>
      <c r="S310" s="77">
        <f ca="1">SUM(N$12:N310)+SUMIF(O$12:O310, "&lt;0")</f>
        <v>238544.95691971149</v>
      </c>
      <c r="U310" s="78">
        <v>44484</v>
      </c>
      <c r="V310" s="79">
        <f t="shared" ca="1" si="241"/>
        <v>1250</v>
      </c>
      <c r="W310" s="79">
        <f t="shared" ca="1" si="267"/>
        <v>1250</v>
      </c>
      <c r="X310" s="79">
        <f t="shared" ca="1" si="276"/>
        <v>1131.2049999999972</v>
      </c>
      <c r="Y310" s="79">
        <f t="shared" ca="1" si="242"/>
        <v>118.7950000000028</v>
      </c>
      <c r="Z310" s="79">
        <f t="shared" ca="1" si="243"/>
        <v>118.7950000000028</v>
      </c>
      <c r="AA310" s="79">
        <f t="shared" ca="1" si="284"/>
        <v>362381.60100000002</v>
      </c>
      <c r="AB310" s="14">
        <f ca="1">SUM(Z$12:Z310)</f>
        <v>188132.62199999997</v>
      </c>
      <c r="AC310" s="77">
        <f ca="1">SUM(X$12:X310)+SUMIF(Y$12:Y310, "&lt;0")</f>
        <v>174248.97899999999</v>
      </c>
      <c r="AE310" s="78">
        <v>44484</v>
      </c>
      <c r="AF310" s="79">
        <f t="shared" ca="1" si="244"/>
        <v>2000</v>
      </c>
      <c r="AG310" s="79">
        <f t="shared" ca="1" si="268"/>
        <v>2000</v>
      </c>
      <c r="AH310" s="79">
        <f t="shared" ca="1" si="277"/>
        <v>1881.2049999999972</v>
      </c>
      <c r="AI310" s="79">
        <f t="shared" ca="1" si="245"/>
        <v>118.7950000000028</v>
      </c>
      <c r="AJ310" s="79">
        <f t="shared" ca="1" si="246"/>
        <v>118.7950000000028</v>
      </c>
      <c r="AK310" s="79">
        <f t="shared" ca="1" si="263"/>
        <v>532081.49010891607</v>
      </c>
      <c r="AL310" s="14">
        <f ca="1">SUM(AJ$12:AJ310)</f>
        <v>278132.62200000003</v>
      </c>
      <c r="AM310" s="77">
        <f ca="1">SUM(AH$12:AH310)+SUMIF(AI$12:AI310, "&lt;0")</f>
        <v>253948.8681089161</v>
      </c>
      <c r="AO310" s="78">
        <v>44484</v>
      </c>
      <c r="AP310" s="79">
        <f t="shared" ca="1" si="247"/>
        <v>3000</v>
      </c>
      <c r="AQ310" s="79">
        <f t="shared" ca="1" si="269"/>
        <v>3000</v>
      </c>
      <c r="AR310" s="79">
        <f t="shared" ca="1" si="278"/>
        <v>2317.079080469528</v>
      </c>
      <c r="AS310" s="79">
        <f t="shared" ca="1" si="248"/>
        <v>682.92091953047202</v>
      </c>
      <c r="AT310" s="79">
        <f t="shared" ca="1" si="249"/>
        <v>682.92091953047202</v>
      </c>
      <c r="AU310" s="79">
        <f t="shared" ca="1" si="285"/>
        <v>730967.72356228146</v>
      </c>
      <c r="AV310" s="14">
        <f ca="1">SUM(AT$12:AT310)</f>
        <v>383246.98294712801</v>
      </c>
      <c r="AW310" s="77">
        <f ca="1">SUM(AR$12:AR310)+SUMIF(AS$12:AS310, "&lt;0")</f>
        <v>347720.74061515363</v>
      </c>
      <c r="AX310" s="14"/>
      <c r="AZ310" s="78">
        <v>44484</v>
      </c>
      <c r="BA310" s="79">
        <f t="shared" ca="1" si="250"/>
        <v>1500</v>
      </c>
      <c r="BB310" s="79">
        <f t="shared" ca="1" si="270"/>
        <v>1500</v>
      </c>
      <c r="BC310" s="79">
        <f t="shared" ca="1" si="279"/>
        <v>1381.2049999999972</v>
      </c>
      <c r="BD310" s="79">
        <f t="shared" ca="1" si="251"/>
        <v>118.7950000000028</v>
      </c>
      <c r="BE310" s="79">
        <f t="shared" ca="1" si="252"/>
        <v>118.7950000000028</v>
      </c>
      <c r="BF310" s="79">
        <f t="shared" ca="1" si="286"/>
        <v>419131.60100000002</v>
      </c>
      <c r="BG310" s="14">
        <f ca="1">SUM(BE$12:BE310)</f>
        <v>218132.622</v>
      </c>
      <c r="BH310" s="77">
        <f ca="1">SUM(BC$12:BC310)+SUMIF(BD$12:BD310, "&lt;0")</f>
        <v>200998.97899999999</v>
      </c>
      <c r="BJ310" s="78">
        <v>44484</v>
      </c>
      <c r="BK310" s="79">
        <f t="shared" ca="1" si="253"/>
        <v>1750</v>
      </c>
      <c r="BL310" s="79">
        <f t="shared" ca="1" si="271"/>
        <v>1750</v>
      </c>
      <c r="BM310" s="79">
        <f t="shared" ca="1" si="280"/>
        <v>1631.2049999999972</v>
      </c>
      <c r="BN310" s="79">
        <f t="shared" ca="1" si="254"/>
        <v>118.7950000000028</v>
      </c>
      <c r="BO310" s="79">
        <f t="shared" ca="1" si="255"/>
        <v>118.7950000000028</v>
      </c>
      <c r="BP310" s="79">
        <f t="shared" ca="1" si="287"/>
        <v>475881.60100000002</v>
      </c>
      <c r="BQ310" s="14">
        <f ca="1">SUM(BO$12:BO310)</f>
        <v>248132.622</v>
      </c>
      <c r="BR310" s="77">
        <f ca="1">SUM(BM$12:BM310)+SUMIF(BN$12:BN310, "&lt;0")</f>
        <v>227748.97899999993</v>
      </c>
      <c r="BT310" s="78">
        <v>44484</v>
      </c>
      <c r="BU310" s="79">
        <f t="shared" ca="1" si="256"/>
        <v>2000</v>
      </c>
      <c r="BV310" s="79">
        <f t="shared" ca="1" si="272"/>
        <v>2000</v>
      </c>
      <c r="BW310" s="79">
        <f t="shared" ca="1" si="281"/>
        <v>1881.2049999999972</v>
      </c>
      <c r="BX310" s="79">
        <f t="shared" ca="1" si="257"/>
        <v>118.7950000000028</v>
      </c>
      <c r="BY310" s="79">
        <f t="shared" ca="1" si="258"/>
        <v>118.7950000000028</v>
      </c>
      <c r="BZ310" s="79">
        <f t="shared" ca="1" si="264"/>
        <v>532081.49010891607</v>
      </c>
      <c r="CA310" s="14">
        <f ca="1">SUM(BY$12:BY310)</f>
        <v>278132.62200000003</v>
      </c>
      <c r="CB310" s="77">
        <f ca="1">SUM(BW$12:BW310)+SUMIF(BX$12:BX310, "&lt;0")</f>
        <v>253948.8681089161</v>
      </c>
      <c r="CD310" s="78">
        <v>44484</v>
      </c>
      <c r="CE310" s="79">
        <f t="shared" ca="1" si="259"/>
        <v>2500</v>
      </c>
      <c r="CF310" s="79">
        <f t="shared" ca="1" si="273"/>
        <v>2500</v>
      </c>
      <c r="CG310" s="79">
        <f t="shared" ca="1" si="282"/>
        <v>1967.1544563748716</v>
      </c>
      <c r="CH310" s="79">
        <f t="shared" ca="1" si="260"/>
        <v>532.84554362512836</v>
      </c>
      <c r="CI310" s="79">
        <f t="shared" ca="1" si="261"/>
        <v>532.84554362512836</v>
      </c>
      <c r="CJ310" s="79">
        <f t="shared" ca="1" si="288"/>
        <v>636841.69994991261</v>
      </c>
      <c r="CK310" s="14">
        <f ca="1">SUM(CI$12:CI310)</f>
        <v>334690.06549537968</v>
      </c>
      <c r="CL310" s="77">
        <f ca="1">SUM(CG$12:CG310)+SUMIF(CH$12:CH310, "&lt;0")</f>
        <v>302151.63445453293</v>
      </c>
    </row>
    <row r="311" spans="1:90" x14ac:dyDescent="0.2">
      <c r="A311" s="56">
        <v>44485</v>
      </c>
      <c r="B311" s="76">
        <f ca="1">IF($A311&gt;= $C$5,$C$6, INDEX('[1]Historical Data'!$D$2:$D$742, MATCH(A311, '[1]Historical Data'!$B$2:$B$742, 0)))</f>
        <v>1942.7882857142852</v>
      </c>
      <c r="C311" s="79">
        <f t="shared" ca="1" si="265"/>
        <v>1942.7882857142852</v>
      </c>
      <c r="D311" s="79">
        <f t="shared" ca="1" si="274"/>
        <v>965.43528571428328</v>
      </c>
      <c r="E311" s="79">
        <f t="shared" ca="1" si="236"/>
        <v>977.35300000000188</v>
      </c>
      <c r="F311" s="79">
        <f t="shared" ca="1" si="237"/>
        <v>977.35300000000188</v>
      </c>
      <c r="G311" s="79">
        <f t="shared" ca="1" si="262"/>
        <v>521587.33014285658</v>
      </c>
      <c r="H311" s="14">
        <f ca="1">SUM(F$12:F311)</f>
        <v>272244.56928571418</v>
      </c>
      <c r="I311" s="77">
        <f ca="1">SUM(D$12:D311)+SUMIF(E$12:E311, "&lt;0")</f>
        <v>249342.76085714274</v>
      </c>
      <c r="J311" s="14"/>
      <c r="K311" s="78">
        <v>44485</v>
      </c>
      <c r="L311" s="79">
        <f t="shared" ca="1" si="238"/>
        <v>1850.8969899038457</v>
      </c>
      <c r="M311" s="79">
        <f t="shared" ca="1" si="266"/>
        <v>1850.8969899038457</v>
      </c>
      <c r="N311" s="79">
        <f t="shared" ca="1" si="275"/>
        <v>873.54398990384379</v>
      </c>
      <c r="O311" s="79">
        <f t="shared" ca="1" si="239"/>
        <v>977.35300000000188</v>
      </c>
      <c r="P311" s="79">
        <f t="shared" ca="1" si="240"/>
        <v>977.35300000000188</v>
      </c>
      <c r="Q311" s="79">
        <f t="shared" ca="1" si="283"/>
        <v>500636.11469807388</v>
      </c>
      <c r="R311" s="14">
        <f ca="1">SUM(P$12:P311)</f>
        <v>261217.61378846143</v>
      </c>
      <c r="S311" s="77">
        <f ca="1">SUM(N$12:N311)+SUMIF(O$12:O311, "&lt;0")</f>
        <v>239418.50090961534</v>
      </c>
      <c r="U311" s="78">
        <v>44485</v>
      </c>
      <c r="V311" s="79">
        <f t="shared" ca="1" si="241"/>
        <v>1250</v>
      </c>
      <c r="W311" s="79">
        <f t="shared" ca="1" si="267"/>
        <v>1250</v>
      </c>
      <c r="X311" s="79">
        <f t="shared" ca="1" si="276"/>
        <v>272.64699999999812</v>
      </c>
      <c r="Y311" s="79">
        <f t="shared" ca="1" si="242"/>
        <v>977.35300000000188</v>
      </c>
      <c r="Z311" s="79">
        <f t="shared" ca="1" si="243"/>
        <v>977.35300000000188</v>
      </c>
      <c r="AA311" s="79">
        <f t="shared" ca="1" si="284"/>
        <v>363631.60100000002</v>
      </c>
      <c r="AB311" s="14">
        <f ca="1">SUM(Z$12:Z311)</f>
        <v>189109.97499999998</v>
      </c>
      <c r="AC311" s="77">
        <f ca="1">SUM(X$12:X311)+SUMIF(Y$12:Y311, "&lt;0")</f>
        <v>174521.62599999999</v>
      </c>
      <c r="AE311" s="78">
        <v>44485</v>
      </c>
      <c r="AF311" s="79">
        <f t="shared" ca="1" si="244"/>
        <v>2000</v>
      </c>
      <c r="AG311" s="79">
        <f t="shared" ca="1" si="268"/>
        <v>2000</v>
      </c>
      <c r="AH311" s="79">
        <f t="shared" ca="1" si="277"/>
        <v>1022.6469999999981</v>
      </c>
      <c r="AI311" s="79">
        <f t="shared" ca="1" si="245"/>
        <v>977.35300000000188</v>
      </c>
      <c r="AJ311" s="79">
        <f t="shared" ca="1" si="246"/>
        <v>977.35300000000188</v>
      </c>
      <c r="AK311" s="79">
        <f t="shared" ca="1" si="263"/>
        <v>534081.49010891607</v>
      </c>
      <c r="AL311" s="14">
        <f ca="1">SUM(AJ$12:AJ311)</f>
        <v>279109.97500000003</v>
      </c>
      <c r="AM311" s="77">
        <f ca="1">SUM(AH$12:AH311)+SUMIF(AI$12:AI311, "&lt;0")</f>
        <v>254971.51510891609</v>
      </c>
      <c r="AO311" s="78">
        <v>44485</v>
      </c>
      <c r="AP311" s="79">
        <f t="shared" ca="1" si="247"/>
        <v>3000</v>
      </c>
      <c r="AQ311" s="79">
        <f t="shared" ca="1" si="269"/>
        <v>3000</v>
      </c>
      <c r="AR311" s="79">
        <f t="shared" ca="1" si="278"/>
        <v>1458.5210804695289</v>
      </c>
      <c r="AS311" s="79">
        <f t="shared" ca="1" si="248"/>
        <v>1541.4789195304711</v>
      </c>
      <c r="AT311" s="79">
        <f t="shared" ca="1" si="249"/>
        <v>1541.4789195304711</v>
      </c>
      <c r="AU311" s="79">
        <f t="shared" ca="1" si="285"/>
        <v>733967.72356228146</v>
      </c>
      <c r="AV311" s="14">
        <f ca="1">SUM(AT$12:AT311)</f>
        <v>384788.46186665847</v>
      </c>
      <c r="AW311" s="77">
        <f ca="1">SUM(AR$12:AR311)+SUMIF(AS$12:AS311, "&lt;0")</f>
        <v>349179.26169562316</v>
      </c>
      <c r="AX311" s="14"/>
      <c r="AZ311" s="78">
        <v>44485</v>
      </c>
      <c r="BA311" s="79">
        <f t="shared" ca="1" si="250"/>
        <v>1500</v>
      </c>
      <c r="BB311" s="79">
        <f t="shared" ca="1" si="270"/>
        <v>1500</v>
      </c>
      <c r="BC311" s="79">
        <f t="shared" ca="1" si="279"/>
        <v>522.64699999999812</v>
      </c>
      <c r="BD311" s="79">
        <f t="shared" ca="1" si="251"/>
        <v>977.35300000000188</v>
      </c>
      <c r="BE311" s="79">
        <f t="shared" ca="1" si="252"/>
        <v>977.35300000000188</v>
      </c>
      <c r="BF311" s="79">
        <f t="shared" ca="1" si="286"/>
        <v>420631.60100000002</v>
      </c>
      <c r="BG311" s="14">
        <f ca="1">SUM(BE$12:BE311)</f>
        <v>219109.97500000001</v>
      </c>
      <c r="BH311" s="77">
        <f ca="1">SUM(BC$12:BC311)+SUMIF(BD$12:BD311, "&lt;0")</f>
        <v>201521.62599999999</v>
      </c>
      <c r="BJ311" s="78">
        <v>44485</v>
      </c>
      <c r="BK311" s="79">
        <f t="shared" ca="1" si="253"/>
        <v>1750</v>
      </c>
      <c r="BL311" s="79">
        <f t="shared" ca="1" si="271"/>
        <v>1750</v>
      </c>
      <c r="BM311" s="79">
        <f t="shared" ca="1" si="280"/>
        <v>772.64699999999812</v>
      </c>
      <c r="BN311" s="79">
        <f t="shared" ca="1" si="254"/>
        <v>977.35300000000188</v>
      </c>
      <c r="BO311" s="79">
        <f t="shared" ca="1" si="255"/>
        <v>977.35300000000188</v>
      </c>
      <c r="BP311" s="79">
        <f t="shared" ca="1" si="287"/>
        <v>477631.60100000002</v>
      </c>
      <c r="BQ311" s="14">
        <f ca="1">SUM(BO$12:BO311)</f>
        <v>249109.97500000001</v>
      </c>
      <c r="BR311" s="77">
        <f ca="1">SUM(BM$12:BM311)+SUMIF(BN$12:BN311, "&lt;0")</f>
        <v>228521.62599999993</v>
      </c>
      <c r="BT311" s="78">
        <v>44485</v>
      </c>
      <c r="BU311" s="79">
        <f t="shared" ca="1" si="256"/>
        <v>2000</v>
      </c>
      <c r="BV311" s="79">
        <f t="shared" ca="1" si="272"/>
        <v>2000</v>
      </c>
      <c r="BW311" s="79">
        <f t="shared" ca="1" si="281"/>
        <v>1022.6469999999981</v>
      </c>
      <c r="BX311" s="79">
        <f t="shared" ca="1" si="257"/>
        <v>977.35300000000188</v>
      </c>
      <c r="BY311" s="79">
        <f t="shared" ca="1" si="258"/>
        <v>977.35300000000188</v>
      </c>
      <c r="BZ311" s="79">
        <f t="shared" ca="1" si="264"/>
        <v>534081.49010891607</v>
      </c>
      <c r="CA311" s="14">
        <f ca="1">SUM(BY$12:BY311)</f>
        <v>279109.97500000003</v>
      </c>
      <c r="CB311" s="77">
        <f ca="1">SUM(BW$12:BW311)+SUMIF(BX$12:BX311, "&lt;0")</f>
        <v>254971.51510891609</v>
      </c>
      <c r="CD311" s="78">
        <v>44485</v>
      </c>
      <c r="CE311" s="79">
        <f t="shared" ca="1" si="259"/>
        <v>2500</v>
      </c>
      <c r="CF311" s="79">
        <f t="shared" ca="1" si="273"/>
        <v>2500</v>
      </c>
      <c r="CG311" s="79">
        <f t="shared" ca="1" si="282"/>
        <v>1132.1017030219755</v>
      </c>
      <c r="CH311" s="79">
        <f t="shared" ca="1" si="260"/>
        <v>1367.8982969780245</v>
      </c>
      <c r="CI311" s="79">
        <f t="shared" ca="1" si="261"/>
        <v>1367.8982969780245</v>
      </c>
      <c r="CJ311" s="79">
        <f t="shared" ca="1" si="288"/>
        <v>639341.69994991261</v>
      </c>
      <c r="CK311" s="14">
        <f ca="1">SUM(CI$12:CI311)</f>
        <v>336057.96379235771</v>
      </c>
      <c r="CL311" s="77">
        <f ca="1">SUM(CG$12:CG311)+SUMIF(CH$12:CH311, "&lt;0")</f>
        <v>303283.7361575549</v>
      </c>
    </row>
    <row r="312" spans="1:90" x14ac:dyDescent="0.2">
      <c r="A312" s="56">
        <v>44486</v>
      </c>
      <c r="B312" s="76">
        <f ca="1">IF($A312&gt;= $C$5,$C$6, INDEX('[1]Historical Data'!$D$2:$D$742, MATCH(A312, '[1]Historical Data'!$B$2:$B$742, 0)))</f>
        <v>1942.7882857142852</v>
      </c>
      <c r="C312" s="79">
        <f t="shared" ca="1" si="265"/>
        <v>1942.7882857142852</v>
      </c>
      <c r="D312" s="79">
        <f t="shared" ca="1" si="274"/>
        <v>921.6532857142904</v>
      </c>
      <c r="E312" s="79">
        <f t="shared" ca="1" si="236"/>
        <v>1021.1349999999948</v>
      </c>
      <c r="F312" s="79">
        <f t="shared" ca="1" si="237"/>
        <v>1021.1349999999948</v>
      </c>
      <c r="G312" s="79">
        <f t="shared" ca="1" si="262"/>
        <v>523530.11842857086</v>
      </c>
      <c r="H312" s="14">
        <f ca="1">SUM(F$12:F312)</f>
        <v>273265.70428571419</v>
      </c>
      <c r="I312" s="77">
        <f ca="1">SUM(D$12:D312)+SUMIF(E$12:E312, "&lt;0")</f>
        <v>250264.41414285704</v>
      </c>
      <c r="J312" s="14"/>
      <c r="K312" s="78">
        <v>44486</v>
      </c>
      <c r="L312" s="79">
        <f t="shared" ca="1" si="238"/>
        <v>1850.8969899038457</v>
      </c>
      <c r="M312" s="79">
        <f t="shared" ca="1" si="266"/>
        <v>1850.8969899038457</v>
      </c>
      <c r="N312" s="79">
        <f t="shared" ca="1" si="275"/>
        <v>829.76198990385092</v>
      </c>
      <c r="O312" s="79">
        <f t="shared" ca="1" si="239"/>
        <v>1021.1349999999948</v>
      </c>
      <c r="P312" s="79">
        <f t="shared" ca="1" si="240"/>
        <v>1021.1349999999948</v>
      </c>
      <c r="Q312" s="79">
        <f t="shared" ca="1" si="283"/>
        <v>502487.01168797771</v>
      </c>
      <c r="R312" s="14">
        <f ca="1">SUM(P$12:P312)</f>
        <v>262238.74878846144</v>
      </c>
      <c r="S312" s="77">
        <f ca="1">SUM(N$12:N312)+SUMIF(O$12:O312, "&lt;0")</f>
        <v>240248.26289951918</v>
      </c>
      <c r="U312" s="78">
        <v>44486</v>
      </c>
      <c r="V312" s="79">
        <f t="shared" ca="1" si="241"/>
        <v>1250</v>
      </c>
      <c r="W312" s="79">
        <f t="shared" ca="1" si="267"/>
        <v>1250</v>
      </c>
      <c r="X312" s="79">
        <f t="shared" ca="1" si="276"/>
        <v>228.86500000000524</v>
      </c>
      <c r="Y312" s="79">
        <f t="shared" ca="1" si="242"/>
        <v>1021.1349999999948</v>
      </c>
      <c r="Z312" s="79">
        <f t="shared" ca="1" si="243"/>
        <v>1021.1349999999948</v>
      </c>
      <c r="AA312" s="79">
        <f t="shared" ca="1" si="284"/>
        <v>364881.60100000002</v>
      </c>
      <c r="AB312" s="14">
        <f ca="1">SUM(Z$12:Z312)</f>
        <v>190131.11</v>
      </c>
      <c r="AC312" s="77">
        <f ca="1">SUM(X$12:X312)+SUMIF(Y$12:Y312, "&lt;0")</f>
        <v>174750.49099999998</v>
      </c>
      <c r="AE312" s="78">
        <v>44486</v>
      </c>
      <c r="AF312" s="79">
        <f t="shared" ca="1" si="244"/>
        <v>2000</v>
      </c>
      <c r="AG312" s="79">
        <f t="shared" ca="1" si="268"/>
        <v>2000</v>
      </c>
      <c r="AH312" s="79">
        <f t="shared" ca="1" si="277"/>
        <v>978.86500000000524</v>
      </c>
      <c r="AI312" s="79">
        <f t="shared" ca="1" si="245"/>
        <v>1021.1349999999948</v>
      </c>
      <c r="AJ312" s="79">
        <f t="shared" ca="1" si="246"/>
        <v>1021.1349999999948</v>
      </c>
      <c r="AK312" s="79">
        <f t="shared" ca="1" si="263"/>
        <v>536081.49010891607</v>
      </c>
      <c r="AL312" s="14">
        <f ca="1">SUM(AJ$12:AJ312)</f>
        <v>280131.11000000004</v>
      </c>
      <c r="AM312" s="77">
        <f ca="1">SUM(AH$12:AH312)+SUMIF(AI$12:AI312, "&lt;0")</f>
        <v>255950.38010891608</v>
      </c>
      <c r="AO312" s="78">
        <v>44486</v>
      </c>
      <c r="AP312" s="79">
        <f t="shared" ca="1" si="247"/>
        <v>3000</v>
      </c>
      <c r="AQ312" s="79">
        <f t="shared" ca="1" si="269"/>
        <v>3000</v>
      </c>
      <c r="AR312" s="79">
        <f t="shared" ca="1" si="278"/>
        <v>1414.739080469536</v>
      </c>
      <c r="AS312" s="79">
        <f t="shared" ca="1" si="248"/>
        <v>1585.260919530464</v>
      </c>
      <c r="AT312" s="79">
        <f t="shared" ca="1" si="249"/>
        <v>1585.260919530464</v>
      </c>
      <c r="AU312" s="79">
        <f t="shared" ca="1" si="285"/>
        <v>736967.72356228146</v>
      </c>
      <c r="AV312" s="14">
        <f ca="1">SUM(AT$12:AT312)</f>
        <v>386373.72278618894</v>
      </c>
      <c r="AW312" s="77">
        <f ca="1">SUM(AR$12:AR312)+SUMIF(AS$12:AS312, "&lt;0")</f>
        <v>350594.0007760927</v>
      </c>
      <c r="AX312" s="14"/>
      <c r="AZ312" s="78">
        <v>44486</v>
      </c>
      <c r="BA312" s="79">
        <f t="shared" ca="1" si="250"/>
        <v>1500</v>
      </c>
      <c r="BB312" s="79">
        <f t="shared" ca="1" si="270"/>
        <v>1500</v>
      </c>
      <c r="BC312" s="79">
        <f t="shared" ca="1" si="279"/>
        <v>478.86500000000524</v>
      </c>
      <c r="BD312" s="79">
        <f t="shared" ca="1" si="251"/>
        <v>1021.1349999999948</v>
      </c>
      <c r="BE312" s="79">
        <f t="shared" ca="1" si="252"/>
        <v>1021.1349999999948</v>
      </c>
      <c r="BF312" s="79">
        <f t="shared" ca="1" si="286"/>
        <v>422131.60100000002</v>
      </c>
      <c r="BG312" s="14">
        <f ca="1">SUM(BE$12:BE312)</f>
        <v>220131.11</v>
      </c>
      <c r="BH312" s="77">
        <f ca="1">SUM(BC$12:BC312)+SUMIF(BD$12:BD312, "&lt;0")</f>
        <v>202000.49100000001</v>
      </c>
      <c r="BJ312" s="78">
        <v>44486</v>
      </c>
      <c r="BK312" s="79">
        <f t="shared" ca="1" si="253"/>
        <v>1750</v>
      </c>
      <c r="BL312" s="79">
        <f t="shared" ca="1" si="271"/>
        <v>1750</v>
      </c>
      <c r="BM312" s="79">
        <f t="shared" ca="1" si="280"/>
        <v>728.86500000000524</v>
      </c>
      <c r="BN312" s="79">
        <f t="shared" ca="1" si="254"/>
        <v>1021.1349999999948</v>
      </c>
      <c r="BO312" s="79">
        <f t="shared" ca="1" si="255"/>
        <v>1021.1349999999948</v>
      </c>
      <c r="BP312" s="79">
        <f t="shared" ca="1" si="287"/>
        <v>479381.60100000002</v>
      </c>
      <c r="BQ312" s="14">
        <f ca="1">SUM(BO$12:BO312)</f>
        <v>250131.11</v>
      </c>
      <c r="BR312" s="77">
        <f ca="1">SUM(BM$12:BM312)+SUMIF(BN$12:BN312, "&lt;0")</f>
        <v>229250.49099999995</v>
      </c>
      <c r="BT312" s="78">
        <v>44486</v>
      </c>
      <c r="BU312" s="79">
        <f t="shared" ca="1" si="256"/>
        <v>2000</v>
      </c>
      <c r="BV312" s="79">
        <f t="shared" ca="1" si="272"/>
        <v>2000</v>
      </c>
      <c r="BW312" s="79">
        <f t="shared" ca="1" si="281"/>
        <v>978.86500000000524</v>
      </c>
      <c r="BX312" s="79">
        <f t="shared" ca="1" si="257"/>
        <v>1021.1349999999948</v>
      </c>
      <c r="BY312" s="79">
        <f t="shared" ca="1" si="258"/>
        <v>1021.1349999999948</v>
      </c>
      <c r="BZ312" s="79">
        <f t="shared" ca="1" si="264"/>
        <v>536081.49010891607</v>
      </c>
      <c r="CA312" s="14">
        <f ca="1">SUM(BY$12:BY312)</f>
        <v>280131.11000000004</v>
      </c>
      <c r="CB312" s="77">
        <f ca="1">SUM(BW$12:BW312)+SUMIF(BX$12:BX312, "&lt;0")</f>
        <v>255950.38010891608</v>
      </c>
      <c r="CD312" s="78">
        <v>44486</v>
      </c>
      <c r="CE312" s="79">
        <f t="shared" ca="1" si="259"/>
        <v>2500</v>
      </c>
      <c r="CF312" s="79">
        <f t="shared" ca="1" si="273"/>
        <v>2500</v>
      </c>
      <c r="CG312" s="79">
        <f t="shared" ca="1" si="282"/>
        <v>1111.8249496690855</v>
      </c>
      <c r="CH312" s="79">
        <f t="shared" ca="1" si="260"/>
        <v>1388.1750503309145</v>
      </c>
      <c r="CI312" s="79">
        <f t="shared" ca="1" si="261"/>
        <v>1388.1750503309145</v>
      </c>
      <c r="CJ312" s="79">
        <f t="shared" ca="1" si="288"/>
        <v>641841.69994991261</v>
      </c>
      <c r="CK312" s="14">
        <f ca="1">SUM(CI$12:CI312)</f>
        <v>337446.13884268864</v>
      </c>
      <c r="CL312" s="77">
        <f ca="1">SUM(CG$12:CG312)+SUMIF(CH$12:CH312, "&lt;0")</f>
        <v>304395.56110722397</v>
      </c>
    </row>
    <row r="313" spans="1:90" x14ac:dyDescent="0.2">
      <c r="A313" s="56">
        <v>44487</v>
      </c>
      <c r="B313" s="76">
        <f ca="1">IF($A313&gt;= $C$5,$C$6, INDEX('[1]Historical Data'!$D$2:$D$742, MATCH(A313, '[1]Historical Data'!$B$2:$B$742, 0)))</f>
        <v>1942.7882857142852</v>
      </c>
      <c r="C313" s="79">
        <f t="shared" ca="1" si="265"/>
        <v>1942.7882857142852</v>
      </c>
      <c r="D313" s="79">
        <f t="shared" ca="1" si="274"/>
        <v>1942.7882857142852</v>
      </c>
      <c r="E313" s="79">
        <f t="shared" ca="1" si="236"/>
        <v>0</v>
      </c>
      <c r="F313" s="79">
        <f t="shared" ca="1" si="237"/>
        <v>0</v>
      </c>
      <c r="G313" s="79">
        <f t="shared" ca="1" si="262"/>
        <v>525472.90671428514</v>
      </c>
      <c r="H313" s="14">
        <f ca="1">SUM(F$12:F313)</f>
        <v>273265.70428571419</v>
      </c>
      <c r="I313" s="77">
        <f ca="1">SUM(D$12:D313)+SUMIF(E$12:E313, "&lt;0")</f>
        <v>252207.20242857133</v>
      </c>
      <c r="J313" s="14"/>
      <c r="K313" s="78">
        <v>44487</v>
      </c>
      <c r="L313" s="79">
        <f t="shared" ca="1" si="238"/>
        <v>1850.8969899038457</v>
      </c>
      <c r="M313" s="79">
        <f t="shared" ca="1" si="266"/>
        <v>1850.8969899038457</v>
      </c>
      <c r="N313" s="79">
        <f t="shared" ca="1" si="275"/>
        <v>1850.8969899038457</v>
      </c>
      <c r="O313" s="79">
        <f t="shared" ca="1" si="239"/>
        <v>0</v>
      </c>
      <c r="P313" s="79">
        <f t="shared" ca="1" si="240"/>
        <v>0</v>
      </c>
      <c r="Q313" s="79">
        <f t="shared" ca="1" si="283"/>
        <v>504337.90867788153</v>
      </c>
      <c r="R313" s="14">
        <f ca="1">SUM(P$12:P313)</f>
        <v>262238.74878846144</v>
      </c>
      <c r="S313" s="77">
        <f ca="1">SUM(N$12:N313)+SUMIF(O$12:O313, "&lt;0")</f>
        <v>242099.15988942303</v>
      </c>
      <c r="U313" s="78">
        <v>44487</v>
      </c>
      <c r="V313" s="79">
        <f t="shared" ca="1" si="241"/>
        <v>1250</v>
      </c>
      <c r="W313" s="79">
        <f t="shared" ca="1" si="267"/>
        <v>1250</v>
      </c>
      <c r="X313" s="79">
        <f t="shared" ca="1" si="276"/>
        <v>1250</v>
      </c>
      <c r="Y313" s="79">
        <f t="shared" ca="1" si="242"/>
        <v>0</v>
      </c>
      <c r="Z313" s="79">
        <f t="shared" ca="1" si="243"/>
        <v>0</v>
      </c>
      <c r="AA313" s="79">
        <f t="shared" ca="1" si="284"/>
        <v>366131.60100000002</v>
      </c>
      <c r="AB313" s="14">
        <f ca="1">SUM(Z$12:Z313)</f>
        <v>190131.11</v>
      </c>
      <c r="AC313" s="77">
        <f ca="1">SUM(X$12:X313)+SUMIF(Y$12:Y313, "&lt;0")</f>
        <v>176000.49099999998</v>
      </c>
      <c r="AE313" s="78">
        <v>44487</v>
      </c>
      <c r="AF313" s="79">
        <f t="shared" ca="1" si="244"/>
        <v>2000</v>
      </c>
      <c r="AG313" s="79">
        <f t="shared" ca="1" si="268"/>
        <v>2000</v>
      </c>
      <c r="AH313" s="79">
        <f t="shared" ca="1" si="277"/>
        <v>2000</v>
      </c>
      <c r="AI313" s="79">
        <f t="shared" ca="1" si="245"/>
        <v>0</v>
      </c>
      <c r="AJ313" s="79">
        <f t="shared" ca="1" si="246"/>
        <v>0</v>
      </c>
      <c r="AK313" s="79">
        <f t="shared" ca="1" si="263"/>
        <v>538081.49010891607</v>
      </c>
      <c r="AL313" s="14">
        <f ca="1">SUM(AJ$12:AJ313)</f>
        <v>280131.11000000004</v>
      </c>
      <c r="AM313" s="77">
        <f ca="1">SUM(AH$12:AH313)+SUMIF(AI$12:AI313, "&lt;0")</f>
        <v>257950.38010891608</v>
      </c>
      <c r="AO313" s="78">
        <v>44487</v>
      </c>
      <c r="AP313" s="79">
        <f t="shared" ca="1" si="247"/>
        <v>3000</v>
      </c>
      <c r="AQ313" s="79">
        <f t="shared" ca="1" si="269"/>
        <v>3000</v>
      </c>
      <c r="AR313" s="79">
        <f t="shared" ca="1" si="278"/>
        <v>2435.8740804695308</v>
      </c>
      <c r="AS313" s="79">
        <f t="shared" ca="1" si="248"/>
        <v>564.12591953046922</v>
      </c>
      <c r="AT313" s="79">
        <f t="shared" ca="1" si="249"/>
        <v>564.12591953046922</v>
      </c>
      <c r="AU313" s="79">
        <f t="shared" ca="1" si="285"/>
        <v>739967.72356228146</v>
      </c>
      <c r="AV313" s="14">
        <f ca="1">SUM(AT$12:AT313)</f>
        <v>386937.8487057194</v>
      </c>
      <c r="AW313" s="77">
        <f ca="1">SUM(AR$12:AR313)+SUMIF(AS$12:AS313, "&lt;0")</f>
        <v>353029.87485656224</v>
      </c>
      <c r="AX313" s="14"/>
      <c r="AZ313" s="78">
        <v>44487</v>
      </c>
      <c r="BA313" s="79">
        <f t="shared" ca="1" si="250"/>
        <v>1500</v>
      </c>
      <c r="BB313" s="79">
        <f t="shared" ca="1" si="270"/>
        <v>1500</v>
      </c>
      <c r="BC313" s="79">
        <f t="shared" ca="1" si="279"/>
        <v>1500</v>
      </c>
      <c r="BD313" s="79">
        <f t="shared" ca="1" si="251"/>
        <v>0</v>
      </c>
      <c r="BE313" s="79">
        <f t="shared" ca="1" si="252"/>
        <v>0</v>
      </c>
      <c r="BF313" s="79">
        <f t="shared" ca="1" si="286"/>
        <v>423631.60100000002</v>
      </c>
      <c r="BG313" s="14">
        <f ca="1">SUM(BE$12:BE313)</f>
        <v>220131.11</v>
      </c>
      <c r="BH313" s="77">
        <f ca="1">SUM(BC$12:BC313)+SUMIF(BD$12:BD313, "&lt;0")</f>
        <v>203500.49100000001</v>
      </c>
      <c r="BJ313" s="78">
        <v>44487</v>
      </c>
      <c r="BK313" s="79">
        <f t="shared" ca="1" si="253"/>
        <v>1750</v>
      </c>
      <c r="BL313" s="79">
        <f t="shared" ca="1" si="271"/>
        <v>1750</v>
      </c>
      <c r="BM313" s="79">
        <f t="shared" ca="1" si="280"/>
        <v>1750</v>
      </c>
      <c r="BN313" s="79">
        <f t="shared" ca="1" si="254"/>
        <v>0</v>
      </c>
      <c r="BO313" s="79">
        <f t="shared" ca="1" si="255"/>
        <v>0</v>
      </c>
      <c r="BP313" s="79">
        <f t="shared" ca="1" si="287"/>
        <v>481131.60100000002</v>
      </c>
      <c r="BQ313" s="14">
        <f ca="1">SUM(BO$12:BO313)</f>
        <v>250131.11</v>
      </c>
      <c r="BR313" s="77">
        <f ca="1">SUM(BM$12:BM313)+SUMIF(BN$12:BN313, "&lt;0")</f>
        <v>231000.49099999995</v>
      </c>
      <c r="BT313" s="78">
        <v>44487</v>
      </c>
      <c r="BU313" s="79">
        <f t="shared" ca="1" si="256"/>
        <v>2000</v>
      </c>
      <c r="BV313" s="79">
        <f t="shared" ca="1" si="272"/>
        <v>2000</v>
      </c>
      <c r="BW313" s="79">
        <f t="shared" ca="1" si="281"/>
        <v>2000</v>
      </c>
      <c r="BX313" s="79">
        <f t="shared" ca="1" si="257"/>
        <v>0</v>
      </c>
      <c r="BY313" s="79">
        <f t="shared" ca="1" si="258"/>
        <v>0</v>
      </c>
      <c r="BZ313" s="79">
        <f t="shared" ca="1" si="264"/>
        <v>538081.49010891607</v>
      </c>
      <c r="CA313" s="14">
        <f ca="1">SUM(BY$12:BY313)</f>
        <v>280131.11000000004</v>
      </c>
      <c r="CB313" s="77">
        <f ca="1">SUM(BW$12:BW313)+SUMIF(BX$12:BX313, "&lt;0")</f>
        <v>257950.38010891608</v>
      </c>
      <c r="CD313" s="78">
        <v>44487</v>
      </c>
      <c r="CE313" s="79">
        <f t="shared" ca="1" si="259"/>
        <v>2500</v>
      </c>
      <c r="CF313" s="79">
        <f t="shared" ca="1" si="273"/>
        <v>2500</v>
      </c>
      <c r="CG313" s="79">
        <f t="shared" ca="1" si="282"/>
        <v>2156.4651963161832</v>
      </c>
      <c r="CH313" s="79">
        <f t="shared" ca="1" si="260"/>
        <v>343.53480368381679</v>
      </c>
      <c r="CI313" s="79">
        <f t="shared" ca="1" si="261"/>
        <v>343.53480368381679</v>
      </c>
      <c r="CJ313" s="79">
        <f t="shared" ca="1" si="288"/>
        <v>644341.69994991261</v>
      </c>
      <c r="CK313" s="14">
        <f ca="1">SUM(CI$12:CI313)</f>
        <v>337789.67364637245</v>
      </c>
      <c r="CL313" s="77">
        <f ca="1">SUM(CG$12:CG313)+SUMIF(CH$12:CH313, "&lt;0")</f>
        <v>306552.02630354016</v>
      </c>
    </row>
    <row r="314" spans="1:90" x14ac:dyDescent="0.2">
      <c r="A314" s="56">
        <v>44488</v>
      </c>
      <c r="B314" s="76">
        <f ca="1">IF($A314&gt;= $C$5,$C$6, INDEX('[1]Historical Data'!$D$2:$D$742, MATCH(A314, '[1]Historical Data'!$B$2:$B$742, 0)))</f>
        <v>1942.7882857142852</v>
      </c>
      <c r="C314" s="79">
        <f t="shared" ca="1" si="265"/>
        <v>1942.7882857142852</v>
      </c>
      <c r="D314" s="79">
        <f t="shared" ca="1" si="274"/>
        <v>1622.2572857142825</v>
      </c>
      <c r="E314" s="79">
        <f t="shared" ca="1" si="236"/>
        <v>320.53100000000268</v>
      </c>
      <c r="F314" s="79">
        <f t="shared" ca="1" si="237"/>
        <v>320.53100000000268</v>
      </c>
      <c r="G314" s="79">
        <f t="shared" ca="1" si="262"/>
        <v>527415.69499999948</v>
      </c>
      <c r="H314" s="14">
        <f ca="1">SUM(F$12:F314)</f>
        <v>273586.23528571421</v>
      </c>
      <c r="I314" s="77">
        <f ca="1">SUM(D$12:D314)+SUMIF(E$12:E314, "&lt;0")</f>
        <v>253829.45971428562</v>
      </c>
      <c r="J314" s="14"/>
      <c r="K314" s="78">
        <v>44488</v>
      </c>
      <c r="L314" s="79">
        <f t="shared" ca="1" si="238"/>
        <v>1850.8969899038457</v>
      </c>
      <c r="M314" s="79">
        <f t="shared" ca="1" si="266"/>
        <v>1850.8969899038457</v>
      </c>
      <c r="N314" s="79">
        <f t="shared" ca="1" si="275"/>
        <v>1530.365989903843</v>
      </c>
      <c r="O314" s="79">
        <f t="shared" ca="1" si="239"/>
        <v>320.53100000000268</v>
      </c>
      <c r="P314" s="79">
        <f t="shared" ca="1" si="240"/>
        <v>320.53100000000268</v>
      </c>
      <c r="Q314" s="79">
        <f t="shared" ca="1" si="283"/>
        <v>506188.80566778535</v>
      </c>
      <c r="R314" s="14">
        <f ca="1">SUM(P$12:P314)</f>
        <v>262559.27978846146</v>
      </c>
      <c r="S314" s="77">
        <f ca="1">SUM(N$12:N314)+SUMIF(O$12:O314, "&lt;0")</f>
        <v>243629.52587932686</v>
      </c>
      <c r="U314" s="78">
        <v>44488</v>
      </c>
      <c r="V314" s="79">
        <f t="shared" ca="1" si="241"/>
        <v>1250</v>
      </c>
      <c r="W314" s="79">
        <f t="shared" ca="1" si="267"/>
        <v>1250</v>
      </c>
      <c r="X314" s="79">
        <f t="shared" ca="1" si="276"/>
        <v>929.46899999999732</v>
      </c>
      <c r="Y314" s="79">
        <f t="shared" ca="1" si="242"/>
        <v>320.53100000000268</v>
      </c>
      <c r="Z314" s="79">
        <f t="shared" ca="1" si="243"/>
        <v>320.53100000000268</v>
      </c>
      <c r="AA314" s="79">
        <f t="shared" ca="1" si="284"/>
        <v>367381.60100000002</v>
      </c>
      <c r="AB314" s="14">
        <f ca="1">SUM(Z$12:Z314)</f>
        <v>190451.641</v>
      </c>
      <c r="AC314" s="77">
        <f ca="1">SUM(X$12:X314)+SUMIF(Y$12:Y314, "&lt;0")</f>
        <v>176929.95999999996</v>
      </c>
      <c r="AE314" s="78">
        <v>44488</v>
      </c>
      <c r="AF314" s="79">
        <f t="shared" ca="1" si="244"/>
        <v>2000</v>
      </c>
      <c r="AG314" s="79">
        <f t="shared" ca="1" si="268"/>
        <v>2000</v>
      </c>
      <c r="AH314" s="79">
        <f t="shared" ca="1" si="277"/>
        <v>1679.4689999999973</v>
      </c>
      <c r="AI314" s="79">
        <f t="shared" ca="1" si="245"/>
        <v>320.53100000000268</v>
      </c>
      <c r="AJ314" s="79">
        <f t="shared" ca="1" si="246"/>
        <v>320.53100000000268</v>
      </c>
      <c r="AK314" s="79">
        <f t="shared" ca="1" si="263"/>
        <v>540081.49010891607</v>
      </c>
      <c r="AL314" s="14">
        <f ca="1">SUM(AJ$12:AJ314)</f>
        <v>280451.64100000006</v>
      </c>
      <c r="AM314" s="77">
        <f ca="1">SUM(AH$12:AH314)+SUMIF(AI$12:AI314, "&lt;0")</f>
        <v>259629.84910891607</v>
      </c>
      <c r="AO314" s="78">
        <v>44488</v>
      </c>
      <c r="AP314" s="79">
        <f t="shared" ca="1" si="247"/>
        <v>3000</v>
      </c>
      <c r="AQ314" s="79">
        <f t="shared" ca="1" si="269"/>
        <v>3000</v>
      </c>
      <c r="AR314" s="79">
        <f t="shared" ca="1" si="278"/>
        <v>2115.3430804695281</v>
      </c>
      <c r="AS314" s="79">
        <f t="shared" ca="1" si="248"/>
        <v>884.6569195304719</v>
      </c>
      <c r="AT314" s="79">
        <f t="shared" ca="1" si="249"/>
        <v>884.6569195304719</v>
      </c>
      <c r="AU314" s="79">
        <f t="shared" ca="1" si="285"/>
        <v>742967.72356228146</v>
      </c>
      <c r="AV314" s="14">
        <f ca="1">SUM(AT$12:AT314)</f>
        <v>387822.50562524988</v>
      </c>
      <c r="AW314" s="77">
        <f ca="1">SUM(AR$12:AR314)+SUMIF(AS$12:AS314, "&lt;0")</f>
        <v>355145.21793703176</v>
      </c>
      <c r="AX314" s="14"/>
      <c r="AZ314" s="78">
        <v>44488</v>
      </c>
      <c r="BA314" s="79">
        <f t="shared" ca="1" si="250"/>
        <v>1500</v>
      </c>
      <c r="BB314" s="79">
        <f t="shared" ca="1" si="270"/>
        <v>1500</v>
      </c>
      <c r="BC314" s="79">
        <f t="shared" ca="1" si="279"/>
        <v>1179.4689999999973</v>
      </c>
      <c r="BD314" s="79">
        <f t="shared" ca="1" si="251"/>
        <v>320.53100000000268</v>
      </c>
      <c r="BE314" s="79">
        <f t="shared" ca="1" si="252"/>
        <v>320.53100000000268</v>
      </c>
      <c r="BF314" s="79">
        <f t="shared" ca="1" si="286"/>
        <v>425131.60100000002</v>
      </c>
      <c r="BG314" s="14">
        <f ca="1">SUM(BE$12:BE314)</f>
        <v>220451.641</v>
      </c>
      <c r="BH314" s="77">
        <f ca="1">SUM(BC$12:BC314)+SUMIF(BD$12:BD314, "&lt;0")</f>
        <v>204679.96</v>
      </c>
      <c r="BJ314" s="78">
        <v>44488</v>
      </c>
      <c r="BK314" s="79">
        <f t="shared" ca="1" si="253"/>
        <v>1750</v>
      </c>
      <c r="BL314" s="79">
        <f t="shared" ca="1" si="271"/>
        <v>1750</v>
      </c>
      <c r="BM314" s="79">
        <f t="shared" ca="1" si="280"/>
        <v>1429.4689999999973</v>
      </c>
      <c r="BN314" s="79">
        <f t="shared" ca="1" si="254"/>
        <v>320.53100000000268</v>
      </c>
      <c r="BO314" s="79">
        <f t="shared" ca="1" si="255"/>
        <v>320.53100000000268</v>
      </c>
      <c r="BP314" s="79">
        <f t="shared" ca="1" si="287"/>
        <v>482881.60100000002</v>
      </c>
      <c r="BQ314" s="14">
        <f ca="1">SUM(BO$12:BO314)</f>
        <v>250451.641</v>
      </c>
      <c r="BR314" s="77">
        <f ca="1">SUM(BM$12:BM314)+SUMIF(BN$12:BN314, "&lt;0")</f>
        <v>232429.95999999993</v>
      </c>
      <c r="BT314" s="78">
        <v>44488</v>
      </c>
      <c r="BU314" s="79">
        <f t="shared" ca="1" si="256"/>
        <v>2000</v>
      </c>
      <c r="BV314" s="79">
        <f t="shared" ca="1" si="272"/>
        <v>2000</v>
      </c>
      <c r="BW314" s="79">
        <f t="shared" ca="1" si="281"/>
        <v>1679.4689999999973</v>
      </c>
      <c r="BX314" s="79">
        <f t="shared" ca="1" si="257"/>
        <v>320.53100000000268</v>
      </c>
      <c r="BY314" s="79">
        <f t="shared" ca="1" si="258"/>
        <v>320.53100000000268</v>
      </c>
      <c r="BZ314" s="79">
        <f t="shared" ca="1" si="264"/>
        <v>540081.49010891607</v>
      </c>
      <c r="CA314" s="14">
        <f ca="1">SUM(BY$12:BY314)</f>
        <v>280451.64100000006</v>
      </c>
      <c r="CB314" s="77">
        <f ca="1">SUM(BW$12:BW314)+SUMIF(BX$12:BX314, "&lt;0")</f>
        <v>259629.84910891607</v>
      </c>
      <c r="CD314" s="78">
        <v>44488</v>
      </c>
      <c r="CE314" s="79">
        <f t="shared" ca="1" si="259"/>
        <v>2500</v>
      </c>
      <c r="CF314" s="79">
        <f t="shared" ca="1" si="273"/>
        <v>2500</v>
      </c>
      <c r="CG314" s="79">
        <f t="shared" ca="1" si="282"/>
        <v>1859.4394429632835</v>
      </c>
      <c r="CH314" s="79">
        <f t="shared" ca="1" si="260"/>
        <v>640.56055703671655</v>
      </c>
      <c r="CI314" s="79">
        <f t="shared" ca="1" si="261"/>
        <v>640.56055703671655</v>
      </c>
      <c r="CJ314" s="79">
        <f t="shared" ca="1" si="288"/>
        <v>646841.69994991261</v>
      </c>
      <c r="CK314" s="14">
        <f ca="1">SUM(CI$12:CI314)</f>
        <v>338430.23420340917</v>
      </c>
      <c r="CL314" s="77">
        <f ca="1">SUM(CG$12:CG314)+SUMIF(CH$12:CH314, "&lt;0")</f>
        <v>308411.46574650344</v>
      </c>
    </row>
    <row r="315" spans="1:90" x14ac:dyDescent="0.2">
      <c r="A315" s="56">
        <v>44489</v>
      </c>
      <c r="B315" s="76">
        <f ca="1">IF($A315&gt;= $C$5,$C$6, INDEX('[1]Historical Data'!$D$2:$D$742, MATCH(A315, '[1]Historical Data'!$B$2:$B$742, 0)))</f>
        <v>1942.7882857142852</v>
      </c>
      <c r="C315" s="79">
        <f t="shared" ca="1" si="265"/>
        <v>1942.7882857142852</v>
      </c>
      <c r="D315" s="79">
        <f t="shared" ca="1" si="274"/>
        <v>1942.7882857142852</v>
      </c>
      <c r="E315" s="79">
        <f t="shared" ca="1" si="236"/>
        <v>0</v>
      </c>
      <c r="F315" s="79">
        <f t="shared" ca="1" si="237"/>
        <v>0</v>
      </c>
      <c r="G315" s="79">
        <f t="shared" ca="1" si="262"/>
        <v>529358.48328571382</v>
      </c>
      <c r="H315" s="14">
        <f ca="1">SUM(F$12:F315)</f>
        <v>273586.23528571421</v>
      </c>
      <c r="I315" s="77">
        <f ca="1">SUM(D$12:D315)+SUMIF(E$12:E315, "&lt;0")</f>
        <v>255772.24799999991</v>
      </c>
      <c r="J315" s="14"/>
      <c r="K315" s="78">
        <v>44489</v>
      </c>
      <c r="L315" s="79">
        <f t="shared" ca="1" si="238"/>
        <v>1850.8969899038457</v>
      </c>
      <c r="M315" s="79">
        <f t="shared" ca="1" si="266"/>
        <v>1850.8969899038457</v>
      </c>
      <c r="N315" s="79">
        <f t="shared" ca="1" si="275"/>
        <v>1850.8969899038457</v>
      </c>
      <c r="O315" s="79">
        <f t="shared" ca="1" si="239"/>
        <v>0</v>
      </c>
      <c r="P315" s="79">
        <f t="shared" ca="1" si="240"/>
        <v>0</v>
      </c>
      <c r="Q315" s="79">
        <f t="shared" ca="1" si="283"/>
        <v>508039.70265768917</v>
      </c>
      <c r="R315" s="14">
        <f ca="1">SUM(P$12:P315)</f>
        <v>262559.27978846146</v>
      </c>
      <c r="S315" s="77">
        <f ca="1">SUM(N$12:N315)+SUMIF(O$12:O315, "&lt;0")</f>
        <v>245480.42286923071</v>
      </c>
      <c r="U315" s="78">
        <v>44489</v>
      </c>
      <c r="V315" s="79">
        <f t="shared" ca="1" si="241"/>
        <v>1250</v>
      </c>
      <c r="W315" s="79">
        <f t="shared" ca="1" si="267"/>
        <v>1250</v>
      </c>
      <c r="X315" s="79">
        <f t="shared" ca="1" si="276"/>
        <v>1250</v>
      </c>
      <c r="Y315" s="79">
        <f t="shared" ca="1" si="242"/>
        <v>0</v>
      </c>
      <c r="Z315" s="79">
        <f t="shared" ca="1" si="243"/>
        <v>0</v>
      </c>
      <c r="AA315" s="79">
        <f t="shared" ca="1" si="284"/>
        <v>368631.60100000002</v>
      </c>
      <c r="AB315" s="14">
        <f ca="1">SUM(Z$12:Z315)</f>
        <v>190451.641</v>
      </c>
      <c r="AC315" s="77">
        <f ca="1">SUM(X$12:X315)+SUMIF(Y$12:Y315, "&lt;0")</f>
        <v>178179.95999999996</v>
      </c>
      <c r="AE315" s="78">
        <v>44489</v>
      </c>
      <c r="AF315" s="79">
        <f t="shared" ca="1" si="244"/>
        <v>2000</v>
      </c>
      <c r="AG315" s="79">
        <f t="shared" ca="1" si="268"/>
        <v>2000</v>
      </c>
      <c r="AH315" s="79">
        <f t="shared" ca="1" si="277"/>
        <v>2000</v>
      </c>
      <c r="AI315" s="79">
        <f t="shared" ca="1" si="245"/>
        <v>0</v>
      </c>
      <c r="AJ315" s="79">
        <f t="shared" ca="1" si="246"/>
        <v>0</v>
      </c>
      <c r="AK315" s="79">
        <f t="shared" ca="1" si="263"/>
        <v>542081.49010891607</v>
      </c>
      <c r="AL315" s="14">
        <f ca="1">SUM(AJ$12:AJ315)</f>
        <v>280451.64100000006</v>
      </c>
      <c r="AM315" s="77">
        <f ca="1">SUM(AH$12:AH315)+SUMIF(AI$12:AI315, "&lt;0")</f>
        <v>261629.84910891607</v>
      </c>
      <c r="AO315" s="78">
        <v>44489</v>
      </c>
      <c r="AP315" s="79">
        <f t="shared" ca="1" si="247"/>
        <v>3000</v>
      </c>
      <c r="AQ315" s="79">
        <f t="shared" ca="1" si="269"/>
        <v>3000</v>
      </c>
      <c r="AR315" s="79">
        <f t="shared" ca="1" si="278"/>
        <v>2435.8740804695308</v>
      </c>
      <c r="AS315" s="79">
        <f t="shared" ca="1" si="248"/>
        <v>564.12591953046922</v>
      </c>
      <c r="AT315" s="79">
        <f t="shared" ca="1" si="249"/>
        <v>564.12591953046922</v>
      </c>
      <c r="AU315" s="79">
        <f t="shared" ca="1" si="285"/>
        <v>745967.72356228146</v>
      </c>
      <c r="AV315" s="14">
        <f ca="1">SUM(AT$12:AT315)</f>
        <v>388386.63154478034</v>
      </c>
      <c r="AW315" s="77">
        <f ca="1">SUM(AR$12:AR315)+SUMIF(AS$12:AS315, "&lt;0")</f>
        <v>357581.0920175013</v>
      </c>
      <c r="AX315" s="14"/>
      <c r="AZ315" s="78">
        <v>44489</v>
      </c>
      <c r="BA315" s="79">
        <f t="shared" ca="1" si="250"/>
        <v>1500</v>
      </c>
      <c r="BB315" s="79">
        <f t="shared" ca="1" si="270"/>
        <v>1500</v>
      </c>
      <c r="BC315" s="79">
        <f t="shared" ca="1" si="279"/>
        <v>1500</v>
      </c>
      <c r="BD315" s="79">
        <f t="shared" ca="1" si="251"/>
        <v>0</v>
      </c>
      <c r="BE315" s="79">
        <f t="shared" ca="1" si="252"/>
        <v>0</v>
      </c>
      <c r="BF315" s="79">
        <f t="shared" ca="1" si="286"/>
        <v>426631.60100000002</v>
      </c>
      <c r="BG315" s="14">
        <f ca="1">SUM(BE$12:BE315)</f>
        <v>220451.641</v>
      </c>
      <c r="BH315" s="77">
        <f ca="1">SUM(BC$12:BC315)+SUMIF(BD$12:BD315, "&lt;0")</f>
        <v>206179.96</v>
      </c>
      <c r="BJ315" s="78">
        <v>44489</v>
      </c>
      <c r="BK315" s="79">
        <f t="shared" ca="1" si="253"/>
        <v>1750</v>
      </c>
      <c r="BL315" s="79">
        <f t="shared" ca="1" si="271"/>
        <v>1750</v>
      </c>
      <c r="BM315" s="79">
        <f t="shared" ca="1" si="280"/>
        <v>1750</v>
      </c>
      <c r="BN315" s="79">
        <f t="shared" ca="1" si="254"/>
        <v>0</v>
      </c>
      <c r="BO315" s="79">
        <f t="shared" ca="1" si="255"/>
        <v>0</v>
      </c>
      <c r="BP315" s="79">
        <f t="shared" ca="1" si="287"/>
        <v>484631.60100000002</v>
      </c>
      <c r="BQ315" s="14">
        <f ca="1">SUM(BO$12:BO315)</f>
        <v>250451.641</v>
      </c>
      <c r="BR315" s="77">
        <f ca="1">SUM(BM$12:BM315)+SUMIF(BN$12:BN315, "&lt;0")</f>
        <v>234179.95999999993</v>
      </c>
      <c r="BT315" s="78">
        <v>44489</v>
      </c>
      <c r="BU315" s="79">
        <f t="shared" ca="1" si="256"/>
        <v>2000</v>
      </c>
      <c r="BV315" s="79">
        <f t="shared" ca="1" si="272"/>
        <v>2000</v>
      </c>
      <c r="BW315" s="79">
        <f t="shared" ca="1" si="281"/>
        <v>2000</v>
      </c>
      <c r="BX315" s="79">
        <f t="shared" ca="1" si="257"/>
        <v>0</v>
      </c>
      <c r="BY315" s="79">
        <f t="shared" ca="1" si="258"/>
        <v>0</v>
      </c>
      <c r="BZ315" s="79">
        <f t="shared" ca="1" si="264"/>
        <v>542081.49010891607</v>
      </c>
      <c r="CA315" s="14">
        <f ca="1">SUM(BY$12:BY315)</f>
        <v>280451.64100000006</v>
      </c>
      <c r="CB315" s="77">
        <f ca="1">SUM(BW$12:BW315)+SUMIF(BX$12:BX315, "&lt;0")</f>
        <v>261629.84910891607</v>
      </c>
      <c r="CD315" s="78">
        <v>44489</v>
      </c>
      <c r="CE315" s="79">
        <f t="shared" ca="1" si="259"/>
        <v>2500</v>
      </c>
      <c r="CF315" s="79">
        <f t="shared" ca="1" si="273"/>
        <v>2500</v>
      </c>
      <c r="CG315" s="79">
        <f t="shared" ca="1" si="282"/>
        <v>2203.4756896103891</v>
      </c>
      <c r="CH315" s="79">
        <f t="shared" ca="1" si="260"/>
        <v>296.52431038961095</v>
      </c>
      <c r="CI315" s="79">
        <f t="shared" ca="1" si="261"/>
        <v>296.52431038961095</v>
      </c>
      <c r="CJ315" s="79">
        <f t="shared" ca="1" si="288"/>
        <v>649341.69994991261</v>
      </c>
      <c r="CK315" s="14">
        <f ca="1">SUM(CI$12:CI315)</f>
        <v>338726.75851379876</v>
      </c>
      <c r="CL315" s="77">
        <f ca="1">SUM(CG$12:CG315)+SUMIF(CH$12:CH315, "&lt;0")</f>
        <v>310614.94143611385</v>
      </c>
    </row>
    <row r="316" spans="1:90" x14ac:dyDescent="0.2">
      <c r="A316" s="56">
        <v>44490</v>
      </c>
      <c r="B316" s="76">
        <f ca="1">IF($A316&gt;= $C$5,$C$6, INDEX('[1]Historical Data'!$D$2:$D$742, MATCH(A316, '[1]Historical Data'!$B$2:$B$742, 0)))</f>
        <v>1942.7882857142852</v>
      </c>
      <c r="C316" s="79">
        <f t="shared" ca="1" si="265"/>
        <v>1942.7882857142852</v>
      </c>
      <c r="D316" s="79">
        <f t="shared" ca="1" si="274"/>
        <v>1942.7882857142852</v>
      </c>
      <c r="E316" s="79">
        <f t="shared" ca="1" si="236"/>
        <v>0</v>
      </c>
      <c r="F316" s="79">
        <f t="shared" ca="1" si="237"/>
        <v>0</v>
      </c>
      <c r="G316" s="79">
        <f t="shared" ca="1" si="262"/>
        <v>531301.27157142817</v>
      </c>
      <c r="H316" s="14">
        <f ca="1">SUM(F$12:F316)</f>
        <v>273586.23528571421</v>
      </c>
      <c r="I316" s="77">
        <f ca="1">SUM(D$12:D316)+SUMIF(E$12:E316, "&lt;0")</f>
        <v>257715.03628571419</v>
      </c>
      <c r="J316" s="14"/>
      <c r="K316" s="78">
        <v>44490</v>
      </c>
      <c r="L316" s="79">
        <f t="shared" ca="1" si="238"/>
        <v>1850.8969899038457</v>
      </c>
      <c r="M316" s="79">
        <f t="shared" ca="1" si="266"/>
        <v>1850.8969899038457</v>
      </c>
      <c r="N316" s="79">
        <f t="shared" ca="1" si="275"/>
        <v>1850.8969899038457</v>
      </c>
      <c r="O316" s="79">
        <f t="shared" ca="1" si="239"/>
        <v>0</v>
      </c>
      <c r="P316" s="79">
        <f t="shared" ca="1" si="240"/>
        <v>0</v>
      </c>
      <c r="Q316" s="79">
        <f t="shared" ca="1" si="283"/>
        <v>509890.59964759299</v>
      </c>
      <c r="R316" s="14">
        <f ca="1">SUM(P$12:P316)</f>
        <v>262559.27978846146</v>
      </c>
      <c r="S316" s="77">
        <f ca="1">SUM(N$12:N316)+SUMIF(O$12:O316, "&lt;0")</f>
        <v>247331.31985913456</v>
      </c>
      <c r="U316" s="78">
        <v>44490</v>
      </c>
      <c r="V316" s="79">
        <f t="shared" ca="1" si="241"/>
        <v>1250</v>
      </c>
      <c r="W316" s="79">
        <f t="shared" ca="1" si="267"/>
        <v>1250</v>
      </c>
      <c r="X316" s="79">
        <f t="shared" ca="1" si="276"/>
        <v>1250</v>
      </c>
      <c r="Y316" s="79">
        <f t="shared" ca="1" si="242"/>
        <v>0</v>
      </c>
      <c r="Z316" s="79">
        <f t="shared" ca="1" si="243"/>
        <v>0</v>
      </c>
      <c r="AA316" s="79">
        <f t="shared" ca="1" si="284"/>
        <v>369881.60100000002</v>
      </c>
      <c r="AB316" s="14">
        <f ca="1">SUM(Z$12:Z316)</f>
        <v>190451.641</v>
      </c>
      <c r="AC316" s="77">
        <f ca="1">SUM(X$12:X316)+SUMIF(Y$12:Y316, "&lt;0")</f>
        <v>179429.95999999996</v>
      </c>
      <c r="AE316" s="78">
        <v>44490</v>
      </c>
      <c r="AF316" s="79">
        <f t="shared" ca="1" si="244"/>
        <v>2000</v>
      </c>
      <c r="AG316" s="79">
        <f t="shared" ca="1" si="268"/>
        <v>2000</v>
      </c>
      <c r="AH316" s="79">
        <f t="shared" ca="1" si="277"/>
        <v>2000</v>
      </c>
      <c r="AI316" s="79">
        <f t="shared" ca="1" si="245"/>
        <v>0</v>
      </c>
      <c r="AJ316" s="79">
        <f t="shared" ca="1" si="246"/>
        <v>0</v>
      </c>
      <c r="AK316" s="79">
        <f t="shared" ca="1" si="263"/>
        <v>544081.49010891607</v>
      </c>
      <c r="AL316" s="14">
        <f ca="1">SUM(AJ$12:AJ316)</f>
        <v>280451.64100000006</v>
      </c>
      <c r="AM316" s="77">
        <f ca="1">SUM(AH$12:AH316)+SUMIF(AI$12:AI316, "&lt;0")</f>
        <v>263629.84910891607</v>
      </c>
      <c r="AO316" s="78">
        <v>44490</v>
      </c>
      <c r="AP316" s="79">
        <f t="shared" ca="1" si="247"/>
        <v>3000</v>
      </c>
      <c r="AQ316" s="79">
        <f t="shared" ca="1" si="269"/>
        <v>3000</v>
      </c>
      <c r="AR316" s="79">
        <f t="shared" ca="1" si="278"/>
        <v>2435.8740804695312</v>
      </c>
      <c r="AS316" s="79">
        <f t="shared" ca="1" si="248"/>
        <v>564.12591953046876</v>
      </c>
      <c r="AT316" s="79">
        <f t="shared" ca="1" si="249"/>
        <v>564.12591953046876</v>
      </c>
      <c r="AU316" s="79">
        <f t="shared" ca="1" si="285"/>
        <v>748967.72356228146</v>
      </c>
      <c r="AV316" s="14">
        <f ca="1">SUM(AT$12:AT316)</f>
        <v>388950.75746431079</v>
      </c>
      <c r="AW316" s="77">
        <f ca="1">SUM(AR$12:AR316)+SUMIF(AS$12:AS316, "&lt;0")</f>
        <v>360016.96609797084</v>
      </c>
      <c r="AX316" s="14"/>
      <c r="AZ316" s="78">
        <v>44490</v>
      </c>
      <c r="BA316" s="79">
        <f t="shared" ca="1" si="250"/>
        <v>1500</v>
      </c>
      <c r="BB316" s="79">
        <f t="shared" ca="1" si="270"/>
        <v>1500</v>
      </c>
      <c r="BC316" s="79">
        <f t="shared" ca="1" si="279"/>
        <v>1500</v>
      </c>
      <c r="BD316" s="79">
        <f t="shared" ca="1" si="251"/>
        <v>0</v>
      </c>
      <c r="BE316" s="79">
        <f t="shared" ca="1" si="252"/>
        <v>0</v>
      </c>
      <c r="BF316" s="79">
        <f t="shared" ca="1" si="286"/>
        <v>428131.60100000002</v>
      </c>
      <c r="BG316" s="14">
        <f ca="1">SUM(BE$12:BE316)</f>
        <v>220451.641</v>
      </c>
      <c r="BH316" s="77">
        <f ca="1">SUM(BC$12:BC316)+SUMIF(BD$12:BD316, "&lt;0")</f>
        <v>207679.96</v>
      </c>
      <c r="BJ316" s="78">
        <v>44490</v>
      </c>
      <c r="BK316" s="79">
        <f t="shared" ca="1" si="253"/>
        <v>1750</v>
      </c>
      <c r="BL316" s="79">
        <f t="shared" ca="1" si="271"/>
        <v>1750</v>
      </c>
      <c r="BM316" s="79">
        <f t="shared" ca="1" si="280"/>
        <v>1750</v>
      </c>
      <c r="BN316" s="79">
        <f t="shared" ca="1" si="254"/>
        <v>0</v>
      </c>
      <c r="BO316" s="79">
        <f t="shared" ca="1" si="255"/>
        <v>0</v>
      </c>
      <c r="BP316" s="79">
        <f t="shared" ca="1" si="287"/>
        <v>486381.60100000002</v>
      </c>
      <c r="BQ316" s="14">
        <f ca="1">SUM(BO$12:BO316)</f>
        <v>250451.641</v>
      </c>
      <c r="BR316" s="77">
        <f ca="1">SUM(BM$12:BM316)+SUMIF(BN$12:BN316, "&lt;0")</f>
        <v>235929.95999999993</v>
      </c>
      <c r="BT316" s="78">
        <v>44490</v>
      </c>
      <c r="BU316" s="79">
        <f t="shared" ca="1" si="256"/>
        <v>2000</v>
      </c>
      <c r="BV316" s="79">
        <f t="shared" ca="1" si="272"/>
        <v>2000</v>
      </c>
      <c r="BW316" s="79">
        <f t="shared" ca="1" si="281"/>
        <v>2000</v>
      </c>
      <c r="BX316" s="79">
        <f t="shared" ca="1" si="257"/>
        <v>0</v>
      </c>
      <c r="BY316" s="79">
        <f t="shared" ca="1" si="258"/>
        <v>0</v>
      </c>
      <c r="BZ316" s="79">
        <f t="shared" ca="1" si="264"/>
        <v>544081.49010891607</v>
      </c>
      <c r="CA316" s="14">
        <f ca="1">SUM(BY$12:BY316)</f>
        <v>280451.64100000006</v>
      </c>
      <c r="CB316" s="77">
        <f ca="1">SUM(BW$12:BW316)+SUMIF(BX$12:BX316, "&lt;0")</f>
        <v>263629.84910891607</v>
      </c>
      <c r="CD316" s="78">
        <v>44490</v>
      </c>
      <c r="CE316" s="79">
        <f t="shared" ca="1" si="259"/>
        <v>2500</v>
      </c>
      <c r="CF316" s="79">
        <f t="shared" ca="1" si="273"/>
        <v>2500</v>
      </c>
      <c r="CG316" s="79">
        <f t="shared" ca="1" si="282"/>
        <v>2226.980936257492</v>
      </c>
      <c r="CH316" s="79">
        <f t="shared" ca="1" si="260"/>
        <v>273.01906374250802</v>
      </c>
      <c r="CI316" s="79">
        <f t="shared" ca="1" si="261"/>
        <v>273.01906374250802</v>
      </c>
      <c r="CJ316" s="79">
        <f t="shared" ca="1" si="288"/>
        <v>651841.69994991261</v>
      </c>
      <c r="CK316" s="14">
        <f ca="1">SUM(CI$12:CI316)</f>
        <v>338999.77757754124</v>
      </c>
      <c r="CL316" s="77">
        <f ca="1">SUM(CG$12:CG316)+SUMIF(CH$12:CH316, "&lt;0")</f>
        <v>312841.92237237137</v>
      </c>
    </row>
    <row r="317" spans="1:90" x14ac:dyDescent="0.2">
      <c r="A317" s="56">
        <v>44491</v>
      </c>
      <c r="B317" s="76">
        <f ca="1">IF($A317&gt;= $C$5,$C$6, INDEX('[1]Historical Data'!$D$2:$D$742, MATCH(A317, '[1]Historical Data'!$B$2:$B$742, 0)))</f>
        <v>1942.7882857142852</v>
      </c>
      <c r="C317" s="79">
        <f t="shared" ca="1" si="265"/>
        <v>1942.7882857142852</v>
      </c>
      <c r="D317" s="79">
        <f t="shared" ca="1" si="274"/>
        <v>1504.8522857142837</v>
      </c>
      <c r="E317" s="79">
        <f t="shared" ca="1" si="236"/>
        <v>437.93600000000151</v>
      </c>
      <c r="F317" s="79">
        <f t="shared" ca="1" si="237"/>
        <v>437.93600000000151</v>
      </c>
      <c r="G317" s="79">
        <f t="shared" ca="1" si="262"/>
        <v>533244.05985714251</v>
      </c>
      <c r="H317" s="14">
        <f ca="1">SUM(F$12:F317)</f>
        <v>274024.1712857142</v>
      </c>
      <c r="I317" s="77">
        <f ca="1">SUM(D$12:D317)+SUMIF(E$12:E317, "&lt;0")</f>
        <v>259219.88857142848</v>
      </c>
      <c r="J317" s="14"/>
      <c r="K317" s="78">
        <v>44491</v>
      </c>
      <c r="L317" s="79">
        <f t="shared" ca="1" si="238"/>
        <v>1850.8969899038457</v>
      </c>
      <c r="M317" s="79">
        <f t="shared" ca="1" si="266"/>
        <v>1850.8969899038457</v>
      </c>
      <c r="N317" s="79">
        <f t="shared" ca="1" si="275"/>
        <v>1412.9609899038442</v>
      </c>
      <c r="O317" s="79">
        <f t="shared" ca="1" si="239"/>
        <v>437.93600000000151</v>
      </c>
      <c r="P317" s="79">
        <f t="shared" ca="1" si="240"/>
        <v>437.93600000000151</v>
      </c>
      <c r="Q317" s="79">
        <f t="shared" ca="1" si="283"/>
        <v>511741.49663749681</v>
      </c>
      <c r="R317" s="14">
        <f ca="1">SUM(P$12:P317)</f>
        <v>262997.21578846144</v>
      </c>
      <c r="S317" s="77">
        <f ca="1">SUM(N$12:N317)+SUMIF(O$12:O317, "&lt;0")</f>
        <v>248744.28084903839</v>
      </c>
      <c r="U317" s="78">
        <v>44491</v>
      </c>
      <c r="V317" s="79">
        <f t="shared" ca="1" si="241"/>
        <v>1250</v>
      </c>
      <c r="W317" s="79">
        <f t="shared" ca="1" si="267"/>
        <v>1250</v>
      </c>
      <c r="X317" s="79">
        <f t="shared" ca="1" si="276"/>
        <v>812.06399999999849</v>
      </c>
      <c r="Y317" s="79">
        <f t="shared" ca="1" si="242"/>
        <v>437.93600000000151</v>
      </c>
      <c r="Z317" s="79">
        <f t="shared" ca="1" si="243"/>
        <v>437.93600000000151</v>
      </c>
      <c r="AA317" s="79">
        <f t="shared" ca="1" si="284"/>
        <v>371131.60100000002</v>
      </c>
      <c r="AB317" s="14">
        <f ca="1">SUM(Z$12:Z317)</f>
        <v>190889.57699999999</v>
      </c>
      <c r="AC317" s="77">
        <f ca="1">SUM(X$12:X317)+SUMIF(Y$12:Y317, "&lt;0")</f>
        <v>180242.02399999998</v>
      </c>
      <c r="AE317" s="78">
        <v>44491</v>
      </c>
      <c r="AF317" s="79">
        <f t="shared" ca="1" si="244"/>
        <v>2000</v>
      </c>
      <c r="AG317" s="79">
        <f t="shared" ca="1" si="268"/>
        <v>2000</v>
      </c>
      <c r="AH317" s="79">
        <f t="shared" ca="1" si="277"/>
        <v>1562.0639999999985</v>
      </c>
      <c r="AI317" s="79">
        <f t="shared" ca="1" si="245"/>
        <v>437.93600000000151</v>
      </c>
      <c r="AJ317" s="79">
        <f t="shared" ca="1" si="246"/>
        <v>437.93600000000151</v>
      </c>
      <c r="AK317" s="79">
        <f t="shared" ca="1" si="263"/>
        <v>546081.49010891607</v>
      </c>
      <c r="AL317" s="14">
        <f ca="1">SUM(AJ$12:AJ317)</f>
        <v>280889.57700000005</v>
      </c>
      <c r="AM317" s="77">
        <f ca="1">SUM(AH$12:AH317)+SUMIF(AI$12:AI317, "&lt;0")</f>
        <v>265191.91310891608</v>
      </c>
      <c r="AO317" s="78">
        <v>44491</v>
      </c>
      <c r="AP317" s="79">
        <f t="shared" ca="1" si="247"/>
        <v>3000</v>
      </c>
      <c r="AQ317" s="79">
        <f t="shared" ca="1" si="269"/>
        <v>3000</v>
      </c>
      <c r="AR317" s="79">
        <f t="shared" ca="1" si="278"/>
        <v>1997.9380804695293</v>
      </c>
      <c r="AS317" s="79">
        <f t="shared" ca="1" si="248"/>
        <v>1002.0619195304707</v>
      </c>
      <c r="AT317" s="79">
        <f t="shared" ca="1" si="249"/>
        <v>1002.0619195304707</v>
      </c>
      <c r="AU317" s="79">
        <f t="shared" ca="1" si="285"/>
        <v>751967.72356228146</v>
      </c>
      <c r="AV317" s="14">
        <f ca="1">SUM(AT$12:AT317)</f>
        <v>389952.81938384124</v>
      </c>
      <c r="AW317" s="77">
        <f ca="1">SUM(AR$12:AR317)+SUMIF(AS$12:AS317, "&lt;0")</f>
        <v>362014.9041784404</v>
      </c>
      <c r="AX317" s="14"/>
      <c r="AZ317" s="78">
        <v>44491</v>
      </c>
      <c r="BA317" s="79">
        <f t="shared" ca="1" si="250"/>
        <v>1500</v>
      </c>
      <c r="BB317" s="79">
        <f t="shared" ca="1" si="270"/>
        <v>1500</v>
      </c>
      <c r="BC317" s="79">
        <f t="shared" ca="1" si="279"/>
        <v>1062.0639999999985</v>
      </c>
      <c r="BD317" s="79">
        <f t="shared" ca="1" si="251"/>
        <v>437.93600000000151</v>
      </c>
      <c r="BE317" s="79">
        <f t="shared" ca="1" si="252"/>
        <v>437.93600000000151</v>
      </c>
      <c r="BF317" s="79">
        <f t="shared" ca="1" si="286"/>
        <v>429631.60100000002</v>
      </c>
      <c r="BG317" s="14">
        <f ca="1">SUM(BE$12:BE317)</f>
        <v>220889.57699999999</v>
      </c>
      <c r="BH317" s="77">
        <f ca="1">SUM(BC$12:BC317)+SUMIF(BD$12:BD317, "&lt;0")</f>
        <v>208742.024</v>
      </c>
      <c r="BJ317" s="78">
        <v>44491</v>
      </c>
      <c r="BK317" s="79">
        <f t="shared" ca="1" si="253"/>
        <v>1750</v>
      </c>
      <c r="BL317" s="79">
        <f t="shared" ca="1" si="271"/>
        <v>1750</v>
      </c>
      <c r="BM317" s="79">
        <f t="shared" ca="1" si="280"/>
        <v>1312.0639999999985</v>
      </c>
      <c r="BN317" s="79">
        <f t="shared" ca="1" si="254"/>
        <v>437.93600000000151</v>
      </c>
      <c r="BO317" s="79">
        <f t="shared" ca="1" si="255"/>
        <v>437.93600000000151</v>
      </c>
      <c r="BP317" s="79">
        <f t="shared" ca="1" si="287"/>
        <v>488131.60100000002</v>
      </c>
      <c r="BQ317" s="14">
        <f ca="1">SUM(BO$12:BO317)</f>
        <v>250889.57699999999</v>
      </c>
      <c r="BR317" s="77">
        <f ca="1">SUM(BM$12:BM317)+SUMIF(BN$12:BN317, "&lt;0")</f>
        <v>237242.02399999995</v>
      </c>
      <c r="BT317" s="78">
        <v>44491</v>
      </c>
      <c r="BU317" s="79">
        <f t="shared" ca="1" si="256"/>
        <v>2000</v>
      </c>
      <c r="BV317" s="79">
        <f t="shared" ca="1" si="272"/>
        <v>2000</v>
      </c>
      <c r="BW317" s="79">
        <f t="shared" ca="1" si="281"/>
        <v>1562.0639999999985</v>
      </c>
      <c r="BX317" s="79">
        <f t="shared" ca="1" si="257"/>
        <v>437.93600000000151</v>
      </c>
      <c r="BY317" s="79">
        <f t="shared" ca="1" si="258"/>
        <v>437.93600000000151</v>
      </c>
      <c r="BZ317" s="79">
        <f t="shared" ca="1" si="264"/>
        <v>546081.49010891607</v>
      </c>
      <c r="CA317" s="14">
        <f ca="1">SUM(BY$12:BY317)</f>
        <v>280889.57700000005</v>
      </c>
      <c r="CB317" s="77">
        <f ca="1">SUM(BW$12:BW317)+SUMIF(BX$12:BX317, "&lt;0")</f>
        <v>265191.91310891608</v>
      </c>
      <c r="CD317" s="78">
        <v>44491</v>
      </c>
      <c r="CE317" s="79">
        <f t="shared" ca="1" si="259"/>
        <v>2500</v>
      </c>
      <c r="CF317" s="79">
        <f t="shared" ca="1" si="273"/>
        <v>2500</v>
      </c>
      <c r="CG317" s="79">
        <f t="shared" ca="1" si="282"/>
        <v>1812.5501829045934</v>
      </c>
      <c r="CH317" s="79">
        <f t="shared" ca="1" si="260"/>
        <v>687.44981709540662</v>
      </c>
      <c r="CI317" s="79">
        <f t="shared" ca="1" si="261"/>
        <v>687.44981709540662</v>
      </c>
      <c r="CJ317" s="79">
        <f t="shared" ca="1" si="288"/>
        <v>654341.69994991261</v>
      </c>
      <c r="CK317" s="14">
        <f ca="1">SUM(CI$12:CI317)</f>
        <v>339687.22739463666</v>
      </c>
      <c r="CL317" s="77">
        <f ca="1">SUM(CG$12:CG317)+SUMIF(CH$12:CH317, "&lt;0")</f>
        <v>314654.47255527595</v>
      </c>
    </row>
    <row r="318" spans="1:90" x14ac:dyDescent="0.2">
      <c r="A318" s="56">
        <v>44492</v>
      </c>
      <c r="B318" s="76">
        <f ca="1">IF($A318&gt;= $C$5,$C$6, INDEX('[1]Historical Data'!$D$2:$D$742, MATCH(A318, '[1]Historical Data'!$B$2:$B$742, 0)))</f>
        <v>1942.7882857142852</v>
      </c>
      <c r="C318" s="79">
        <f t="shared" ca="1" si="265"/>
        <v>1942.7882857142852</v>
      </c>
      <c r="D318" s="79">
        <f t="shared" ca="1" si="274"/>
        <v>355.01828571428473</v>
      </c>
      <c r="E318" s="79">
        <f t="shared" ca="1" si="236"/>
        <v>1587.7700000000004</v>
      </c>
      <c r="F318" s="79">
        <f t="shared" ca="1" si="237"/>
        <v>1587.7700000000004</v>
      </c>
      <c r="G318" s="79">
        <f t="shared" ca="1" si="262"/>
        <v>535186.84814285685</v>
      </c>
      <c r="H318" s="14">
        <f ca="1">SUM(F$12:F318)</f>
        <v>275611.94128571422</v>
      </c>
      <c r="I318" s="77">
        <f ca="1">SUM(D$12:D318)+SUMIF(E$12:E318, "&lt;0")</f>
        <v>259574.90685714278</v>
      </c>
      <c r="J318" s="14"/>
      <c r="K318" s="78">
        <v>44492</v>
      </c>
      <c r="L318" s="79">
        <f t="shared" ca="1" si="238"/>
        <v>1850.8969899038457</v>
      </c>
      <c r="M318" s="79">
        <f t="shared" ca="1" si="266"/>
        <v>1850.8969899038457</v>
      </c>
      <c r="N318" s="79">
        <f t="shared" ca="1" si="275"/>
        <v>263.12698990384524</v>
      </c>
      <c r="O318" s="79">
        <f t="shared" ca="1" si="239"/>
        <v>1587.7700000000004</v>
      </c>
      <c r="P318" s="79">
        <f t="shared" ca="1" si="240"/>
        <v>1587.7700000000004</v>
      </c>
      <c r="Q318" s="79">
        <f t="shared" ca="1" si="283"/>
        <v>513592.39362740063</v>
      </c>
      <c r="R318" s="14">
        <f ca="1">SUM(P$12:P318)</f>
        <v>264584.98578846146</v>
      </c>
      <c r="S318" s="77">
        <f ca="1">SUM(N$12:N318)+SUMIF(O$12:O318, "&lt;0")</f>
        <v>249007.40783894222</v>
      </c>
      <c r="U318" s="78">
        <v>44492</v>
      </c>
      <c r="V318" s="79">
        <f t="shared" ca="1" si="241"/>
        <v>1250</v>
      </c>
      <c r="W318" s="79">
        <f t="shared" ca="1" si="267"/>
        <v>1250</v>
      </c>
      <c r="X318" s="79">
        <f t="shared" ca="1" si="276"/>
        <v>0</v>
      </c>
      <c r="Y318" s="79">
        <f t="shared" ca="1" si="242"/>
        <v>1250</v>
      </c>
      <c r="Z318" s="79">
        <f t="shared" ca="1" si="243"/>
        <v>1250</v>
      </c>
      <c r="AA318" s="79">
        <f t="shared" ca="1" si="284"/>
        <v>372381.60100000002</v>
      </c>
      <c r="AB318" s="14">
        <f ca="1">SUM(Z$12:Z318)</f>
        <v>192139.57699999999</v>
      </c>
      <c r="AC318" s="77">
        <f ca="1">SUM(X$12:X318)+SUMIF(Y$12:Y318, "&lt;0")</f>
        <v>180242.02399999998</v>
      </c>
      <c r="AE318" s="78">
        <v>44492</v>
      </c>
      <c r="AF318" s="79">
        <f t="shared" ca="1" si="244"/>
        <v>2000</v>
      </c>
      <c r="AG318" s="79">
        <f t="shared" ca="1" si="268"/>
        <v>2000</v>
      </c>
      <c r="AH318" s="79">
        <f t="shared" ca="1" si="277"/>
        <v>412.22999999999956</v>
      </c>
      <c r="AI318" s="79">
        <f t="shared" ca="1" si="245"/>
        <v>1587.7700000000004</v>
      </c>
      <c r="AJ318" s="79">
        <f t="shared" ca="1" si="246"/>
        <v>1587.7700000000004</v>
      </c>
      <c r="AK318" s="79">
        <f t="shared" ca="1" si="263"/>
        <v>548081.49010891607</v>
      </c>
      <c r="AL318" s="14">
        <f ca="1">SUM(AJ$12:AJ318)</f>
        <v>282477.34700000007</v>
      </c>
      <c r="AM318" s="77">
        <f ca="1">SUM(AH$12:AH318)+SUMIF(AI$12:AI318, "&lt;0")</f>
        <v>265604.14310891606</v>
      </c>
      <c r="AO318" s="78">
        <v>44492</v>
      </c>
      <c r="AP318" s="79">
        <f t="shared" ca="1" si="247"/>
        <v>3000</v>
      </c>
      <c r="AQ318" s="79">
        <f t="shared" ca="1" si="269"/>
        <v>3000</v>
      </c>
      <c r="AR318" s="79">
        <f t="shared" ca="1" si="278"/>
        <v>848.10408046953034</v>
      </c>
      <c r="AS318" s="79">
        <f t="shared" ca="1" si="248"/>
        <v>2151.8959195304697</v>
      </c>
      <c r="AT318" s="79">
        <f t="shared" ca="1" si="249"/>
        <v>2151.8959195304697</v>
      </c>
      <c r="AU318" s="79">
        <f t="shared" ca="1" si="285"/>
        <v>754967.72356228146</v>
      </c>
      <c r="AV318" s="14">
        <f ca="1">SUM(AT$12:AT318)</f>
        <v>392104.71530337172</v>
      </c>
      <c r="AW318" s="77">
        <f ca="1">SUM(AR$12:AR318)+SUMIF(AS$12:AS318, "&lt;0")</f>
        <v>362863.00825890992</v>
      </c>
      <c r="AX318" s="14"/>
      <c r="AZ318" s="78">
        <v>44492</v>
      </c>
      <c r="BA318" s="79">
        <f t="shared" ca="1" si="250"/>
        <v>1500</v>
      </c>
      <c r="BB318" s="79">
        <f t="shared" ca="1" si="270"/>
        <v>1500</v>
      </c>
      <c r="BC318" s="79">
        <f t="shared" ca="1" si="279"/>
        <v>0</v>
      </c>
      <c r="BD318" s="79">
        <f t="shared" ca="1" si="251"/>
        <v>1500</v>
      </c>
      <c r="BE318" s="79">
        <f t="shared" ca="1" si="252"/>
        <v>1500</v>
      </c>
      <c r="BF318" s="79">
        <f t="shared" ca="1" si="286"/>
        <v>431131.60100000002</v>
      </c>
      <c r="BG318" s="14">
        <f ca="1">SUM(BE$12:BE318)</f>
        <v>222389.57699999999</v>
      </c>
      <c r="BH318" s="77">
        <f ca="1">SUM(BC$12:BC318)+SUMIF(BD$12:BD318, "&lt;0")</f>
        <v>208742.024</v>
      </c>
      <c r="BJ318" s="78">
        <v>44492</v>
      </c>
      <c r="BK318" s="79">
        <f t="shared" ca="1" si="253"/>
        <v>1750</v>
      </c>
      <c r="BL318" s="79">
        <f t="shared" ca="1" si="271"/>
        <v>1750</v>
      </c>
      <c r="BM318" s="79">
        <f t="shared" ca="1" si="280"/>
        <v>162.22999999999956</v>
      </c>
      <c r="BN318" s="79">
        <f t="shared" ca="1" si="254"/>
        <v>1587.7700000000004</v>
      </c>
      <c r="BO318" s="79">
        <f t="shared" ca="1" si="255"/>
        <v>1587.7700000000004</v>
      </c>
      <c r="BP318" s="79">
        <f t="shared" ca="1" si="287"/>
        <v>489881.60100000002</v>
      </c>
      <c r="BQ318" s="14">
        <f ca="1">SUM(BO$12:BO318)</f>
        <v>252477.34699999998</v>
      </c>
      <c r="BR318" s="77">
        <f ca="1">SUM(BM$12:BM318)+SUMIF(BN$12:BN318, "&lt;0")</f>
        <v>237404.25399999996</v>
      </c>
      <c r="BT318" s="78">
        <v>44492</v>
      </c>
      <c r="BU318" s="79">
        <f t="shared" ca="1" si="256"/>
        <v>2000</v>
      </c>
      <c r="BV318" s="79">
        <f t="shared" ca="1" si="272"/>
        <v>2000</v>
      </c>
      <c r="BW318" s="79">
        <f t="shared" ca="1" si="281"/>
        <v>412.22999999999956</v>
      </c>
      <c r="BX318" s="79">
        <f t="shared" ca="1" si="257"/>
        <v>1587.7700000000004</v>
      </c>
      <c r="BY318" s="79">
        <f t="shared" ca="1" si="258"/>
        <v>1587.7700000000004</v>
      </c>
      <c r="BZ318" s="79">
        <f t="shared" ca="1" si="264"/>
        <v>548081.49010891607</v>
      </c>
      <c r="CA318" s="14">
        <f ca="1">SUM(BY$12:BY318)</f>
        <v>282477.34700000007</v>
      </c>
      <c r="CB318" s="77">
        <f ca="1">SUM(BW$12:BW318)+SUMIF(BX$12:BX318, "&lt;0")</f>
        <v>265604.14310891606</v>
      </c>
      <c r="CD318" s="78">
        <v>44492</v>
      </c>
      <c r="CE318" s="79">
        <f t="shared" ca="1" si="259"/>
        <v>2500</v>
      </c>
      <c r="CF318" s="79">
        <f t="shared" ca="1" si="273"/>
        <v>2500</v>
      </c>
      <c r="CG318" s="79">
        <f t="shared" ca="1" si="282"/>
        <v>686.22142955169693</v>
      </c>
      <c r="CH318" s="79">
        <f t="shared" ca="1" si="260"/>
        <v>1813.7785704483031</v>
      </c>
      <c r="CI318" s="79">
        <f t="shared" ca="1" si="261"/>
        <v>1813.7785704483031</v>
      </c>
      <c r="CJ318" s="79">
        <f t="shared" ca="1" si="288"/>
        <v>656841.69994991261</v>
      </c>
      <c r="CK318" s="14">
        <f ca="1">SUM(CI$12:CI318)</f>
        <v>341501.00596508494</v>
      </c>
      <c r="CL318" s="77">
        <f ca="1">SUM(CG$12:CG318)+SUMIF(CH$12:CH318, "&lt;0")</f>
        <v>315340.69398482767</v>
      </c>
    </row>
    <row r="319" spans="1:90" x14ac:dyDescent="0.2">
      <c r="A319" s="56">
        <v>44493</v>
      </c>
      <c r="B319" s="76">
        <f ca="1">IF($A319&gt;= $C$5,$C$6, INDEX('[1]Historical Data'!$D$2:$D$742, MATCH(A319, '[1]Historical Data'!$B$2:$B$742, 0)))</f>
        <v>1942.7882857142852</v>
      </c>
      <c r="C319" s="79">
        <f t="shared" ca="1" si="265"/>
        <v>1942.7882857142852</v>
      </c>
      <c r="D319" s="79">
        <f t="shared" ca="1" si="274"/>
        <v>0</v>
      </c>
      <c r="E319" s="79">
        <f t="shared" ca="1" si="236"/>
        <v>1942.7882857142852</v>
      </c>
      <c r="F319" s="79">
        <f t="shared" ca="1" si="237"/>
        <v>1942.7882857142852</v>
      </c>
      <c r="G319" s="79">
        <f t="shared" ca="1" si="262"/>
        <v>537129.63642857119</v>
      </c>
      <c r="H319" s="14">
        <f ca="1">SUM(F$12:F319)</f>
        <v>277554.7295714285</v>
      </c>
      <c r="I319" s="77">
        <f ca="1">SUM(D$12:D319)+SUMIF(E$12:E319, "&lt;0")</f>
        <v>259574.90685714278</v>
      </c>
      <c r="J319" s="14"/>
      <c r="K319" s="78">
        <v>44493</v>
      </c>
      <c r="L319" s="79">
        <f t="shared" ca="1" si="238"/>
        <v>1850.8969899038457</v>
      </c>
      <c r="M319" s="79">
        <f t="shared" ca="1" si="266"/>
        <v>1850.8969899038457</v>
      </c>
      <c r="N319" s="79">
        <f t="shared" ca="1" si="275"/>
        <v>0</v>
      </c>
      <c r="O319" s="79">
        <f t="shared" ca="1" si="239"/>
        <v>1850.8969899038457</v>
      </c>
      <c r="P319" s="79">
        <f t="shared" ca="1" si="240"/>
        <v>1850.8969899038457</v>
      </c>
      <c r="Q319" s="79">
        <f t="shared" ca="1" si="283"/>
        <v>515443.29061730445</v>
      </c>
      <c r="R319" s="14">
        <f ca="1">SUM(P$12:P319)</f>
        <v>266435.88277836528</v>
      </c>
      <c r="S319" s="77">
        <f ca="1">SUM(N$12:N319)+SUMIF(O$12:O319, "&lt;0")</f>
        <v>249007.40783894222</v>
      </c>
      <c r="U319" s="78">
        <v>44493</v>
      </c>
      <c r="V319" s="79">
        <f t="shared" ca="1" si="241"/>
        <v>1250</v>
      </c>
      <c r="W319" s="79">
        <f t="shared" ca="1" si="267"/>
        <v>1250</v>
      </c>
      <c r="X319" s="79">
        <f t="shared" ca="1" si="276"/>
        <v>0</v>
      </c>
      <c r="Y319" s="79">
        <f t="shared" ca="1" si="242"/>
        <v>1250</v>
      </c>
      <c r="Z319" s="79">
        <f t="shared" ca="1" si="243"/>
        <v>1250</v>
      </c>
      <c r="AA319" s="79">
        <f t="shared" ca="1" si="284"/>
        <v>373631.60100000002</v>
      </c>
      <c r="AB319" s="14">
        <f ca="1">SUM(Z$12:Z319)</f>
        <v>193389.57699999999</v>
      </c>
      <c r="AC319" s="77">
        <f ca="1">SUM(X$12:X319)+SUMIF(Y$12:Y319, "&lt;0")</f>
        <v>180242.02399999998</v>
      </c>
      <c r="AE319" s="78">
        <v>44493</v>
      </c>
      <c r="AF319" s="79">
        <f t="shared" ca="1" si="244"/>
        <v>2000</v>
      </c>
      <c r="AG319" s="79">
        <f t="shared" ca="1" si="268"/>
        <v>2000</v>
      </c>
      <c r="AH319" s="79">
        <f t="shared" ca="1" si="277"/>
        <v>15.237000000003718</v>
      </c>
      <c r="AI319" s="79">
        <f t="shared" ca="1" si="245"/>
        <v>1984.7629999999963</v>
      </c>
      <c r="AJ319" s="79">
        <f t="shared" ca="1" si="246"/>
        <v>1984.7629999999963</v>
      </c>
      <c r="AK319" s="79">
        <f t="shared" ca="1" si="263"/>
        <v>550081.49010891607</v>
      </c>
      <c r="AL319" s="14">
        <f ca="1">SUM(AJ$12:AJ319)</f>
        <v>284462.11000000004</v>
      </c>
      <c r="AM319" s="77">
        <f ca="1">SUM(AH$12:AH319)+SUMIF(AI$12:AI319, "&lt;0")</f>
        <v>265619.38010891608</v>
      </c>
      <c r="AO319" s="78">
        <v>44493</v>
      </c>
      <c r="AP319" s="79">
        <f t="shared" ca="1" si="247"/>
        <v>3000</v>
      </c>
      <c r="AQ319" s="79">
        <f t="shared" ca="1" si="269"/>
        <v>3000</v>
      </c>
      <c r="AR319" s="79">
        <f t="shared" ca="1" si="278"/>
        <v>451.1110804695345</v>
      </c>
      <c r="AS319" s="79">
        <f t="shared" ca="1" si="248"/>
        <v>2548.8889195304655</v>
      </c>
      <c r="AT319" s="79">
        <f t="shared" ca="1" si="249"/>
        <v>2548.8889195304655</v>
      </c>
      <c r="AU319" s="79">
        <f t="shared" ca="1" si="285"/>
        <v>757967.72356228146</v>
      </c>
      <c r="AV319" s="14">
        <f ca="1">SUM(AT$12:AT319)</f>
        <v>394653.60422290221</v>
      </c>
      <c r="AW319" s="77">
        <f ca="1">SUM(AR$12:AR319)+SUMIF(AS$12:AS319, "&lt;0")</f>
        <v>363314.11933937942</v>
      </c>
      <c r="AX319" s="14"/>
      <c r="AZ319" s="78">
        <v>44493</v>
      </c>
      <c r="BA319" s="79">
        <f t="shared" ca="1" si="250"/>
        <v>1500</v>
      </c>
      <c r="BB319" s="79">
        <f t="shared" ca="1" si="270"/>
        <v>1500</v>
      </c>
      <c r="BC319" s="79">
        <f t="shared" ca="1" si="279"/>
        <v>0</v>
      </c>
      <c r="BD319" s="79">
        <f t="shared" ca="1" si="251"/>
        <v>1500</v>
      </c>
      <c r="BE319" s="79">
        <f t="shared" ca="1" si="252"/>
        <v>1500</v>
      </c>
      <c r="BF319" s="79">
        <f t="shared" ca="1" si="286"/>
        <v>432631.60100000002</v>
      </c>
      <c r="BG319" s="14">
        <f ca="1">SUM(BE$12:BE319)</f>
        <v>223889.57699999999</v>
      </c>
      <c r="BH319" s="77">
        <f ca="1">SUM(BC$12:BC319)+SUMIF(BD$12:BD319, "&lt;0")</f>
        <v>208742.024</v>
      </c>
      <c r="BJ319" s="78">
        <v>44493</v>
      </c>
      <c r="BK319" s="79">
        <f t="shared" ca="1" si="253"/>
        <v>1750</v>
      </c>
      <c r="BL319" s="79">
        <f t="shared" ca="1" si="271"/>
        <v>1750</v>
      </c>
      <c r="BM319" s="79">
        <f t="shared" ca="1" si="280"/>
        <v>0</v>
      </c>
      <c r="BN319" s="79">
        <f t="shared" ca="1" si="254"/>
        <v>1750</v>
      </c>
      <c r="BO319" s="79">
        <f t="shared" ca="1" si="255"/>
        <v>1750</v>
      </c>
      <c r="BP319" s="79">
        <f t="shared" ca="1" si="287"/>
        <v>491631.60100000002</v>
      </c>
      <c r="BQ319" s="14">
        <f ca="1">SUM(BO$12:BO319)</f>
        <v>254227.34699999998</v>
      </c>
      <c r="BR319" s="77">
        <f ca="1">SUM(BM$12:BM319)+SUMIF(BN$12:BN319, "&lt;0")</f>
        <v>237404.25399999996</v>
      </c>
      <c r="BT319" s="78">
        <v>44493</v>
      </c>
      <c r="BU319" s="79">
        <f t="shared" ca="1" si="256"/>
        <v>2000</v>
      </c>
      <c r="BV319" s="79">
        <f t="shared" ca="1" si="272"/>
        <v>2000</v>
      </c>
      <c r="BW319" s="79">
        <f t="shared" ca="1" si="281"/>
        <v>15.237000000003718</v>
      </c>
      <c r="BX319" s="79">
        <f t="shared" ca="1" si="257"/>
        <v>1984.7629999999963</v>
      </c>
      <c r="BY319" s="79">
        <f t="shared" ca="1" si="258"/>
        <v>1984.7629999999963</v>
      </c>
      <c r="BZ319" s="79">
        <f t="shared" ca="1" si="264"/>
        <v>550081.49010891607</v>
      </c>
      <c r="CA319" s="14">
        <f ca="1">SUM(BY$12:BY319)</f>
        <v>284462.11000000004</v>
      </c>
      <c r="CB319" s="77">
        <f ca="1">SUM(BW$12:BW319)+SUMIF(BX$12:BX319, "&lt;0")</f>
        <v>265619.38010891608</v>
      </c>
      <c r="CD319" s="78">
        <v>44493</v>
      </c>
      <c r="CE319" s="79">
        <f t="shared" ca="1" si="259"/>
        <v>2500</v>
      </c>
      <c r="CF319" s="79">
        <f t="shared" ca="1" si="273"/>
        <v>2500</v>
      </c>
      <c r="CG319" s="79">
        <f t="shared" ca="1" si="282"/>
        <v>312.73367619880401</v>
      </c>
      <c r="CH319" s="79">
        <f t="shared" ca="1" si="260"/>
        <v>2187.266323801196</v>
      </c>
      <c r="CI319" s="79">
        <f t="shared" ca="1" si="261"/>
        <v>2187.266323801196</v>
      </c>
      <c r="CJ319" s="79">
        <f t="shared" ca="1" si="288"/>
        <v>659341.69994991261</v>
      </c>
      <c r="CK319" s="14">
        <f ca="1">SUM(CI$12:CI319)</f>
        <v>343688.27228888613</v>
      </c>
      <c r="CL319" s="77">
        <f ca="1">SUM(CG$12:CG319)+SUMIF(CH$12:CH319, "&lt;0")</f>
        <v>315653.42766102648</v>
      </c>
    </row>
    <row r="320" spans="1:90" x14ac:dyDescent="0.2">
      <c r="A320" s="56">
        <v>44494</v>
      </c>
      <c r="B320" s="76">
        <f ca="1">IF($A320&gt;= $C$5,$C$6, INDEX('[1]Historical Data'!$D$2:$D$742, MATCH(A320, '[1]Historical Data'!$B$2:$B$742, 0)))</f>
        <v>1942.7882857142852</v>
      </c>
      <c r="C320" s="79">
        <f t="shared" ca="1" si="265"/>
        <v>1942.7882857142852</v>
      </c>
      <c r="D320" s="79">
        <f t="shared" ca="1" si="274"/>
        <v>536.16457142858008</v>
      </c>
      <c r="E320" s="79">
        <f t="shared" ca="1" si="236"/>
        <v>1406.6237142857051</v>
      </c>
      <c r="F320" s="79">
        <f t="shared" ca="1" si="237"/>
        <v>1406.6237142857051</v>
      </c>
      <c r="G320" s="79">
        <f t="shared" ca="1" si="262"/>
        <v>539072.42471428553</v>
      </c>
      <c r="H320" s="14">
        <f ca="1">SUM(F$12:F320)</f>
        <v>278961.35328571423</v>
      </c>
      <c r="I320" s="77">
        <f ca="1">SUM(D$12:D320)+SUMIF(E$12:E320, "&lt;0")</f>
        <v>260111.07142857136</v>
      </c>
      <c r="J320" s="14"/>
      <c r="K320" s="78">
        <v>44494</v>
      </c>
      <c r="L320" s="79">
        <f t="shared" ca="1" si="238"/>
        <v>1850.8969899038457</v>
      </c>
      <c r="M320" s="79">
        <f t="shared" ca="1" si="266"/>
        <v>1850.8969899038457</v>
      </c>
      <c r="N320" s="79">
        <f t="shared" ca="1" si="275"/>
        <v>352.3819798077011</v>
      </c>
      <c r="O320" s="79">
        <f t="shared" ca="1" si="239"/>
        <v>1498.5150100961446</v>
      </c>
      <c r="P320" s="79">
        <f t="shared" ca="1" si="240"/>
        <v>1498.5150100961446</v>
      </c>
      <c r="Q320" s="79">
        <f t="shared" ca="1" si="283"/>
        <v>517294.18760720827</v>
      </c>
      <c r="R320" s="14">
        <f ca="1">SUM(P$12:P320)</f>
        <v>267934.39778846141</v>
      </c>
      <c r="S320" s="77">
        <f ca="1">SUM(N$12:N320)+SUMIF(O$12:O320, "&lt;0")</f>
        <v>249359.78981874991</v>
      </c>
      <c r="U320" s="78">
        <v>44494</v>
      </c>
      <c r="V320" s="79">
        <f t="shared" ca="1" si="241"/>
        <v>1250</v>
      </c>
      <c r="W320" s="79">
        <f t="shared" ca="1" si="267"/>
        <v>1250</v>
      </c>
      <c r="X320" s="79">
        <f t="shared" ca="1" si="276"/>
        <v>0</v>
      </c>
      <c r="Y320" s="79">
        <f t="shared" ca="1" si="242"/>
        <v>1250</v>
      </c>
      <c r="Z320" s="79">
        <f t="shared" ca="1" si="243"/>
        <v>1250</v>
      </c>
      <c r="AA320" s="79">
        <f t="shared" ca="1" si="284"/>
        <v>374881.60100000002</v>
      </c>
      <c r="AB320" s="14">
        <f ca="1">SUM(Z$12:Z320)</f>
        <v>194639.57699999999</v>
      </c>
      <c r="AC320" s="77">
        <f ca="1">SUM(X$12:X320)+SUMIF(Y$12:Y320, "&lt;0")</f>
        <v>180242.02399999998</v>
      </c>
      <c r="AE320" s="78">
        <v>44494</v>
      </c>
      <c r="AF320" s="79">
        <f t="shared" ca="1" si="244"/>
        <v>2000</v>
      </c>
      <c r="AG320" s="79">
        <f t="shared" ca="1" si="268"/>
        <v>2000</v>
      </c>
      <c r="AH320" s="79">
        <f t="shared" ca="1" si="277"/>
        <v>635.35100000000602</v>
      </c>
      <c r="AI320" s="79">
        <f t="shared" ca="1" si="245"/>
        <v>1364.648999999994</v>
      </c>
      <c r="AJ320" s="79">
        <f t="shared" ca="1" si="246"/>
        <v>1364.648999999994</v>
      </c>
      <c r="AK320" s="79">
        <f t="shared" ca="1" si="263"/>
        <v>552081.49010891607</v>
      </c>
      <c r="AL320" s="14">
        <f ca="1">SUM(AJ$12:AJ320)</f>
        <v>285826.75900000002</v>
      </c>
      <c r="AM320" s="77">
        <f ca="1">SUM(AH$12:AH320)+SUMIF(AI$12:AI320, "&lt;0")</f>
        <v>266254.73110891611</v>
      </c>
      <c r="AO320" s="78">
        <v>44494</v>
      </c>
      <c r="AP320" s="79">
        <f t="shared" ca="1" si="247"/>
        <v>3000</v>
      </c>
      <c r="AQ320" s="79">
        <f t="shared" ca="1" si="269"/>
        <v>3000</v>
      </c>
      <c r="AR320" s="79">
        <f t="shared" ca="1" si="278"/>
        <v>1071.2250804695368</v>
      </c>
      <c r="AS320" s="79">
        <f t="shared" ca="1" si="248"/>
        <v>1928.7749195304632</v>
      </c>
      <c r="AT320" s="79">
        <f t="shared" ca="1" si="249"/>
        <v>1928.7749195304632</v>
      </c>
      <c r="AU320" s="79">
        <f t="shared" ca="1" si="285"/>
        <v>760967.72356228146</v>
      </c>
      <c r="AV320" s="14">
        <f ca="1">SUM(AT$12:AT320)</f>
        <v>396582.37914243265</v>
      </c>
      <c r="AW320" s="77">
        <f ca="1">SUM(AR$12:AR320)+SUMIF(AS$12:AS320, "&lt;0")</f>
        <v>364385.34441984899</v>
      </c>
      <c r="AX320" s="14"/>
      <c r="AZ320" s="78">
        <v>44494</v>
      </c>
      <c r="BA320" s="79">
        <f t="shared" ca="1" si="250"/>
        <v>1500</v>
      </c>
      <c r="BB320" s="79">
        <f t="shared" ca="1" si="270"/>
        <v>1500</v>
      </c>
      <c r="BC320" s="79">
        <f t="shared" ca="1" si="279"/>
        <v>0</v>
      </c>
      <c r="BD320" s="79">
        <f t="shared" ca="1" si="251"/>
        <v>1500</v>
      </c>
      <c r="BE320" s="79">
        <f t="shared" ca="1" si="252"/>
        <v>1500</v>
      </c>
      <c r="BF320" s="79">
        <f t="shared" ca="1" si="286"/>
        <v>434131.60100000002</v>
      </c>
      <c r="BG320" s="14">
        <f ca="1">SUM(BE$12:BE320)</f>
        <v>225389.57699999999</v>
      </c>
      <c r="BH320" s="77">
        <f ca="1">SUM(BC$12:BC320)+SUMIF(BD$12:BD320, "&lt;0")</f>
        <v>208742.024</v>
      </c>
      <c r="BJ320" s="78">
        <v>44494</v>
      </c>
      <c r="BK320" s="79">
        <f t="shared" ca="1" si="253"/>
        <v>1750</v>
      </c>
      <c r="BL320" s="79">
        <f t="shared" ca="1" si="271"/>
        <v>1750</v>
      </c>
      <c r="BM320" s="79">
        <f t="shared" ca="1" si="280"/>
        <v>150.58800000000974</v>
      </c>
      <c r="BN320" s="79">
        <f t="shared" ca="1" si="254"/>
        <v>1599.4119999999903</v>
      </c>
      <c r="BO320" s="79">
        <f t="shared" ca="1" si="255"/>
        <v>1599.4119999999903</v>
      </c>
      <c r="BP320" s="79">
        <f t="shared" ca="1" si="287"/>
        <v>493381.60100000002</v>
      </c>
      <c r="BQ320" s="14">
        <f ca="1">SUM(BO$12:BO320)</f>
        <v>255826.75899999996</v>
      </c>
      <c r="BR320" s="77">
        <f ca="1">SUM(BM$12:BM320)+SUMIF(BN$12:BN320, "&lt;0")</f>
        <v>237554.84199999998</v>
      </c>
      <c r="BT320" s="78">
        <v>44494</v>
      </c>
      <c r="BU320" s="79">
        <f t="shared" ca="1" si="256"/>
        <v>2000</v>
      </c>
      <c r="BV320" s="79">
        <f t="shared" ca="1" si="272"/>
        <v>2000</v>
      </c>
      <c r="BW320" s="79">
        <f t="shared" ca="1" si="281"/>
        <v>635.35100000000602</v>
      </c>
      <c r="BX320" s="79">
        <f t="shared" ca="1" si="257"/>
        <v>1364.648999999994</v>
      </c>
      <c r="BY320" s="79">
        <f t="shared" ca="1" si="258"/>
        <v>1364.648999999994</v>
      </c>
      <c r="BZ320" s="79">
        <f t="shared" ca="1" si="264"/>
        <v>552081.49010891607</v>
      </c>
      <c r="CA320" s="14">
        <f ca="1">SUM(BY$12:BY320)</f>
        <v>285826.75900000002</v>
      </c>
      <c r="CB320" s="77">
        <f ca="1">SUM(BW$12:BW320)+SUMIF(BX$12:BX320, "&lt;0")</f>
        <v>266254.73110891611</v>
      </c>
      <c r="CD320" s="78">
        <v>44494</v>
      </c>
      <c r="CE320" s="79">
        <f t="shared" ca="1" si="259"/>
        <v>2500</v>
      </c>
      <c r="CF320" s="79">
        <f t="shared" ca="1" si="273"/>
        <v>2500</v>
      </c>
      <c r="CG320" s="79">
        <f t="shared" ca="1" si="282"/>
        <v>956.35292284590923</v>
      </c>
      <c r="CH320" s="79">
        <f t="shared" ca="1" si="260"/>
        <v>1543.6470771540908</v>
      </c>
      <c r="CI320" s="79">
        <f t="shared" ca="1" si="261"/>
        <v>1543.6470771540908</v>
      </c>
      <c r="CJ320" s="79">
        <f t="shared" ca="1" si="288"/>
        <v>661841.69994991261</v>
      </c>
      <c r="CK320" s="14">
        <f ca="1">SUM(CI$12:CI320)</f>
        <v>345231.91936604021</v>
      </c>
      <c r="CL320" s="77">
        <f ca="1">SUM(CG$12:CG320)+SUMIF(CH$12:CH320, "&lt;0")</f>
        <v>316609.7805838724</v>
      </c>
    </row>
    <row r="321" spans="1:90" x14ac:dyDescent="0.2">
      <c r="A321" s="56">
        <v>44495</v>
      </c>
      <c r="B321" s="76">
        <f ca="1">IF($A321&gt;= $C$5,$C$6, INDEX('[1]Historical Data'!$D$2:$D$742, MATCH(A321, '[1]Historical Data'!$B$2:$B$742, 0)))</f>
        <v>1942.7882857142852</v>
      </c>
      <c r="C321" s="79">
        <f t="shared" ca="1" si="265"/>
        <v>1942.7882857142852</v>
      </c>
      <c r="D321" s="79">
        <f t="shared" ca="1" si="274"/>
        <v>0</v>
      </c>
      <c r="E321" s="79">
        <f t="shared" ca="1" si="236"/>
        <v>1942.7882857142852</v>
      </c>
      <c r="F321" s="79">
        <f t="shared" ca="1" si="237"/>
        <v>1942.7882857142852</v>
      </c>
      <c r="G321" s="79">
        <f t="shared" ca="1" si="262"/>
        <v>541015.21299999987</v>
      </c>
      <c r="H321" s="14">
        <f ca="1">SUM(F$12:F321)</f>
        <v>280904.14157142851</v>
      </c>
      <c r="I321" s="77">
        <f ca="1">SUM(D$12:D321)+SUMIF(E$12:E321, "&lt;0")</f>
        <v>260111.07142857136</v>
      </c>
      <c r="J321" s="14"/>
      <c r="K321" s="78">
        <v>44495</v>
      </c>
      <c r="L321" s="79">
        <f t="shared" ca="1" si="238"/>
        <v>1850.8969899038457</v>
      </c>
      <c r="M321" s="79">
        <f t="shared" ca="1" si="266"/>
        <v>1850.8969899038457</v>
      </c>
      <c r="N321" s="79">
        <f t="shared" ca="1" si="275"/>
        <v>0</v>
      </c>
      <c r="O321" s="79">
        <f t="shared" ca="1" si="239"/>
        <v>1850.8969899038457</v>
      </c>
      <c r="P321" s="79">
        <f t="shared" ca="1" si="240"/>
        <v>1850.8969899038457</v>
      </c>
      <c r="Q321" s="79">
        <f t="shared" ca="1" si="283"/>
        <v>519145.08459711209</v>
      </c>
      <c r="R321" s="14">
        <f ca="1">SUM(P$12:P321)</f>
        <v>269785.29477836523</v>
      </c>
      <c r="S321" s="77">
        <f ca="1">SUM(N$12:N321)+SUMIF(O$12:O321, "&lt;0")</f>
        <v>249359.78981874991</v>
      </c>
      <c r="U321" s="78">
        <v>44495</v>
      </c>
      <c r="V321" s="79">
        <f t="shared" ca="1" si="241"/>
        <v>1250</v>
      </c>
      <c r="W321" s="79">
        <f t="shared" ca="1" si="267"/>
        <v>1250</v>
      </c>
      <c r="X321" s="79">
        <f t="shared" ca="1" si="276"/>
        <v>0</v>
      </c>
      <c r="Y321" s="79">
        <f t="shared" ca="1" si="242"/>
        <v>1250</v>
      </c>
      <c r="Z321" s="79">
        <f t="shared" ca="1" si="243"/>
        <v>1250</v>
      </c>
      <c r="AA321" s="79">
        <f t="shared" ca="1" si="284"/>
        <v>376131.60100000002</v>
      </c>
      <c r="AB321" s="14">
        <f ca="1">SUM(Z$12:Z321)</f>
        <v>195889.57699999999</v>
      </c>
      <c r="AC321" s="77">
        <f ca="1">SUM(X$12:X321)+SUMIF(Y$12:Y321, "&lt;0")</f>
        <v>180242.02399999998</v>
      </c>
      <c r="AE321" s="78">
        <v>44495</v>
      </c>
      <c r="AF321" s="79">
        <f t="shared" ca="1" si="244"/>
        <v>2000</v>
      </c>
      <c r="AG321" s="79">
        <f t="shared" ca="1" si="268"/>
        <v>2000</v>
      </c>
      <c r="AH321" s="79">
        <f t="shared" ca="1" si="277"/>
        <v>2.1179999999958454</v>
      </c>
      <c r="AI321" s="79">
        <f t="shared" ca="1" si="245"/>
        <v>1997.8820000000042</v>
      </c>
      <c r="AJ321" s="79">
        <f t="shared" ca="1" si="246"/>
        <v>1997.8820000000042</v>
      </c>
      <c r="AK321" s="79">
        <f t="shared" ca="1" si="263"/>
        <v>554081.49010891607</v>
      </c>
      <c r="AL321" s="14">
        <f ca="1">SUM(AJ$12:AJ321)</f>
        <v>287824.641</v>
      </c>
      <c r="AM321" s="77">
        <f ca="1">SUM(AH$12:AH321)+SUMIF(AI$12:AI321, "&lt;0")</f>
        <v>266256.84910891613</v>
      </c>
      <c r="AO321" s="78">
        <v>44495</v>
      </c>
      <c r="AP321" s="79">
        <f t="shared" ca="1" si="247"/>
        <v>3000</v>
      </c>
      <c r="AQ321" s="79">
        <f t="shared" ca="1" si="269"/>
        <v>3000</v>
      </c>
      <c r="AR321" s="79">
        <f t="shared" ca="1" si="278"/>
        <v>437.99208046952663</v>
      </c>
      <c r="AS321" s="79">
        <f t="shared" ca="1" si="248"/>
        <v>2562.0079195304734</v>
      </c>
      <c r="AT321" s="79">
        <f t="shared" ca="1" si="249"/>
        <v>2562.0079195304734</v>
      </c>
      <c r="AU321" s="79">
        <f t="shared" ca="1" si="285"/>
        <v>763967.72356228146</v>
      </c>
      <c r="AV321" s="14">
        <f ca="1">SUM(AT$12:AT321)</f>
        <v>399144.38706196315</v>
      </c>
      <c r="AW321" s="77">
        <f ca="1">SUM(AR$12:AR321)+SUMIF(AS$12:AS321, "&lt;0")</f>
        <v>364823.33650031849</v>
      </c>
      <c r="AX321" s="14"/>
      <c r="AZ321" s="78">
        <v>44495</v>
      </c>
      <c r="BA321" s="79">
        <f t="shared" ca="1" si="250"/>
        <v>1500</v>
      </c>
      <c r="BB321" s="79">
        <f t="shared" ca="1" si="270"/>
        <v>1500</v>
      </c>
      <c r="BC321" s="79">
        <f t="shared" ca="1" si="279"/>
        <v>0</v>
      </c>
      <c r="BD321" s="79">
        <f t="shared" ca="1" si="251"/>
        <v>1500</v>
      </c>
      <c r="BE321" s="79">
        <f t="shared" ca="1" si="252"/>
        <v>1500</v>
      </c>
      <c r="BF321" s="79">
        <f t="shared" ca="1" si="286"/>
        <v>435631.60100000002</v>
      </c>
      <c r="BG321" s="14">
        <f ca="1">SUM(BE$12:BE321)</f>
        <v>226889.57699999999</v>
      </c>
      <c r="BH321" s="77">
        <f ca="1">SUM(BC$12:BC321)+SUMIF(BD$12:BD321, "&lt;0")</f>
        <v>208742.024</v>
      </c>
      <c r="BJ321" s="78">
        <v>44495</v>
      </c>
      <c r="BK321" s="79">
        <f t="shared" ca="1" si="253"/>
        <v>1750</v>
      </c>
      <c r="BL321" s="79">
        <f t="shared" ca="1" si="271"/>
        <v>1750</v>
      </c>
      <c r="BM321" s="79">
        <f t="shared" ca="1" si="280"/>
        <v>0</v>
      </c>
      <c r="BN321" s="79">
        <f t="shared" ca="1" si="254"/>
        <v>1750</v>
      </c>
      <c r="BO321" s="79">
        <f t="shared" ca="1" si="255"/>
        <v>1750</v>
      </c>
      <c r="BP321" s="79">
        <f t="shared" ca="1" si="287"/>
        <v>495131.60100000002</v>
      </c>
      <c r="BQ321" s="14">
        <f ca="1">SUM(BO$12:BO321)</f>
        <v>257576.75899999996</v>
      </c>
      <c r="BR321" s="77">
        <f ca="1">SUM(BM$12:BM321)+SUMIF(BN$12:BN321, "&lt;0")</f>
        <v>237554.84199999998</v>
      </c>
      <c r="BT321" s="78">
        <v>44495</v>
      </c>
      <c r="BU321" s="79">
        <f t="shared" ca="1" si="256"/>
        <v>2000</v>
      </c>
      <c r="BV321" s="79">
        <f t="shared" ca="1" si="272"/>
        <v>2000</v>
      </c>
      <c r="BW321" s="79">
        <f t="shared" ca="1" si="281"/>
        <v>2.1179999999958454</v>
      </c>
      <c r="BX321" s="79">
        <f t="shared" ca="1" si="257"/>
        <v>1997.8820000000042</v>
      </c>
      <c r="BY321" s="79">
        <f t="shared" ca="1" si="258"/>
        <v>1997.8820000000042</v>
      </c>
      <c r="BZ321" s="79">
        <f t="shared" ca="1" si="264"/>
        <v>554081.49010891607</v>
      </c>
      <c r="CA321" s="14">
        <f ca="1">SUM(BY$12:BY321)</f>
        <v>287824.641</v>
      </c>
      <c r="CB321" s="77">
        <f ca="1">SUM(BW$12:BW321)+SUMIF(BX$12:BX321, "&lt;0")</f>
        <v>266256.84910891613</v>
      </c>
      <c r="CD321" s="78">
        <v>44495</v>
      </c>
      <c r="CE321" s="79">
        <f t="shared" ca="1" si="259"/>
        <v>2500</v>
      </c>
      <c r="CF321" s="79">
        <f t="shared" ca="1" si="273"/>
        <v>2500</v>
      </c>
      <c r="CG321" s="79">
        <f t="shared" ca="1" si="282"/>
        <v>346.62516949300198</v>
      </c>
      <c r="CH321" s="79">
        <f t="shared" ca="1" si="260"/>
        <v>2153.374830506998</v>
      </c>
      <c r="CI321" s="79">
        <f t="shared" ca="1" si="261"/>
        <v>2153.374830506998</v>
      </c>
      <c r="CJ321" s="79">
        <f t="shared" ca="1" si="288"/>
        <v>664341.69994991261</v>
      </c>
      <c r="CK321" s="14">
        <f ca="1">SUM(CI$12:CI321)</f>
        <v>347385.29419654718</v>
      </c>
      <c r="CL321" s="77">
        <f ca="1">SUM(CG$12:CG321)+SUMIF(CH$12:CH321, "&lt;0")</f>
        <v>316956.40575336543</v>
      </c>
    </row>
    <row r="322" spans="1:90" x14ac:dyDescent="0.2">
      <c r="A322" s="56">
        <v>44496</v>
      </c>
      <c r="B322" s="76">
        <f ca="1">IF($A322&gt;= $C$5,$C$6, INDEX('[1]Historical Data'!$D$2:$D$742, MATCH(A322, '[1]Historical Data'!$B$2:$B$742, 0)))</f>
        <v>1942.7882857142852</v>
      </c>
      <c r="C322" s="79">
        <f t="shared" ca="1" si="265"/>
        <v>1942.7882857142852</v>
      </c>
      <c r="D322" s="79">
        <f t="shared" ca="1" si="274"/>
        <v>1334.2705714285653</v>
      </c>
      <c r="E322" s="79">
        <f t="shared" ca="1" si="236"/>
        <v>608.51771428571988</v>
      </c>
      <c r="F322" s="79">
        <f t="shared" ca="1" si="237"/>
        <v>608.51771428571988</v>
      </c>
      <c r="G322" s="79">
        <f t="shared" ca="1" si="262"/>
        <v>542958.00128571421</v>
      </c>
      <c r="H322" s="14">
        <f ca="1">SUM(F$12:F322)</f>
        <v>281512.65928571421</v>
      </c>
      <c r="I322" s="77">
        <f ca="1">SUM(D$12:D322)+SUMIF(E$12:E322, "&lt;0")</f>
        <v>261445.34199999992</v>
      </c>
      <c r="J322" s="14"/>
      <c r="K322" s="78">
        <v>44496</v>
      </c>
      <c r="L322" s="79">
        <f t="shared" ca="1" si="238"/>
        <v>1850.8969899038457</v>
      </c>
      <c r="M322" s="79">
        <f t="shared" ca="1" si="266"/>
        <v>1850.8969899038457</v>
      </c>
      <c r="N322" s="79">
        <f t="shared" ca="1" si="275"/>
        <v>1150.4879798076863</v>
      </c>
      <c r="O322" s="79">
        <f t="shared" ca="1" si="239"/>
        <v>700.40901009615936</v>
      </c>
      <c r="P322" s="79">
        <f t="shared" ca="1" si="240"/>
        <v>700.40901009615936</v>
      </c>
      <c r="Q322" s="79">
        <f t="shared" ca="1" si="283"/>
        <v>520995.98158701591</v>
      </c>
      <c r="R322" s="14">
        <f ca="1">SUM(P$12:P322)</f>
        <v>270485.7037884614</v>
      </c>
      <c r="S322" s="77">
        <f ca="1">SUM(N$12:N322)+SUMIF(O$12:O322, "&lt;0")</f>
        <v>250510.2777985576</v>
      </c>
      <c r="U322" s="78">
        <v>44496</v>
      </c>
      <c r="V322" s="79">
        <f t="shared" ca="1" si="241"/>
        <v>1250</v>
      </c>
      <c r="W322" s="79">
        <f t="shared" ca="1" si="267"/>
        <v>1250</v>
      </c>
      <c r="X322" s="79">
        <f t="shared" ca="1" si="276"/>
        <v>0</v>
      </c>
      <c r="Y322" s="79">
        <f t="shared" ca="1" si="242"/>
        <v>1250</v>
      </c>
      <c r="Z322" s="79">
        <f t="shared" ca="1" si="243"/>
        <v>1250</v>
      </c>
      <c r="AA322" s="79">
        <f t="shared" ca="1" si="284"/>
        <v>377381.60100000002</v>
      </c>
      <c r="AB322" s="14">
        <f ca="1">SUM(Z$12:Z322)</f>
        <v>197139.57699999999</v>
      </c>
      <c r="AC322" s="77">
        <f ca="1">SUM(X$12:X322)+SUMIF(Y$12:Y322, "&lt;0")</f>
        <v>180242.02399999998</v>
      </c>
      <c r="AE322" s="78">
        <v>44496</v>
      </c>
      <c r="AF322" s="79">
        <f t="shared" ca="1" si="244"/>
        <v>2000</v>
      </c>
      <c r="AG322" s="79">
        <f t="shared" ca="1" si="268"/>
        <v>2000</v>
      </c>
      <c r="AH322" s="79">
        <f t="shared" ca="1" si="277"/>
        <v>1446.5759999999991</v>
      </c>
      <c r="AI322" s="79">
        <f t="shared" ca="1" si="245"/>
        <v>553.42400000000089</v>
      </c>
      <c r="AJ322" s="79">
        <f t="shared" ca="1" si="246"/>
        <v>553.42400000000089</v>
      </c>
      <c r="AK322" s="79">
        <f t="shared" ca="1" si="263"/>
        <v>556081.49010891607</v>
      </c>
      <c r="AL322" s="14">
        <f ca="1">SUM(AJ$12:AJ322)</f>
        <v>288378.065</v>
      </c>
      <c r="AM322" s="77">
        <f ca="1">SUM(AH$12:AH322)+SUMIF(AI$12:AI322, "&lt;0")</f>
        <v>267703.42510891613</v>
      </c>
      <c r="AO322" s="78">
        <v>44496</v>
      </c>
      <c r="AP322" s="79">
        <f t="shared" ca="1" si="247"/>
        <v>3000</v>
      </c>
      <c r="AQ322" s="79">
        <f t="shared" ca="1" si="269"/>
        <v>3000</v>
      </c>
      <c r="AR322" s="79">
        <f t="shared" ca="1" si="278"/>
        <v>1882.4500804695299</v>
      </c>
      <c r="AS322" s="79">
        <f t="shared" ca="1" si="248"/>
        <v>1117.5499195304701</v>
      </c>
      <c r="AT322" s="79">
        <f t="shared" ca="1" si="249"/>
        <v>1117.5499195304701</v>
      </c>
      <c r="AU322" s="79">
        <f t="shared" ca="1" si="285"/>
        <v>766967.72356228146</v>
      </c>
      <c r="AV322" s="14">
        <f ca="1">SUM(AT$12:AT322)</f>
        <v>400261.93698149361</v>
      </c>
      <c r="AW322" s="77">
        <f ca="1">SUM(AR$12:AR322)+SUMIF(AS$12:AS322, "&lt;0")</f>
        <v>366705.78658078803</v>
      </c>
      <c r="AX322" s="14"/>
      <c r="AZ322" s="78">
        <v>44496</v>
      </c>
      <c r="BA322" s="79">
        <f t="shared" ca="1" si="250"/>
        <v>1500</v>
      </c>
      <c r="BB322" s="79">
        <f t="shared" ca="1" si="270"/>
        <v>1500</v>
      </c>
      <c r="BC322" s="79">
        <f t="shared" ca="1" si="279"/>
        <v>11.512000000004264</v>
      </c>
      <c r="BD322" s="79">
        <f t="shared" ca="1" si="251"/>
        <v>1488.4879999999957</v>
      </c>
      <c r="BE322" s="79">
        <f t="shared" ca="1" si="252"/>
        <v>1488.4879999999957</v>
      </c>
      <c r="BF322" s="79">
        <f t="shared" ca="1" si="286"/>
        <v>437131.60100000002</v>
      </c>
      <c r="BG322" s="14">
        <f ca="1">SUM(BE$12:BE322)</f>
        <v>228378.06499999997</v>
      </c>
      <c r="BH322" s="77">
        <f ca="1">SUM(BC$12:BC322)+SUMIF(BD$12:BD322, "&lt;0")</f>
        <v>208753.53600000002</v>
      </c>
      <c r="BJ322" s="78">
        <v>44496</v>
      </c>
      <c r="BK322" s="79">
        <f t="shared" ca="1" si="253"/>
        <v>1750</v>
      </c>
      <c r="BL322" s="79">
        <f t="shared" ca="1" si="271"/>
        <v>1750</v>
      </c>
      <c r="BM322" s="79">
        <f t="shared" ca="1" si="280"/>
        <v>948.69399999999496</v>
      </c>
      <c r="BN322" s="79">
        <f t="shared" ca="1" si="254"/>
        <v>801.30600000000504</v>
      </c>
      <c r="BO322" s="79">
        <f t="shared" ca="1" si="255"/>
        <v>801.30600000000504</v>
      </c>
      <c r="BP322" s="79">
        <f t="shared" ca="1" si="287"/>
        <v>496881.60100000002</v>
      </c>
      <c r="BQ322" s="14">
        <f ca="1">SUM(BO$12:BO322)</f>
        <v>258378.06499999997</v>
      </c>
      <c r="BR322" s="77">
        <f ca="1">SUM(BM$12:BM322)+SUMIF(BN$12:BN322, "&lt;0")</f>
        <v>238503.53599999996</v>
      </c>
      <c r="BT322" s="78">
        <v>44496</v>
      </c>
      <c r="BU322" s="79">
        <f t="shared" ca="1" si="256"/>
        <v>2000</v>
      </c>
      <c r="BV322" s="79">
        <f t="shared" ca="1" si="272"/>
        <v>2000</v>
      </c>
      <c r="BW322" s="79">
        <f t="shared" ca="1" si="281"/>
        <v>1446.5759999999991</v>
      </c>
      <c r="BX322" s="79">
        <f t="shared" ca="1" si="257"/>
        <v>553.42400000000089</v>
      </c>
      <c r="BY322" s="79">
        <f t="shared" ca="1" si="258"/>
        <v>553.42400000000089</v>
      </c>
      <c r="BZ322" s="79">
        <f t="shared" ca="1" si="264"/>
        <v>556081.49010891607</v>
      </c>
      <c r="CA322" s="14">
        <f ca="1">SUM(BY$12:BY322)</f>
        <v>288378.065</v>
      </c>
      <c r="CB322" s="77">
        <f ca="1">SUM(BW$12:BW322)+SUMIF(BX$12:BX322, "&lt;0")</f>
        <v>267703.42510891613</v>
      </c>
      <c r="CD322" s="78">
        <v>44496</v>
      </c>
      <c r="CE322" s="79">
        <f t="shared" ca="1" si="259"/>
        <v>2500</v>
      </c>
      <c r="CF322" s="79">
        <f t="shared" ca="1" si="273"/>
        <v>2500</v>
      </c>
      <c r="CG322" s="79">
        <f t="shared" ca="1" si="282"/>
        <v>1814.5884161401082</v>
      </c>
      <c r="CH322" s="79">
        <f t="shared" ca="1" si="260"/>
        <v>685.41158385989183</v>
      </c>
      <c r="CI322" s="79">
        <f t="shared" ca="1" si="261"/>
        <v>685.41158385989183</v>
      </c>
      <c r="CJ322" s="79">
        <f t="shared" ca="1" si="288"/>
        <v>666841.69994991261</v>
      </c>
      <c r="CK322" s="14">
        <f ca="1">SUM(CI$12:CI322)</f>
        <v>348070.70578040706</v>
      </c>
      <c r="CL322" s="77">
        <f ca="1">SUM(CG$12:CG322)+SUMIF(CH$12:CH322, "&lt;0")</f>
        <v>318770.99416950555</v>
      </c>
    </row>
    <row r="323" spans="1:90" x14ac:dyDescent="0.2">
      <c r="A323" s="56">
        <v>44497</v>
      </c>
      <c r="B323" s="76">
        <f ca="1">IF($A323&gt;= $C$5,$C$6, INDEX('[1]Historical Data'!$D$2:$D$742, MATCH(A323, '[1]Historical Data'!$B$2:$B$742, 0)))</f>
        <v>1942.7882857142852</v>
      </c>
      <c r="C323" s="79">
        <f t="shared" ca="1" si="265"/>
        <v>1942.7882857142852</v>
      </c>
      <c r="D323" s="79">
        <f t="shared" ca="1" si="274"/>
        <v>1424.8842857142884</v>
      </c>
      <c r="E323" s="79">
        <f t="shared" ca="1" si="236"/>
        <v>517.90399999999681</v>
      </c>
      <c r="F323" s="79">
        <f t="shared" ca="1" si="237"/>
        <v>517.90399999999681</v>
      </c>
      <c r="G323" s="79">
        <f t="shared" ca="1" si="262"/>
        <v>544900.78957142856</v>
      </c>
      <c r="H323" s="14">
        <f ca="1">SUM(F$12:F323)</f>
        <v>282030.56328571419</v>
      </c>
      <c r="I323" s="77">
        <f ca="1">SUM(D$12:D323)+SUMIF(E$12:E323, "&lt;0")</f>
        <v>262870.22628571425</v>
      </c>
      <c r="J323" s="14"/>
      <c r="K323" s="78">
        <v>44497</v>
      </c>
      <c r="L323" s="79">
        <f t="shared" ca="1" si="238"/>
        <v>1850.8969899038457</v>
      </c>
      <c r="M323" s="79">
        <f t="shared" ca="1" si="266"/>
        <v>1850.8969899038457</v>
      </c>
      <c r="N323" s="79">
        <f t="shared" ca="1" si="275"/>
        <v>1332.9929899038489</v>
      </c>
      <c r="O323" s="79">
        <f t="shared" ca="1" si="239"/>
        <v>517.90399999999681</v>
      </c>
      <c r="P323" s="79">
        <f t="shared" ca="1" si="240"/>
        <v>517.90399999999681</v>
      </c>
      <c r="Q323" s="79">
        <f t="shared" ca="1" si="283"/>
        <v>522846.87857691973</v>
      </c>
      <c r="R323" s="14">
        <f ca="1">SUM(P$12:P323)</f>
        <v>271003.60778846138</v>
      </c>
      <c r="S323" s="77">
        <f ca="1">SUM(N$12:N323)+SUMIF(O$12:O323, "&lt;0")</f>
        <v>251843.27078846144</v>
      </c>
      <c r="U323" s="78">
        <v>44497</v>
      </c>
      <c r="V323" s="79">
        <f t="shared" ca="1" si="241"/>
        <v>1250</v>
      </c>
      <c r="W323" s="79">
        <f t="shared" ca="1" si="267"/>
        <v>1250</v>
      </c>
      <c r="X323" s="79">
        <f t="shared" ca="1" si="276"/>
        <v>0</v>
      </c>
      <c r="Y323" s="79">
        <f t="shared" ca="1" si="242"/>
        <v>1250</v>
      </c>
      <c r="Z323" s="79">
        <f t="shared" ca="1" si="243"/>
        <v>1250</v>
      </c>
      <c r="AA323" s="79">
        <f t="shared" ca="1" si="284"/>
        <v>378631.60100000002</v>
      </c>
      <c r="AB323" s="14">
        <f ca="1">SUM(Z$12:Z323)</f>
        <v>198389.57699999999</v>
      </c>
      <c r="AC323" s="77">
        <f ca="1">SUM(X$12:X323)+SUMIF(Y$12:Y323, "&lt;0")</f>
        <v>180242.02399999998</v>
      </c>
      <c r="AE323" s="78">
        <v>44497</v>
      </c>
      <c r="AF323" s="79">
        <f t="shared" ca="1" si="244"/>
        <v>2000</v>
      </c>
      <c r="AG323" s="79">
        <f t="shared" ca="1" si="268"/>
        <v>2000</v>
      </c>
      <c r="AH323" s="79">
        <f t="shared" ca="1" si="277"/>
        <v>1482.0960000000032</v>
      </c>
      <c r="AI323" s="79">
        <f t="shared" ca="1" si="245"/>
        <v>517.90399999999681</v>
      </c>
      <c r="AJ323" s="79">
        <f t="shared" ca="1" si="246"/>
        <v>517.90399999999681</v>
      </c>
      <c r="AK323" s="79">
        <f t="shared" ca="1" si="263"/>
        <v>558081.49010891607</v>
      </c>
      <c r="AL323" s="14">
        <f ca="1">SUM(AJ$12:AJ323)</f>
        <v>288895.96899999998</v>
      </c>
      <c r="AM323" s="77">
        <f ca="1">SUM(AH$12:AH323)+SUMIF(AI$12:AI323, "&lt;0")</f>
        <v>269185.52110891615</v>
      </c>
      <c r="AO323" s="78">
        <v>44497</v>
      </c>
      <c r="AP323" s="79">
        <f t="shared" ca="1" si="247"/>
        <v>3000</v>
      </c>
      <c r="AQ323" s="79">
        <f t="shared" ca="1" si="269"/>
        <v>3000</v>
      </c>
      <c r="AR323" s="79">
        <f t="shared" ca="1" si="278"/>
        <v>1917.970080469534</v>
      </c>
      <c r="AS323" s="79">
        <f t="shared" ca="1" si="248"/>
        <v>1082.029919530466</v>
      </c>
      <c r="AT323" s="79">
        <f t="shared" ca="1" si="249"/>
        <v>1082.029919530466</v>
      </c>
      <c r="AU323" s="79">
        <f t="shared" ca="1" si="285"/>
        <v>769967.72356228146</v>
      </c>
      <c r="AV323" s="14">
        <f ca="1">SUM(AT$12:AT323)</f>
        <v>401343.96690102405</v>
      </c>
      <c r="AW323" s="77">
        <f ca="1">SUM(AR$12:AR323)+SUMIF(AS$12:AS323, "&lt;0")</f>
        <v>368623.75666125759</v>
      </c>
      <c r="AX323" s="14"/>
      <c r="AZ323" s="78">
        <v>44497</v>
      </c>
      <c r="BA323" s="79">
        <f t="shared" ca="1" si="250"/>
        <v>1500</v>
      </c>
      <c r="BB323" s="79">
        <f t="shared" ca="1" si="270"/>
        <v>1500</v>
      </c>
      <c r="BC323" s="79">
        <f t="shared" ca="1" si="279"/>
        <v>982.09600000000319</v>
      </c>
      <c r="BD323" s="79">
        <f t="shared" ca="1" si="251"/>
        <v>517.90399999999681</v>
      </c>
      <c r="BE323" s="79">
        <f t="shared" ca="1" si="252"/>
        <v>517.90399999999681</v>
      </c>
      <c r="BF323" s="79">
        <f t="shared" ca="1" si="286"/>
        <v>438631.60100000002</v>
      </c>
      <c r="BG323" s="14">
        <f ca="1">SUM(BE$12:BE323)</f>
        <v>228895.96899999998</v>
      </c>
      <c r="BH323" s="77">
        <f ca="1">SUM(BC$12:BC323)+SUMIF(BD$12:BD323, "&lt;0")</f>
        <v>209735.63200000001</v>
      </c>
      <c r="BJ323" s="78">
        <v>44497</v>
      </c>
      <c r="BK323" s="79">
        <f t="shared" ca="1" si="253"/>
        <v>1750</v>
      </c>
      <c r="BL323" s="79">
        <f t="shared" ca="1" si="271"/>
        <v>1750</v>
      </c>
      <c r="BM323" s="79">
        <f t="shared" ca="1" si="280"/>
        <v>1232.0960000000032</v>
      </c>
      <c r="BN323" s="79">
        <f t="shared" ca="1" si="254"/>
        <v>517.90399999999681</v>
      </c>
      <c r="BO323" s="79">
        <f t="shared" ca="1" si="255"/>
        <v>517.90399999999681</v>
      </c>
      <c r="BP323" s="79">
        <f t="shared" ca="1" si="287"/>
        <v>498631.60100000002</v>
      </c>
      <c r="BQ323" s="14">
        <f ca="1">SUM(BO$12:BO323)</f>
        <v>258895.96899999998</v>
      </c>
      <c r="BR323" s="77">
        <f ca="1">SUM(BM$12:BM323)+SUMIF(BN$12:BN323, "&lt;0")</f>
        <v>239735.63199999995</v>
      </c>
      <c r="BT323" s="78">
        <v>44497</v>
      </c>
      <c r="BU323" s="79">
        <f t="shared" ca="1" si="256"/>
        <v>2000</v>
      </c>
      <c r="BV323" s="79">
        <f t="shared" ca="1" si="272"/>
        <v>2000</v>
      </c>
      <c r="BW323" s="79">
        <f t="shared" ca="1" si="281"/>
        <v>1482.0960000000032</v>
      </c>
      <c r="BX323" s="79">
        <f t="shared" ca="1" si="257"/>
        <v>517.90399999999681</v>
      </c>
      <c r="BY323" s="79">
        <f t="shared" ca="1" si="258"/>
        <v>517.90399999999681</v>
      </c>
      <c r="BZ323" s="79">
        <f t="shared" ca="1" si="264"/>
        <v>558081.49010891607</v>
      </c>
      <c r="CA323" s="14">
        <f ca="1">SUM(BY$12:BY323)</f>
        <v>288895.96899999998</v>
      </c>
      <c r="CB323" s="77">
        <f ca="1">SUM(BW$12:BW323)+SUMIF(BX$12:BX323, "&lt;0")</f>
        <v>269185.52110891615</v>
      </c>
      <c r="CD323" s="78">
        <v>44497</v>
      </c>
      <c r="CE323" s="79">
        <f t="shared" ca="1" si="259"/>
        <v>2500</v>
      </c>
      <c r="CF323" s="79">
        <f t="shared" ca="1" si="273"/>
        <v>2500</v>
      </c>
      <c r="CG323" s="79">
        <f t="shared" ca="1" si="282"/>
        <v>1873.6136627872152</v>
      </c>
      <c r="CH323" s="79">
        <f t="shared" ca="1" si="260"/>
        <v>626.38633721278484</v>
      </c>
      <c r="CI323" s="79">
        <f t="shared" ca="1" si="261"/>
        <v>626.38633721278484</v>
      </c>
      <c r="CJ323" s="79">
        <f t="shared" ca="1" si="288"/>
        <v>669341.69994991261</v>
      </c>
      <c r="CK323" s="14">
        <f ca="1">SUM(CI$12:CI323)</f>
        <v>348697.09211761988</v>
      </c>
      <c r="CL323" s="77">
        <f ca="1">SUM(CG$12:CG323)+SUMIF(CH$12:CH323, "&lt;0")</f>
        <v>320644.60783229274</v>
      </c>
    </row>
    <row r="324" spans="1:90" x14ac:dyDescent="0.2">
      <c r="A324" s="56">
        <v>44498</v>
      </c>
      <c r="B324" s="76">
        <f ca="1">IF($A324&gt;= $C$5,$C$6, INDEX('[1]Historical Data'!$D$2:$D$742, MATCH(A324, '[1]Historical Data'!$B$2:$B$742, 0)))</f>
        <v>1942.7882857142852</v>
      </c>
      <c r="C324" s="79">
        <f t="shared" ca="1" si="265"/>
        <v>1942.7882857142852</v>
      </c>
      <c r="D324" s="79">
        <f t="shared" ca="1" si="274"/>
        <v>772.40399999999931</v>
      </c>
      <c r="E324" s="79">
        <f t="shared" ca="1" si="236"/>
        <v>1170.3842857142859</v>
      </c>
      <c r="F324" s="79">
        <f t="shared" ca="1" si="237"/>
        <v>1170.3842857142859</v>
      </c>
      <c r="G324" s="79">
        <f t="shared" ca="1" si="262"/>
        <v>546843.5778571429</v>
      </c>
      <c r="H324" s="14">
        <f ca="1">SUM(F$12:F324)</f>
        <v>283200.94757142849</v>
      </c>
      <c r="I324" s="77">
        <f ca="1">SUM(D$12:D324)+SUMIF(E$12:E324, "&lt;0")</f>
        <v>263642.63028571423</v>
      </c>
      <c r="J324" s="14"/>
      <c r="K324" s="78">
        <v>44498</v>
      </c>
      <c r="L324" s="79">
        <f t="shared" ca="1" si="238"/>
        <v>1850.8969899038457</v>
      </c>
      <c r="M324" s="79">
        <f t="shared" ca="1" si="266"/>
        <v>1850.8969899038457</v>
      </c>
      <c r="N324" s="79">
        <f t="shared" ca="1" si="275"/>
        <v>772.40399999999931</v>
      </c>
      <c r="O324" s="79">
        <f t="shared" ca="1" si="239"/>
        <v>1078.4929899038464</v>
      </c>
      <c r="P324" s="79">
        <f t="shared" ca="1" si="240"/>
        <v>1078.4929899038464</v>
      </c>
      <c r="Q324" s="79">
        <f t="shared" ca="1" si="283"/>
        <v>524697.77556682355</v>
      </c>
      <c r="R324" s="14">
        <f ca="1">SUM(P$12:P324)</f>
        <v>272082.10077836522</v>
      </c>
      <c r="S324" s="77">
        <f ca="1">SUM(N$12:N324)+SUMIF(O$12:O324, "&lt;0")</f>
        <v>252615.67478846145</v>
      </c>
      <c r="U324" s="78">
        <v>44498</v>
      </c>
      <c r="V324" s="79">
        <f t="shared" ca="1" si="241"/>
        <v>1250</v>
      </c>
      <c r="W324" s="79">
        <f t="shared" ca="1" si="267"/>
        <v>1250</v>
      </c>
      <c r="X324" s="79">
        <f t="shared" ca="1" si="276"/>
        <v>266.01200000000676</v>
      </c>
      <c r="Y324" s="79">
        <f t="shared" ca="1" si="242"/>
        <v>983.98799999999324</v>
      </c>
      <c r="Z324" s="79">
        <f t="shared" ca="1" si="243"/>
        <v>983.98799999999324</v>
      </c>
      <c r="AA324" s="79">
        <f t="shared" ca="1" si="284"/>
        <v>379881.60100000002</v>
      </c>
      <c r="AB324" s="14">
        <f ca="1">SUM(Z$12:Z324)</f>
        <v>199373.56499999997</v>
      </c>
      <c r="AC324" s="77">
        <f ca="1">SUM(X$12:X324)+SUMIF(Y$12:Y324, "&lt;0")</f>
        <v>180508.03599999999</v>
      </c>
      <c r="AE324" s="78">
        <v>44498</v>
      </c>
      <c r="AF324" s="79">
        <f t="shared" ca="1" si="244"/>
        <v>2000</v>
      </c>
      <c r="AG324" s="79">
        <f t="shared" ca="1" si="268"/>
        <v>2000</v>
      </c>
      <c r="AH324" s="79">
        <f t="shared" ca="1" si="277"/>
        <v>921.50701009615364</v>
      </c>
      <c r="AI324" s="79">
        <f t="shared" ca="1" si="245"/>
        <v>1078.4929899038464</v>
      </c>
      <c r="AJ324" s="79">
        <f t="shared" ca="1" si="246"/>
        <v>1078.4929899038464</v>
      </c>
      <c r="AK324" s="79">
        <f t="shared" ca="1" si="263"/>
        <v>560081.49010891607</v>
      </c>
      <c r="AL324" s="14">
        <f ca="1">SUM(AJ$12:AJ324)</f>
        <v>289974.46198990382</v>
      </c>
      <c r="AM324" s="77">
        <f ca="1">SUM(AH$12:AH324)+SUMIF(AI$12:AI324, "&lt;0")</f>
        <v>270107.02811901231</v>
      </c>
      <c r="AO324" s="78">
        <v>44498</v>
      </c>
      <c r="AP324" s="79">
        <f t="shared" ca="1" si="247"/>
        <v>3000</v>
      </c>
      <c r="AQ324" s="79">
        <f t="shared" ca="1" si="269"/>
        <v>3000</v>
      </c>
      <c r="AR324" s="79">
        <f t="shared" ca="1" si="278"/>
        <v>1357.3810905656844</v>
      </c>
      <c r="AS324" s="79">
        <f t="shared" ca="1" si="248"/>
        <v>1642.6189094343156</v>
      </c>
      <c r="AT324" s="79">
        <f t="shared" ca="1" si="249"/>
        <v>1642.6189094343156</v>
      </c>
      <c r="AU324" s="79">
        <f t="shared" ca="1" si="285"/>
        <v>772967.72356228146</v>
      </c>
      <c r="AV324" s="14">
        <f ca="1">SUM(AT$12:AT324)</f>
        <v>402986.58581045835</v>
      </c>
      <c r="AW324" s="77">
        <f ca="1">SUM(AR$12:AR324)+SUMIF(AS$12:AS324, "&lt;0")</f>
        <v>369981.13775182329</v>
      </c>
      <c r="AX324" s="14"/>
      <c r="AZ324" s="78">
        <v>44498</v>
      </c>
      <c r="BA324" s="79">
        <f t="shared" ca="1" si="250"/>
        <v>1500</v>
      </c>
      <c r="BB324" s="79">
        <f t="shared" ca="1" si="270"/>
        <v>1500</v>
      </c>
      <c r="BC324" s="79">
        <f t="shared" ca="1" si="279"/>
        <v>772.40399999999931</v>
      </c>
      <c r="BD324" s="79">
        <f t="shared" ca="1" si="251"/>
        <v>727.59600000000069</v>
      </c>
      <c r="BE324" s="79">
        <f t="shared" ca="1" si="252"/>
        <v>727.59600000000069</v>
      </c>
      <c r="BF324" s="79">
        <f t="shared" ca="1" si="286"/>
        <v>440131.60100000002</v>
      </c>
      <c r="BG324" s="14">
        <f ca="1">SUM(BE$12:BE324)</f>
        <v>229623.56499999997</v>
      </c>
      <c r="BH324" s="77">
        <f ca="1">SUM(BC$12:BC324)+SUMIF(BD$12:BD324, "&lt;0")</f>
        <v>210508.03600000002</v>
      </c>
      <c r="BJ324" s="78">
        <v>44498</v>
      </c>
      <c r="BK324" s="79">
        <f t="shared" ca="1" si="253"/>
        <v>1750</v>
      </c>
      <c r="BL324" s="79">
        <f t="shared" ca="1" si="271"/>
        <v>1750</v>
      </c>
      <c r="BM324" s="79">
        <f t="shared" ca="1" si="280"/>
        <v>772.40399999999931</v>
      </c>
      <c r="BN324" s="79">
        <f t="shared" ca="1" si="254"/>
        <v>977.59600000000069</v>
      </c>
      <c r="BO324" s="79">
        <f t="shared" ca="1" si="255"/>
        <v>977.59600000000069</v>
      </c>
      <c r="BP324" s="79">
        <f t="shared" ca="1" si="287"/>
        <v>500381.60100000002</v>
      </c>
      <c r="BQ324" s="14">
        <f ca="1">SUM(BO$12:BO324)</f>
        <v>259873.56499999997</v>
      </c>
      <c r="BR324" s="77">
        <f ca="1">SUM(BM$12:BM324)+SUMIF(BN$12:BN324, "&lt;0")</f>
        <v>240508.03599999996</v>
      </c>
      <c r="BT324" s="78">
        <v>44498</v>
      </c>
      <c r="BU324" s="79">
        <f t="shared" ca="1" si="256"/>
        <v>2000</v>
      </c>
      <c r="BV324" s="79">
        <f t="shared" ca="1" si="272"/>
        <v>2000</v>
      </c>
      <c r="BW324" s="79">
        <f t="shared" ca="1" si="281"/>
        <v>921.50701009615364</v>
      </c>
      <c r="BX324" s="79">
        <f t="shared" ca="1" si="257"/>
        <v>1078.4929899038464</v>
      </c>
      <c r="BY324" s="79">
        <f t="shared" ca="1" si="258"/>
        <v>1078.4929899038464</v>
      </c>
      <c r="BZ324" s="79">
        <f t="shared" ca="1" si="264"/>
        <v>560081.49010891607</v>
      </c>
      <c r="CA324" s="14">
        <f ca="1">SUM(BY$12:BY324)</f>
        <v>289974.46198990382</v>
      </c>
      <c r="CB324" s="77">
        <f ca="1">SUM(BW$12:BW324)+SUMIF(BX$12:BX324, "&lt;0")</f>
        <v>270107.02811901231</v>
      </c>
      <c r="CD324" s="78">
        <v>44498</v>
      </c>
      <c r="CE324" s="79">
        <f t="shared" ca="1" si="259"/>
        <v>2500</v>
      </c>
      <c r="CF324" s="79">
        <f t="shared" ca="1" si="273"/>
        <v>2500</v>
      </c>
      <c r="CG324" s="79">
        <f t="shared" ca="1" si="282"/>
        <v>1336.5299195304685</v>
      </c>
      <c r="CH324" s="79">
        <f t="shared" ca="1" si="260"/>
        <v>1163.4700804695315</v>
      </c>
      <c r="CI324" s="79">
        <f t="shared" ca="1" si="261"/>
        <v>1163.4700804695315</v>
      </c>
      <c r="CJ324" s="79">
        <f t="shared" ca="1" si="288"/>
        <v>671841.69994991261</v>
      </c>
      <c r="CK324" s="14">
        <f ca="1">SUM(CI$12:CI324)</f>
        <v>349860.56219808944</v>
      </c>
      <c r="CL324" s="77">
        <f ca="1">SUM(CG$12:CG324)+SUMIF(CH$12:CH324, "&lt;0")</f>
        <v>321981.13775182317</v>
      </c>
    </row>
    <row r="325" spans="1:90" x14ac:dyDescent="0.2">
      <c r="A325" s="56">
        <v>44499</v>
      </c>
      <c r="B325" s="76">
        <f ca="1">IF($A325&gt;= $C$5,$C$6, INDEX('[1]Historical Data'!$D$2:$D$742, MATCH(A325, '[1]Historical Data'!$B$2:$B$742, 0)))</f>
        <v>1942.7882857142852</v>
      </c>
      <c r="C325" s="79">
        <f t="shared" ca="1" si="265"/>
        <v>1942.7882857142852</v>
      </c>
      <c r="D325" s="79">
        <f t="shared" ca="1" si="274"/>
        <v>242.0260000000012</v>
      </c>
      <c r="E325" s="79">
        <f t="shared" ca="1" si="236"/>
        <v>1700.762285714284</v>
      </c>
      <c r="F325" s="79">
        <f t="shared" ca="1" si="237"/>
        <v>1700.762285714284</v>
      </c>
      <c r="G325" s="79">
        <f t="shared" ca="1" si="262"/>
        <v>548786.36614285724</v>
      </c>
      <c r="H325" s="14">
        <f ca="1">SUM(F$12:F325)</f>
        <v>284901.70985714276</v>
      </c>
      <c r="I325" s="77">
        <f ca="1">SUM(D$12:D325)+SUMIF(E$12:E325, "&lt;0")</f>
        <v>263884.65628571424</v>
      </c>
      <c r="J325" s="14"/>
      <c r="K325" s="78">
        <v>44499</v>
      </c>
      <c r="L325" s="79">
        <f t="shared" ca="1" si="238"/>
        <v>1850.8969899038457</v>
      </c>
      <c r="M325" s="79">
        <f t="shared" ca="1" si="266"/>
        <v>1850.8969899038457</v>
      </c>
      <c r="N325" s="79">
        <f t="shared" ca="1" si="275"/>
        <v>242.0260000000012</v>
      </c>
      <c r="O325" s="79">
        <f t="shared" ca="1" si="239"/>
        <v>1608.8709899038445</v>
      </c>
      <c r="P325" s="79">
        <f t="shared" ca="1" si="240"/>
        <v>1608.8709899038445</v>
      </c>
      <c r="Q325" s="79">
        <f t="shared" ca="1" si="283"/>
        <v>526548.67255672743</v>
      </c>
      <c r="R325" s="14">
        <f ca="1">SUM(P$12:P325)</f>
        <v>273690.97176826908</v>
      </c>
      <c r="S325" s="77">
        <f ca="1">SUM(N$12:N325)+SUMIF(O$12:O325, "&lt;0")</f>
        <v>252857.70078846146</v>
      </c>
      <c r="U325" s="78">
        <v>44499</v>
      </c>
      <c r="V325" s="79">
        <f t="shared" ca="1" si="241"/>
        <v>1250</v>
      </c>
      <c r="W325" s="79">
        <f t="shared" ca="1" si="267"/>
        <v>1250</v>
      </c>
      <c r="X325" s="79">
        <f t="shared" ca="1" si="276"/>
        <v>242.0260000000012</v>
      </c>
      <c r="Y325" s="79">
        <f t="shared" ca="1" si="242"/>
        <v>1007.9739999999988</v>
      </c>
      <c r="Z325" s="79">
        <f t="shared" ca="1" si="243"/>
        <v>1007.9739999999988</v>
      </c>
      <c r="AA325" s="79">
        <f t="shared" ca="1" si="284"/>
        <v>381131.60100000002</v>
      </c>
      <c r="AB325" s="14">
        <f ca="1">SUM(Z$12:Z325)</f>
        <v>200381.53899999996</v>
      </c>
      <c r="AC325" s="77">
        <f ca="1">SUM(X$12:X325)+SUMIF(Y$12:Y325, "&lt;0")</f>
        <v>180750.06200000001</v>
      </c>
      <c r="AE325" s="78">
        <v>44499</v>
      </c>
      <c r="AF325" s="79">
        <f t="shared" ca="1" si="244"/>
        <v>2000</v>
      </c>
      <c r="AG325" s="79">
        <f t="shared" ca="1" si="268"/>
        <v>2000</v>
      </c>
      <c r="AH325" s="79">
        <f t="shared" ca="1" si="277"/>
        <v>367.6237634490526</v>
      </c>
      <c r="AI325" s="79">
        <f t="shared" ca="1" si="245"/>
        <v>1632.3762365509474</v>
      </c>
      <c r="AJ325" s="79">
        <f t="shared" ca="1" si="246"/>
        <v>1632.3762365509474</v>
      </c>
      <c r="AK325" s="79">
        <f t="shared" ca="1" si="263"/>
        <v>562081.49010891607</v>
      </c>
      <c r="AL325" s="14">
        <f ca="1">SUM(AJ$12:AJ325)</f>
        <v>291606.8382264548</v>
      </c>
      <c r="AM325" s="77">
        <f ca="1">SUM(AH$12:AH325)+SUMIF(AI$12:AI325, "&lt;0")</f>
        <v>270474.65188246133</v>
      </c>
      <c r="AO325" s="78">
        <v>44499</v>
      </c>
      <c r="AP325" s="79">
        <f t="shared" ca="1" si="247"/>
        <v>3000</v>
      </c>
      <c r="AQ325" s="79">
        <f t="shared" ca="1" si="269"/>
        <v>3000</v>
      </c>
      <c r="AR325" s="79">
        <f t="shared" ca="1" si="278"/>
        <v>806.15191953047042</v>
      </c>
      <c r="AS325" s="79">
        <f t="shared" ca="1" si="248"/>
        <v>2193.8480804695296</v>
      </c>
      <c r="AT325" s="79">
        <f t="shared" ca="1" si="249"/>
        <v>2193.8480804695296</v>
      </c>
      <c r="AU325" s="79">
        <f t="shared" ca="1" si="285"/>
        <v>775967.72356228146</v>
      </c>
      <c r="AV325" s="14">
        <f ca="1">SUM(AT$12:AT325)</f>
        <v>405180.43389092787</v>
      </c>
      <c r="AW325" s="77">
        <f ca="1">SUM(AR$12:AR325)+SUMIF(AS$12:AS325, "&lt;0")</f>
        <v>370787.28967135376</v>
      </c>
      <c r="AX325" s="14"/>
      <c r="AZ325" s="78">
        <v>44499</v>
      </c>
      <c r="BA325" s="79">
        <f t="shared" ca="1" si="250"/>
        <v>1500</v>
      </c>
      <c r="BB325" s="79">
        <f t="shared" ca="1" si="270"/>
        <v>1500</v>
      </c>
      <c r="BC325" s="79">
        <f t="shared" ca="1" si="279"/>
        <v>242.0260000000012</v>
      </c>
      <c r="BD325" s="79">
        <f t="shared" ca="1" si="251"/>
        <v>1257.9739999999988</v>
      </c>
      <c r="BE325" s="79">
        <f t="shared" ca="1" si="252"/>
        <v>1257.9739999999988</v>
      </c>
      <c r="BF325" s="79">
        <f t="shared" ca="1" si="286"/>
        <v>441631.60100000002</v>
      </c>
      <c r="BG325" s="14">
        <f ca="1">SUM(BE$12:BE325)</f>
        <v>230881.53899999996</v>
      </c>
      <c r="BH325" s="77">
        <f ca="1">SUM(BC$12:BC325)+SUMIF(BD$12:BD325, "&lt;0")</f>
        <v>210750.06200000003</v>
      </c>
      <c r="BJ325" s="78">
        <v>44499</v>
      </c>
      <c r="BK325" s="79">
        <f t="shared" ca="1" si="253"/>
        <v>1750</v>
      </c>
      <c r="BL325" s="79">
        <f t="shared" ca="1" si="271"/>
        <v>1750</v>
      </c>
      <c r="BM325" s="79">
        <f t="shared" ca="1" si="280"/>
        <v>242.0260000000012</v>
      </c>
      <c r="BN325" s="79">
        <f t="shared" ca="1" si="254"/>
        <v>1507.9739999999988</v>
      </c>
      <c r="BO325" s="79">
        <f t="shared" ca="1" si="255"/>
        <v>1507.9739999999988</v>
      </c>
      <c r="BP325" s="79">
        <f t="shared" ca="1" si="287"/>
        <v>502131.60100000002</v>
      </c>
      <c r="BQ325" s="14">
        <f ca="1">SUM(BO$12:BO325)</f>
        <v>261381.53899999996</v>
      </c>
      <c r="BR325" s="77">
        <f ca="1">SUM(BM$12:BM325)+SUMIF(BN$12:BN325, "&lt;0")</f>
        <v>240750.06199999998</v>
      </c>
      <c r="BT325" s="78">
        <v>44499</v>
      </c>
      <c r="BU325" s="79">
        <f t="shared" ca="1" si="256"/>
        <v>2000</v>
      </c>
      <c r="BV325" s="79">
        <f t="shared" ca="1" si="272"/>
        <v>2000</v>
      </c>
      <c r="BW325" s="79">
        <f t="shared" ca="1" si="281"/>
        <v>367.6237634490526</v>
      </c>
      <c r="BX325" s="79">
        <f t="shared" ca="1" si="257"/>
        <v>1632.3762365509474</v>
      </c>
      <c r="BY325" s="79">
        <f t="shared" ca="1" si="258"/>
        <v>1632.3762365509474</v>
      </c>
      <c r="BZ325" s="79">
        <f t="shared" ca="1" si="264"/>
        <v>562081.49010891607</v>
      </c>
      <c r="CA325" s="14">
        <f ca="1">SUM(BY$12:BY325)</f>
        <v>291606.8382264548</v>
      </c>
      <c r="CB325" s="77">
        <f ca="1">SUM(BW$12:BW325)+SUMIF(BX$12:BX325, "&lt;0")</f>
        <v>270474.65188246133</v>
      </c>
      <c r="CD325" s="78">
        <v>44499</v>
      </c>
      <c r="CE325" s="79">
        <f t="shared" ca="1" si="259"/>
        <v>2500</v>
      </c>
      <c r="CF325" s="79">
        <f t="shared" ca="1" si="273"/>
        <v>2500</v>
      </c>
      <c r="CG325" s="79">
        <f t="shared" ca="1" si="282"/>
        <v>806.15191953047042</v>
      </c>
      <c r="CH325" s="79">
        <f t="shared" ca="1" si="260"/>
        <v>1693.8480804695296</v>
      </c>
      <c r="CI325" s="79">
        <f t="shared" ca="1" si="261"/>
        <v>1693.8480804695296</v>
      </c>
      <c r="CJ325" s="79">
        <f t="shared" ca="1" si="288"/>
        <v>674341.69994991261</v>
      </c>
      <c r="CK325" s="14">
        <f ca="1">SUM(CI$12:CI325)</f>
        <v>351554.41027855896</v>
      </c>
      <c r="CL325" s="77">
        <f ca="1">SUM(CG$12:CG325)+SUMIF(CH$12:CH325, "&lt;0")</f>
        <v>322787.28967135365</v>
      </c>
    </row>
    <row r="326" spans="1:90" x14ac:dyDescent="0.2">
      <c r="A326" s="56">
        <v>44500</v>
      </c>
      <c r="B326" s="76">
        <f ca="1">IF($A326&gt;= $C$5,$C$6, INDEX('[1]Historical Data'!$D$2:$D$742, MATCH(A326, '[1]Historical Data'!$B$2:$B$742, 0)))</f>
        <v>1942.7882857142852</v>
      </c>
      <c r="C326" s="79">
        <f t="shared" ca="1" si="265"/>
        <v>1942.7882857142852</v>
      </c>
      <c r="D326" s="79">
        <f t="shared" ca="1" si="274"/>
        <v>1110.8080000000014</v>
      </c>
      <c r="E326" s="79">
        <f t="shared" ca="1" si="236"/>
        <v>831.98028571428381</v>
      </c>
      <c r="F326" s="79">
        <f t="shared" ca="1" si="237"/>
        <v>831.98028571428381</v>
      </c>
      <c r="G326" s="79">
        <f t="shared" ca="1" si="262"/>
        <v>550729.15442857158</v>
      </c>
      <c r="H326" s="14">
        <f ca="1">SUM(F$12:F326)</f>
        <v>285733.69014285703</v>
      </c>
      <c r="I326" s="77">
        <f ca="1">SUM(D$12:D326)+SUMIF(E$12:E326, "&lt;0")</f>
        <v>264995.46428571426</v>
      </c>
      <c r="J326" s="14"/>
      <c r="K326" s="78">
        <v>44500</v>
      </c>
      <c r="L326" s="79">
        <f t="shared" ca="1" si="238"/>
        <v>1850.8969899038457</v>
      </c>
      <c r="M326" s="79">
        <f t="shared" ca="1" si="266"/>
        <v>1850.8969899038457</v>
      </c>
      <c r="N326" s="79">
        <f t="shared" ca="1" si="275"/>
        <v>1110.8080000000014</v>
      </c>
      <c r="O326" s="79">
        <f t="shared" ca="1" si="239"/>
        <v>740.08898990384432</v>
      </c>
      <c r="P326" s="79">
        <f t="shared" ca="1" si="240"/>
        <v>740.08898990384432</v>
      </c>
      <c r="Q326" s="79">
        <f t="shared" ca="1" si="283"/>
        <v>528399.5695466313</v>
      </c>
      <c r="R326" s="14">
        <f ca="1">SUM(P$12:P326)</f>
        <v>274431.06075817294</v>
      </c>
      <c r="S326" s="77">
        <f ca="1">SUM(N$12:N326)+SUMIF(O$12:O326, "&lt;0")</f>
        <v>253968.50878846145</v>
      </c>
      <c r="U326" s="78">
        <v>44500</v>
      </c>
      <c r="V326" s="79">
        <f t="shared" ca="1" si="241"/>
        <v>1250</v>
      </c>
      <c r="W326" s="79">
        <f t="shared" ca="1" si="267"/>
        <v>1250</v>
      </c>
      <c r="X326" s="79">
        <f t="shared" ca="1" si="276"/>
        <v>1110.8080000000014</v>
      </c>
      <c r="Y326" s="79">
        <f t="shared" ca="1" si="242"/>
        <v>139.19199999999864</v>
      </c>
      <c r="Z326" s="79">
        <f t="shared" ca="1" si="243"/>
        <v>139.19199999999864</v>
      </c>
      <c r="AA326" s="79">
        <f t="shared" ca="1" si="284"/>
        <v>382381.60100000002</v>
      </c>
      <c r="AB326" s="14">
        <f ca="1">SUM(Z$12:Z326)</f>
        <v>200520.73099999997</v>
      </c>
      <c r="AC326" s="77">
        <f ca="1">SUM(X$12:X326)+SUMIF(Y$12:Y326, "&lt;0")</f>
        <v>181860.87</v>
      </c>
      <c r="AE326" s="78">
        <v>44500</v>
      </c>
      <c r="AF326" s="79">
        <f t="shared" ca="1" si="244"/>
        <v>2000</v>
      </c>
      <c r="AG326" s="79">
        <f t="shared" ca="1" si="268"/>
        <v>2000</v>
      </c>
      <c r="AH326" s="79">
        <f t="shared" ca="1" si="277"/>
        <v>1212.9005168019498</v>
      </c>
      <c r="AI326" s="79">
        <f t="shared" ca="1" si="245"/>
        <v>787.09948319805017</v>
      </c>
      <c r="AJ326" s="79">
        <f t="shared" ca="1" si="246"/>
        <v>787.09948319805017</v>
      </c>
      <c r="AK326" s="79">
        <f t="shared" ca="1" si="263"/>
        <v>564081.49010891607</v>
      </c>
      <c r="AL326" s="14">
        <f ca="1">SUM(AJ$12:AJ326)</f>
        <v>292393.93770965288</v>
      </c>
      <c r="AM326" s="77">
        <f ca="1">SUM(AH$12:AH326)+SUMIF(AI$12:AI326, "&lt;0")</f>
        <v>271687.55239926325</v>
      </c>
      <c r="AO326" s="78">
        <v>44500</v>
      </c>
      <c r="AP326" s="79">
        <f t="shared" ca="1" si="247"/>
        <v>3000</v>
      </c>
      <c r="AQ326" s="79">
        <f t="shared" ca="1" si="269"/>
        <v>3000</v>
      </c>
      <c r="AR326" s="79">
        <f t="shared" ca="1" si="278"/>
        <v>1674.9339195304706</v>
      </c>
      <c r="AS326" s="79">
        <f t="shared" ca="1" si="248"/>
        <v>1325.0660804695294</v>
      </c>
      <c r="AT326" s="79">
        <f t="shared" ca="1" si="249"/>
        <v>1325.0660804695294</v>
      </c>
      <c r="AU326" s="79">
        <f t="shared" ca="1" si="285"/>
        <v>778967.72356228146</v>
      </c>
      <c r="AV326" s="14">
        <f ca="1">SUM(AT$12:AT326)</f>
        <v>406505.4999713974</v>
      </c>
      <c r="AW326" s="77">
        <f ca="1">SUM(AR$12:AR326)+SUMIF(AS$12:AS326, "&lt;0")</f>
        <v>372462.22359088424</v>
      </c>
      <c r="AX326" s="14"/>
      <c r="AZ326" s="78">
        <v>44500</v>
      </c>
      <c r="BA326" s="79">
        <f t="shared" ca="1" si="250"/>
        <v>1500</v>
      </c>
      <c r="BB326" s="79">
        <f t="shared" ca="1" si="270"/>
        <v>1500</v>
      </c>
      <c r="BC326" s="79">
        <f t="shared" ca="1" si="279"/>
        <v>1110.8080000000014</v>
      </c>
      <c r="BD326" s="79">
        <f t="shared" ca="1" si="251"/>
        <v>389.19199999999864</v>
      </c>
      <c r="BE326" s="79">
        <f t="shared" ca="1" si="252"/>
        <v>389.19199999999864</v>
      </c>
      <c r="BF326" s="79">
        <f t="shared" ca="1" si="286"/>
        <v>443131.60100000002</v>
      </c>
      <c r="BG326" s="14">
        <f ca="1">SUM(BE$12:BE326)</f>
        <v>231270.73099999997</v>
      </c>
      <c r="BH326" s="77">
        <f ca="1">SUM(BC$12:BC326)+SUMIF(BD$12:BD326, "&lt;0")</f>
        <v>211860.87000000002</v>
      </c>
      <c r="BJ326" s="78">
        <v>44500</v>
      </c>
      <c r="BK326" s="79">
        <f t="shared" ca="1" si="253"/>
        <v>1750</v>
      </c>
      <c r="BL326" s="79">
        <f t="shared" ca="1" si="271"/>
        <v>1750</v>
      </c>
      <c r="BM326" s="79">
        <f t="shared" ca="1" si="280"/>
        <v>1110.8080000000014</v>
      </c>
      <c r="BN326" s="79">
        <f t="shared" ca="1" si="254"/>
        <v>639.19199999999864</v>
      </c>
      <c r="BO326" s="79">
        <f t="shared" ca="1" si="255"/>
        <v>639.19199999999864</v>
      </c>
      <c r="BP326" s="79">
        <f t="shared" ca="1" si="287"/>
        <v>503881.60100000002</v>
      </c>
      <c r="BQ326" s="14">
        <f ca="1">SUM(BO$12:BO326)</f>
        <v>262020.73099999997</v>
      </c>
      <c r="BR326" s="77">
        <f ca="1">SUM(BM$12:BM326)+SUMIF(BN$12:BN326, "&lt;0")</f>
        <v>241860.86999999997</v>
      </c>
      <c r="BT326" s="78">
        <v>44500</v>
      </c>
      <c r="BU326" s="79">
        <f t="shared" ca="1" si="256"/>
        <v>2000</v>
      </c>
      <c r="BV326" s="79">
        <f t="shared" ca="1" si="272"/>
        <v>2000</v>
      </c>
      <c r="BW326" s="79">
        <f t="shared" ca="1" si="281"/>
        <v>1212.9005168019498</v>
      </c>
      <c r="BX326" s="79">
        <f t="shared" ca="1" si="257"/>
        <v>787.09948319805017</v>
      </c>
      <c r="BY326" s="79">
        <f t="shared" ca="1" si="258"/>
        <v>787.09948319805017</v>
      </c>
      <c r="BZ326" s="79">
        <f t="shared" ca="1" si="264"/>
        <v>564081.49010891607</v>
      </c>
      <c r="CA326" s="14">
        <f ca="1">SUM(BY$12:BY326)</f>
        <v>292393.93770965288</v>
      </c>
      <c r="CB326" s="77">
        <f ca="1">SUM(BW$12:BW326)+SUMIF(BX$12:BX326, "&lt;0")</f>
        <v>271687.55239926325</v>
      </c>
      <c r="CD326" s="78">
        <v>44500</v>
      </c>
      <c r="CE326" s="79">
        <f t="shared" ca="1" si="259"/>
        <v>2500</v>
      </c>
      <c r="CF326" s="79">
        <f t="shared" ca="1" si="273"/>
        <v>2500</v>
      </c>
      <c r="CG326" s="79">
        <f t="shared" ca="1" si="282"/>
        <v>1674.9339195304706</v>
      </c>
      <c r="CH326" s="79">
        <f t="shared" ca="1" si="260"/>
        <v>825.06608046952942</v>
      </c>
      <c r="CI326" s="79">
        <f t="shared" ca="1" si="261"/>
        <v>825.06608046952942</v>
      </c>
      <c r="CJ326" s="79">
        <f t="shared" ca="1" si="288"/>
        <v>676841.69994991261</v>
      </c>
      <c r="CK326" s="14">
        <f ca="1">SUM(CI$12:CI326)</f>
        <v>352379.47635902849</v>
      </c>
      <c r="CL326" s="77">
        <f ca="1">SUM(CG$12:CG326)+SUMIF(CH$12:CH326, "&lt;0")</f>
        <v>324462.22359088412</v>
      </c>
    </row>
    <row r="327" spans="1:90" x14ac:dyDescent="0.2">
      <c r="A327" s="56">
        <v>44501</v>
      </c>
      <c r="B327" s="76">
        <f ca="1">IF($A327&gt;= $C$5,$C$6, INDEX('[1]Historical Data'!$D$2:$D$742, MATCH(A327, '[1]Historical Data'!$B$2:$B$742, 0)))</f>
        <v>1942.7882857142852</v>
      </c>
      <c r="C327" s="79">
        <f t="shared" ca="1" si="265"/>
        <v>1942.7882857142852</v>
      </c>
      <c r="D327" s="79">
        <f t="shared" ca="1" si="274"/>
        <v>1198.6289999999931</v>
      </c>
      <c r="E327" s="79">
        <f t="shared" ca="1" si="236"/>
        <v>744.15928571429208</v>
      </c>
      <c r="F327" s="79">
        <f t="shared" ca="1" si="237"/>
        <v>744.15928571429208</v>
      </c>
      <c r="G327" s="79">
        <f t="shared" ca="1" si="262"/>
        <v>552671.94271428592</v>
      </c>
      <c r="H327" s="14">
        <f ca="1">SUM(F$12:F327)</f>
        <v>286477.84942857129</v>
      </c>
      <c r="I327" s="77">
        <f ca="1">SUM(D$12:D327)+SUMIF(E$12:E327, "&lt;0")</f>
        <v>266194.09328571428</v>
      </c>
      <c r="J327" s="14"/>
      <c r="K327" s="78">
        <v>44501</v>
      </c>
      <c r="L327" s="79">
        <f t="shared" ca="1" si="238"/>
        <v>1850.8969899038457</v>
      </c>
      <c r="M327" s="79">
        <f t="shared" ca="1" si="266"/>
        <v>1850.8969899038457</v>
      </c>
      <c r="N327" s="79">
        <f t="shared" ca="1" si="275"/>
        <v>1198.6289999999931</v>
      </c>
      <c r="O327" s="79">
        <f t="shared" ca="1" si="239"/>
        <v>652.26798990385259</v>
      </c>
      <c r="P327" s="79">
        <f t="shared" ca="1" si="240"/>
        <v>652.26798990385259</v>
      </c>
      <c r="Q327" s="79">
        <f t="shared" ca="1" si="283"/>
        <v>530250.46653653518</v>
      </c>
      <c r="R327" s="14">
        <f ca="1">SUM(P$12:P327)</f>
        <v>275083.3287480768</v>
      </c>
      <c r="S327" s="77">
        <f ca="1">SUM(N$12:N327)+SUMIF(O$12:O327, "&lt;0")</f>
        <v>255167.13778846143</v>
      </c>
      <c r="U327" s="78">
        <v>44501</v>
      </c>
      <c r="V327" s="79">
        <f t="shared" ca="1" si="241"/>
        <v>1250</v>
      </c>
      <c r="W327" s="79">
        <f t="shared" ca="1" si="267"/>
        <v>1250</v>
      </c>
      <c r="X327" s="79">
        <f t="shared" ca="1" si="276"/>
        <v>1198.6289999999931</v>
      </c>
      <c r="Y327" s="79">
        <f t="shared" ca="1" si="242"/>
        <v>51.371000000006916</v>
      </c>
      <c r="Z327" s="79">
        <f t="shared" ca="1" si="243"/>
        <v>51.371000000006916</v>
      </c>
      <c r="AA327" s="79">
        <f t="shared" ca="1" si="284"/>
        <v>383631.60100000002</v>
      </c>
      <c r="AB327" s="14">
        <f ca="1">SUM(Z$12:Z327)</f>
        <v>200572.10199999998</v>
      </c>
      <c r="AC327" s="77">
        <f ca="1">SUM(X$12:X327)+SUMIF(Y$12:Y327, "&lt;0")</f>
        <v>183059.49899999998</v>
      </c>
      <c r="AE327" s="78">
        <v>44501</v>
      </c>
      <c r="AF327" s="79">
        <f t="shared" ca="1" si="244"/>
        <v>2000</v>
      </c>
      <c r="AG327" s="79">
        <f t="shared" ca="1" si="268"/>
        <v>2000</v>
      </c>
      <c r="AH327" s="79">
        <f t="shared" ca="1" si="277"/>
        <v>1277.2162701548386</v>
      </c>
      <c r="AI327" s="79">
        <f t="shared" ca="1" si="245"/>
        <v>722.78372984516136</v>
      </c>
      <c r="AJ327" s="79">
        <f t="shared" ca="1" si="246"/>
        <v>722.78372984516136</v>
      </c>
      <c r="AK327" s="79">
        <f t="shared" ca="1" si="263"/>
        <v>566081.49010891607</v>
      </c>
      <c r="AL327" s="14">
        <f ca="1">SUM(AJ$12:AJ327)</f>
        <v>293116.72143949801</v>
      </c>
      <c r="AM327" s="77">
        <f ca="1">SUM(AH$12:AH327)+SUMIF(AI$12:AI327, "&lt;0")</f>
        <v>272964.76866941812</v>
      </c>
      <c r="AO327" s="78">
        <v>44501</v>
      </c>
      <c r="AP327" s="79">
        <f t="shared" ca="1" si="247"/>
        <v>3000</v>
      </c>
      <c r="AQ327" s="79">
        <f t="shared" ca="1" si="269"/>
        <v>3000</v>
      </c>
      <c r="AR327" s="79">
        <f t="shared" ca="1" si="278"/>
        <v>1762.7549195304623</v>
      </c>
      <c r="AS327" s="79">
        <f t="shared" ca="1" si="248"/>
        <v>1237.2450804695377</v>
      </c>
      <c r="AT327" s="79">
        <f t="shared" ca="1" si="249"/>
        <v>1237.2450804695377</v>
      </c>
      <c r="AU327" s="79">
        <f t="shared" ca="1" si="285"/>
        <v>781967.72356228146</v>
      </c>
      <c r="AV327" s="14">
        <f ca="1">SUM(AT$12:AT327)</f>
        <v>407742.74505186692</v>
      </c>
      <c r="AW327" s="77">
        <f ca="1">SUM(AR$12:AR327)+SUMIF(AS$12:AS327, "&lt;0")</f>
        <v>374224.97851041472</v>
      </c>
      <c r="AX327" s="14"/>
      <c r="AZ327" s="78">
        <v>44501</v>
      </c>
      <c r="BA327" s="79">
        <f t="shared" ca="1" si="250"/>
        <v>1500</v>
      </c>
      <c r="BB327" s="79">
        <f t="shared" ca="1" si="270"/>
        <v>1500</v>
      </c>
      <c r="BC327" s="79">
        <f t="shared" ca="1" si="279"/>
        <v>1198.6289999999931</v>
      </c>
      <c r="BD327" s="79">
        <f t="shared" ca="1" si="251"/>
        <v>301.37100000000692</v>
      </c>
      <c r="BE327" s="79">
        <f t="shared" ca="1" si="252"/>
        <v>301.37100000000692</v>
      </c>
      <c r="BF327" s="79">
        <f t="shared" ca="1" si="286"/>
        <v>444631.60100000002</v>
      </c>
      <c r="BG327" s="14">
        <f ca="1">SUM(BE$12:BE327)</f>
        <v>231572.10199999998</v>
      </c>
      <c r="BH327" s="77">
        <f ca="1">SUM(BC$12:BC327)+SUMIF(BD$12:BD327, "&lt;0")</f>
        <v>213059.49900000001</v>
      </c>
      <c r="BJ327" s="78">
        <v>44501</v>
      </c>
      <c r="BK327" s="79">
        <f t="shared" ca="1" si="253"/>
        <v>1750</v>
      </c>
      <c r="BL327" s="79">
        <f t="shared" ca="1" si="271"/>
        <v>1750</v>
      </c>
      <c r="BM327" s="79">
        <f t="shared" ca="1" si="280"/>
        <v>1198.6289999999931</v>
      </c>
      <c r="BN327" s="79">
        <f t="shared" ca="1" si="254"/>
        <v>551.37100000000692</v>
      </c>
      <c r="BO327" s="79">
        <f t="shared" ca="1" si="255"/>
        <v>551.37100000000692</v>
      </c>
      <c r="BP327" s="79">
        <f t="shared" ca="1" si="287"/>
        <v>505631.60100000002</v>
      </c>
      <c r="BQ327" s="14">
        <f ca="1">SUM(BO$12:BO327)</f>
        <v>262572.10199999996</v>
      </c>
      <c r="BR327" s="77">
        <f ca="1">SUM(BM$12:BM327)+SUMIF(BN$12:BN327, "&lt;0")</f>
        <v>243059.49899999995</v>
      </c>
      <c r="BT327" s="78">
        <v>44501</v>
      </c>
      <c r="BU327" s="79">
        <f t="shared" ca="1" si="256"/>
        <v>2000</v>
      </c>
      <c r="BV327" s="79">
        <f t="shared" ca="1" si="272"/>
        <v>2000</v>
      </c>
      <c r="BW327" s="79">
        <f t="shared" ca="1" si="281"/>
        <v>1277.2162701548386</v>
      </c>
      <c r="BX327" s="79">
        <f t="shared" ca="1" si="257"/>
        <v>722.78372984516136</v>
      </c>
      <c r="BY327" s="79">
        <f t="shared" ca="1" si="258"/>
        <v>722.78372984516136</v>
      </c>
      <c r="BZ327" s="79">
        <f t="shared" ca="1" si="264"/>
        <v>566081.49010891607</v>
      </c>
      <c r="CA327" s="14">
        <f ca="1">SUM(BY$12:BY327)</f>
        <v>293116.72143949801</v>
      </c>
      <c r="CB327" s="77">
        <f ca="1">SUM(BW$12:BW327)+SUMIF(BX$12:BX327, "&lt;0")</f>
        <v>272964.76866941812</v>
      </c>
      <c r="CD327" s="78">
        <v>44501</v>
      </c>
      <c r="CE327" s="79">
        <f t="shared" ca="1" si="259"/>
        <v>2500</v>
      </c>
      <c r="CF327" s="79">
        <f t="shared" ca="1" si="273"/>
        <v>2500</v>
      </c>
      <c r="CG327" s="79">
        <f t="shared" ca="1" si="282"/>
        <v>1762.7549195304623</v>
      </c>
      <c r="CH327" s="79">
        <f t="shared" ca="1" si="260"/>
        <v>737.2450804695377</v>
      </c>
      <c r="CI327" s="79">
        <f t="shared" ca="1" si="261"/>
        <v>737.2450804695377</v>
      </c>
      <c r="CJ327" s="79">
        <f t="shared" ca="1" si="288"/>
        <v>679341.69994991261</v>
      </c>
      <c r="CK327" s="14">
        <f ca="1">SUM(CI$12:CI327)</f>
        <v>353116.72143949801</v>
      </c>
      <c r="CL327" s="77">
        <f ca="1">SUM(CG$12:CG327)+SUMIF(CH$12:CH327, "&lt;0")</f>
        <v>326224.9785104146</v>
      </c>
    </row>
    <row r="328" spans="1:90" x14ac:dyDescent="0.2">
      <c r="A328" s="56">
        <v>44502</v>
      </c>
      <c r="B328" s="76">
        <f ca="1">IF($A328&gt;= $C$5,$C$6, INDEX('[1]Historical Data'!$D$2:$D$742, MATCH(A328, '[1]Historical Data'!$B$2:$B$742, 0)))</f>
        <v>1942.7882857142852</v>
      </c>
      <c r="C328" s="79">
        <f t="shared" ca="1" si="265"/>
        <v>1942.7882857142852</v>
      </c>
      <c r="D328" s="79">
        <f t="shared" ca="1" si="274"/>
        <v>1491.6670000000049</v>
      </c>
      <c r="E328" s="79">
        <f t="shared" ca="1" si="236"/>
        <v>451.12128571428025</v>
      </c>
      <c r="F328" s="79">
        <f t="shared" ca="1" si="237"/>
        <v>451.12128571428025</v>
      </c>
      <c r="G328" s="79">
        <f t="shared" ca="1" si="262"/>
        <v>554614.73100000026</v>
      </c>
      <c r="H328" s="14">
        <f ca="1">SUM(F$12:F328)</f>
        <v>286928.97071428556</v>
      </c>
      <c r="I328" s="77">
        <f ca="1">SUM(D$12:D328)+SUMIF(E$12:E328, "&lt;0")</f>
        <v>267685.76028571429</v>
      </c>
      <c r="J328" s="14"/>
      <c r="K328" s="78">
        <v>44502</v>
      </c>
      <c r="L328" s="79">
        <f t="shared" ca="1" si="238"/>
        <v>1850.8969899038457</v>
      </c>
      <c r="M328" s="79">
        <f t="shared" ca="1" si="266"/>
        <v>1850.8969899038457</v>
      </c>
      <c r="N328" s="79">
        <f t="shared" ca="1" si="275"/>
        <v>1491.6670000000049</v>
      </c>
      <c r="O328" s="79">
        <f t="shared" ca="1" si="239"/>
        <v>359.22998990384076</v>
      </c>
      <c r="P328" s="79">
        <f t="shared" ca="1" si="240"/>
        <v>359.22998990384076</v>
      </c>
      <c r="Q328" s="79">
        <f t="shared" ca="1" si="283"/>
        <v>532101.36352643906</v>
      </c>
      <c r="R328" s="14">
        <f ca="1">SUM(P$12:P328)</f>
        <v>275442.55873798067</v>
      </c>
      <c r="S328" s="77">
        <f ca="1">SUM(N$12:N328)+SUMIF(O$12:O328, "&lt;0")</f>
        <v>256658.80478846145</v>
      </c>
      <c r="U328" s="78">
        <v>44502</v>
      </c>
      <c r="V328" s="79">
        <f t="shared" ca="1" si="241"/>
        <v>1250</v>
      </c>
      <c r="W328" s="79">
        <f t="shared" ca="1" si="267"/>
        <v>1250</v>
      </c>
      <c r="X328" s="79">
        <f t="shared" ca="1" si="276"/>
        <v>1250</v>
      </c>
      <c r="Y328" s="79">
        <f t="shared" ca="1" si="242"/>
        <v>0</v>
      </c>
      <c r="Z328" s="79">
        <f t="shared" ca="1" si="243"/>
        <v>0</v>
      </c>
      <c r="AA328" s="79">
        <f t="shared" ca="1" si="284"/>
        <v>384881.60100000002</v>
      </c>
      <c r="AB328" s="14">
        <f ca="1">SUM(Z$12:Z328)</f>
        <v>200572.10199999998</v>
      </c>
      <c r="AC328" s="77">
        <f ca="1">SUM(X$12:X328)+SUMIF(Y$12:Y328, "&lt;0")</f>
        <v>184309.49899999998</v>
      </c>
      <c r="AE328" s="78">
        <v>44502</v>
      </c>
      <c r="AF328" s="79">
        <f t="shared" ca="1" si="244"/>
        <v>2000</v>
      </c>
      <c r="AG328" s="79">
        <f t="shared" ca="1" si="268"/>
        <v>2000</v>
      </c>
      <c r="AH328" s="79">
        <f t="shared" ca="1" si="277"/>
        <v>1546.7490235077478</v>
      </c>
      <c r="AI328" s="79">
        <f t="shared" ca="1" si="245"/>
        <v>453.25097649225222</v>
      </c>
      <c r="AJ328" s="79">
        <f t="shared" ca="1" si="246"/>
        <v>453.25097649225222</v>
      </c>
      <c r="AK328" s="79">
        <f t="shared" ca="1" si="263"/>
        <v>568081.49010891607</v>
      </c>
      <c r="AL328" s="14">
        <f ca="1">SUM(AJ$12:AJ328)</f>
        <v>293569.97241599025</v>
      </c>
      <c r="AM328" s="77">
        <f ca="1">SUM(AH$12:AH328)+SUMIF(AI$12:AI328, "&lt;0")</f>
        <v>274511.51769292587</v>
      </c>
      <c r="AO328" s="78">
        <v>44502</v>
      </c>
      <c r="AP328" s="79">
        <f t="shared" ca="1" si="247"/>
        <v>3000</v>
      </c>
      <c r="AQ328" s="79">
        <f t="shared" ca="1" si="269"/>
        <v>3000</v>
      </c>
      <c r="AR328" s="79">
        <f t="shared" ca="1" si="278"/>
        <v>2055.7929195304741</v>
      </c>
      <c r="AS328" s="79">
        <f t="shared" ca="1" si="248"/>
        <v>944.20708046952586</v>
      </c>
      <c r="AT328" s="79">
        <f t="shared" ca="1" si="249"/>
        <v>944.20708046952586</v>
      </c>
      <c r="AU328" s="79">
        <f t="shared" ca="1" si="285"/>
        <v>784967.72356228146</v>
      </c>
      <c r="AV328" s="14">
        <f ca="1">SUM(AT$12:AT328)</f>
        <v>408686.95213233645</v>
      </c>
      <c r="AW328" s="77">
        <f ca="1">SUM(AR$12:AR328)+SUMIF(AS$12:AS328, "&lt;0")</f>
        <v>376280.77142994519</v>
      </c>
      <c r="AX328" s="14"/>
      <c r="AZ328" s="78">
        <v>44502</v>
      </c>
      <c r="BA328" s="79">
        <f t="shared" ca="1" si="250"/>
        <v>1500</v>
      </c>
      <c r="BB328" s="79">
        <f t="shared" ca="1" si="270"/>
        <v>1500</v>
      </c>
      <c r="BC328" s="79">
        <f t="shared" ca="1" si="279"/>
        <v>1491.6670000000049</v>
      </c>
      <c r="BD328" s="79">
        <f t="shared" ca="1" si="251"/>
        <v>8.3329999999950815</v>
      </c>
      <c r="BE328" s="79">
        <f t="shared" ca="1" si="252"/>
        <v>8.3329999999950815</v>
      </c>
      <c r="BF328" s="79">
        <f t="shared" ca="1" si="286"/>
        <v>446131.60100000002</v>
      </c>
      <c r="BG328" s="14">
        <f ca="1">SUM(BE$12:BE328)</f>
        <v>231580.43499999997</v>
      </c>
      <c r="BH328" s="77">
        <f ca="1">SUM(BC$12:BC328)+SUMIF(BD$12:BD328, "&lt;0")</f>
        <v>214551.16600000003</v>
      </c>
      <c r="BJ328" s="78">
        <v>44502</v>
      </c>
      <c r="BK328" s="79">
        <f t="shared" ca="1" si="253"/>
        <v>1750</v>
      </c>
      <c r="BL328" s="79">
        <f t="shared" ca="1" si="271"/>
        <v>1750</v>
      </c>
      <c r="BM328" s="79">
        <f t="shared" ca="1" si="280"/>
        <v>1491.6670000000049</v>
      </c>
      <c r="BN328" s="79">
        <f t="shared" ca="1" si="254"/>
        <v>258.33299999999508</v>
      </c>
      <c r="BO328" s="79">
        <f t="shared" ca="1" si="255"/>
        <v>258.33299999999508</v>
      </c>
      <c r="BP328" s="79">
        <f t="shared" ca="1" si="287"/>
        <v>507381.60100000002</v>
      </c>
      <c r="BQ328" s="14">
        <f ca="1">SUM(BO$12:BO328)</f>
        <v>262830.43499999994</v>
      </c>
      <c r="BR328" s="77">
        <f ca="1">SUM(BM$12:BM328)+SUMIF(BN$12:BN328, "&lt;0")</f>
        <v>244551.16599999997</v>
      </c>
      <c r="BT328" s="78">
        <v>44502</v>
      </c>
      <c r="BU328" s="79">
        <f t="shared" ca="1" si="256"/>
        <v>2000</v>
      </c>
      <c r="BV328" s="79">
        <f t="shared" ca="1" si="272"/>
        <v>2000</v>
      </c>
      <c r="BW328" s="79">
        <f t="shared" ca="1" si="281"/>
        <v>1546.7490235077478</v>
      </c>
      <c r="BX328" s="79">
        <f t="shared" ca="1" si="257"/>
        <v>453.25097649225222</v>
      </c>
      <c r="BY328" s="79">
        <f t="shared" ca="1" si="258"/>
        <v>453.25097649225222</v>
      </c>
      <c r="BZ328" s="79">
        <f t="shared" ca="1" si="264"/>
        <v>568081.49010891607</v>
      </c>
      <c r="CA328" s="14">
        <f ca="1">SUM(BY$12:BY328)</f>
        <v>293569.97241599025</v>
      </c>
      <c r="CB328" s="77">
        <f ca="1">SUM(BW$12:BW328)+SUMIF(BX$12:BX328, "&lt;0")</f>
        <v>274511.51769292587</v>
      </c>
      <c r="CD328" s="78">
        <v>44502</v>
      </c>
      <c r="CE328" s="79">
        <f t="shared" ca="1" si="259"/>
        <v>2500</v>
      </c>
      <c r="CF328" s="79">
        <f t="shared" ca="1" si="273"/>
        <v>2500</v>
      </c>
      <c r="CG328" s="79">
        <f t="shared" ca="1" si="282"/>
        <v>2046.7490235077478</v>
      </c>
      <c r="CH328" s="79">
        <f t="shared" ca="1" si="260"/>
        <v>453.25097649225222</v>
      </c>
      <c r="CI328" s="79">
        <f t="shared" ca="1" si="261"/>
        <v>453.25097649225222</v>
      </c>
      <c r="CJ328" s="79">
        <f t="shared" ca="1" si="288"/>
        <v>681841.69994991261</v>
      </c>
      <c r="CK328" s="14">
        <f ca="1">SUM(CI$12:CI328)</f>
        <v>353569.97241599025</v>
      </c>
      <c r="CL328" s="77">
        <f ca="1">SUM(CG$12:CG328)+SUMIF(CH$12:CH328, "&lt;0")</f>
        <v>328271.72753392236</v>
      </c>
    </row>
    <row r="329" spans="1:90" x14ac:dyDescent="0.2">
      <c r="A329" s="56">
        <v>44503</v>
      </c>
      <c r="B329" s="76">
        <f ca="1">IF($A329&gt;= $C$5,$C$6, INDEX('[1]Historical Data'!$D$2:$D$742, MATCH(A329, '[1]Historical Data'!$B$2:$B$742, 0)))</f>
        <v>1942.7882857142852</v>
      </c>
      <c r="C329" s="79">
        <f t="shared" ca="1" si="265"/>
        <v>1942.7882857142852</v>
      </c>
      <c r="D329" s="79">
        <f t="shared" ca="1" si="274"/>
        <v>1353.3700000000008</v>
      </c>
      <c r="E329" s="79">
        <f t="shared" ca="1" si="236"/>
        <v>589.41828571428437</v>
      </c>
      <c r="F329" s="79">
        <f t="shared" ca="1" si="237"/>
        <v>589.41828571428437</v>
      </c>
      <c r="G329" s="79">
        <f t="shared" ca="1" si="262"/>
        <v>556557.5192857146</v>
      </c>
      <c r="H329" s="14">
        <f ca="1">SUM(F$12:F329)</f>
        <v>287518.38899999985</v>
      </c>
      <c r="I329" s="77">
        <f ca="1">SUM(D$12:D329)+SUMIF(E$12:E329, "&lt;0")</f>
        <v>269039.13028571429</v>
      </c>
      <c r="J329" s="14"/>
      <c r="K329" s="78">
        <v>44503</v>
      </c>
      <c r="L329" s="79">
        <f t="shared" ca="1" si="238"/>
        <v>1850.8969899038457</v>
      </c>
      <c r="M329" s="79">
        <f t="shared" ca="1" si="266"/>
        <v>1850.8969899038457</v>
      </c>
      <c r="N329" s="79">
        <f t="shared" ca="1" si="275"/>
        <v>1353.3700000000008</v>
      </c>
      <c r="O329" s="79">
        <f t="shared" ca="1" si="239"/>
        <v>497.52698990384488</v>
      </c>
      <c r="P329" s="79">
        <f t="shared" ca="1" si="240"/>
        <v>497.52698990384488</v>
      </c>
      <c r="Q329" s="79">
        <f t="shared" ca="1" si="283"/>
        <v>533952.26051634294</v>
      </c>
      <c r="R329" s="14">
        <f ca="1">SUM(P$12:P329)</f>
        <v>275940.08572788449</v>
      </c>
      <c r="S329" s="77">
        <f ca="1">SUM(N$12:N329)+SUMIF(O$12:O329, "&lt;0")</f>
        <v>258012.17478846145</v>
      </c>
      <c r="U329" s="78">
        <v>44503</v>
      </c>
      <c r="V329" s="79">
        <f t="shared" ca="1" si="241"/>
        <v>1250</v>
      </c>
      <c r="W329" s="79">
        <f t="shared" ca="1" si="267"/>
        <v>1250</v>
      </c>
      <c r="X329" s="79">
        <f t="shared" ca="1" si="276"/>
        <v>1250</v>
      </c>
      <c r="Y329" s="79">
        <f t="shared" ca="1" si="242"/>
        <v>0</v>
      </c>
      <c r="Z329" s="79">
        <f t="shared" ca="1" si="243"/>
        <v>0</v>
      </c>
      <c r="AA329" s="79">
        <f t="shared" ca="1" si="284"/>
        <v>386131.60100000002</v>
      </c>
      <c r="AB329" s="14">
        <f ca="1">SUM(Z$12:Z329)</f>
        <v>200572.10199999998</v>
      </c>
      <c r="AC329" s="77">
        <f ca="1">SUM(X$12:X329)+SUMIF(Y$12:Y329, "&lt;0")</f>
        <v>185559.49899999998</v>
      </c>
      <c r="AE329" s="78">
        <v>44503</v>
      </c>
      <c r="AF329" s="79">
        <f t="shared" ca="1" si="244"/>
        <v>2000</v>
      </c>
      <c r="AG329" s="79">
        <f t="shared" ca="1" si="268"/>
        <v>2000</v>
      </c>
      <c r="AH329" s="79">
        <f t="shared" ca="1" si="277"/>
        <v>1384.9467768606407</v>
      </c>
      <c r="AI329" s="79">
        <f t="shared" ca="1" si="245"/>
        <v>615.05322313935926</v>
      </c>
      <c r="AJ329" s="79">
        <f t="shared" ca="1" si="246"/>
        <v>615.05322313935926</v>
      </c>
      <c r="AK329" s="79">
        <f t="shared" ca="1" si="263"/>
        <v>570081.49010891607</v>
      </c>
      <c r="AL329" s="14">
        <f ca="1">SUM(AJ$12:AJ329)</f>
        <v>294185.02563912963</v>
      </c>
      <c r="AM329" s="77">
        <f ca="1">SUM(AH$12:AH329)+SUMIF(AI$12:AI329, "&lt;0")</f>
        <v>275896.4644697865</v>
      </c>
      <c r="AO329" s="78">
        <v>44503</v>
      </c>
      <c r="AP329" s="79">
        <f t="shared" ca="1" si="247"/>
        <v>3000</v>
      </c>
      <c r="AQ329" s="79">
        <f t="shared" ca="1" si="269"/>
        <v>3000</v>
      </c>
      <c r="AR329" s="79">
        <f t="shared" ca="1" si="278"/>
        <v>1917.4959195304698</v>
      </c>
      <c r="AS329" s="79">
        <f t="shared" ca="1" si="248"/>
        <v>1082.5040804695302</v>
      </c>
      <c r="AT329" s="79">
        <f t="shared" ca="1" si="249"/>
        <v>1082.5040804695302</v>
      </c>
      <c r="AU329" s="79">
        <f t="shared" ca="1" si="285"/>
        <v>787967.72356228146</v>
      </c>
      <c r="AV329" s="14">
        <f ca="1">SUM(AT$12:AT329)</f>
        <v>409769.45621280599</v>
      </c>
      <c r="AW329" s="77">
        <f ca="1">SUM(AR$12:AR329)+SUMIF(AS$12:AS329, "&lt;0")</f>
        <v>378198.26734947565</v>
      </c>
      <c r="AX329" s="14"/>
      <c r="AZ329" s="78">
        <v>44503</v>
      </c>
      <c r="BA329" s="79">
        <f t="shared" ca="1" si="250"/>
        <v>1500</v>
      </c>
      <c r="BB329" s="79">
        <f t="shared" ca="1" si="270"/>
        <v>1500</v>
      </c>
      <c r="BC329" s="79">
        <f t="shared" ca="1" si="279"/>
        <v>1353.3700000000008</v>
      </c>
      <c r="BD329" s="79">
        <f t="shared" ca="1" si="251"/>
        <v>146.6299999999992</v>
      </c>
      <c r="BE329" s="79">
        <f t="shared" ca="1" si="252"/>
        <v>146.6299999999992</v>
      </c>
      <c r="BF329" s="79">
        <f t="shared" ca="1" si="286"/>
        <v>447631.60100000002</v>
      </c>
      <c r="BG329" s="14">
        <f ca="1">SUM(BE$12:BE329)</f>
        <v>231727.06499999997</v>
      </c>
      <c r="BH329" s="77">
        <f ca="1">SUM(BC$12:BC329)+SUMIF(BD$12:BD329, "&lt;0")</f>
        <v>215904.53600000002</v>
      </c>
      <c r="BJ329" s="78">
        <v>44503</v>
      </c>
      <c r="BK329" s="79">
        <f t="shared" ca="1" si="253"/>
        <v>1750</v>
      </c>
      <c r="BL329" s="79">
        <f t="shared" ca="1" si="271"/>
        <v>1750</v>
      </c>
      <c r="BM329" s="79">
        <f t="shared" ca="1" si="280"/>
        <v>1353.3700000000008</v>
      </c>
      <c r="BN329" s="79">
        <f t="shared" ca="1" si="254"/>
        <v>396.6299999999992</v>
      </c>
      <c r="BO329" s="79">
        <f t="shared" ca="1" si="255"/>
        <v>396.6299999999992</v>
      </c>
      <c r="BP329" s="79">
        <f t="shared" ca="1" si="287"/>
        <v>509131.60100000002</v>
      </c>
      <c r="BQ329" s="14">
        <f ca="1">SUM(BO$12:BO329)</f>
        <v>263227.06499999994</v>
      </c>
      <c r="BR329" s="77">
        <f ca="1">SUM(BM$12:BM329)+SUMIF(BN$12:BN329, "&lt;0")</f>
        <v>245904.53599999996</v>
      </c>
      <c r="BT329" s="78">
        <v>44503</v>
      </c>
      <c r="BU329" s="79">
        <f t="shared" ca="1" si="256"/>
        <v>2000</v>
      </c>
      <c r="BV329" s="79">
        <f t="shared" ca="1" si="272"/>
        <v>2000</v>
      </c>
      <c r="BW329" s="79">
        <f t="shared" ca="1" si="281"/>
        <v>1384.9467768606407</v>
      </c>
      <c r="BX329" s="79">
        <f t="shared" ca="1" si="257"/>
        <v>615.05322313935926</v>
      </c>
      <c r="BY329" s="79">
        <f t="shared" ca="1" si="258"/>
        <v>615.05322313935926</v>
      </c>
      <c r="BZ329" s="79">
        <f t="shared" ca="1" si="264"/>
        <v>570081.49010891607</v>
      </c>
      <c r="CA329" s="14">
        <f ca="1">SUM(BY$12:BY329)</f>
        <v>294185.02563912963</v>
      </c>
      <c r="CB329" s="77">
        <f ca="1">SUM(BW$12:BW329)+SUMIF(BX$12:BX329, "&lt;0")</f>
        <v>275896.4644697865</v>
      </c>
      <c r="CD329" s="78">
        <v>44503</v>
      </c>
      <c r="CE329" s="79">
        <f t="shared" ca="1" si="259"/>
        <v>2500</v>
      </c>
      <c r="CF329" s="79">
        <f t="shared" ca="1" si="273"/>
        <v>2500</v>
      </c>
      <c r="CG329" s="79">
        <f t="shared" ca="1" si="282"/>
        <v>1884.9467768606407</v>
      </c>
      <c r="CH329" s="79">
        <f t="shared" ca="1" si="260"/>
        <v>615.05322313935926</v>
      </c>
      <c r="CI329" s="79">
        <f t="shared" ca="1" si="261"/>
        <v>615.05322313935926</v>
      </c>
      <c r="CJ329" s="79">
        <f t="shared" ca="1" si="288"/>
        <v>684341.69994991261</v>
      </c>
      <c r="CK329" s="14">
        <f ca="1">SUM(CI$12:CI329)</f>
        <v>354185.02563912963</v>
      </c>
      <c r="CL329" s="77">
        <f ca="1">SUM(CG$12:CG329)+SUMIF(CH$12:CH329, "&lt;0")</f>
        <v>330156.67431078298</v>
      </c>
    </row>
    <row r="330" spans="1:90" x14ac:dyDescent="0.2">
      <c r="A330" s="56">
        <v>44504</v>
      </c>
      <c r="B330" s="76">
        <f ca="1">IF($A330&gt;= $C$5,$C$6, INDEX('[1]Historical Data'!$D$2:$D$742, MATCH(A330, '[1]Historical Data'!$B$2:$B$742, 0)))</f>
        <v>1942.7882857142852</v>
      </c>
      <c r="C330" s="79">
        <f t="shared" ca="1" si="265"/>
        <v>1942.7882857142852</v>
      </c>
      <c r="D330" s="79">
        <f t="shared" ca="1" si="274"/>
        <v>609.47499999999627</v>
      </c>
      <c r="E330" s="79">
        <f t="shared" ca="1" si="236"/>
        <v>1333.3132857142889</v>
      </c>
      <c r="F330" s="79">
        <f t="shared" ca="1" si="237"/>
        <v>1333.3132857142889</v>
      </c>
      <c r="G330" s="79">
        <f t="shared" ca="1" si="262"/>
        <v>558500.30757142894</v>
      </c>
      <c r="H330" s="14">
        <f ca="1">SUM(F$12:F330)</f>
        <v>288851.70228571416</v>
      </c>
      <c r="I330" s="77">
        <f ca="1">SUM(D$12:D330)+SUMIF(E$12:E330, "&lt;0")</f>
        <v>269648.60528571426</v>
      </c>
      <c r="J330" s="14"/>
      <c r="K330" s="78">
        <v>44504</v>
      </c>
      <c r="L330" s="79">
        <f t="shared" ca="1" si="238"/>
        <v>1850.8969899038457</v>
      </c>
      <c r="M330" s="79">
        <f t="shared" ca="1" si="266"/>
        <v>1850.8969899038457</v>
      </c>
      <c r="N330" s="79">
        <f t="shared" ca="1" si="275"/>
        <v>609.47499999999627</v>
      </c>
      <c r="O330" s="79">
        <f t="shared" ca="1" si="239"/>
        <v>1241.4219899038494</v>
      </c>
      <c r="P330" s="79">
        <f t="shared" ca="1" si="240"/>
        <v>1241.4219899038494</v>
      </c>
      <c r="Q330" s="79">
        <f t="shared" ca="1" si="283"/>
        <v>535803.15750624682</v>
      </c>
      <c r="R330" s="14">
        <f ca="1">SUM(P$12:P330)</f>
        <v>277181.50771778834</v>
      </c>
      <c r="S330" s="77">
        <f ca="1">SUM(N$12:N330)+SUMIF(O$12:O330, "&lt;0")</f>
        <v>258621.64978846145</v>
      </c>
      <c r="U330" s="78">
        <v>44504</v>
      </c>
      <c r="V330" s="79">
        <f t="shared" ca="1" si="241"/>
        <v>1250</v>
      </c>
      <c r="W330" s="79">
        <f t="shared" ca="1" si="267"/>
        <v>1250</v>
      </c>
      <c r="X330" s="79">
        <f t="shared" ca="1" si="276"/>
        <v>954.51200000000199</v>
      </c>
      <c r="Y330" s="79">
        <f t="shared" ca="1" si="242"/>
        <v>295.48799999999801</v>
      </c>
      <c r="Z330" s="79">
        <f t="shared" ca="1" si="243"/>
        <v>295.48799999999801</v>
      </c>
      <c r="AA330" s="79">
        <f t="shared" ca="1" si="284"/>
        <v>387381.60100000002</v>
      </c>
      <c r="AB330" s="14">
        <f ca="1">SUM(Z$12:Z330)</f>
        <v>200867.59</v>
      </c>
      <c r="AC330" s="77">
        <f ca="1">SUM(X$12:X330)+SUMIF(Y$12:Y330, "&lt;0")</f>
        <v>186514.01099999997</v>
      </c>
      <c r="AE330" s="78">
        <v>44504</v>
      </c>
      <c r="AF330" s="79">
        <f t="shared" ca="1" si="244"/>
        <v>2000</v>
      </c>
      <c r="AG330" s="79">
        <f t="shared" ca="1" si="268"/>
        <v>2000</v>
      </c>
      <c r="AH330" s="79">
        <f t="shared" ca="1" si="277"/>
        <v>617.54653021353329</v>
      </c>
      <c r="AI330" s="79">
        <f t="shared" ca="1" si="245"/>
        <v>1382.4534697864667</v>
      </c>
      <c r="AJ330" s="79">
        <f t="shared" ca="1" si="246"/>
        <v>1382.4534697864667</v>
      </c>
      <c r="AK330" s="79">
        <f t="shared" ca="1" si="263"/>
        <v>572081.49010891607</v>
      </c>
      <c r="AL330" s="14">
        <f ca="1">SUM(AJ$12:AJ330)</f>
        <v>295567.47910891607</v>
      </c>
      <c r="AM330" s="77">
        <f ca="1">SUM(AH$12:AH330)+SUMIF(AI$12:AI330, "&lt;0")</f>
        <v>276514.01100000006</v>
      </c>
      <c r="AO330" s="78">
        <v>44504</v>
      </c>
      <c r="AP330" s="79">
        <f t="shared" ca="1" si="247"/>
        <v>3000</v>
      </c>
      <c r="AQ330" s="79">
        <f t="shared" ca="1" si="269"/>
        <v>3000</v>
      </c>
      <c r="AR330" s="79">
        <f t="shared" ca="1" si="278"/>
        <v>1173.6009195304657</v>
      </c>
      <c r="AS330" s="79">
        <f t="shared" ca="1" si="248"/>
        <v>1826.3990804695343</v>
      </c>
      <c r="AT330" s="79">
        <f t="shared" ca="1" si="249"/>
        <v>1826.3990804695343</v>
      </c>
      <c r="AU330" s="79">
        <f t="shared" ca="1" si="285"/>
        <v>790967.72356228146</v>
      </c>
      <c r="AV330" s="14">
        <f ca="1">SUM(AT$12:AT330)</f>
        <v>411595.8552932755</v>
      </c>
      <c r="AW330" s="77">
        <f ca="1">SUM(AR$12:AR330)+SUMIF(AS$12:AS330, "&lt;0")</f>
        <v>379371.86826900614</v>
      </c>
      <c r="AX330" s="14"/>
      <c r="AZ330" s="78">
        <v>44504</v>
      </c>
      <c r="BA330" s="79">
        <f t="shared" ca="1" si="250"/>
        <v>1500</v>
      </c>
      <c r="BB330" s="79">
        <f t="shared" ca="1" si="270"/>
        <v>1500</v>
      </c>
      <c r="BC330" s="79">
        <f t="shared" ca="1" si="279"/>
        <v>609.47499999999627</v>
      </c>
      <c r="BD330" s="79">
        <f t="shared" ca="1" si="251"/>
        <v>890.52500000000373</v>
      </c>
      <c r="BE330" s="79">
        <f t="shared" ca="1" si="252"/>
        <v>890.52500000000373</v>
      </c>
      <c r="BF330" s="79">
        <f t="shared" ca="1" si="286"/>
        <v>449131.60100000002</v>
      </c>
      <c r="BG330" s="14">
        <f ca="1">SUM(BE$12:BE330)</f>
        <v>232617.58999999997</v>
      </c>
      <c r="BH330" s="77">
        <f ca="1">SUM(BC$12:BC330)+SUMIF(BD$12:BD330, "&lt;0")</f>
        <v>216514.01100000003</v>
      </c>
      <c r="BJ330" s="78">
        <v>44504</v>
      </c>
      <c r="BK330" s="79">
        <f t="shared" ca="1" si="253"/>
        <v>1750</v>
      </c>
      <c r="BL330" s="79">
        <f t="shared" ca="1" si="271"/>
        <v>1750</v>
      </c>
      <c r="BM330" s="79">
        <f t="shared" ca="1" si="280"/>
        <v>609.47499999999627</v>
      </c>
      <c r="BN330" s="79">
        <f t="shared" ca="1" si="254"/>
        <v>1140.5250000000037</v>
      </c>
      <c r="BO330" s="79">
        <f t="shared" ca="1" si="255"/>
        <v>1140.5250000000037</v>
      </c>
      <c r="BP330" s="79">
        <f t="shared" ca="1" si="287"/>
        <v>510881.60100000002</v>
      </c>
      <c r="BQ330" s="14">
        <f ca="1">SUM(BO$12:BO330)</f>
        <v>264367.58999999997</v>
      </c>
      <c r="BR330" s="77">
        <f ca="1">SUM(BM$12:BM330)+SUMIF(BN$12:BN330, "&lt;0")</f>
        <v>246514.01099999997</v>
      </c>
      <c r="BT330" s="78">
        <v>44504</v>
      </c>
      <c r="BU330" s="79">
        <f t="shared" ca="1" si="256"/>
        <v>2000</v>
      </c>
      <c r="BV330" s="79">
        <f t="shared" ca="1" si="272"/>
        <v>2000</v>
      </c>
      <c r="BW330" s="79">
        <f t="shared" ca="1" si="281"/>
        <v>617.54653021353329</v>
      </c>
      <c r="BX330" s="79">
        <f t="shared" ca="1" si="257"/>
        <v>1382.4534697864667</v>
      </c>
      <c r="BY330" s="79">
        <f t="shared" ca="1" si="258"/>
        <v>1382.4534697864667</v>
      </c>
      <c r="BZ330" s="79">
        <f t="shared" ca="1" si="264"/>
        <v>572081.49010891607</v>
      </c>
      <c r="CA330" s="14">
        <f ca="1">SUM(BY$12:BY330)</f>
        <v>295567.47910891607</v>
      </c>
      <c r="CB330" s="77">
        <f ca="1">SUM(BW$12:BW330)+SUMIF(BX$12:BX330, "&lt;0")</f>
        <v>276514.01100000006</v>
      </c>
      <c r="CD330" s="78">
        <v>44504</v>
      </c>
      <c r="CE330" s="79">
        <f t="shared" ca="1" si="259"/>
        <v>2500</v>
      </c>
      <c r="CF330" s="79">
        <f t="shared" ca="1" si="273"/>
        <v>2500</v>
      </c>
      <c r="CG330" s="79">
        <f t="shared" ca="1" si="282"/>
        <v>1117.5465302135333</v>
      </c>
      <c r="CH330" s="79">
        <f t="shared" ca="1" si="260"/>
        <v>1382.4534697864667</v>
      </c>
      <c r="CI330" s="79">
        <f t="shared" ca="1" si="261"/>
        <v>1382.4534697864667</v>
      </c>
      <c r="CJ330" s="79">
        <f t="shared" ca="1" si="288"/>
        <v>686841.69994991261</v>
      </c>
      <c r="CK330" s="14">
        <f ca="1">SUM(CI$12:CI330)</f>
        <v>355567.47910891607</v>
      </c>
      <c r="CL330" s="77">
        <f ca="1">SUM(CG$12:CG330)+SUMIF(CH$12:CH330, "&lt;0")</f>
        <v>331274.22084099654</v>
      </c>
    </row>
    <row r="331" spans="1:90" x14ac:dyDescent="0.2">
      <c r="A331" s="56">
        <v>44505</v>
      </c>
      <c r="B331" s="76">
        <f ca="1">IF($A331&gt;= $C$5,$C$6, INDEX('[1]Historical Data'!$D$2:$D$742, MATCH(A331, '[1]Historical Data'!$B$2:$B$742, 0)))</f>
        <v>1942.7882857142852</v>
      </c>
      <c r="C331" s="79">
        <f t="shared" ca="1" si="265"/>
        <v>1942.7882857142852</v>
      </c>
      <c r="D331" s="79">
        <f t="shared" ca="1" si="274"/>
        <v>771.04900000000134</v>
      </c>
      <c r="E331" s="79">
        <f t="shared" ca="1" si="236"/>
        <v>1171.7392857142838</v>
      </c>
      <c r="F331" s="79">
        <f t="shared" ca="1" si="237"/>
        <v>1171.7392857142838</v>
      </c>
      <c r="G331" s="79">
        <f t="shared" ca="1" si="262"/>
        <v>560443.09585714329</v>
      </c>
      <c r="H331" s="14">
        <f ca="1">SUM(F$12:F331)</f>
        <v>290023.44157142844</v>
      </c>
      <c r="I331" s="77">
        <f ca="1">SUM(D$12:D331)+SUMIF(E$12:E331, "&lt;0")</f>
        <v>270419.65428571426</v>
      </c>
      <c r="J331" s="14"/>
      <c r="K331" s="78">
        <v>44505</v>
      </c>
      <c r="L331" s="79">
        <f t="shared" ca="1" si="238"/>
        <v>1850.8969899038457</v>
      </c>
      <c r="M331" s="79">
        <f t="shared" ca="1" si="266"/>
        <v>1850.8969899038457</v>
      </c>
      <c r="N331" s="79">
        <f t="shared" ca="1" si="275"/>
        <v>771.04900000000134</v>
      </c>
      <c r="O331" s="79">
        <f t="shared" ca="1" si="239"/>
        <v>1079.8479899038443</v>
      </c>
      <c r="P331" s="79">
        <f t="shared" ca="1" si="240"/>
        <v>1079.8479899038443</v>
      </c>
      <c r="Q331" s="79">
        <f t="shared" ca="1" si="283"/>
        <v>537654.0544961507</v>
      </c>
      <c r="R331" s="14">
        <f ca="1">SUM(P$12:P331)</f>
        <v>278261.35570769216</v>
      </c>
      <c r="S331" s="77">
        <f ca="1">SUM(N$12:N331)+SUMIF(O$12:O331, "&lt;0")</f>
        <v>259392.69878846145</v>
      </c>
      <c r="U331" s="78">
        <v>44505</v>
      </c>
      <c r="V331" s="79">
        <f t="shared" ca="1" si="241"/>
        <v>1250</v>
      </c>
      <c r="W331" s="79">
        <f t="shared" ca="1" si="267"/>
        <v>1250</v>
      </c>
      <c r="X331" s="79">
        <f t="shared" ca="1" si="276"/>
        <v>771.04900000000134</v>
      </c>
      <c r="Y331" s="79">
        <f t="shared" ca="1" si="242"/>
        <v>478.95099999999866</v>
      </c>
      <c r="Z331" s="79">
        <f t="shared" ca="1" si="243"/>
        <v>478.95099999999866</v>
      </c>
      <c r="AA331" s="79">
        <f t="shared" ca="1" si="284"/>
        <v>388631.60100000002</v>
      </c>
      <c r="AB331" s="14">
        <f ca="1">SUM(Z$12:Z331)</f>
        <v>201346.541</v>
      </c>
      <c r="AC331" s="77">
        <f ca="1">SUM(X$12:X331)+SUMIF(Y$12:Y331, "&lt;0")</f>
        <v>187285.05999999997</v>
      </c>
      <c r="AE331" s="78">
        <v>44505</v>
      </c>
      <c r="AF331" s="79">
        <f t="shared" ca="1" si="244"/>
        <v>2000</v>
      </c>
      <c r="AG331" s="79">
        <f t="shared" ca="1" si="268"/>
        <v>2000</v>
      </c>
      <c r="AH331" s="79">
        <f t="shared" ca="1" si="277"/>
        <v>771.04900000000134</v>
      </c>
      <c r="AI331" s="79">
        <f t="shared" ca="1" si="245"/>
        <v>1228.9509999999987</v>
      </c>
      <c r="AJ331" s="79">
        <f t="shared" ca="1" si="246"/>
        <v>1228.9509999999987</v>
      </c>
      <c r="AK331" s="79">
        <f t="shared" ca="1" si="263"/>
        <v>574081.49010891607</v>
      </c>
      <c r="AL331" s="14">
        <f ca="1">SUM(AJ$12:AJ331)</f>
        <v>296796.43010891607</v>
      </c>
      <c r="AM331" s="77">
        <f ca="1">SUM(AH$12:AH331)+SUMIF(AI$12:AI331, "&lt;0")</f>
        <v>277285.06000000006</v>
      </c>
      <c r="AO331" s="78">
        <v>44505</v>
      </c>
      <c r="AP331" s="79">
        <f t="shared" ca="1" si="247"/>
        <v>3000</v>
      </c>
      <c r="AQ331" s="79">
        <f t="shared" ca="1" si="269"/>
        <v>3000</v>
      </c>
      <c r="AR331" s="79">
        <f t="shared" ca="1" si="278"/>
        <v>1335.1749195304703</v>
      </c>
      <c r="AS331" s="79">
        <f t="shared" ca="1" si="248"/>
        <v>1664.8250804695297</v>
      </c>
      <c r="AT331" s="79">
        <f t="shared" ca="1" si="249"/>
        <v>1664.8250804695297</v>
      </c>
      <c r="AU331" s="79">
        <f t="shared" ca="1" si="285"/>
        <v>793967.72356228146</v>
      </c>
      <c r="AV331" s="14">
        <f ca="1">SUM(AT$12:AT331)</f>
        <v>413260.68037374504</v>
      </c>
      <c r="AW331" s="77">
        <f ca="1">SUM(AR$12:AR331)+SUMIF(AS$12:AS331, "&lt;0")</f>
        <v>380707.0431885366</v>
      </c>
      <c r="AX331" s="14"/>
      <c r="AZ331" s="78">
        <v>44505</v>
      </c>
      <c r="BA331" s="79">
        <f t="shared" ca="1" si="250"/>
        <v>1500</v>
      </c>
      <c r="BB331" s="79">
        <f t="shared" ca="1" si="270"/>
        <v>1500</v>
      </c>
      <c r="BC331" s="79">
        <f t="shared" ca="1" si="279"/>
        <v>771.04900000000134</v>
      </c>
      <c r="BD331" s="79">
        <f t="shared" ca="1" si="251"/>
        <v>728.95099999999866</v>
      </c>
      <c r="BE331" s="79">
        <f t="shared" ca="1" si="252"/>
        <v>728.95099999999866</v>
      </c>
      <c r="BF331" s="79">
        <f t="shared" ca="1" si="286"/>
        <v>450631.60100000002</v>
      </c>
      <c r="BG331" s="14">
        <f ca="1">SUM(BE$12:BE331)</f>
        <v>233346.54099999997</v>
      </c>
      <c r="BH331" s="77">
        <f ca="1">SUM(BC$12:BC331)+SUMIF(BD$12:BD331, "&lt;0")</f>
        <v>217285.06000000003</v>
      </c>
      <c r="BJ331" s="78">
        <v>44505</v>
      </c>
      <c r="BK331" s="79">
        <f t="shared" ca="1" si="253"/>
        <v>1750</v>
      </c>
      <c r="BL331" s="79">
        <f t="shared" ca="1" si="271"/>
        <v>1750</v>
      </c>
      <c r="BM331" s="79">
        <f t="shared" ca="1" si="280"/>
        <v>771.04900000000134</v>
      </c>
      <c r="BN331" s="79">
        <f t="shared" ca="1" si="254"/>
        <v>978.95099999999866</v>
      </c>
      <c r="BO331" s="79">
        <f t="shared" ca="1" si="255"/>
        <v>978.95099999999866</v>
      </c>
      <c r="BP331" s="79">
        <f t="shared" ca="1" si="287"/>
        <v>512631.60100000002</v>
      </c>
      <c r="BQ331" s="14">
        <f ca="1">SUM(BO$12:BO331)</f>
        <v>265346.54099999997</v>
      </c>
      <c r="BR331" s="77">
        <f ca="1">SUM(BM$12:BM331)+SUMIF(BN$12:BN331, "&lt;0")</f>
        <v>247285.05999999997</v>
      </c>
      <c r="BT331" s="78">
        <v>44505</v>
      </c>
      <c r="BU331" s="79">
        <f t="shared" ca="1" si="256"/>
        <v>2000</v>
      </c>
      <c r="BV331" s="79">
        <f t="shared" ca="1" si="272"/>
        <v>2000</v>
      </c>
      <c r="BW331" s="79">
        <f t="shared" ca="1" si="281"/>
        <v>771.04900000000134</v>
      </c>
      <c r="BX331" s="79">
        <f t="shared" ca="1" si="257"/>
        <v>1228.9509999999987</v>
      </c>
      <c r="BY331" s="79">
        <f t="shared" ca="1" si="258"/>
        <v>1228.9509999999987</v>
      </c>
      <c r="BZ331" s="79">
        <f t="shared" ca="1" si="264"/>
        <v>574081.49010891607</v>
      </c>
      <c r="CA331" s="14">
        <f ca="1">SUM(BY$12:BY331)</f>
        <v>296796.43010891607</v>
      </c>
      <c r="CB331" s="77">
        <f ca="1">SUM(BW$12:BW331)+SUMIF(BX$12:BX331, "&lt;0")</f>
        <v>277285.06000000006</v>
      </c>
      <c r="CD331" s="78">
        <v>44505</v>
      </c>
      <c r="CE331" s="79">
        <f t="shared" ca="1" si="259"/>
        <v>2500</v>
      </c>
      <c r="CF331" s="79">
        <f t="shared" ca="1" si="273"/>
        <v>2500</v>
      </c>
      <c r="CG331" s="79">
        <f t="shared" ca="1" si="282"/>
        <v>1255.6152835664354</v>
      </c>
      <c r="CH331" s="79">
        <f t="shared" ca="1" si="260"/>
        <v>1244.3847164335646</v>
      </c>
      <c r="CI331" s="79">
        <f t="shared" ca="1" si="261"/>
        <v>1244.3847164335646</v>
      </c>
      <c r="CJ331" s="79">
        <f t="shared" ca="1" si="288"/>
        <v>689341.69994991261</v>
      </c>
      <c r="CK331" s="14">
        <f ca="1">SUM(CI$12:CI331)</f>
        <v>356811.86382534966</v>
      </c>
      <c r="CL331" s="77">
        <f ca="1">SUM(CG$12:CG331)+SUMIF(CH$12:CH331, "&lt;0")</f>
        <v>332529.83612456295</v>
      </c>
    </row>
    <row r="332" spans="1:90" x14ac:dyDescent="0.2">
      <c r="A332" s="56">
        <v>44506</v>
      </c>
      <c r="B332" s="76">
        <f ca="1">IF($A332&gt;= $C$5,$C$6, INDEX('[1]Historical Data'!$D$2:$D$742, MATCH(A332, '[1]Historical Data'!$B$2:$B$742, 0)))</f>
        <v>1942.7882857142852</v>
      </c>
      <c r="C332" s="79">
        <f t="shared" ca="1" si="265"/>
        <v>1942.7882857142852</v>
      </c>
      <c r="D332" s="79">
        <f t="shared" ca="1" si="274"/>
        <v>0</v>
      </c>
      <c r="E332" s="79">
        <f t="shared" ref="E332:E395" ca="1" si="289">B332-D332</f>
        <v>1942.7882857142852</v>
      </c>
      <c r="F332" s="79">
        <f t="shared" ref="F332:F395" ca="1" si="290">IF(E332 &gt; 0, E332, 0)</f>
        <v>1942.7882857142852</v>
      </c>
      <c r="G332" s="79">
        <f t="shared" ca="1" si="262"/>
        <v>562385.88414285763</v>
      </c>
      <c r="H332" s="14">
        <f ca="1">SUM(F$12:F332)</f>
        <v>291966.22985714272</v>
      </c>
      <c r="I332" s="77">
        <f ca="1">SUM(D$12:D332)+SUMIF(E$12:E332, "&lt;0")</f>
        <v>270419.65428571426</v>
      </c>
      <c r="J332" s="14"/>
      <c r="K332" s="78">
        <v>44506</v>
      </c>
      <c r="L332" s="79">
        <f t="shared" ref="L332:L395" ca="1" si="291">IF(K332&lt;M$5, $B332, MIN(M$7, M$9 + $C$8*(K332-M$5)))</f>
        <v>1850.8969899038457</v>
      </c>
      <c r="M332" s="79">
        <f t="shared" ca="1" si="266"/>
        <v>1850.8969899038457</v>
      </c>
      <c r="N332" s="79">
        <f t="shared" ca="1" si="275"/>
        <v>0</v>
      </c>
      <c r="O332" s="79">
        <f t="shared" ref="O332:O395" ca="1" si="292">L332-N332</f>
        <v>1850.8969899038457</v>
      </c>
      <c r="P332" s="79">
        <f t="shared" ref="P332:P395" ca="1" si="293">IF(O332 &gt; 0, O332, 0)</f>
        <v>1850.8969899038457</v>
      </c>
      <c r="Q332" s="79">
        <f t="shared" ca="1" si="283"/>
        <v>539504.95148605458</v>
      </c>
      <c r="R332" s="14">
        <f ca="1">SUM(P$12:P332)</f>
        <v>280112.25269759598</v>
      </c>
      <c r="S332" s="77">
        <f ca="1">SUM(N$12:N332)+SUMIF(O$12:O332, "&lt;0")</f>
        <v>259392.69878846145</v>
      </c>
      <c r="U332" s="78">
        <v>44506</v>
      </c>
      <c r="V332" s="79">
        <f t="shared" ref="V332:V395" ca="1" si="294">IF(U332&lt;W$5, $B332, MIN(W$7, W$9 + $C$8*(U332-W$5)))</f>
        <v>1250</v>
      </c>
      <c r="W332" s="79">
        <f t="shared" ca="1" si="267"/>
        <v>1250</v>
      </c>
      <c r="X332" s="79">
        <f t="shared" ca="1" si="276"/>
        <v>0</v>
      </c>
      <c r="Y332" s="79">
        <f t="shared" ref="Y332:Y395" ca="1" si="295">V332-X332</f>
        <v>1250</v>
      </c>
      <c r="Z332" s="79">
        <f t="shared" ref="Z332:Z395" ca="1" si="296">IF(Y332 &gt; 0, Y332, 0)</f>
        <v>1250</v>
      </c>
      <c r="AA332" s="79">
        <f t="shared" ca="1" si="284"/>
        <v>389881.60100000002</v>
      </c>
      <c r="AB332" s="14">
        <f ca="1">SUM(Z$12:Z332)</f>
        <v>202596.541</v>
      </c>
      <c r="AC332" s="77">
        <f ca="1">SUM(X$12:X332)+SUMIF(Y$12:Y332, "&lt;0")</f>
        <v>187285.05999999997</v>
      </c>
      <c r="AE332" s="78">
        <v>44506</v>
      </c>
      <c r="AF332" s="79">
        <f t="shared" ref="AF332:AF395" ca="1" si="297">IF(AE332&lt;AG$5, $B332, MIN(AG$7, AG$9 + $C$8*(AE332-AG$5)))</f>
        <v>2000</v>
      </c>
      <c r="AG332" s="79">
        <f t="shared" ca="1" si="268"/>
        <v>2000</v>
      </c>
      <c r="AH332" s="79">
        <f t="shared" ca="1" si="277"/>
        <v>0</v>
      </c>
      <c r="AI332" s="79">
        <f t="shared" ref="AI332:AI395" ca="1" si="298">AF332-AH332</f>
        <v>2000</v>
      </c>
      <c r="AJ332" s="79">
        <f t="shared" ref="AJ332:AJ395" ca="1" si="299">IF(AI332 &gt; 0, AI332, 0)</f>
        <v>2000</v>
      </c>
      <c r="AK332" s="79">
        <f t="shared" ca="1" si="263"/>
        <v>576081.49010891607</v>
      </c>
      <c r="AL332" s="14">
        <f ca="1">SUM(AJ$12:AJ332)</f>
        <v>298796.43010891607</v>
      </c>
      <c r="AM332" s="77">
        <f ca="1">SUM(AH$12:AH332)+SUMIF(AI$12:AI332, "&lt;0")</f>
        <v>277285.06000000006</v>
      </c>
      <c r="AO332" s="78">
        <v>44506</v>
      </c>
      <c r="AP332" s="79">
        <f t="shared" ref="AP332:AP395" ca="1" si="300">IF(AO332&lt;AQ$5, $B332, MIN(AQ$7, AQ$9 + $C$8*(AO332-AQ$5)))</f>
        <v>3000</v>
      </c>
      <c r="AQ332" s="79">
        <f t="shared" ca="1" si="269"/>
        <v>3000</v>
      </c>
      <c r="AR332" s="79">
        <f t="shared" ca="1" si="278"/>
        <v>564.12591953046922</v>
      </c>
      <c r="AS332" s="79">
        <f t="shared" ref="AS332:AS395" ca="1" si="301">AP332-AR332</f>
        <v>2435.8740804695308</v>
      </c>
      <c r="AT332" s="79">
        <f t="shared" ref="AT332:AT395" ca="1" si="302">IF(AS332 &gt; 0, AS332, 0)</f>
        <v>2435.8740804695308</v>
      </c>
      <c r="AU332" s="79">
        <f t="shared" ca="1" si="285"/>
        <v>796967.72356228146</v>
      </c>
      <c r="AV332" s="14">
        <f ca="1">SUM(AT$12:AT332)</f>
        <v>415696.55445421458</v>
      </c>
      <c r="AW332" s="77">
        <f ca="1">SUM(AR$12:AR332)+SUMIF(AS$12:AS332, "&lt;0")</f>
        <v>381271.16910806706</v>
      </c>
      <c r="AX332" s="14"/>
      <c r="AZ332" s="78">
        <v>44506</v>
      </c>
      <c r="BA332" s="79">
        <f t="shared" ref="BA332:BA395" ca="1" si="303">IF(AZ332&lt;BB$5, $B332, MIN(BB$7, BB$9 + $C$8*(AZ332-BB$5)))</f>
        <v>1500</v>
      </c>
      <c r="BB332" s="79">
        <f t="shared" ca="1" si="270"/>
        <v>1500</v>
      </c>
      <c r="BC332" s="79">
        <f t="shared" ca="1" si="279"/>
        <v>0</v>
      </c>
      <c r="BD332" s="79">
        <f t="shared" ref="BD332:BD395" ca="1" si="304">BA332-BC332</f>
        <v>1500</v>
      </c>
      <c r="BE332" s="79">
        <f t="shared" ref="BE332:BE395" ca="1" si="305">IF(BD332 &gt; 0, BD332, 0)</f>
        <v>1500</v>
      </c>
      <c r="BF332" s="79">
        <f t="shared" ca="1" si="286"/>
        <v>452131.60100000002</v>
      </c>
      <c r="BG332" s="14">
        <f ca="1">SUM(BE$12:BE332)</f>
        <v>234846.54099999997</v>
      </c>
      <c r="BH332" s="77">
        <f ca="1">SUM(BC$12:BC332)+SUMIF(BD$12:BD332, "&lt;0")</f>
        <v>217285.06000000003</v>
      </c>
      <c r="BJ332" s="78">
        <v>44506</v>
      </c>
      <c r="BK332" s="79">
        <f t="shared" ref="BK332:BK395" ca="1" si="306">IF(BJ332&lt;BL$5, $B332, MIN(BL$7, BL$9 + $C$8*(BJ332-BL$5)))</f>
        <v>1750</v>
      </c>
      <c r="BL332" s="79">
        <f t="shared" ca="1" si="271"/>
        <v>1750</v>
      </c>
      <c r="BM332" s="79">
        <f t="shared" ca="1" si="280"/>
        <v>0</v>
      </c>
      <c r="BN332" s="79">
        <f t="shared" ref="BN332:BN395" ca="1" si="307">BK332-BM332</f>
        <v>1750</v>
      </c>
      <c r="BO332" s="79">
        <f t="shared" ref="BO332:BO395" ca="1" si="308">IF(BN332 &gt; 0, BN332, 0)</f>
        <v>1750</v>
      </c>
      <c r="BP332" s="79">
        <f t="shared" ca="1" si="287"/>
        <v>514381.60100000002</v>
      </c>
      <c r="BQ332" s="14">
        <f ca="1">SUM(BO$12:BO332)</f>
        <v>267096.54099999997</v>
      </c>
      <c r="BR332" s="77">
        <f ca="1">SUM(BM$12:BM332)+SUMIF(BN$12:BN332, "&lt;0")</f>
        <v>247285.05999999997</v>
      </c>
      <c r="BT332" s="78">
        <v>44506</v>
      </c>
      <c r="BU332" s="79">
        <f t="shared" ref="BU332:BU395" ca="1" si="309">IF(BT332&lt;BV$5, $B332, MIN(BV$7, BV$9 + $C$8*(BT332-BV$5)))</f>
        <v>2000</v>
      </c>
      <c r="BV332" s="79">
        <f t="shared" ca="1" si="272"/>
        <v>2000</v>
      </c>
      <c r="BW332" s="79">
        <f t="shared" ca="1" si="281"/>
        <v>0</v>
      </c>
      <c r="BX332" s="79">
        <f t="shared" ref="BX332:BX395" ca="1" si="310">BU332-BW332</f>
        <v>2000</v>
      </c>
      <c r="BY332" s="79">
        <f t="shared" ref="BY332:BY395" ca="1" si="311">IF(BX332 &gt; 0, BX332, 0)</f>
        <v>2000</v>
      </c>
      <c r="BZ332" s="79">
        <f t="shared" ca="1" si="264"/>
        <v>576081.49010891607</v>
      </c>
      <c r="CA332" s="14">
        <f ca="1">SUM(BY$12:BY332)</f>
        <v>298796.43010891607</v>
      </c>
      <c r="CB332" s="77">
        <f ca="1">SUM(BW$12:BW332)+SUMIF(BX$12:BX332, "&lt;0")</f>
        <v>277285.06000000006</v>
      </c>
      <c r="CD332" s="78">
        <v>44506</v>
      </c>
      <c r="CE332" s="79">
        <f t="shared" ref="CE332:CE395" ca="1" si="312">IF(CD332&lt;CF$5, $B332, MIN(CF$7, CF$9 + $C$8*(CD332-CF$5)))</f>
        <v>2500</v>
      </c>
      <c r="CF332" s="79">
        <f t="shared" ca="1" si="273"/>
        <v>2500</v>
      </c>
      <c r="CG332" s="79">
        <f t="shared" ca="1" si="282"/>
        <v>461.06103691933117</v>
      </c>
      <c r="CH332" s="79">
        <f t="shared" ref="CH332:CH395" ca="1" si="313">CE332-CG332</f>
        <v>2038.9389630806688</v>
      </c>
      <c r="CI332" s="79">
        <f t="shared" ref="CI332:CI395" ca="1" si="314">IF(CH332 &gt; 0, CH332, 0)</f>
        <v>2038.9389630806688</v>
      </c>
      <c r="CJ332" s="79">
        <f t="shared" ca="1" si="288"/>
        <v>691841.69994991261</v>
      </c>
      <c r="CK332" s="14">
        <f ca="1">SUM(CI$12:CI332)</f>
        <v>358850.8027884303</v>
      </c>
      <c r="CL332" s="77">
        <f ca="1">SUM(CG$12:CG332)+SUMIF(CH$12:CH332, "&lt;0")</f>
        <v>332990.89716148231</v>
      </c>
    </row>
    <row r="333" spans="1:90" x14ac:dyDescent="0.2">
      <c r="A333" s="56">
        <v>44507</v>
      </c>
      <c r="B333" s="76">
        <f ca="1">IF($A333&gt;= $C$5,$C$6, INDEX('[1]Historical Data'!$D$2:$D$742, MATCH(A333, '[1]Historical Data'!$B$2:$B$742, 0)))</f>
        <v>1942.7882857142852</v>
      </c>
      <c r="C333" s="79">
        <f t="shared" ca="1" si="265"/>
        <v>1942.7882857142852</v>
      </c>
      <c r="D333" s="79">
        <f t="shared" ca="1" si="274"/>
        <v>728.76699999999801</v>
      </c>
      <c r="E333" s="79">
        <f t="shared" ca="1" si="289"/>
        <v>1214.0212857142872</v>
      </c>
      <c r="F333" s="79">
        <f t="shared" ca="1" si="290"/>
        <v>1214.0212857142872</v>
      </c>
      <c r="G333" s="79">
        <f t="shared" ref="G333:G396" ca="1" si="315">B333+G332</f>
        <v>564328.67242857197</v>
      </c>
      <c r="H333" s="14">
        <f ca="1">SUM(F$12:F333)</f>
        <v>293180.25114285701</v>
      </c>
      <c r="I333" s="77">
        <f ca="1">SUM(D$12:D333)+SUMIF(E$12:E333, "&lt;0")</f>
        <v>271148.42128571426</v>
      </c>
      <c r="J333" s="14"/>
      <c r="K333" s="78">
        <v>44507</v>
      </c>
      <c r="L333" s="79">
        <f t="shared" ca="1" si="291"/>
        <v>1850.8969899038457</v>
      </c>
      <c r="M333" s="79">
        <f t="shared" ca="1" si="266"/>
        <v>1850.8969899038457</v>
      </c>
      <c r="N333" s="79">
        <f t="shared" ca="1" si="275"/>
        <v>728.76699999999801</v>
      </c>
      <c r="O333" s="79">
        <f t="shared" ca="1" si="292"/>
        <v>1122.1299899038477</v>
      </c>
      <c r="P333" s="79">
        <f t="shared" ca="1" si="293"/>
        <v>1122.1299899038477</v>
      </c>
      <c r="Q333" s="79">
        <f t="shared" ca="1" si="283"/>
        <v>541355.84847595845</v>
      </c>
      <c r="R333" s="14">
        <f ca="1">SUM(P$12:P333)</f>
        <v>281234.3826874998</v>
      </c>
      <c r="S333" s="77">
        <f ca="1">SUM(N$12:N333)+SUMIF(O$12:O333, "&lt;0")</f>
        <v>260121.46578846144</v>
      </c>
      <c r="U333" s="78">
        <v>44507</v>
      </c>
      <c r="V333" s="79">
        <f t="shared" ca="1" si="294"/>
        <v>1250</v>
      </c>
      <c r="W333" s="79">
        <f t="shared" ca="1" si="267"/>
        <v>1250</v>
      </c>
      <c r="X333" s="79">
        <f t="shared" ca="1" si="276"/>
        <v>728.76699999999801</v>
      </c>
      <c r="Y333" s="79">
        <f t="shared" ca="1" si="295"/>
        <v>521.23300000000199</v>
      </c>
      <c r="Z333" s="79">
        <f t="shared" ca="1" si="296"/>
        <v>521.23300000000199</v>
      </c>
      <c r="AA333" s="79">
        <f t="shared" ca="1" si="284"/>
        <v>391131.60100000002</v>
      </c>
      <c r="AB333" s="14">
        <f ca="1">SUM(Z$12:Z333)</f>
        <v>203117.774</v>
      </c>
      <c r="AC333" s="77">
        <f ca="1">SUM(X$12:X333)+SUMIF(Y$12:Y333, "&lt;0")</f>
        <v>188013.82699999996</v>
      </c>
      <c r="AE333" s="78">
        <v>44507</v>
      </c>
      <c r="AF333" s="79">
        <f t="shared" ca="1" si="297"/>
        <v>2000</v>
      </c>
      <c r="AG333" s="79">
        <f t="shared" ca="1" si="268"/>
        <v>2000</v>
      </c>
      <c r="AH333" s="79">
        <f t="shared" ca="1" si="277"/>
        <v>728.76699999999801</v>
      </c>
      <c r="AI333" s="79">
        <f t="shared" ca="1" si="298"/>
        <v>1271.233000000002</v>
      </c>
      <c r="AJ333" s="79">
        <f t="shared" ca="1" si="299"/>
        <v>1271.233000000002</v>
      </c>
      <c r="AK333" s="79">
        <f t="shared" ref="AK333:AK396" ca="1" si="316">AF333+AK332</f>
        <v>578081.49010891607</v>
      </c>
      <c r="AL333" s="14">
        <f ca="1">SUM(AJ$12:AJ333)</f>
        <v>300067.66310891608</v>
      </c>
      <c r="AM333" s="77">
        <f ca="1">SUM(AH$12:AH333)+SUMIF(AI$12:AI333, "&lt;0")</f>
        <v>278013.82700000005</v>
      </c>
      <c r="AO333" s="78">
        <v>44507</v>
      </c>
      <c r="AP333" s="79">
        <f t="shared" ca="1" si="300"/>
        <v>3000</v>
      </c>
      <c r="AQ333" s="79">
        <f t="shared" ca="1" si="269"/>
        <v>3000</v>
      </c>
      <c r="AR333" s="79">
        <f t="shared" ca="1" si="278"/>
        <v>1292.8929195304672</v>
      </c>
      <c r="AS333" s="79">
        <f t="shared" ca="1" si="301"/>
        <v>1707.1070804695328</v>
      </c>
      <c r="AT333" s="79">
        <f t="shared" ca="1" si="302"/>
        <v>1707.1070804695328</v>
      </c>
      <c r="AU333" s="79">
        <f t="shared" ca="1" si="285"/>
        <v>799967.72356228146</v>
      </c>
      <c r="AV333" s="14">
        <f ca="1">SUM(AT$12:AT333)</f>
        <v>417403.66153468413</v>
      </c>
      <c r="AW333" s="77">
        <f ca="1">SUM(AR$12:AR333)+SUMIF(AS$12:AS333, "&lt;0")</f>
        <v>382564.06202759751</v>
      </c>
      <c r="AX333" s="14"/>
      <c r="AZ333" s="78">
        <v>44507</v>
      </c>
      <c r="BA333" s="79">
        <f t="shared" ca="1" si="303"/>
        <v>1500</v>
      </c>
      <c r="BB333" s="79">
        <f t="shared" ca="1" si="270"/>
        <v>1500</v>
      </c>
      <c r="BC333" s="79">
        <f t="shared" ca="1" si="279"/>
        <v>728.76699999999801</v>
      </c>
      <c r="BD333" s="79">
        <f t="shared" ca="1" si="304"/>
        <v>771.23300000000199</v>
      </c>
      <c r="BE333" s="79">
        <f t="shared" ca="1" si="305"/>
        <v>771.23300000000199</v>
      </c>
      <c r="BF333" s="79">
        <f t="shared" ca="1" si="286"/>
        <v>453631.60100000002</v>
      </c>
      <c r="BG333" s="14">
        <f ca="1">SUM(BE$12:BE333)</f>
        <v>235617.77399999998</v>
      </c>
      <c r="BH333" s="77">
        <f ca="1">SUM(BC$12:BC333)+SUMIF(BD$12:BD333, "&lt;0")</f>
        <v>218013.82700000002</v>
      </c>
      <c r="BJ333" s="78">
        <v>44507</v>
      </c>
      <c r="BK333" s="79">
        <f t="shared" ca="1" si="306"/>
        <v>1750</v>
      </c>
      <c r="BL333" s="79">
        <f t="shared" ca="1" si="271"/>
        <v>1750</v>
      </c>
      <c r="BM333" s="79">
        <f t="shared" ca="1" si="280"/>
        <v>728.76699999999801</v>
      </c>
      <c r="BN333" s="79">
        <f t="shared" ca="1" si="307"/>
        <v>1021.233000000002</v>
      </c>
      <c r="BO333" s="79">
        <f t="shared" ca="1" si="308"/>
        <v>1021.233000000002</v>
      </c>
      <c r="BP333" s="79">
        <f t="shared" ca="1" si="287"/>
        <v>516131.60100000002</v>
      </c>
      <c r="BQ333" s="14">
        <f ca="1">SUM(BO$12:BO333)</f>
        <v>268117.77399999998</v>
      </c>
      <c r="BR333" s="77">
        <f ca="1">SUM(BM$12:BM333)+SUMIF(BN$12:BN333, "&lt;0")</f>
        <v>248013.82699999996</v>
      </c>
      <c r="BT333" s="78">
        <v>44507</v>
      </c>
      <c r="BU333" s="79">
        <f t="shared" ca="1" si="309"/>
        <v>2000</v>
      </c>
      <c r="BV333" s="79">
        <f t="shared" ca="1" si="272"/>
        <v>2000</v>
      </c>
      <c r="BW333" s="79">
        <f t="shared" ca="1" si="281"/>
        <v>728.76699999999801</v>
      </c>
      <c r="BX333" s="79">
        <f t="shared" ca="1" si="310"/>
        <v>1271.233000000002</v>
      </c>
      <c r="BY333" s="79">
        <f t="shared" ca="1" si="311"/>
        <v>1271.233000000002</v>
      </c>
      <c r="BZ333" s="79">
        <f t="shared" ref="BZ333:BZ396" ca="1" si="317">BU333+BZ332</f>
        <v>578081.49010891607</v>
      </c>
      <c r="CA333" s="14">
        <f ca="1">SUM(BY$12:BY333)</f>
        <v>300067.66310891608</v>
      </c>
      <c r="CB333" s="77">
        <f ca="1">SUM(BW$12:BW333)+SUMIF(BX$12:BX333, "&lt;0")</f>
        <v>278013.82700000005</v>
      </c>
      <c r="CD333" s="78">
        <v>44507</v>
      </c>
      <c r="CE333" s="79">
        <f t="shared" ca="1" si="312"/>
        <v>2500</v>
      </c>
      <c r="CF333" s="79">
        <f t="shared" ca="1" si="273"/>
        <v>2500</v>
      </c>
      <c r="CG333" s="79">
        <f t="shared" ca="1" si="282"/>
        <v>1166.3227902722265</v>
      </c>
      <c r="CH333" s="79">
        <f t="shared" ca="1" si="313"/>
        <v>1333.6772097277735</v>
      </c>
      <c r="CI333" s="79">
        <f t="shared" ca="1" si="314"/>
        <v>1333.6772097277735</v>
      </c>
      <c r="CJ333" s="79">
        <f t="shared" ca="1" si="288"/>
        <v>694341.69994991261</v>
      </c>
      <c r="CK333" s="14">
        <f ca="1">SUM(CI$12:CI333)</f>
        <v>360184.47999815806</v>
      </c>
      <c r="CL333" s="77">
        <f ca="1">SUM(CG$12:CG333)+SUMIF(CH$12:CH333, "&lt;0")</f>
        <v>334157.21995175455</v>
      </c>
    </row>
    <row r="334" spans="1:90" x14ac:dyDescent="0.2">
      <c r="A334" s="56">
        <v>44508</v>
      </c>
      <c r="B334" s="76">
        <f ca="1">IF($A334&gt;= $C$5,$C$6, INDEX('[1]Historical Data'!$D$2:$D$742, MATCH(A334, '[1]Historical Data'!$B$2:$B$742, 0)))</f>
        <v>1942.7882857142852</v>
      </c>
      <c r="C334" s="79">
        <f t="shared" ca="1" si="265"/>
        <v>1942.7882857142852</v>
      </c>
      <c r="D334" s="79">
        <f t="shared" ca="1" si="274"/>
        <v>118.7950000000028</v>
      </c>
      <c r="E334" s="79">
        <f t="shared" ca="1" si="289"/>
        <v>1823.9932857142824</v>
      </c>
      <c r="F334" s="79">
        <f t="shared" ca="1" si="290"/>
        <v>1823.9932857142824</v>
      </c>
      <c r="G334" s="79">
        <f t="shared" ca="1" si="315"/>
        <v>566271.46071428631</v>
      </c>
      <c r="H334" s="14">
        <f ca="1">SUM(F$12:F334)</f>
        <v>295004.24442857131</v>
      </c>
      <c r="I334" s="77">
        <f ca="1">SUM(D$12:D334)+SUMIF(E$12:E334, "&lt;0")</f>
        <v>271267.21628571424</v>
      </c>
      <c r="J334" s="14"/>
      <c r="K334" s="78">
        <v>44508</v>
      </c>
      <c r="L334" s="79">
        <f t="shared" ca="1" si="291"/>
        <v>1850.8969899038457</v>
      </c>
      <c r="M334" s="79">
        <f t="shared" ca="1" si="266"/>
        <v>1850.8969899038457</v>
      </c>
      <c r="N334" s="79">
        <f t="shared" ca="1" si="275"/>
        <v>118.7950000000028</v>
      </c>
      <c r="O334" s="79">
        <f t="shared" ca="1" si="292"/>
        <v>1732.1019899038429</v>
      </c>
      <c r="P334" s="79">
        <f t="shared" ca="1" si="293"/>
        <v>1732.1019899038429</v>
      </c>
      <c r="Q334" s="79">
        <f t="shared" ca="1" si="283"/>
        <v>543206.74546586233</v>
      </c>
      <c r="R334" s="14">
        <f ca="1">SUM(P$12:P334)</f>
        <v>282966.48467740364</v>
      </c>
      <c r="S334" s="77">
        <f ca="1">SUM(N$12:N334)+SUMIF(O$12:O334, "&lt;0")</f>
        <v>260240.26078846146</v>
      </c>
      <c r="U334" s="78">
        <v>44508</v>
      </c>
      <c r="V334" s="79">
        <f t="shared" ca="1" si="294"/>
        <v>1250</v>
      </c>
      <c r="W334" s="79">
        <f t="shared" ca="1" si="267"/>
        <v>1250</v>
      </c>
      <c r="X334" s="79">
        <f t="shared" ca="1" si="276"/>
        <v>118.7950000000028</v>
      </c>
      <c r="Y334" s="79">
        <f t="shared" ca="1" si="295"/>
        <v>1131.2049999999972</v>
      </c>
      <c r="Z334" s="79">
        <f t="shared" ca="1" si="296"/>
        <v>1131.2049999999972</v>
      </c>
      <c r="AA334" s="79">
        <f t="shared" ca="1" si="284"/>
        <v>392381.60100000002</v>
      </c>
      <c r="AB334" s="14">
        <f ca="1">SUM(Z$12:Z334)</f>
        <v>204248.97899999999</v>
      </c>
      <c r="AC334" s="77">
        <f ca="1">SUM(X$12:X334)+SUMIF(Y$12:Y334, "&lt;0")</f>
        <v>188132.62199999997</v>
      </c>
      <c r="AE334" s="78">
        <v>44508</v>
      </c>
      <c r="AF334" s="79">
        <f t="shared" ca="1" si="297"/>
        <v>2000</v>
      </c>
      <c r="AG334" s="79">
        <f t="shared" ca="1" si="268"/>
        <v>2000</v>
      </c>
      <c r="AH334" s="79">
        <f t="shared" ca="1" si="277"/>
        <v>118.7950000000028</v>
      </c>
      <c r="AI334" s="79">
        <f t="shared" ca="1" si="298"/>
        <v>1881.2049999999972</v>
      </c>
      <c r="AJ334" s="79">
        <f t="shared" ca="1" si="299"/>
        <v>1881.2049999999972</v>
      </c>
      <c r="AK334" s="79">
        <f t="shared" ca="1" si="316"/>
        <v>580081.49010891607</v>
      </c>
      <c r="AL334" s="14">
        <f ca="1">SUM(AJ$12:AJ334)</f>
        <v>301948.8681089161</v>
      </c>
      <c r="AM334" s="77">
        <f ca="1">SUM(AH$12:AH334)+SUMIF(AI$12:AI334, "&lt;0")</f>
        <v>278132.62200000003</v>
      </c>
      <c r="AO334" s="78">
        <v>44508</v>
      </c>
      <c r="AP334" s="79">
        <f t="shared" ca="1" si="300"/>
        <v>3000</v>
      </c>
      <c r="AQ334" s="79">
        <f t="shared" ca="1" si="269"/>
        <v>3000</v>
      </c>
      <c r="AR334" s="79">
        <f t="shared" ca="1" si="278"/>
        <v>682.92091953047202</v>
      </c>
      <c r="AS334" s="79">
        <f t="shared" ca="1" si="301"/>
        <v>2317.079080469528</v>
      </c>
      <c r="AT334" s="79">
        <f t="shared" ca="1" si="302"/>
        <v>2317.079080469528</v>
      </c>
      <c r="AU334" s="79">
        <f t="shared" ca="1" si="285"/>
        <v>802967.72356228146</v>
      </c>
      <c r="AV334" s="14">
        <f ca="1">SUM(AT$12:AT334)</f>
        <v>419720.74061515369</v>
      </c>
      <c r="AW334" s="77">
        <f ca="1">SUM(AR$12:AR334)+SUMIF(AS$12:AS334, "&lt;0")</f>
        <v>383246.98294712795</v>
      </c>
      <c r="AX334" s="14"/>
      <c r="AZ334" s="78">
        <v>44508</v>
      </c>
      <c r="BA334" s="79">
        <f t="shared" ca="1" si="303"/>
        <v>1500</v>
      </c>
      <c r="BB334" s="79">
        <f t="shared" ca="1" si="270"/>
        <v>1500</v>
      </c>
      <c r="BC334" s="79">
        <f t="shared" ca="1" si="279"/>
        <v>118.7950000000028</v>
      </c>
      <c r="BD334" s="79">
        <f t="shared" ca="1" si="304"/>
        <v>1381.2049999999972</v>
      </c>
      <c r="BE334" s="79">
        <f t="shared" ca="1" si="305"/>
        <v>1381.2049999999972</v>
      </c>
      <c r="BF334" s="79">
        <f t="shared" ca="1" si="286"/>
        <v>455131.60100000002</v>
      </c>
      <c r="BG334" s="14">
        <f ca="1">SUM(BE$12:BE334)</f>
        <v>236998.97899999996</v>
      </c>
      <c r="BH334" s="77">
        <f ca="1">SUM(BC$12:BC334)+SUMIF(BD$12:BD334, "&lt;0")</f>
        <v>218132.62200000003</v>
      </c>
      <c r="BJ334" s="78">
        <v>44508</v>
      </c>
      <c r="BK334" s="79">
        <f t="shared" ca="1" si="306"/>
        <v>1750</v>
      </c>
      <c r="BL334" s="79">
        <f t="shared" ca="1" si="271"/>
        <v>1750</v>
      </c>
      <c r="BM334" s="79">
        <f t="shared" ca="1" si="280"/>
        <v>118.7950000000028</v>
      </c>
      <c r="BN334" s="79">
        <f t="shared" ca="1" si="307"/>
        <v>1631.2049999999972</v>
      </c>
      <c r="BO334" s="79">
        <f t="shared" ca="1" si="308"/>
        <v>1631.2049999999972</v>
      </c>
      <c r="BP334" s="79">
        <f t="shared" ca="1" si="287"/>
        <v>517881.60100000002</v>
      </c>
      <c r="BQ334" s="14">
        <f ca="1">SUM(BO$12:BO334)</f>
        <v>269748.97899999999</v>
      </c>
      <c r="BR334" s="77">
        <f ca="1">SUM(BM$12:BM334)+SUMIF(BN$12:BN334, "&lt;0")</f>
        <v>248132.62199999997</v>
      </c>
      <c r="BT334" s="78">
        <v>44508</v>
      </c>
      <c r="BU334" s="79">
        <f t="shared" ca="1" si="309"/>
        <v>2000</v>
      </c>
      <c r="BV334" s="79">
        <f t="shared" ca="1" si="272"/>
        <v>2000</v>
      </c>
      <c r="BW334" s="79">
        <f t="shared" ca="1" si="281"/>
        <v>118.7950000000028</v>
      </c>
      <c r="BX334" s="79">
        <f t="shared" ca="1" si="310"/>
        <v>1881.2049999999972</v>
      </c>
      <c r="BY334" s="79">
        <f t="shared" ca="1" si="311"/>
        <v>1881.2049999999972</v>
      </c>
      <c r="BZ334" s="79">
        <f t="shared" ca="1" si="317"/>
        <v>580081.49010891607</v>
      </c>
      <c r="CA334" s="14">
        <f ca="1">SUM(BY$12:BY334)</f>
        <v>301948.8681089161</v>
      </c>
      <c r="CB334" s="77">
        <f ca="1">SUM(BW$12:BW334)+SUMIF(BX$12:BX334, "&lt;0")</f>
        <v>278132.62200000003</v>
      </c>
      <c r="CD334" s="78">
        <v>44508</v>
      </c>
      <c r="CE334" s="79">
        <f t="shared" ca="1" si="312"/>
        <v>2500</v>
      </c>
      <c r="CF334" s="79">
        <f t="shared" ca="1" si="273"/>
        <v>2500</v>
      </c>
      <c r="CG334" s="79">
        <f t="shared" ca="1" si="282"/>
        <v>532.84554362512836</v>
      </c>
      <c r="CH334" s="79">
        <f t="shared" ca="1" si="313"/>
        <v>1967.1544563748716</v>
      </c>
      <c r="CI334" s="79">
        <f t="shared" ca="1" si="314"/>
        <v>1967.1544563748716</v>
      </c>
      <c r="CJ334" s="79">
        <f t="shared" ca="1" si="288"/>
        <v>696841.69994991261</v>
      </c>
      <c r="CK334" s="14">
        <f ca="1">SUM(CI$12:CI334)</f>
        <v>362151.63445453293</v>
      </c>
      <c r="CL334" s="77">
        <f ca="1">SUM(CG$12:CG334)+SUMIF(CH$12:CH334, "&lt;0")</f>
        <v>334690.06549537968</v>
      </c>
    </row>
    <row r="335" spans="1:90" x14ac:dyDescent="0.2">
      <c r="A335" s="56">
        <v>44509</v>
      </c>
      <c r="B335" s="76">
        <f ca="1">IF($A335&gt;= $C$5,$C$6, INDEX('[1]Historical Data'!$D$2:$D$742, MATCH(A335, '[1]Historical Data'!$B$2:$B$742, 0)))</f>
        <v>1942.7882857142852</v>
      </c>
      <c r="C335" s="79">
        <f t="shared" ca="1" si="265"/>
        <v>1942.7882857142852</v>
      </c>
      <c r="D335" s="79">
        <f t="shared" ca="1" si="274"/>
        <v>977.35300000000188</v>
      </c>
      <c r="E335" s="79">
        <f t="shared" ca="1" si="289"/>
        <v>965.43528571428328</v>
      </c>
      <c r="F335" s="79">
        <f t="shared" ca="1" si="290"/>
        <v>965.43528571428328</v>
      </c>
      <c r="G335" s="79">
        <f t="shared" ca="1" si="315"/>
        <v>568214.24900000065</v>
      </c>
      <c r="H335" s="14">
        <f ca="1">SUM(F$12:F335)</f>
        <v>295969.67971428559</v>
      </c>
      <c r="I335" s="77">
        <f ca="1">SUM(D$12:D335)+SUMIF(E$12:E335, "&lt;0")</f>
        <v>272244.56928571424</v>
      </c>
      <c r="J335" s="14"/>
      <c r="K335" s="78">
        <v>44509</v>
      </c>
      <c r="L335" s="79">
        <f t="shared" ca="1" si="291"/>
        <v>1850.8969899038457</v>
      </c>
      <c r="M335" s="79">
        <f t="shared" ca="1" si="266"/>
        <v>1850.8969899038457</v>
      </c>
      <c r="N335" s="79">
        <f t="shared" ca="1" si="275"/>
        <v>977.35300000000188</v>
      </c>
      <c r="O335" s="79">
        <f t="shared" ca="1" si="292"/>
        <v>873.54398990384379</v>
      </c>
      <c r="P335" s="79">
        <f t="shared" ca="1" si="293"/>
        <v>873.54398990384379</v>
      </c>
      <c r="Q335" s="79">
        <f t="shared" ca="1" si="283"/>
        <v>545057.64245576621</v>
      </c>
      <c r="R335" s="14">
        <f ca="1">SUM(P$12:P335)</f>
        <v>283840.02866730746</v>
      </c>
      <c r="S335" s="77">
        <f ca="1">SUM(N$12:N335)+SUMIF(O$12:O335, "&lt;0")</f>
        <v>261217.61378846146</v>
      </c>
      <c r="U335" s="78">
        <v>44509</v>
      </c>
      <c r="V335" s="79">
        <f t="shared" ca="1" si="294"/>
        <v>1250</v>
      </c>
      <c r="W335" s="79">
        <f t="shared" ca="1" si="267"/>
        <v>1250</v>
      </c>
      <c r="X335" s="79">
        <f t="shared" ca="1" si="276"/>
        <v>977.35300000000188</v>
      </c>
      <c r="Y335" s="79">
        <f t="shared" ca="1" si="295"/>
        <v>272.64699999999812</v>
      </c>
      <c r="Z335" s="79">
        <f t="shared" ca="1" si="296"/>
        <v>272.64699999999812</v>
      </c>
      <c r="AA335" s="79">
        <f t="shared" ca="1" si="284"/>
        <v>393631.60100000002</v>
      </c>
      <c r="AB335" s="14">
        <f ca="1">SUM(Z$12:Z335)</f>
        <v>204521.62599999999</v>
      </c>
      <c r="AC335" s="77">
        <f ca="1">SUM(X$12:X335)+SUMIF(Y$12:Y335, "&lt;0")</f>
        <v>189109.97499999998</v>
      </c>
      <c r="AE335" s="78">
        <v>44509</v>
      </c>
      <c r="AF335" s="79">
        <f t="shared" ca="1" si="297"/>
        <v>2000</v>
      </c>
      <c r="AG335" s="79">
        <f t="shared" ca="1" si="268"/>
        <v>2000</v>
      </c>
      <c r="AH335" s="79">
        <f t="shared" ca="1" si="277"/>
        <v>977.35300000000188</v>
      </c>
      <c r="AI335" s="79">
        <f t="shared" ca="1" si="298"/>
        <v>1022.6469999999981</v>
      </c>
      <c r="AJ335" s="79">
        <f t="shared" ca="1" si="299"/>
        <v>1022.6469999999981</v>
      </c>
      <c r="AK335" s="79">
        <f t="shared" ca="1" si="316"/>
        <v>582081.49010891607</v>
      </c>
      <c r="AL335" s="14">
        <f ca="1">SUM(AJ$12:AJ335)</f>
        <v>302971.51510891609</v>
      </c>
      <c r="AM335" s="77">
        <f ca="1">SUM(AH$12:AH335)+SUMIF(AI$12:AI335, "&lt;0")</f>
        <v>279109.97500000003</v>
      </c>
      <c r="AO335" s="78">
        <v>44509</v>
      </c>
      <c r="AP335" s="79">
        <f t="shared" ca="1" si="300"/>
        <v>3000</v>
      </c>
      <c r="AQ335" s="79">
        <f t="shared" ca="1" si="269"/>
        <v>3000</v>
      </c>
      <c r="AR335" s="79">
        <f t="shared" ca="1" si="278"/>
        <v>1541.4789195304711</v>
      </c>
      <c r="AS335" s="79">
        <f t="shared" ca="1" si="301"/>
        <v>1458.5210804695289</v>
      </c>
      <c r="AT335" s="79">
        <f t="shared" ca="1" si="302"/>
        <v>1458.5210804695289</v>
      </c>
      <c r="AU335" s="79">
        <f t="shared" ca="1" si="285"/>
        <v>805967.72356228146</v>
      </c>
      <c r="AV335" s="14">
        <f ca="1">SUM(AT$12:AT335)</f>
        <v>421179.26169562322</v>
      </c>
      <c r="AW335" s="77">
        <f ca="1">SUM(AR$12:AR335)+SUMIF(AS$12:AS335, "&lt;0")</f>
        <v>384788.46186665841</v>
      </c>
      <c r="AX335" s="14"/>
      <c r="AZ335" s="78">
        <v>44509</v>
      </c>
      <c r="BA335" s="79">
        <f t="shared" ca="1" si="303"/>
        <v>1500</v>
      </c>
      <c r="BB335" s="79">
        <f t="shared" ca="1" si="270"/>
        <v>1500</v>
      </c>
      <c r="BC335" s="79">
        <f t="shared" ca="1" si="279"/>
        <v>977.35300000000188</v>
      </c>
      <c r="BD335" s="79">
        <f t="shared" ca="1" si="304"/>
        <v>522.64699999999812</v>
      </c>
      <c r="BE335" s="79">
        <f t="shared" ca="1" si="305"/>
        <v>522.64699999999812</v>
      </c>
      <c r="BF335" s="79">
        <f t="shared" ca="1" si="286"/>
        <v>456631.60100000002</v>
      </c>
      <c r="BG335" s="14">
        <f ca="1">SUM(BE$12:BE335)</f>
        <v>237521.62599999996</v>
      </c>
      <c r="BH335" s="77">
        <f ca="1">SUM(BC$12:BC335)+SUMIF(BD$12:BD335, "&lt;0")</f>
        <v>219109.97500000003</v>
      </c>
      <c r="BJ335" s="78">
        <v>44509</v>
      </c>
      <c r="BK335" s="79">
        <f t="shared" ca="1" si="306"/>
        <v>1750</v>
      </c>
      <c r="BL335" s="79">
        <f t="shared" ca="1" si="271"/>
        <v>1750</v>
      </c>
      <c r="BM335" s="79">
        <f t="shared" ca="1" si="280"/>
        <v>977.35300000000188</v>
      </c>
      <c r="BN335" s="79">
        <f t="shared" ca="1" si="307"/>
        <v>772.64699999999812</v>
      </c>
      <c r="BO335" s="79">
        <f t="shared" ca="1" si="308"/>
        <v>772.64699999999812</v>
      </c>
      <c r="BP335" s="79">
        <f t="shared" ca="1" si="287"/>
        <v>519631.60100000002</v>
      </c>
      <c r="BQ335" s="14">
        <f ca="1">SUM(BO$12:BO335)</f>
        <v>270521.62599999999</v>
      </c>
      <c r="BR335" s="77">
        <f ca="1">SUM(BM$12:BM335)+SUMIF(BN$12:BN335, "&lt;0")</f>
        <v>249109.97499999998</v>
      </c>
      <c r="BT335" s="78">
        <v>44509</v>
      </c>
      <c r="BU335" s="79">
        <f t="shared" ca="1" si="309"/>
        <v>2000</v>
      </c>
      <c r="BV335" s="79">
        <f t="shared" ca="1" si="272"/>
        <v>2000</v>
      </c>
      <c r="BW335" s="79">
        <f t="shared" ca="1" si="281"/>
        <v>977.35300000000188</v>
      </c>
      <c r="BX335" s="79">
        <f t="shared" ca="1" si="310"/>
        <v>1022.6469999999981</v>
      </c>
      <c r="BY335" s="79">
        <f t="shared" ca="1" si="311"/>
        <v>1022.6469999999981</v>
      </c>
      <c r="BZ335" s="79">
        <f t="shared" ca="1" si="317"/>
        <v>582081.49010891607</v>
      </c>
      <c r="CA335" s="14">
        <f ca="1">SUM(BY$12:BY335)</f>
        <v>302971.51510891609</v>
      </c>
      <c r="CB335" s="77">
        <f ca="1">SUM(BW$12:BW335)+SUMIF(BX$12:BX335, "&lt;0")</f>
        <v>279109.97500000003</v>
      </c>
      <c r="CD335" s="78">
        <v>44509</v>
      </c>
      <c r="CE335" s="79">
        <f t="shared" ca="1" si="312"/>
        <v>2500</v>
      </c>
      <c r="CF335" s="79">
        <f t="shared" ca="1" si="273"/>
        <v>2500</v>
      </c>
      <c r="CG335" s="79">
        <f t="shared" ca="1" si="282"/>
        <v>1367.8982969780245</v>
      </c>
      <c r="CH335" s="79">
        <f t="shared" ca="1" si="313"/>
        <v>1132.1017030219755</v>
      </c>
      <c r="CI335" s="79">
        <f t="shared" ca="1" si="314"/>
        <v>1132.1017030219755</v>
      </c>
      <c r="CJ335" s="79">
        <f t="shared" ca="1" si="288"/>
        <v>699341.69994991261</v>
      </c>
      <c r="CK335" s="14">
        <f ca="1">SUM(CI$12:CI335)</f>
        <v>363283.7361575549</v>
      </c>
      <c r="CL335" s="77">
        <f ca="1">SUM(CG$12:CG335)+SUMIF(CH$12:CH335, "&lt;0")</f>
        <v>336057.96379235771</v>
      </c>
    </row>
    <row r="336" spans="1:90" x14ac:dyDescent="0.2">
      <c r="A336" s="56">
        <v>44510</v>
      </c>
      <c r="B336" s="76">
        <f ca="1">IF($A336&gt;= $C$5,$C$6, INDEX('[1]Historical Data'!$D$2:$D$742, MATCH(A336, '[1]Historical Data'!$B$2:$B$742, 0)))</f>
        <v>1942.7882857142852</v>
      </c>
      <c r="C336" s="79">
        <f t="shared" ca="1" si="265"/>
        <v>1942.7882857142852</v>
      </c>
      <c r="D336" s="79">
        <f t="shared" ca="1" si="274"/>
        <v>1021.1349999999948</v>
      </c>
      <c r="E336" s="79">
        <f t="shared" ca="1" si="289"/>
        <v>921.6532857142904</v>
      </c>
      <c r="F336" s="79">
        <f t="shared" ca="1" si="290"/>
        <v>921.6532857142904</v>
      </c>
      <c r="G336" s="79">
        <f t="shared" ca="1" si="315"/>
        <v>570157.03728571499</v>
      </c>
      <c r="H336" s="14">
        <f ca="1">SUM(F$12:F336)</f>
        <v>296891.33299999987</v>
      </c>
      <c r="I336" s="77">
        <f ca="1">SUM(D$12:D336)+SUMIF(E$12:E336, "&lt;0")</f>
        <v>273265.70428571425</v>
      </c>
      <c r="J336" s="14"/>
      <c r="K336" s="78">
        <v>44510</v>
      </c>
      <c r="L336" s="79">
        <f t="shared" ca="1" si="291"/>
        <v>1850.8969899038457</v>
      </c>
      <c r="M336" s="79">
        <f t="shared" ca="1" si="266"/>
        <v>1850.8969899038457</v>
      </c>
      <c r="N336" s="79">
        <f t="shared" ca="1" si="275"/>
        <v>1021.1349999999948</v>
      </c>
      <c r="O336" s="79">
        <f t="shared" ca="1" si="292"/>
        <v>829.76198990385092</v>
      </c>
      <c r="P336" s="79">
        <f t="shared" ca="1" si="293"/>
        <v>829.76198990385092</v>
      </c>
      <c r="Q336" s="79">
        <f t="shared" ca="1" si="283"/>
        <v>546908.53944567009</v>
      </c>
      <c r="R336" s="14">
        <f ca="1">SUM(P$12:P336)</f>
        <v>284669.79065721133</v>
      </c>
      <c r="S336" s="77">
        <f ca="1">SUM(N$12:N336)+SUMIF(O$12:O336, "&lt;0")</f>
        <v>262238.74878846144</v>
      </c>
      <c r="U336" s="78">
        <v>44510</v>
      </c>
      <c r="V336" s="79">
        <f t="shared" ca="1" si="294"/>
        <v>1250</v>
      </c>
      <c r="W336" s="79">
        <f t="shared" ca="1" si="267"/>
        <v>1250</v>
      </c>
      <c r="X336" s="79">
        <f t="shared" ca="1" si="276"/>
        <v>1021.1349999999948</v>
      </c>
      <c r="Y336" s="79">
        <f t="shared" ca="1" si="295"/>
        <v>228.86500000000524</v>
      </c>
      <c r="Z336" s="79">
        <f t="shared" ca="1" si="296"/>
        <v>228.86500000000524</v>
      </c>
      <c r="AA336" s="79">
        <f t="shared" ca="1" si="284"/>
        <v>394881.60100000002</v>
      </c>
      <c r="AB336" s="14">
        <f ca="1">SUM(Z$12:Z336)</f>
        <v>204750.49099999998</v>
      </c>
      <c r="AC336" s="77">
        <f ca="1">SUM(X$12:X336)+SUMIF(Y$12:Y336, "&lt;0")</f>
        <v>190131.11</v>
      </c>
      <c r="AE336" s="78">
        <v>44510</v>
      </c>
      <c r="AF336" s="79">
        <f t="shared" ca="1" si="297"/>
        <v>2000</v>
      </c>
      <c r="AG336" s="79">
        <f t="shared" ca="1" si="268"/>
        <v>2000</v>
      </c>
      <c r="AH336" s="79">
        <f t="shared" ca="1" si="277"/>
        <v>1021.1349999999948</v>
      </c>
      <c r="AI336" s="79">
        <f t="shared" ca="1" si="298"/>
        <v>978.86500000000524</v>
      </c>
      <c r="AJ336" s="79">
        <f t="shared" ca="1" si="299"/>
        <v>978.86500000000524</v>
      </c>
      <c r="AK336" s="79">
        <f t="shared" ca="1" si="316"/>
        <v>584081.49010891607</v>
      </c>
      <c r="AL336" s="14">
        <f ca="1">SUM(AJ$12:AJ336)</f>
        <v>303950.38010891608</v>
      </c>
      <c r="AM336" s="77">
        <f ca="1">SUM(AH$12:AH336)+SUMIF(AI$12:AI336, "&lt;0")</f>
        <v>280131.11000000004</v>
      </c>
      <c r="AO336" s="78">
        <v>44510</v>
      </c>
      <c r="AP336" s="79">
        <f t="shared" ca="1" si="300"/>
        <v>3000</v>
      </c>
      <c r="AQ336" s="79">
        <f t="shared" ca="1" si="269"/>
        <v>3000</v>
      </c>
      <c r="AR336" s="79">
        <f t="shared" ca="1" si="278"/>
        <v>1585.260919530464</v>
      </c>
      <c r="AS336" s="79">
        <f t="shared" ca="1" si="301"/>
        <v>1414.739080469536</v>
      </c>
      <c r="AT336" s="79">
        <f t="shared" ca="1" si="302"/>
        <v>1414.739080469536</v>
      </c>
      <c r="AU336" s="79">
        <f t="shared" ca="1" si="285"/>
        <v>808967.72356228146</v>
      </c>
      <c r="AV336" s="14">
        <f ca="1">SUM(AT$12:AT336)</f>
        <v>422594.00077609275</v>
      </c>
      <c r="AW336" s="77">
        <f ca="1">SUM(AR$12:AR336)+SUMIF(AS$12:AS336, "&lt;0")</f>
        <v>386373.72278618888</v>
      </c>
      <c r="AX336" s="14"/>
      <c r="AZ336" s="78">
        <v>44510</v>
      </c>
      <c r="BA336" s="79">
        <f t="shared" ca="1" si="303"/>
        <v>1500</v>
      </c>
      <c r="BB336" s="79">
        <f t="shared" ca="1" si="270"/>
        <v>1500</v>
      </c>
      <c r="BC336" s="79">
        <f t="shared" ca="1" si="279"/>
        <v>1021.1349999999948</v>
      </c>
      <c r="BD336" s="79">
        <f t="shared" ca="1" si="304"/>
        <v>478.86500000000524</v>
      </c>
      <c r="BE336" s="79">
        <f t="shared" ca="1" si="305"/>
        <v>478.86500000000524</v>
      </c>
      <c r="BF336" s="79">
        <f t="shared" ca="1" si="286"/>
        <v>458131.60100000002</v>
      </c>
      <c r="BG336" s="14">
        <f ca="1">SUM(BE$12:BE336)</f>
        <v>238000.49099999998</v>
      </c>
      <c r="BH336" s="77">
        <f ca="1">SUM(BC$12:BC336)+SUMIF(BD$12:BD336, "&lt;0")</f>
        <v>220131.11000000002</v>
      </c>
      <c r="BJ336" s="78">
        <v>44510</v>
      </c>
      <c r="BK336" s="79">
        <f t="shared" ca="1" si="306"/>
        <v>1750</v>
      </c>
      <c r="BL336" s="79">
        <f t="shared" ca="1" si="271"/>
        <v>1750</v>
      </c>
      <c r="BM336" s="79">
        <f t="shared" ca="1" si="280"/>
        <v>1021.1349999999948</v>
      </c>
      <c r="BN336" s="79">
        <f t="shared" ca="1" si="307"/>
        <v>728.86500000000524</v>
      </c>
      <c r="BO336" s="79">
        <f t="shared" ca="1" si="308"/>
        <v>728.86500000000524</v>
      </c>
      <c r="BP336" s="79">
        <f t="shared" ca="1" si="287"/>
        <v>521381.60100000002</v>
      </c>
      <c r="BQ336" s="14">
        <f ca="1">SUM(BO$12:BO336)</f>
        <v>271250.49099999998</v>
      </c>
      <c r="BR336" s="77">
        <f ca="1">SUM(BM$12:BM336)+SUMIF(BN$12:BN336, "&lt;0")</f>
        <v>250131.10999999996</v>
      </c>
      <c r="BT336" s="78">
        <v>44510</v>
      </c>
      <c r="BU336" s="79">
        <f t="shared" ca="1" si="309"/>
        <v>2000</v>
      </c>
      <c r="BV336" s="79">
        <f t="shared" ca="1" si="272"/>
        <v>2000</v>
      </c>
      <c r="BW336" s="79">
        <f t="shared" ca="1" si="281"/>
        <v>1021.1349999999948</v>
      </c>
      <c r="BX336" s="79">
        <f t="shared" ca="1" si="310"/>
        <v>978.86500000000524</v>
      </c>
      <c r="BY336" s="79">
        <f t="shared" ca="1" si="311"/>
        <v>978.86500000000524</v>
      </c>
      <c r="BZ336" s="79">
        <f t="shared" ca="1" si="317"/>
        <v>584081.49010891607</v>
      </c>
      <c r="CA336" s="14">
        <f ca="1">SUM(BY$12:BY336)</f>
        <v>303950.38010891608</v>
      </c>
      <c r="CB336" s="77">
        <f ca="1">SUM(BW$12:BW336)+SUMIF(BX$12:BX336, "&lt;0")</f>
        <v>280131.11000000004</v>
      </c>
      <c r="CD336" s="78">
        <v>44510</v>
      </c>
      <c r="CE336" s="79">
        <f t="shared" ca="1" si="312"/>
        <v>2500</v>
      </c>
      <c r="CF336" s="79">
        <f t="shared" ca="1" si="273"/>
        <v>2500</v>
      </c>
      <c r="CG336" s="79">
        <f t="shared" ca="1" si="282"/>
        <v>1388.1750503309145</v>
      </c>
      <c r="CH336" s="79">
        <f t="shared" ca="1" si="313"/>
        <v>1111.8249496690855</v>
      </c>
      <c r="CI336" s="79">
        <f t="shared" ca="1" si="314"/>
        <v>1111.8249496690855</v>
      </c>
      <c r="CJ336" s="79">
        <f t="shared" ca="1" si="288"/>
        <v>701841.69994991261</v>
      </c>
      <c r="CK336" s="14">
        <f ca="1">SUM(CI$12:CI336)</f>
        <v>364395.56110722397</v>
      </c>
      <c r="CL336" s="77">
        <f ca="1">SUM(CG$12:CG336)+SUMIF(CH$12:CH336, "&lt;0")</f>
        <v>337446.13884268864</v>
      </c>
    </row>
    <row r="337" spans="1:90" x14ac:dyDescent="0.2">
      <c r="A337" s="56">
        <v>44511</v>
      </c>
      <c r="B337" s="76">
        <f ca="1">IF($A337&gt;= $C$5,$C$6, INDEX('[1]Historical Data'!$D$2:$D$742, MATCH(A337, '[1]Historical Data'!$B$2:$B$742, 0)))</f>
        <v>1942.7882857142852</v>
      </c>
      <c r="C337" s="79">
        <f t="shared" ca="1" si="265"/>
        <v>1942.7882857142852</v>
      </c>
      <c r="D337" s="79">
        <f t="shared" ca="1" si="274"/>
        <v>0</v>
      </c>
      <c r="E337" s="79">
        <f t="shared" ca="1" si="289"/>
        <v>1942.7882857142852</v>
      </c>
      <c r="F337" s="79">
        <f t="shared" ca="1" si="290"/>
        <v>1942.7882857142852</v>
      </c>
      <c r="G337" s="79">
        <f t="shared" ca="1" si="315"/>
        <v>572099.82557142933</v>
      </c>
      <c r="H337" s="14">
        <f ca="1">SUM(F$12:F337)</f>
        <v>298834.12128571415</v>
      </c>
      <c r="I337" s="77">
        <f ca="1">SUM(D$12:D337)+SUMIF(E$12:E337, "&lt;0")</f>
        <v>273265.70428571425</v>
      </c>
      <c r="J337" s="14"/>
      <c r="K337" s="78">
        <v>44511</v>
      </c>
      <c r="L337" s="79">
        <f t="shared" ca="1" si="291"/>
        <v>1850.8969899038457</v>
      </c>
      <c r="M337" s="79">
        <f t="shared" ca="1" si="266"/>
        <v>1850.8969899038457</v>
      </c>
      <c r="N337" s="79">
        <f t="shared" ca="1" si="275"/>
        <v>0</v>
      </c>
      <c r="O337" s="79">
        <f t="shared" ca="1" si="292"/>
        <v>1850.8969899038457</v>
      </c>
      <c r="P337" s="79">
        <f t="shared" ca="1" si="293"/>
        <v>1850.8969899038457</v>
      </c>
      <c r="Q337" s="79">
        <f t="shared" ca="1" si="283"/>
        <v>548759.43643557397</v>
      </c>
      <c r="R337" s="14">
        <f ca="1">SUM(P$12:P337)</f>
        <v>286520.68764711515</v>
      </c>
      <c r="S337" s="77">
        <f ca="1">SUM(N$12:N337)+SUMIF(O$12:O337, "&lt;0")</f>
        <v>262238.74878846144</v>
      </c>
      <c r="U337" s="78">
        <v>44511</v>
      </c>
      <c r="V337" s="79">
        <f t="shared" ca="1" si="294"/>
        <v>1250</v>
      </c>
      <c r="W337" s="79">
        <f t="shared" ca="1" si="267"/>
        <v>1250</v>
      </c>
      <c r="X337" s="79">
        <f t="shared" ca="1" si="276"/>
        <v>0</v>
      </c>
      <c r="Y337" s="79">
        <f t="shared" ca="1" si="295"/>
        <v>1250</v>
      </c>
      <c r="Z337" s="79">
        <f t="shared" ca="1" si="296"/>
        <v>1250</v>
      </c>
      <c r="AA337" s="79">
        <f t="shared" ca="1" si="284"/>
        <v>396131.60100000002</v>
      </c>
      <c r="AB337" s="14">
        <f ca="1">SUM(Z$12:Z337)</f>
        <v>206000.49099999998</v>
      </c>
      <c r="AC337" s="77">
        <f ca="1">SUM(X$12:X337)+SUMIF(Y$12:Y337, "&lt;0")</f>
        <v>190131.11</v>
      </c>
      <c r="AE337" s="78">
        <v>44511</v>
      </c>
      <c r="AF337" s="79">
        <f t="shared" ca="1" si="297"/>
        <v>2000</v>
      </c>
      <c r="AG337" s="79">
        <f t="shared" ca="1" si="268"/>
        <v>2000</v>
      </c>
      <c r="AH337" s="79">
        <f t="shared" ca="1" si="277"/>
        <v>0</v>
      </c>
      <c r="AI337" s="79">
        <f t="shared" ca="1" si="298"/>
        <v>2000</v>
      </c>
      <c r="AJ337" s="79">
        <f t="shared" ca="1" si="299"/>
        <v>2000</v>
      </c>
      <c r="AK337" s="79">
        <f t="shared" ca="1" si="316"/>
        <v>586081.49010891607</v>
      </c>
      <c r="AL337" s="14">
        <f ca="1">SUM(AJ$12:AJ337)</f>
        <v>305950.38010891608</v>
      </c>
      <c r="AM337" s="77">
        <f ca="1">SUM(AH$12:AH337)+SUMIF(AI$12:AI337, "&lt;0")</f>
        <v>280131.11000000004</v>
      </c>
      <c r="AO337" s="78">
        <v>44511</v>
      </c>
      <c r="AP337" s="79">
        <f t="shared" ca="1" si="300"/>
        <v>3000</v>
      </c>
      <c r="AQ337" s="79">
        <f t="shared" ca="1" si="269"/>
        <v>3000</v>
      </c>
      <c r="AR337" s="79">
        <f t="shared" ca="1" si="278"/>
        <v>564.12591953046922</v>
      </c>
      <c r="AS337" s="79">
        <f t="shared" ca="1" si="301"/>
        <v>2435.8740804695308</v>
      </c>
      <c r="AT337" s="79">
        <f t="shared" ca="1" si="302"/>
        <v>2435.8740804695308</v>
      </c>
      <c r="AU337" s="79">
        <f t="shared" ca="1" si="285"/>
        <v>811967.72356228146</v>
      </c>
      <c r="AV337" s="14">
        <f ca="1">SUM(AT$12:AT337)</f>
        <v>425029.8748565623</v>
      </c>
      <c r="AW337" s="77">
        <f ca="1">SUM(AR$12:AR337)+SUMIF(AS$12:AS337, "&lt;0")</f>
        <v>386937.84870571934</v>
      </c>
      <c r="AX337" s="14"/>
      <c r="AZ337" s="78">
        <v>44511</v>
      </c>
      <c r="BA337" s="79">
        <f t="shared" ca="1" si="303"/>
        <v>1500</v>
      </c>
      <c r="BB337" s="79">
        <f t="shared" ca="1" si="270"/>
        <v>1500</v>
      </c>
      <c r="BC337" s="79">
        <f t="shared" ca="1" si="279"/>
        <v>0</v>
      </c>
      <c r="BD337" s="79">
        <f t="shared" ca="1" si="304"/>
        <v>1500</v>
      </c>
      <c r="BE337" s="79">
        <f t="shared" ca="1" si="305"/>
        <v>1500</v>
      </c>
      <c r="BF337" s="79">
        <f t="shared" ca="1" si="286"/>
        <v>459631.60100000002</v>
      </c>
      <c r="BG337" s="14">
        <f ca="1">SUM(BE$12:BE337)</f>
        <v>239500.49099999998</v>
      </c>
      <c r="BH337" s="77">
        <f ca="1">SUM(BC$12:BC337)+SUMIF(BD$12:BD337, "&lt;0")</f>
        <v>220131.11000000002</v>
      </c>
      <c r="BJ337" s="78">
        <v>44511</v>
      </c>
      <c r="BK337" s="79">
        <f t="shared" ca="1" si="306"/>
        <v>1750</v>
      </c>
      <c r="BL337" s="79">
        <f t="shared" ca="1" si="271"/>
        <v>1750</v>
      </c>
      <c r="BM337" s="79">
        <f t="shared" ca="1" si="280"/>
        <v>0</v>
      </c>
      <c r="BN337" s="79">
        <f t="shared" ca="1" si="307"/>
        <v>1750</v>
      </c>
      <c r="BO337" s="79">
        <f t="shared" ca="1" si="308"/>
        <v>1750</v>
      </c>
      <c r="BP337" s="79">
        <f t="shared" ca="1" si="287"/>
        <v>523131.60100000002</v>
      </c>
      <c r="BQ337" s="14">
        <f ca="1">SUM(BO$12:BO337)</f>
        <v>273000.49099999998</v>
      </c>
      <c r="BR337" s="77">
        <f ca="1">SUM(BM$12:BM337)+SUMIF(BN$12:BN337, "&lt;0")</f>
        <v>250131.10999999996</v>
      </c>
      <c r="BT337" s="78">
        <v>44511</v>
      </c>
      <c r="BU337" s="79">
        <f t="shared" ca="1" si="309"/>
        <v>2000</v>
      </c>
      <c r="BV337" s="79">
        <f t="shared" ca="1" si="272"/>
        <v>2000</v>
      </c>
      <c r="BW337" s="79">
        <f t="shared" ca="1" si="281"/>
        <v>0</v>
      </c>
      <c r="BX337" s="79">
        <f t="shared" ca="1" si="310"/>
        <v>2000</v>
      </c>
      <c r="BY337" s="79">
        <f t="shared" ca="1" si="311"/>
        <v>2000</v>
      </c>
      <c r="BZ337" s="79">
        <f t="shared" ca="1" si="317"/>
        <v>586081.49010891607</v>
      </c>
      <c r="CA337" s="14">
        <f ca="1">SUM(BY$12:BY337)</f>
        <v>305950.38010891608</v>
      </c>
      <c r="CB337" s="77">
        <f ca="1">SUM(BW$12:BW337)+SUMIF(BX$12:BX337, "&lt;0")</f>
        <v>280131.11000000004</v>
      </c>
      <c r="CD337" s="78">
        <v>44511</v>
      </c>
      <c r="CE337" s="79">
        <f t="shared" ca="1" si="312"/>
        <v>2500</v>
      </c>
      <c r="CF337" s="79">
        <f t="shared" ca="1" si="273"/>
        <v>2500</v>
      </c>
      <c r="CG337" s="79">
        <f t="shared" ca="1" si="282"/>
        <v>343.53480368381679</v>
      </c>
      <c r="CH337" s="79">
        <f t="shared" ca="1" si="313"/>
        <v>2156.4651963161832</v>
      </c>
      <c r="CI337" s="79">
        <f t="shared" ca="1" si="314"/>
        <v>2156.4651963161832</v>
      </c>
      <c r="CJ337" s="79">
        <f t="shared" ca="1" si="288"/>
        <v>704341.69994991261</v>
      </c>
      <c r="CK337" s="14">
        <f ca="1">SUM(CI$12:CI337)</f>
        <v>366552.02630354016</v>
      </c>
      <c r="CL337" s="77">
        <f ca="1">SUM(CG$12:CG337)+SUMIF(CH$12:CH337, "&lt;0")</f>
        <v>337789.67364637245</v>
      </c>
    </row>
    <row r="338" spans="1:90" x14ac:dyDescent="0.2">
      <c r="A338" s="56">
        <v>44512</v>
      </c>
      <c r="B338" s="76">
        <f ca="1">IF($A338&gt;= $C$5,$C$6, INDEX('[1]Historical Data'!$D$2:$D$742, MATCH(A338, '[1]Historical Data'!$B$2:$B$742, 0)))</f>
        <v>1942.7882857142852</v>
      </c>
      <c r="C338" s="79">
        <f t="shared" ref="C338:C401" ca="1" si="318">AVERAGE(B332:B338)</f>
        <v>1942.7882857142852</v>
      </c>
      <c r="D338" s="79">
        <f t="shared" ca="1" si="274"/>
        <v>320.53100000000268</v>
      </c>
      <c r="E338" s="79">
        <f t="shared" ca="1" si="289"/>
        <v>1622.2572857142825</v>
      </c>
      <c r="F338" s="79">
        <f t="shared" ca="1" si="290"/>
        <v>1622.2572857142825</v>
      </c>
      <c r="G338" s="79">
        <f t="shared" ca="1" si="315"/>
        <v>574042.61385714367</v>
      </c>
      <c r="H338" s="14">
        <f ca="1">SUM(F$12:F338)</f>
        <v>300456.37857142842</v>
      </c>
      <c r="I338" s="77">
        <f ca="1">SUM(D$12:D338)+SUMIF(E$12:E338, "&lt;0")</f>
        <v>273586.23528571427</v>
      </c>
      <c r="J338" s="14"/>
      <c r="K338" s="78">
        <v>44512</v>
      </c>
      <c r="L338" s="79">
        <f t="shared" ca="1" si="291"/>
        <v>1850.8969899038457</v>
      </c>
      <c r="M338" s="79">
        <f t="shared" ref="M338:M401" ca="1" si="319">AVERAGE(L332:L338)</f>
        <v>1850.8969899038457</v>
      </c>
      <c r="N338" s="79">
        <f t="shared" ca="1" si="275"/>
        <v>320.53100000000268</v>
      </c>
      <c r="O338" s="79">
        <f t="shared" ca="1" si="292"/>
        <v>1530.365989903843</v>
      </c>
      <c r="P338" s="79">
        <f t="shared" ca="1" si="293"/>
        <v>1530.365989903843</v>
      </c>
      <c r="Q338" s="79">
        <f t="shared" ca="1" si="283"/>
        <v>550610.33342547785</v>
      </c>
      <c r="R338" s="14">
        <f ca="1">SUM(P$12:P338)</f>
        <v>288051.05363701901</v>
      </c>
      <c r="S338" s="77">
        <f ca="1">SUM(N$12:N338)+SUMIF(O$12:O338, "&lt;0")</f>
        <v>262559.27978846146</v>
      </c>
      <c r="U338" s="78">
        <v>44512</v>
      </c>
      <c r="V338" s="79">
        <f t="shared" ca="1" si="294"/>
        <v>1250</v>
      </c>
      <c r="W338" s="79">
        <f t="shared" ref="W338:W401" ca="1" si="320">AVERAGE(V332:V338)</f>
        <v>1250</v>
      </c>
      <c r="X338" s="79">
        <f t="shared" ca="1" si="276"/>
        <v>320.53100000000268</v>
      </c>
      <c r="Y338" s="79">
        <f t="shared" ca="1" si="295"/>
        <v>929.46899999999732</v>
      </c>
      <c r="Z338" s="79">
        <f t="shared" ca="1" si="296"/>
        <v>929.46899999999732</v>
      </c>
      <c r="AA338" s="79">
        <f t="shared" ca="1" si="284"/>
        <v>397381.60100000002</v>
      </c>
      <c r="AB338" s="14">
        <f ca="1">SUM(Z$12:Z338)</f>
        <v>206929.95999999996</v>
      </c>
      <c r="AC338" s="77">
        <f ca="1">SUM(X$12:X338)+SUMIF(Y$12:Y338, "&lt;0")</f>
        <v>190451.641</v>
      </c>
      <c r="AE338" s="78">
        <v>44512</v>
      </c>
      <c r="AF338" s="79">
        <f t="shared" ca="1" si="297"/>
        <v>2000</v>
      </c>
      <c r="AG338" s="79">
        <f t="shared" ref="AG338:AG401" ca="1" si="321">AVERAGE(AF332:AF338)</f>
        <v>2000</v>
      </c>
      <c r="AH338" s="79">
        <f t="shared" ca="1" si="277"/>
        <v>320.53100000000268</v>
      </c>
      <c r="AI338" s="79">
        <f t="shared" ca="1" si="298"/>
        <v>1679.4689999999973</v>
      </c>
      <c r="AJ338" s="79">
        <f t="shared" ca="1" si="299"/>
        <v>1679.4689999999973</v>
      </c>
      <c r="AK338" s="79">
        <f t="shared" ca="1" si="316"/>
        <v>588081.49010891607</v>
      </c>
      <c r="AL338" s="14">
        <f ca="1">SUM(AJ$12:AJ338)</f>
        <v>307629.84910891607</v>
      </c>
      <c r="AM338" s="77">
        <f ca="1">SUM(AH$12:AH338)+SUMIF(AI$12:AI338, "&lt;0")</f>
        <v>280451.64100000006</v>
      </c>
      <c r="AO338" s="78">
        <v>44512</v>
      </c>
      <c r="AP338" s="79">
        <f t="shared" ca="1" si="300"/>
        <v>3000</v>
      </c>
      <c r="AQ338" s="79">
        <f t="shared" ref="AQ338:AQ401" ca="1" si="322">ROUND(AVERAGE(AP332:AP338), 0)</f>
        <v>3000</v>
      </c>
      <c r="AR338" s="79">
        <f t="shared" ca="1" si="278"/>
        <v>884.6569195304719</v>
      </c>
      <c r="AS338" s="79">
        <f t="shared" ca="1" si="301"/>
        <v>2115.3430804695281</v>
      </c>
      <c r="AT338" s="79">
        <f t="shared" ca="1" si="302"/>
        <v>2115.3430804695281</v>
      </c>
      <c r="AU338" s="79">
        <f t="shared" ca="1" si="285"/>
        <v>814967.72356228146</v>
      </c>
      <c r="AV338" s="14">
        <f ca="1">SUM(AT$12:AT338)</f>
        <v>427145.21793703182</v>
      </c>
      <c r="AW338" s="77">
        <f ca="1">SUM(AR$12:AR338)+SUMIF(AS$12:AS338, "&lt;0")</f>
        <v>387822.50562524982</v>
      </c>
      <c r="AX338" s="14"/>
      <c r="AZ338" s="78">
        <v>44512</v>
      </c>
      <c r="BA338" s="79">
        <f t="shared" ca="1" si="303"/>
        <v>1500</v>
      </c>
      <c r="BB338" s="79">
        <f t="shared" ref="BB338:BB401" ca="1" si="323">AVERAGE(BA332:BA338)</f>
        <v>1500</v>
      </c>
      <c r="BC338" s="79">
        <f t="shared" ca="1" si="279"/>
        <v>320.53100000000268</v>
      </c>
      <c r="BD338" s="79">
        <f t="shared" ca="1" si="304"/>
        <v>1179.4689999999973</v>
      </c>
      <c r="BE338" s="79">
        <f t="shared" ca="1" si="305"/>
        <v>1179.4689999999973</v>
      </c>
      <c r="BF338" s="79">
        <f t="shared" ca="1" si="286"/>
        <v>461131.60100000002</v>
      </c>
      <c r="BG338" s="14">
        <f ca="1">SUM(BE$12:BE338)</f>
        <v>240679.95999999996</v>
      </c>
      <c r="BH338" s="77">
        <f ca="1">SUM(BC$12:BC338)+SUMIF(BD$12:BD338, "&lt;0")</f>
        <v>220451.64100000003</v>
      </c>
      <c r="BJ338" s="78">
        <v>44512</v>
      </c>
      <c r="BK338" s="79">
        <f t="shared" ca="1" si="306"/>
        <v>1750</v>
      </c>
      <c r="BL338" s="79">
        <f t="shared" ref="BL338:BL401" ca="1" si="324">AVERAGE(BK332:BK338)</f>
        <v>1750</v>
      </c>
      <c r="BM338" s="79">
        <f t="shared" ca="1" si="280"/>
        <v>320.53100000000268</v>
      </c>
      <c r="BN338" s="79">
        <f t="shared" ca="1" si="307"/>
        <v>1429.4689999999973</v>
      </c>
      <c r="BO338" s="79">
        <f t="shared" ca="1" si="308"/>
        <v>1429.4689999999973</v>
      </c>
      <c r="BP338" s="79">
        <f t="shared" ca="1" si="287"/>
        <v>524881.60100000002</v>
      </c>
      <c r="BQ338" s="14">
        <f ca="1">SUM(BO$12:BO338)</f>
        <v>274429.95999999996</v>
      </c>
      <c r="BR338" s="77">
        <f ca="1">SUM(BM$12:BM338)+SUMIF(BN$12:BN338, "&lt;0")</f>
        <v>250451.64099999997</v>
      </c>
      <c r="BT338" s="78">
        <v>44512</v>
      </c>
      <c r="BU338" s="79">
        <f t="shared" ca="1" si="309"/>
        <v>2000</v>
      </c>
      <c r="BV338" s="79">
        <f t="shared" ref="BV338:BV401" ca="1" si="325">AVERAGE(BU332:BU338)</f>
        <v>2000</v>
      </c>
      <c r="BW338" s="79">
        <f t="shared" ca="1" si="281"/>
        <v>320.53100000000268</v>
      </c>
      <c r="BX338" s="79">
        <f t="shared" ca="1" si="310"/>
        <v>1679.4689999999973</v>
      </c>
      <c r="BY338" s="79">
        <f t="shared" ca="1" si="311"/>
        <v>1679.4689999999973</v>
      </c>
      <c r="BZ338" s="79">
        <f t="shared" ca="1" si="317"/>
        <v>588081.49010891607</v>
      </c>
      <c r="CA338" s="14">
        <f ca="1">SUM(BY$12:BY338)</f>
        <v>307629.84910891607</v>
      </c>
      <c r="CB338" s="77">
        <f ca="1">SUM(BW$12:BW338)+SUMIF(BX$12:BX338, "&lt;0")</f>
        <v>280451.64100000006</v>
      </c>
      <c r="CD338" s="78">
        <v>44512</v>
      </c>
      <c r="CE338" s="79">
        <f t="shared" ca="1" si="312"/>
        <v>2500</v>
      </c>
      <c r="CF338" s="79">
        <f t="shared" ref="CF338:CF401" ca="1" si="326">AVERAGE(CE332:CE338)</f>
        <v>2500</v>
      </c>
      <c r="CG338" s="79">
        <f t="shared" ca="1" si="282"/>
        <v>640.56055703671655</v>
      </c>
      <c r="CH338" s="79">
        <f t="shared" ca="1" si="313"/>
        <v>1859.4394429632835</v>
      </c>
      <c r="CI338" s="79">
        <f t="shared" ca="1" si="314"/>
        <v>1859.4394429632835</v>
      </c>
      <c r="CJ338" s="79">
        <f t="shared" ca="1" si="288"/>
        <v>706841.69994991261</v>
      </c>
      <c r="CK338" s="14">
        <f ca="1">SUM(CI$12:CI338)</f>
        <v>368411.46574650344</v>
      </c>
      <c r="CL338" s="77">
        <f ca="1">SUM(CG$12:CG338)+SUMIF(CH$12:CH338, "&lt;0")</f>
        <v>338430.23420340917</v>
      </c>
    </row>
    <row r="339" spans="1:90" x14ac:dyDescent="0.2">
      <c r="A339" s="56">
        <v>44513</v>
      </c>
      <c r="B339" s="76">
        <f ca="1">IF($A339&gt;= $C$5,$C$6, INDEX('[1]Historical Data'!$D$2:$D$742, MATCH(A339, '[1]Historical Data'!$B$2:$B$742, 0)))</f>
        <v>1942.7882857142852</v>
      </c>
      <c r="C339" s="79">
        <f t="shared" ca="1" si="318"/>
        <v>1942.7882857142852</v>
      </c>
      <c r="D339" s="79">
        <f t="shared" ca="1" si="274"/>
        <v>0</v>
      </c>
      <c r="E339" s="79">
        <f t="shared" ca="1" si="289"/>
        <v>1942.7882857142852</v>
      </c>
      <c r="F339" s="79">
        <f t="shared" ca="1" si="290"/>
        <v>1942.7882857142852</v>
      </c>
      <c r="G339" s="79">
        <f t="shared" ca="1" si="315"/>
        <v>575985.40214285802</v>
      </c>
      <c r="H339" s="14">
        <f ca="1">SUM(F$12:F339)</f>
        <v>302399.1668571427</v>
      </c>
      <c r="I339" s="77">
        <f ca="1">SUM(D$12:D339)+SUMIF(E$12:E339, "&lt;0")</f>
        <v>273586.23528571427</v>
      </c>
      <c r="J339" s="14"/>
      <c r="K339" s="78">
        <v>44513</v>
      </c>
      <c r="L339" s="79">
        <f t="shared" ca="1" si="291"/>
        <v>1850.8969899038457</v>
      </c>
      <c r="M339" s="79">
        <f t="shared" ca="1" si="319"/>
        <v>1850.8969899038457</v>
      </c>
      <c r="N339" s="79">
        <f t="shared" ca="1" si="275"/>
        <v>0</v>
      </c>
      <c r="O339" s="79">
        <f t="shared" ca="1" si="292"/>
        <v>1850.8969899038457</v>
      </c>
      <c r="P339" s="79">
        <f t="shared" ca="1" si="293"/>
        <v>1850.8969899038457</v>
      </c>
      <c r="Q339" s="79">
        <f t="shared" ca="1" si="283"/>
        <v>552461.23041538172</v>
      </c>
      <c r="R339" s="14">
        <f ca="1">SUM(P$12:P339)</f>
        <v>289901.95062692283</v>
      </c>
      <c r="S339" s="77">
        <f ca="1">SUM(N$12:N339)+SUMIF(O$12:O339, "&lt;0")</f>
        <v>262559.27978846146</v>
      </c>
      <c r="U339" s="78">
        <v>44513</v>
      </c>
      <c r="V339" s="79">
        <f t="shared" ca="1" si="294"/>
        <v>1250</v>
      </c>
      <c r="W339" s="79">
        <f t="shared" ca="1" si="320"/>
        <v>1250</v>
      </c>
      <c r="X339" s="79">
        <f t="shared" ca="1" si="276"/>
        <v>0</v>
      </c>
      <c r="Y339" s="79">
        <f t="shared" ca="1" si="295"/>
        <v>1250</v>
      </c>
      <c r="Z339" s="79">
        <f t="shared" ca="1" si="296"/>
        <v>1250</v>
      </c>
      <c r="AA339" s="79">
        <f t="shared" ca="1" si="284"/>
        <v>398631.60100000002</v>
      </c>
      <c r="AB339" s="14">
        <f ca="1">SUM(Z$12:Z339)</f>
        <v>208179.95999999996</v>
      </c>
      <c r="AC339" s="77">
        <f ca="1">SUM(X$12:X339)+SUMIF(Y$12:Y339, "&lt;0")</f>
        <v>190451.641</v>
      </c>
      <c r="AE339" s="78">
        <v>44513</v>
      </c>
      <c r="AF339" s="79">
        <f t="shared" ca="1" si="297"/>
        <v>2000</v>
      </c>
      <c r="AG339" s="79">
        <f t="shared" ca="1" si="321"/>
        <v>2000</v>
      </c>
      <c r="AH339" s="79">
        <f t="shared" ca="1" si="277"/>
        <v>0</v>
      </c>
      <c r="AI339" s="79">
        <f t="shared" ca="1" si="298"/>
        <v>2000</v>
      </c>
      <c r="AJ339" s="79">
        <f t="shared" ca="1" si="299"/>
        <v>2000</v>
      </c>
      <c r="AK339" s="79">
        <f t="shared" ca="1" si="316"/>
        <v>590081.49010891607</v>
      </c>
      <c r="AL339" s="14">
        <f ca="1">SUM(AJ$12:AJ339)</f>
        <v>309629.84910891607</v>
      </c>
      <c r="AM339" s="77">
        <f ca="1">SUM(AH$12:AH339)+SUMIF(AI$12:AI339, "&lt;0")</f>
        <v>280451.64100000006</v>
      </c>
      <c r="AO339" s="78">
        <v>44513</v>
      </c>
      <c r="AP339" s="79">
        <f t="shared" ca="1" si="300"/>
        <v>3000</v>
      </c>
      <c r="AQ339" s="79">
        <f t="shared" ca="1" si="322"/>
        <v>3000</v>
      </c>
      <c r="AR339" s="79">
        <f t="shared" ca="1" si="278"/>
        <v>564.12591953046922</v>
      </c>
      <c r="AS339" s="79">
        <f t="shared" ca="1" si="301"/>
        <v>2435.8740804695308</v>
      </c>
      <c r="AT339" s="79">
        <f t="shared" ca="1" si="302"/>
        <v>2435.8740804695308</v>
      </c>
      <c r="AU339" s="79">
        <f t="shared" ca="1" si="285"/>
        <v>817967.72356228146</v>
      </c>
      <c r="AV339" s="14">
        <f ca="1">SUM(AT$12:AT339)</f>
        <v>429581.09201750136</v>
      </c>
      <c r="AW339" s="77">
        <f ca="1">SUM(AR$12:AR339)+SUMIF(AS$12:AS339, "&lt;0")</f>
        <v>388386.63154478028</v>
      </c>
      <c r="AX339" s="14"/>
      <c r="AZ339" s="78">
        <v>44513</v>
      </c>
      <c r="BA339" s="79">
        <f t="shared" ca="1" si="303"/>
        <v>1500</v>
      </c>
      <c r="BB339" s="79">
        <f t="shared" ca="1" si="323"/>
        <v>1500</v>
      </c>
      <c r="BC339" s="79">
        <f t="shared" ca="1" si="279"/>
        <v>0</v>
      </c>
      <c r="BD339" s="79">
        <f t="shared" ca="1" si="304"/>
        <v>1500</v>
      </c>
      <c r="BE339" s="79">
        <f t="shared" ca="1" si="305"/>
        <v>1500</v>
      </c>
      <c r="BF339" s="79">
        <f t="shared" ca="1" si="286"/>
        <v>462631.60100000002</v>
      </c>
      <c r="BG339" s="14">
        <f ca="1">SUM(BE$12:BE339)</f>
        <v>242179.95999999996</v>
      </c>
      <c r="BH339" s="77">
        <f ca="1">SUM(BC$12:BC339)+SUMIF(BD$12:BD339, "&lt;0")</f>
        <v>220451.64100000003</v>
      </c>
      <c r="BJ339" s="78">
        <v>44513</v>
      </c>
      <c r="BK339" s="79">
        <f t="shared" ca="1" si="306"/>
        <v>1750</v>
      </c>
      <c r="BL339" s="79">
        <f t="shared" ca="1" si="324"/>
        <v>1750</v>
      </c>
      <c r="BM339" s="79">
        <f t="shared" ca="1" si="280"/>
        <v>0</v>
      </c>
      <c r="BN339" s="79">
        <f t="shared" ca="1" si="307"/>
        <v>1750</v>
      </c>
      <c r="BO339" s="79">
        <f t="shared" ca="1" si="308"/>
        <v>1750</v>
      </c>
      <c r="BP339" s="79">
        <f t="shared" ca="1" si="287"/>
        <v>526631.60100000002</v>
      </c>
      <c r="BQ339" s="14">
        <f ca="1">SUM(BO$12:BO339)</f>
        <v>276179.95999999996</v>
      </c>
      <c r="BR339" s="77">
        <f ca="1">SUM(BM$12:BM339)+SUMIF(BN$12:BN339, "&lt;0")</f>
        <v>250451.64099999997</v>
      </c>
      <c r="BT339" s="78">
        <v>44513</v>
      </c>
      <c r="BU339" s="79">
        <f t="shared" ca="1" si="309"/>
        <v>2000</v>
      </c>
      <c r="BV339" s="79">
        <f t="shared" ca="1" si="325"/>
        <v>2000</v>
      </c>
      <c r="BW339" s="79">
        <f t="shared" ca="1" si="281"/>
        <v>0</v>
      </c>
      <c r="BX339" s="79">
        <f t="shared" ca="1" si="310"/>
        <v>2000</v>
      </c>
      <c r="BY339" s="79">
        <f t="shared" ca="1" si="311"/>
        <v>2000</v>
      </c>
      <c r="BZ339" s="79">
        <f t="shared" ca="1" si="317"/>
        <v>590081.49010891607</v>
      </c>
      <c r="CA339" s="14">
        <f ca="1">SUM(BY$12:BY339)</f>
        <v>309629.84910891607</v>
      </c>
      <c r="CB339" s="77">
        <f ca="1">SUM(BW$12:BW339)+SUMIF(BX$12:BX339, "&lt;0")</f>
        <v>280451.64100000006</v>
      </c>
      <c r="CD339" s="78">
        <v>44513</v>
      </c>
      <c r="CE339" s="79">
        <f t="shared" ca="1" si="312"/>
        <v>2500</v>
      </c>
      <c r="CF339" s="79">
        <f t="shared" ca="1" si="326"/>
        <v>2500</v>
      </c>
      <c r="CG339" s="79">
        <f t="shared" ca="1" si="282"/>
        <v>296.52431038961095</v>
      </c>
      <c r="CH339" s="79">
        <f t="shared" ca="1" si="313"/>
        <v>2203.4756896103891</v>
      </c>
      <c r="CI339" s="79">
        <f t="shared" ca="1" si="314"/>
        <v>2203.4756896103891</v>
      </c>
      <c r="CJ339" s="79">
        <f t="shared" ca="1" si="288"/>
        <v>709341.69994991261</v>
      </c>
      <c r="CK339" s="14">
        <f ca="1">SUM(CI$12:CI339)</f>
        <v>370614.94143611385</v>
      </c>
      <c r="CL339" s="77">
        <f ca="1">SUM(CG$12:CG339)+SUMIF(CH$12:CH339, "&lt;0")</f>
        <v>338726.75851379876</v>
      </c>
    </row>
    <row r="340" spans="1:90" x14ac:dyDescent="0.2">
      <c r="A340" s="56">
        <v>44514</v>
      </c>
      <c r="B340" s="76">
        <f ca="1">IF($A340&gt;= $C$5,$C$6, INDEX('[1]Historical Data'!$D$2:$D$742, MATCH(A340, '[1]Historical Data'!$B$2:$B$742, 0)))</f>
        <v>1942.7882857142852</v>
      </c>
      <c r="C340" s="79">
        <f t="shared" ca="1" si="318"/>
        <v>1942.7882857142852</v>
      </c>
      <c r="D340" s="79">
        <f t="shared" ca="1" si="274"/>
        <v>0</v>
      </c>
      <c r="E340" s="79">
        <f t="shared" ca="1" si="289"/>
        <v>1942.7882857142852</v>
      </c>
      <c r="F340" s="79">
        <f t="shared" ca="1" si="290"/>
        <v>1942.7882857142852</v>
      </c>
      <c r="G340" s="79">
        <f t="shared" ca="1" si="315"/>
        <v>577928.19042857236</v>
      </c>
      <c r="H340" s="14">
        <f ca="1">SUM(F$12:F340)</f>
        <v>304341.95514285698</v>
      </c>
      <c r="I340" s="77">
        <f ca="1">SUM(D$12:D340)+SUMIF(E$12:E340, "&lt;0")</f>
        <v>273586.23528571427</v>
      </c>
      <c r="J340" s="14"/>
      <c r="K340" s="78">
        <v>44514</v>
      </c>
      <c r="L340" s="79">
        <f t="shared" ca="1" si="291"/>
        <v>1850.8969899038457</v>
      </c>
      <c r="M340" s="79">
        <f t="shared" ca="1" si="319"/>
        <v>1850.8969899038457</v>
      </c>
      <c r="N340" s="79">
        <f t="shared" ca="1" si="275"/>
        <v>0</v>
      </c>
      <c r="O340" s="79">
        <f t="shared" ca="1" si="292"/>
        <v>1850.8969899038457</v>
      </c>
      <c r="P340" s="79">
        <f t="shared" ca="1" si="293"/>
        <v>1850.8969899038457</v>
      </c>
      <c r="Q340" s="79">
        <f t="shared" ca="1" si="283"/>
        <v>554312.1274052856</v>
      </c>
      <c r="R340" s="14">
        <f ca="1">SUM(P$12:P340)</f>
        <v>291752.84761682665</v>
      </c>
      <c r="S340" s="77">
        <f ca="1">SUM(N$12:N340)+SUMIF(O$12:O340, "&lt;0")</f>
        <v>262559.27978846146</v>
      </c>
      <c r="U340" s="78">
        <v>44514</v>
      </c>
      <c r="V340" s="79">
        <f t="shared" ca="1" si="294"/>
        <v>1250</v>
      </c>
      <c r="W340" s="79">
        <f t="shared" ca="1" si="320"/>
        <v>1250</v>
      </c>
      <c r="X340" s="79">
        <f t="shared" ca="1" si="276"/>
        <v>0</v>
      </c>
      <c r="Y340" s="79">
        <f t="shared" ca="1" si="295"/>
        <v>1250</v>
      </c>
      <c r="Z340" s="79">
        <f t="shared" ca="1" si="296"/>
        <v>1250</v>
      </c>
      <c r="AA340" s="79">
        <f t="shared" ca="1" si="284"/>
        <v>399881.60100000002</v>
      </c>
      <c r="AB340" s="14">
        <f ca="1">SUM(Z$12:Z340)</f>
        <v>209429.95999999996</v>
      </c>
      <c r="AC340" s="77">
        <f ca="1">SUM(X$12:X340)+SUMIF(Y$12:Y340, "&lt;0")</f>
        <v>190451.641</v>
      </c>
      <c r="AE340" s="78">
        <v>44514</v>
      </c>
      <c r="AF340" s="79">
        <f t="shared" ca="1" si="297"/>
        <v>2000</v>
      </c>
      <c r="AG340" s="79">
        <f t="shared" ca="1" si="321"/>
        <v>2000</v>
      </c>
      <c r="AH340" s="79">
        <f t="shared" ca="1" si="277"/>
        <v>0</v>
      </c>
      <c r="AI340" s="79">
        <f t="shared" ca="1" si="298"/>
        <v>2000</v>
      </c>
      <c r="AJ340" s="79">
        <f t="shared" ca="1" si="299"/>
        <v>2000</v>
      </c>
      <c r="AK340" s="79">
        <f t="shared" ca="1" si="316"/>
        <v>592081.49010891607</v>
      </c>
      <c r="AL340" s="14">
        <f ca="1">SUM(AJ$12:AJ340)</f>
        <v>311629.84910891607</v>
      </c>
      <c r="AM340" s="77">
        <f ca="1">SUM(AH$12:AH340)+SUMIF(AI$12:AI340, "&lt;0")</f>
        <v>280451.64100000006</v>
      </c>
      <c r="AO340" s="78">
        <v>44514</v>
      </c>
      <c r="AP340" s="79">
        <f t="shared" ca="1" si="300"/>
        <v>3000</v>
      </c>
      <c r="AQ340" s="79">
        <f t="shared" ca="1" si="322"/>
        <v>3000</v>
      </c>
      <c r="AR340" s="79">
        <f t="shared" ca="1" si="278"/>
        <v>564.12591953046876</v>
      </c>
      <c r="AS340" s="79">
        <f t="shared" ca="1" si="301"/>
        <v>2435.8740804695312</v>
      </c>
      <c r="AT340" s="79">
        <f t="shared" ca="1" si="302"/>
        <v>2435.8740804695312</v>
      </c>
      <c r="AU340" s="79">
        <f t="shared" ca="1" si="285"/>
        <v>820967.72356228146</v>
      </c>
      <c r="AV340" s="14">
        <f ca="1">SUM(AT$12:AT340)</f>
        <v>432016.9660979709</v>
      </c>
      <c r="AW340" s="77">
        <f ca="1">SUM(AR$12:AR340)+SUMIF(AS$12:AS340, "&lt;0")</f>
        <v>388950.75746431074</v>
      </c>
      <c r="AX340" s="14"/>
      <c r="AZ340" s="78">
        <v>44514</v>
      </c>
      <c r="BA340" s="79">
        <f t="shared" ca="1" si="303"/>
        <v>1500</v>
      </c>
      <c r="BB340" s="79">
        <f t="shared" ca="1" si="323"/>
        <v>1500</v>
      </c>
      <c r="BC340" s="79">
        <f t="shared" ca="1" si="279"/>
        <v>0</v>
      </c>
      <c r="BD340" s="79">
        <f t="shared" ca="1" si="304"/>
        <v>1500</v>
      </c>
      <c r="BE340" s="79">
        <f t="shared" ca="1" si="305"/>
        <v>1500</v>
      </c>
      <c r="BF340" s="79">
        <f t="shared" ca="1" si="286"/>
        <v>464131.60100000002</v>
      </c>
      <c r="BG340" s="14">
        <f ca="1">SUM(BE$12:BE340)</f>
        <v>243679.95999999996</v>
      </c>
      <c r="BH340" s="77">
        <f ca="1">SUM(BC$12:BC340)+SUMIF(BD$12:BD340, "&lt;0")</f>
        <v>220451.64100000003</v>
      </c>
      <c r="BJ340" s="78">
        <v>44514</v>
      </c>
      <c r="BK340" s="79">
        <f t="shared" ca="1" si="306"/>
        <v>1750</v>
      </c>
      <c r="BL340" s="79">
        <f t="shared" ca="1" si="324"/>
        <v>1750</v>
      </c>
      <c r="BM340" s="79">
        <f t="shared" ca="1" si="280"/>
        <v>0</v>
      </c>
      <c r="BN340" s="79">
        <f t="shared" ca="1" si="307"/>
        <v>1750</v>
      </c>
      <c r="BO340" s="79">
        <f t="shared" ca="1" si="308"/>
        <v>1750</v>
      </c>
      <c r="BP340" s="79">
        <f t="shared" ca="1" si="287"/>
        <v>528381.60100000002</v>
      </c>
      <c r="BQ340" s="14">
        <f ca="1">SUM(BO$12:BO340)</f>
        <v>277929.95999999996</v>
      </c>
      <c r="BR340" s="77">
        <f ca="1">SUM(BM$12:BM340)+SUMIF(BN$12:BN340, "&lt;0")</f>
        <v>250451.64099999997</v>
      </c>
      <c r="BT340" s="78">
        <v>44514</v>
      </c>
      <c r="BU340" s="79">
        <f t="shared" ca="1" si="309"/>
        <v>2000</v>
      </c>
      <c r="BV340" s="79">
        <f t="shared" ca="1" si="325"/>
        <v>2000</v>
      </c>
      <c r="BW340" s="79">
        <f t="shared" ca="1" si="281"/>
        <v>0</v>
      </c>
      <c r="BX340" s="79">
        <f t="shared" ca="1" si="310"/>
        <v>2000</v>
      </c>
      <c r="BY340" s="79">
        <f t="shared" ca="1" si="311"/>
        <v>2000</v>
      </c>
      <c r="BZ340" s="79">
        <f t="shared" ca="1" si="317"/>
        <v>592081.49010891607</v>
      </c>
      <c r="CA340" s="14">
        <f ca="1">SUM(BY$12:BY340)</f>
        <v>311629.84910891607</v>
      </c>
      <c r="CB340" s="77">
        <f ca="1">SUM(BW$12:BW340)+SUMIF(BX$12:BX340, "&lt;0")</f>
        <v>280451.64100000006</v>
      </c>
      <c r="CD340" s="78">
        <v>44514</v>
      </c>
      <c r="CE340" s="79">
        <f t="shared" ca="1" si="312"/>
        <v>2500</v>
      </c>
      <c r="CF340" s="79">
        <f t="shared" ca="1" si="326"/>
        <v>2500</v>
      </c>
      <c r="CG340" s="79">
        <f t="shared" ca="1" si="282"/>
        <v>273.01906374250802</v>
      </c>
      <c r="CH340" s="79">
        <f t="shared" ca="1" si="313"/>
        <v>2226.980936257492</v>
      </c>
      <c r="CI340" s="79">
        <f t="shared" ca="1" si="314"/>
        <v>2226.980936257492</v>
      </c>
      <c r="CJ340" s="79">
        <f t="shared" ca="1" si="288"/>
        <v>711841.69994991261</v>
      </c>
      <c r="CK340" s="14">
        <f ca="1">SUM(CI$12:CI340)</f>
        <v>372841.92237237137</v>
      </c>
      <c r="CL340" s="77">
        <f ca="1">SUM(CG$12:CG340)+SUMIF(CH$12:CH340, "&lt;0")</f>
        <v>338999.77757754124</v>
      </c>
    </row>
    <row r="341" spans="1:90" x14ac:dyDescent="0.2">
      <c r="A341" s="56">
        <v>44515</v>
      </c>
      <c r="B341" s="76">
        <f ca="1">IF($A341&gt;= $C$5,$C$6, INDEX('[1]Historical Data'!$D$2:$D$742, MATCH(A341, '[1]Historical Data'!$B$2:$B$742, 0)))</f>
        <v>1942.7882857142852</v>
      </c>
      <c r="C341" s="79">
        <f t="shared" ca="1" si="318"/>
        <v>1942.7882857142852</v>
      </c>
      <c r="D341" s="79">
        <f t="shared" ca="1" si="274"/>
        <v>437.93600000000151</v>
      </c>
      <c r="E341" s="79">
        <f t="shared" ca="1" si="289"/>
        <v>1504.8522857142837</v>
      </c>
      <c r="F341" s="79">
        <f t="shared" ca="1" si="290"/>
        <v>1504.8522857142837</v>
      </c>
      <c r="G341" s="79">
        <f t="shared" ca="1" si="315"/>
        <v>579870.9787142867</v>
      </c>
      <c r="H341" s="14">
        <f ca="1">SUM(F$12:F341)</f>
        <v>305846.80742857128</v>
      </c>
      <c r="I341" s="77">
        <f ca="1">SUM(D$12:D341)+SUMIF(E$12:E341, "&lt;0")</f>
        <v>274024.17128571426</v>
      </c>
      <c r="J341" s="14"/>
      <c r="K341" s="78">
        <v>44515</v>
      </c>
      <c r="L341" s="79">
        <f t="shared" ca="1" si="291"/>
        <v>1850.8969899038457</v>
      </c>
      <c r="M341" s="79">
        <f t="shared" ca="1" si="319"/>
        <v>1850.8969899038457</v>
      </c>
      <c r="N341" s="79">
        <f t="shared" ca="1" si="275"/>
        <v>437.93600000000151</v>
      </c>
      <c r="O341" s="79">
        <f t="shared" ca="1" si="292"/>
        <v>1412.9609899038442</v>
      </c>
      <c r="P341" s="79">
        <f t="shared" ca="1" si="293"/>
        <v>1412.9609899038442</v>
      </c>
      <c r="Q341" s="79">
        <f t="shared" ca="1" si="283"/>
        <v>556163.02439518948</v>
      </c>
      <c r="R341" s="14">
        <f ca="1">SUM(P$12:P341)</f>
        <v>293165.80860673048</v>
      </c>
      <c r="S341" s="77">
        <f ca="1">SUM(N$12:N341)+SUMIF(O$12:O341, "&lt;0")</f>
        <v>262997.21578846144</v>
      </c>
      <c r="U341" s="78">
        <v>44515</v>
      </c>
      <c r="V341" s="79">
        <f t="shared" ca="1" si="294"/>
        <v>1250</v>
      </c>
      <c r="W341" s="79">
        <f t="shared" ca="1" si="320"/>
        <v>1250</v>
      </c>
      <c r="X341" s="79">
        <f t="shared" ca="1" si="276"/>
        <v>437.93600000000151</v>
      </c>
      <c r="Y341" s="79">
        <f t="shared" ca="1" si="295"/>
        <v>812.06399999999849</v>
      </c>
      <c r="Z341" s="79">
        <f t="shared" ca="1" si="296"/>
        <v>812.06399999999849</v>
      </c>
      <c r="AA341" s="79">
        <f t="shared" ca="1" si="284"/>
        <v>401131.60100000002</v>
      </c>
      <c r="AB341" s="14">
        <f ca="1">SUM(Z$12:Z341)</f>
        <v>210242.02399999998</v>
      </c>
      <c r="AC341" s="77">
        <f ca="1">SUM(X$12:X341)+SUMIF(Y$12:Y341, "&lt;0")</f>
        <v>190889.57699999999</v>
      </c>
      <c r="AE341" s="78">
        <v>44515</v>
      </c>
      <c r="AF341" s="79">
        <f t="shared" ca="1" si="297"/>
        <v>2000</v>
      </c>
      <c r="AG341" s="79">
        <f t="shared" ca="1" si="321"/>
        <v>2000</v>
      </c>
      <c r="AH341" s="79">
        <f t="shared" ca="1" si="277"/>
        <v>437.93600000000151</v>
      </c>
      <c r="AI341" s="79">
        <f t="shared" ca="1" si="298"/>
        <v>1562.0639999999985</v>
      </c>
      <c r="AJ341" s="79">
        <f t="shared" ca="1" si="299"/>
        <v>1562.0639999999985</v>
      </c>
      <c r="AK341" s="79">
        <f t="shared" ca="1" si="316"/>
        <v>594081.49010891607</v>
      </c>
      <c r="AL341" s="14">
        <f ca="1">SUM(AJ$12:AJ341)</f>
        <v>313191.91310891608</v>
      </c>
      <c r="AM341" s="77">
        <f ca="1">SUM(AH$12:AH341)+SUMIF(AI$12:AI341, "&lt;0")</f>
        <v>280889.57700000005</v>
      </c>
      <c r="AO341" s="78">
        <v>44515</v>
      </c>
      <c r="AP341" s="79">
        <f t="shared" ca="1" si="300"/>
        <v>3000</v>
      </c>
      <c r="AQ341" s="79">
        <f t="shared" ca="1" si="322"/>
        <v>3000</v>
      </c>
      <c r="AR341" s="79">
        <f t="shared" ca="1" si="278"/>
        <v>1002.0619195304707</v>
      </c>
      <c r="AS341" s="79">
        <f t="shared" ca="1" si="301"/>
        <v>1997.9380804695293</v>
      </c>
      <c r="AT341" s="79">
        <f t="shared" ca="1" si="302"/>
        <v>1997.9380804695293</v>
      </c>
      <c r="AU341" s="79">
        <f t="shared" ca="1" si="285"/>
        <v>823967.72356228146</v>
      </c>
      <c r="AV341" s="14">
        <f ca="1">SUM(AT$12:AT341)</f>
        <v>434014.90417844045</v>
      </c>
      <c r="AW341" s="77">
        <f ca="1">SUM(AR$12:AR341)+SUMIF(AS$12:AS341, "&lt;0")</f>
        <v>389952.81938384118</v>
      </c>
      <c r="AX341" s="14"/>
      <c r="AZ341" s="78">
        <v>44515</v>
      </c>
      <c r="BA341" s="79">
        <f t="shared" ca="1" si="303"/>
        <v>1500</v>
      </c>
      <c r="BB341" s="79">
        <f t="shared" ca="1" si="323"/>
        <v>1500</v>
      </c>
      <c r="BC341" s="79">
        <f t="shared" ca="1" si="279"/>
        <v>437.93600000000151</v>
      </c>
      <c r="BD341" s="79">
        <f t="shared" ca="1" si="304"/>
        <v>1062.0639999999985</v>
      </c>
      <c r="BE341" s="79">
        <f t="shared" ca="1" si="305"/>
        <v>1062.0639999999985</v>
      </c>
      <c r="BF341" s="79">
        <f t="shared" ca="1" si="286"/>
        <v>465631.60100000002</v>
      </c>
      <c r="BG341" s="14">
        <f ca="1">SUM(BE$12:BE341)</f>
        <v>244742.02399999998</v>
      </c>
      <c r="BH341" s="77">
        <f ca="1">SUM(BC$12:BC341)+SUMIF(BD$12:BD341, "&lt;0")</f>
        <v>220889.57700000002</v>
      </c>
      <c r="BJ341" s="78">
        <v>44515</v>
      </c>
      <c r="BK341" s="79">
        <f t="shared" ca="1" si="306"/>
        <v>1750</v>
      </c>
      <c r="BL341" s="79">
        <f t="shared" ca="1" si="324"/>
        <v>1750</v>
      </c>
      <c r="BM341" s="79">
        <f t="shared" ca="1" si="280"/>
        <v>437.93600000000151</v>
      </c>
      <c r="BN341" s="79">
        <f t="shared" ca="1" si="307"/>
        <v>1312.0639999999985</v>
      </c>
      <c r="BO341" s="79">
        <f t="shared" ca="1" si="308"/>
        <v>1312.0639999999985</v>
      </c>
      <c r="BP341" s="79">
        <f t="shared" ca="1" si="287"/>
        <v>530131.60100000002</v>
      </c>
      <c r="BQ341" s="14">
        <f ca="1">SUM(BO$12:BO341)</f>
        <v>279242.02399999998</v>
      </c>
      <c r="BR341" s="77">
        <f ca="1">SUM(BM$12:BM341)+SUMIF(BN$12:BN341, "&lt;0")</f>
        <v>250889.57699999996</v>
      </c>
      <c r="BT341" s="78">
        <v>44515</v>
      </c>
      <c r="BU341" s="79">
        <f t="shared" ca="1" si="309"/>
        <v>2000</v>
      </c>
      <c r="BV341" s="79">
        <f t="shared" ca="1" si="325"/>
        <v>2000</v>
      </c>
      <c r="BW341" s="79">
        <f t="shared" ca="1" si="281"/>
        <v>437.93600000000151</v>
      </c>
      <c r="BX341" s="79">
        <f t="shared" ca="1" si="310"/>
        <v>1562.0639999999985</v>
      </c>
      <c r="BY341" s="79">
        <f t="shared" ca="1" si="311"/>
        <v>1562.0639999999985</v>
      </c>
      <c r="BZ341" s="79">
        <f t="shared" ca="1" si="317"/>
        <v>594081.49010891607</v>
      </c>
      <c r="CA341" s="14">
        <f ca="1">SUM(BY$12:BY341)</f>
        <v>313191.91310891608</v>
      </c>
      <c r="CB341" s="77">
        <f ca="1">SUM(BW$12:BW341)+SUMIF(BX$12:BX341, "&lt;0")</f>
        <v>280889.57700000005</v>
      </c>
      <c r="CD341" s="78">
        <v>44515</v>
      </c>
      <c r="CE341" s="79">
        <f t="shared" ca="1" si="312"/>
        <v>2500</v>
      </c>
      <c r="CF341" s="79">
        <f t="shared" ca="1" si="326"/>
        <v>2500</v>
      </c>
      <c r="CG341" s="79">
        <f t="shared" ca="1" si="282"/>
        <v>687.44981709540662</v>
      </c>
      <c r="CH341" s="79">
        <f t="shared" ca="1" si="313"/>
        <v>1812.5501829045934</v>
      </c>
      <c r="CI341" s="79">
        <f t="shared" ca="1" si="314"/>
        <v>1812.5501829045934</v>
      </c>
      <c r="CJ341" s="79">
        <f t="shared" ca="1" si="288"/>
        <v>714341.69994991261</v>
      </c>
      <c r="CK341" s="14">
        <f ca="1">SUM(CI$12:CI341)</f>
        <v>374654.47255527595</v>
      </c>
      <c r="CL341" s="77">
        <f ca="1">SUM(CG$12:CG341)+SUMIF(CH$12:CH341, "&lt;0")</f>
        <v>339687.22739463666</v>
      </c>
    </row>
    <row r="342" spans="1:90" x14ac:dyDescent="0.2">
      <c r="A342" s="56">
        <v>44516</v>
      </c>
      <c r="B342" s="76">
        <f ca="1">IF($A342&gt;= $C$5,$C$6, INDEX('[1]Historical Data'!$D$2:$D$742, MATCH(A342, '[1]Historical Data'!$B$2:$B$742, 0)))</f>
        <v>1942.7882857142852</v>
      </c>
      <c r="C342" s="79">
        <f t="shared" ca="1" si="318"/>
        <v>1942.7882857142852</v>
      </c>
      <c r="D342" s="79">
        <f t="shared" ca="1" si="274"/>
        <v>1587.7700000000004</v>
      </c>
      <c r="E342" s="79">
        <f t="shared" ca="1" si="289"/>
        <v>355.01828571428473</v>
      </c>
      <c r="F342" s="79">
        <f t="shared" ca="1" si="290"/>
        <v>355.01828571428473</v>
      </c>
      <c r="G342" s="79">
        <f t="shared" ca="1" si="315"/>
        <v>581813.76700000104</v>
      </c>
      <c r="H342" s="14">
        <f ca="1">SUM(F$12:F342)</f>
        <v>306201.82571428554</v>
      </c>
      <c r="I342" s="77">
        <f ca="1">SUM(D$12:D342)+SUMIF(E$12:E342, "&lt;0")</f>
        <v>275611.94128571427</v>
      </c>
      <c r="J342" s="14"/>
      <c r="K342" s="78">
        <v>44516</v>
      </c>
      <c r="L342" s="79">
        <f t="shared" ca="1" si="291"/>
        <v>1850.8969899038457</v>
      </c>
      <c r="M342" s="79">
        <f t="shared" ca="1" si="319"/>
        <v>1850.8969899038457</v>
      </c>
      <c r="N342" s="79">
        <f t="shared" ca="1" si="275"/>
        <v>1587.7700000000004</v>
      </c>
      <c r="O342" s="79">
        <f t="shared" ca="1" si="292"/>
        <v>263.12698990384524</v>
      </c>
      <c r="P342" s="79">
        <f t="shared" ca="1" si="293"/>
        <v>263.12698990384524</v>
      </c>
      <c r="Q342" s="79">
        <f t="shared" ca="1" si="283"/>
        <v>558013.92138509336</v>
      </c>
      <c r="R342" s="14">
        <f ca="1">SUM(P$12:P342)</f>
        <v>293428.93559663434</v>
      </c>
      <c r="S342" s="77">
        <f ca="1">SUM(N$12:N342)+SUMIF(O$12:O342, "&lt;0")</f>
        <v>264584.98578846146</v>
      </c>
      <c r="U342" s="78">
        <v>44516</v>
      </c>
      <c r="V342" s="79">
        <f t="shared" ca="1" si="294"/>
        <v>1250</v>
      </c>
      <c r="W342" s="79">
        <f t="shared" ca="1" si="320"/>
        <v>1250</v>
      </c>
      <c r="X342" s="79">
        <f t="shared" ca="1" si="276"/>
        <v>1250</v>
      </c>
      <c r="Y342" s="79">
        <f t="shared" ca="1" si="295"/>
        <v>0</v>
      </c>
      <c r="Z342" s="79">
        <f t="shared" ca="1" si="296"/>
        <v>0</v>
      </c>
      <c r="AA342" s="79">
        <f t="shared" ca="1" si="284"/>
        <v>402381.60100000002</v>
      </c>
      <c r="AB342" s="14">
        <f ca="1">SUM(Z$12:Z342)</f>
        <v>210242.02399999998</v>
      </c>
      <c r="AC342" s="77">
        <f ca="1">SUM(X$12:X342)+SUMIF(Y$12:Y342, "&lt;0")</f>
        <v>192139.57699999999</v>
      </c>
      <c r="AE342" s="78">
        <v>44516</v>
      </c>
      <c r="AF342" s="79">
        <f t="shared" ca="1" si="297"/>
        <v>2000</v>
      </c>
      <c r="AG342" s="79">
        <f t="shared" ca="1" si="321"/>
        <v>2000</v>
      </c>
      <c r="AH342" s="79">
        <f t="shared" ca="1" si="277"/>
        <v>1587.7700000000004</v>
      </c>
      <c r="AI342" s="79">
        <f t="shared" ca="1" si="298"/>
        <v>412.22999999999956</v>
      </c>
      <c r="AJ342" s="79">
        <f t="shared" ca="1" si="299"/>
        <v>412.22999999999956</v>
      </c>
      <c r="AK342" s="79">
        <f t="shared" ca="1" si="316"/>
        <v>596081.49010891607</v>
      </c>
      <c r="AL342" s="14">
        <f ca="1">SUM(AJ$12:AJ342)</f>
        <v>313604.14310891606</v>
      </c>
      <c r="AM342" s="77">
        <f ca="1">SUM(AH$12:AH342)+SUMIF(AI$12:AI342, "&lt;0")</f>
        <v>282477.34700000007</v>
      </c>
      <c r="AO342" s="78">
        <v>44516</v>
      </c>
      <c r="AP342" s="79">
        <f t="shared" ca="1" si="300"/>
        <v>3000</v>
      </c>
      <c r="AQ342" s="79">
        <f t="shared" ca="1" si="322"/>
        <v>3000</v>
      </c>
      <c r="AR342" s="79">
        <f t="shared" ca="1" si="278"/>
        <v>2151.8959195304697</v>
      </c>
      <c r="AS342" s="79">
        <f t="shared" ca="1" si="301"/>
        <v>848.10408046953034</v>
      </c>
      <c r="AT342" s="79">
        <f t="shared" ca="1" si="302"/>
        <v>848.10408046953034</v>
      </c>
      <c r="AU342" s="79">
        <f t="shared" ca="1" si="285"/>
        <v>826967.72356228146</v>
      </c>
      <c r="AV342" s="14">
        <f ca="1">SUM(AT$12:AT342)</f>
        <v>434863.00825890998</v>
      </c>
      <c r="AW342" s="77">
        <f ca="1">SUM(AR$12:AR342)+SUMIF(AS$12:AS342, "&lt;0")</f>
        <v>392104.71530337166</v>
      </c>
      <c r="AX342" s="14"/>
      <c r="AZ342" s="78">
        <v>44516</v>
      </c>
      <c r="BA342" s="79">
        <f t="shared" ca="1" si="303"/>
        <v>1500</v>
      </c>
      <c r="BB342" s="79">
        <f t="shared" ca="1" si="323"/>
        <v>1500</v>
      </c>
      <c r="BC342" s="79">
        <f t="shared" ca="1" si="279"/>
        <v>1500</v>
      </c>
      <c r="BD342" s="79">
        <f t="shared" ca="1" si="304"/>
        <v>0</v>
      </c>
      <c r="BE342" s="79">
        <f t="shared" ca="1" si="305"/>
        <v>0</v>
      </c>
      <c r="BF342" s="79">
        <f t="shared" ca="1" si="286"/>
        <v>467131.60100000002</v>
      </c>
      <c r="BG342" s="14">
        <f ca="1">SUM(BE$12:BE342)</f>
        <v>244742.02399999998</v>
      </c>
      <c r="BH342" s="77">
        <f ca="1">SUM(BC$12:BC342)+SUMIF(BD$12:BD342, "&lt;0")</f>
        <v>222389.57700000002</v>
      </c>
      <c r="BJ342" s="78">
        <v>44516</v>
      </c>
      <c r="BK342" s="79">
        <f t="shared" ca="1" si="306"/>
        <v>1750</v>
      </c>
      <c r="BL342" s="79">
        <f t="shared" ca="1" si="324"/>
        <v>1750</v>
      </c>
      <c r="BM342" s="79">
        <f t="shared" ca="1" si="280"/>
        <v>1587.7700000000004</v>
      </c>
      <c r="BN342" s="79">
        <f t="shared" ca="1" si="307"/>
        <v>162.22999999999956</v>
      </c>
      <c r="BO342" s="79">
        <f t="shared" ca="1" si="308"/>
        <v>162.22999999999956</v>
      </c>
      <c r="BP342" s="79">
        <f t="shared" ca="1" si="287"/>
        <v>531881.60100000002</v>
      </c>
      <c r="BQ342" s="14">
        <f ca="1">SUM(BO$12:BO342)</f>
        <v>279404.25399999996</v>
      </c>
      <c r="BR342" s="77">
        <f ca="1">SUM(BM$12:BM342)+SUMIF(BN$12:BN342, "&lt;0")</f>
        <v>252477.34699999995</v>
      </c>
      <c r="BT342" s="78">
        <v>44516</v>
      </c>
      <c r="BU342" s="79">
        <f t="shared" ca="1" si="309"/>
        <v>2000</v>
      </c>
      <c r="BV342" s="79">
        <f t="shared" ca="1" si="325"/>
        <v>2000</v>
      </c>
      <c r="BW342" s="79">
        <f t="shared" ca="1" si="281"/>
        <v>1587.7700000000004</v>
      </c>
      <c r="BX342" s="79">
        <f t="shared" ca="1" si="310"/>
        <v>412.22999999999956</v>
      </c>
      <c r="BY342" s="79">
        <f t="shared" ca="1" si="311"/>
        <v>412.22999999999956</v>
      </c>
      <c r="BZ342" s="79">
        <f t="shared" ca="1" si="317"/>
        <v>596081.49010891607</v>
      </c>
      <c r="CA342" s="14">
        <f ca="1">SUM(BY$12:BY342)</f>
        <v>313604.14310891606</v>
      </c>
      <c r="CB342" s="77">
        <f ca="1">SUM(BW$12:BW342)+SUMIF(BX$12:BX342, "&lt;0")</f>
        <v>282477.34700000007</v>
      </c>
      <c r="CD342" s="78">
        <v>44516</v>
      </c>
      <c r="CE342" s="79">
        <f t="shared" ca="1" si="312"/>
        <v>2500</v>
      </c>
      <c r="CF342" s="79">
        <f t="shared" ca="1" si="326"/>
        <v>2500</v>
      </c>
      <c r="CG342" s="79">
        <f t="shared" ca="1" si="282"/>
        <v>1813.7785704483031</v>
      </c>
      <c r="CH342" s="79">
        <f t="shared" ca="1" si="313"/>
        <v>686.22142955169693</v>
      </c>
      <c r="CI342" s="79">
        <f t="shared" ca="1" si="314"/>
        <v>686.22142955169693</v>
      </c>
      <c r="CJ342" s="79">
        <f t="shared" ca="1" si="288"/>
        <v>716841.69994991261</v>
      </c>
      <c r="CK342" s="14">
        <f ca="1">SUM(CI$12:CI342)</f>
        <v>375340.69398482767</v>
      </c>
      <c r="CL342" s="77">
        <f ca="1">SUM(CG$12:CG342)+SUMIF(CH$12:CH342, "&lt;0")</f>
        <v>341501.00596508494</v>
      </c>
    </row>
    <row r="343" spans="1:90" x14ac:dyDescent="0.2">
      <c r="A343" s="56">
        <v>44517</v>
      </c>
      <c r="B343" s="76">
        <f ca="1">IF($A343&gt;= $C$5,$C$6, INDEX('[1]Historical Data'!$D$2:$D$742, MATCH(A343, '[1]Historical Data'!$B$2:$B$742, 0)))</f>
        <v>1942.7882857142852</v>
      </c>
      <c r="C343" s="79">
        <f t="shared" ca="1" si="318"/>
        <v>1942.7882857142852</v>
      </c>
      <c r="D343" s="79">
        <f t="shared" ca="1" si="274"/>
        <v>1942.7882857142852</v>
      </c>
      <c r="E343" s="79">
        <f t="shared" ca="1" si="289"/>
        <v>0</v>
      </c>
      <c r="F343" s="79">
        <f t="shared" ca="1" si="290"/>
        <v>0</v>
      </c>
      <c r="G343" s="79">
        <f t="shared" ca="1" si="315"/>
        <v>583756.55528571538</v>
      </c>
      <c r="H343" s="14">
        <f ca="1">SUM(F$12:F343)</f>
        <v>306201.82571428554</v>
      </c>
      <c r="I343" s="77">
        <f ca="1">SUM(D$12:D343)+SUMIF(E$12:E343, "&lt;0")</f>
        <v>277554.72957142856</v>
      </c>
      <c r="J343" s="14"/>
      <c r="K343" s="78">
        <v>44517</v>
      </c>
      <c r="L343" s="79">
        <f t="shared" ca="1" si="291"/>
        <v>1850.8969899038457</v>
      </c>
      <c r="M343" s="79">
        <f t="shared" ca="1" si="319"/>
        <v>1850.8969899038457</v>
      </c>
      <c r="N343" s="79">
        <f t="shared" ca="1" si="275"/>
        <v>1850.8969899038457</v>
      </c>
      <c r="O343" s="79">
        <f t="shared" ca="1" si="292"/>
        <v>0</v>
      </c>
      <c r="P343" s="79">
        <f t="shared" ca="1" si="293"/>
        <v>0</v>
      </c>
      <c r="Q343" s="79">
        <f t="shared" ca="1" si="283"/>
        <v>559864.81837499724</v>
      </c>
      <c r="R343" s="14">
        <f ca="1">SUM(P$12:P343)</f>
        <v>293428.93559663434</v>
      </c>
      <c r="S343" s="77">
        <f ca="1">SUM(N$12:N343)+SUMIF(O$12:O343, "&lt;0")</f>
        <v>266435.88277836528</v>
      </c>
      <c r="U343" s="78">
        <v>44517</v>
      </c>
      <c r="V343" s="79">
        <f t="shared" ca="1" si="294"/>
        <v>1250</v>
      </c>
      <c r="W343" s="79">
        <f t="shared" ca="1" si="320"/>
        <v>1250</v>
      </c>
      <c r="X343" s="79">
        <f t="shared" ca="1" si="276"/>
        <v>1250</v>
      </c>
      <c r="Y343" s="79">
        <f t="shared" ca="1" si="295"/>
        <v>0</v>
      </c>
      <c r="Z343" s="79">
        <f t="shared" ca="1" si="296"/>
        <v>0</v>
      </c>
      <c r="AA343" s="79">
        <f t="shared" ca="1" si="284"/>
        <v>403631.60100000002</v>
      </c>
      <c r="AB343" s="14">
        <f ca="1">SUM(Z$12:Z343)</f>
        <v>210242.02399999998</v>
      </c>
      <c r="AC343" s="77">
        <f ca="1">SUM(X$12:X343)+SUMIF(Y$12:Y343, "&lt;0")</f>
        <v>193389.57699999999</v>
      </c>
      <c r="AE343" s="78">
        <v>44517</v>
      </c>
      <c r="AF343" s="79">
        <f t="shared" ca="1" si="297"/>
        <v>2000</v>
      </c>
      <c r="AG343" s="79">
        <f t="shared" ca="1" si="321"/>
        <v>2000</v>
      </c>
      <c r="AH343" s="79">
        <f t="shared" ca="1" si="277"/>
        <v>1984.7629999999963</v>
      </c>
      <c r="AI343" s="79">
        <f t="shared" ca="1" si="298"/>
        <v>15.237000000003718</v>
      </c>
      <c r="AJ343" s="79">
        <f t="shared" ca="1" si="299"/>
        <v>15.237000000003718</v>
      </c>
      <c r="AK343" s="79">
        <f t="shared" ca="1" si="316"/>
        <v>598081.49010891607</v>
      </c>
      <c r="AL343" s="14">
        <f ca="1">SUM(AJ$12:AJ343)</f>
        <v>313619.38010891608</v>
      </c>
      <c r="AM343" s="77">
        <f ca="1">SUM(AH$12:AH343)+SUMIF(AI$12:AI343, "&lt;0")</f>
        <v>284462.11000000004</v>
      </c>
      <c r="AO343" s="78">
        <v>44517</v>
      </c>
      <c r="AP343" s="79">
        <f t="shared" ca="1" si="300"/>
        <v>3000</v>
      </c>
      <c r="AQ343" s="79">
        <f t="shared" ca="1" si="322"/>
        <v>3000</v>
      </c>
      <c r="AR343" s="79">
        <f t="shared" ca="1" si="278"/>
        <v>2548.8889195304655</v>
      </c>
      <c r="AS343" s="79">
        <f t="shared" ca="1" si="301"/>
        <v>451.1110804695345</v>
      </c>
      <c r="AT343" s="79">
        <f t="shared" ca="1" si="302"/>
        <v>451.1110804695345</v>
      </c>
      <c r="AU343" s="79">
        <f t="shared" ca="1" si="285"/>
        <v>829967.72356228146</v>
      </c>
      <c r="AV343" s="14">
        <f ca="1">SUM(AT$12:AT343)</f>
        <v>435314.11933937948</v>
      </c>
      <c r="AW343" s="77">
        <f ca="1">SUM(AR$12:AR343)+SUMIF(AS$12:AS343, "&lt;0")</f>
        <v>394653.60422290216</v>
      </c>
      <c r="AX343" s="14"/>
      <c r="AZ343" s="78">
        <v>44517</v>
      </c>
      <c r="BA343" s="79">
        <f t="shared" ca="1" si="303"/>
        <v>1500</v>
      </c>
      <c r="BB343" s="79">
        <f t="shared" ca="1" si="323"/>
        <v>1500</v>
      </c>
      <c r="BC343" s="79">
        <f t="shared" ca="1" si="279"/>
        <v>1500</v>
      </c>
      <c r="BD343" s="79">
        <f t="shared" ca="1" si="304"/>
        <v>0</v>
      </c>
      <c r="BE343" s="79">
        <f t="shared" ca="1" si="305"/>
        <v>0</v>
      </c>
      <c r="BF343" s="79">
        <f t="shared" ca="1" si="286"/>
        <v>468631.60100000002</v>
      </c>
      <c r="BG343" s="14">
        <f ca="1">SUM(BE$12:BE343)</f>
        <v>244742.02399999998</v>
      </c>
      <c r="BH343" s="77">
        <f ca="1">SUM(BC$12:BC343)+SUMIF(BD$12:BD343, "&lt;0")</f>
        <v>223889.57700000002</v>
      </c>
      <c r="BJ343" s="78">
        <v>44517</v>
      </c>
      <c r="BK343" s="79">
        <f t="shared" ca="1" si="306"/>
        <v>1750</v>
      </c>
      <c r="BL343" s="79">
        <f t="shared" ca="1" si="324"/>
        <v>1750</v>
      </c>
      <c r="BM343" s="79">
        <f t="shared" ca="1" si="280"/>
        <v>1750</v>
      </c>
      <c r="BN343" s="79">
        <f t="shared" ca="1" si="307"/>
        <v>0</v>
      </c>
      <c r="BO343" s="79">
        <f t="shared" ca="1" si="308"/>
        <v>0</v>
      </c>
      <c r="BP343" s="79">
        <f t="shared" ca="1" si="287"/>
        <v>533631.60100000002</v>
      </c>
      <c r="BQ343" s="14">
        <f ca="1">SUM(BO$12:BO343)</f>
        <v>279404.25399999996</v>
      </c>
      <c r="BR343" s="77">
        <f ca="1">SUM(BM$12:BM343)+SUMIF(BN$12:BN343, "&lt;0")</f>
        <v>254227.34699999995</v>
      </c>
      <c r="BT343" s="78">
        <v>44517</v>
      </c>
      <c r="BU343" s="79">
        <f t="shared" ca="1" si="309"/>
        <v>2000</v>
      </c>
      <c r="BV343" s="79">
        <f t="shared" ca="1" si="325"/>
        <v>2000</v>
      </c>
      <c r="BW343" s="79">
        <f t="shared" ca="1" si="281"/>
        <v>1984.7629999999963</v>
      </c>
      <c r="BX343" s="79">
        <f t="shared" ca="1" si="310"/>
        <v>15.237000000003718</v>
      </c>
      <c r="BY343" s="79">
        <f t="shared" ca="1" si="311"/>
        <v>15.237000000003718</v>
      </c>
      <c r="BZ343" s="79">
        <f t="shared" ca="1" si="317"/>
        <v>598081.49010891607</v>
      </c>
      <c r="CA343" s="14">
        <f ca="1">SUM(BY$12:BY343)</f>
        <v>313619.38010891608</v>
      </c>
      <c r="CB343" s="77">
        <f ca="1">SUM(BW$12:BW343)+SUMIF(BX$12:BX343, "&lt;0")</f>
        <v>284462.11000000004</v>
      </c>
      <c r="CD343" s="78">
        <v>44517</v>
      </c>
      <c r="CE343" s="79">
        <f t="shared" ca="1" si="312"/>
        <v>2500</v>
      </c>
      <c r="CF343" s="79">
        <f t="shared" ca="1" si="326"/>
        <v>2500</v>
      </c>
      <c r="CG343" s="79">
        <f t="shared" ca="1" si="282"/>
        <v>2187.266323801196</v>
      </c>
      <c r="CH343" s="79">
        <f t="shared" ca="1" si="313"/>
        <v>312.73367619880401</v>
      </c>
      <c r="CI343" s="79">
        <f t="shared" ca="1" si="314"/>
        <v>312.73367619880401</v>
      </c>
      <c r="CJ343" s="79">
        <f t="shared" ca="1" si="288"/>
        <v>719341.69994991261</v>
      </c>
      <c r="CK343" s="14">
        <f ca="1">SUM(CI$12:CI343)</f>
        <v>375653.42766102648</v>
      </c>
      <c r="CL343" s="77">
        <f ca="1">SUM(CG$12:CG343)+SUMIF(CH$12:CH343, "&lt;0")</f>
        <v>343688.27228888613</v>
      </c>
    </row>
    <row r="344" spans="1:90" x14ac:dyDescent="0.2">
      <c r="A344" s="56">
        <v>44518</v>
      </c>
      <c r="B344" s="76">
        <f ca="1">IF($A344&gt;= $C$5,$C$6, INDEX('[1]Historical Data'!$D$2:$D$742, MATCH(A344, '[1]Historical Data'!$B$2:$B$742, 0)))</f>
        <v>1942.7882857142852</v>
      </c>
      <c r="C344" s="79">
        <f t="shared" ca="1" si="318"/>
        <v>1942.7882857142852</v>
      </c>
      <c r="D344" s="79">
        <f t="shared" ca="1" si="274"/>
        <v>1406.6237142857051</v>
      </c>
      <c r="E344" s="79">
        <f t="shared" ca="1" si="289"/>
        <v>536.16457142858008</v>
      </c>
      <c r="F344" s="79">
        <f t="shared" ca="1" si="290"/>
        <v>536.16457142858008</v>
      </c>
      <c r="G344" s="79">
        <f t="shared" ca="1" si="315"/>
        <v>585699.34357142972</v>
      </c>
      <c r="H344" s="14">
        <f ca="1">SUM(F$12:F344)</f>
        <v>306737.9902857141</v>
      </c>
      <c r="I344" s="77">
        <f ca="1">SUM(D$12:D344)+SUMIF(E$12:E344, "&lt;0")</f>
        <v>278961.35328571429</v>
      </c>
      <c r="J344" s="14"/>
      <c r="K344" s="78">
        <v>44518</v>
      </c>
      <c r="L344" s="79">
        <f t="shared" ca="1" si="291"/>
        <v>1850.8969899038457</v>
      </c>
      <c r="M344" s="79">
        <f t="shared" ca="1" si="319"/>
        <v>1850.8969899038457</v>
      </c>
      <c r="N344" s="79">
        <f t="shared" ca="1" si="275"/>
        <v>1498.5150100961446</v>
      </c>
      <c r="O344" s="79">
        <f t="shared" ca="1" si="292"/>
        <v>352.3819798077011</v>
      </c>
      <c r="P344" s="79">
        <f t="shared" ca="1" si="293"/>
        <v>352.3819798077011</v>
      </c>
      <c r="Q344" s="79">
        <f t="shared" ca="1" si="283"/>
        <v>561715.71536490112</v>
      </c>
      <c r="R344" s="14">
        <f ca="1">SUM(P$12:P344)</f>
        <v>293781.31757644203</v>
      </c>
      <c r="S344" s="77">
        <f ca="1">SUM(N$12:N344)+SUMIF(O$12:O344, "&lt;0")</f>
        <v>267934.39778846141</v>
      </c>
      <c r="U344" s="78">
        <v>44518</v>
      </c>
      <c r="V344" s="79">
        <f t="shared" ca="1" si="294"/>
        <v>1250</v>
      </c>
      <c r="W344" s="79">
        <f t="shared" ca="1" si="320"/>
        <v>1250</v>
      </c>
      <c r="X344" s="79">
        <f t="shared" ca="1" si="276"/>
        <v>1250</v>
      </c>
      <c r="Y344" s="79">
        <f t="shared" ca="1" si="295"/>
        <v>0</v>
      </c>
      <c r="Z344" s="79">
        <f t="shared" ca="1" si="296"/>
        <v>0</v>
      </c>
      <c r="AA344" s="79">
        <f t="shared" ca="1" si="284"/>
        <v>404881.60100000002</v>
      </c>
      <c r="AB344" s="14">
        <f ca="1">SUM(Z$12:Z344)</f>
        <v>210242.02399999998</v>
      </c>
      <c r="AC344" s="77">
        <f ca="1">SUM(X$12:X344)+SUMIF(Y$12:Y344, "&lt;0")</f>
        <v>194639.57699999999</v>
      </c>
      <c r="AE344" s="78">
        <v>44518</v>
      </c>
      <c r="AF344" s="79">
        <f t="shared" ca="1" si="297"/>
        <v>2000</v>
      </c>
      <c r="AG344" s="79">
        <f t="shared" ca="1" si="321"/>
        <v>2000</v>
      </c>
      <c r="AH344" s="79">
        <f t="shared" ca="1" si="277"/>
        <v>1364.648999999994</v>
      </c>
      <c r="AI344" s="79">
        <f t="shared" ca="1" si="298"/>
        <v>635.35100000000602</v>
      </c>
      <c r="AJ344" s="79">
        <f t="shared" ca="1" si="299"/>
        <v>635.35100000000602</v>
      </c>
      <c r="AK344" s="79">
        <f t="shared" ca="1" si="316"/>
        <v>600081.49010891607</v>
      </c>
      <c r="AL344" s="14">
        <f ca="1">SUM(AJ$12:AJ344)</f>
        <v>314254.73110891611</v>
      </c>
      <c r="AM344" s="77">
        <f ca="1">SUM(AH$12:AH344)+SUMIF(AI$12:AI344, "&lt;0")</f>
        <v>285826.75900000002</v>
      </c>
      <c r="AO344" s="78">
        <v>44518</v>
      </c>
      <c r="AP344" s="79">
        <f t="shared" ca="1" si="300"/>
        <v>3000</v>
      </c>
      <c r="AQ344" s="79">
        <f t="shared" ca="1" si="322"/>
        <v>3000</v>
      </c>
      <c r="AR344" s="79">
        <f t="shared" ca="1" si="278"/>
        <v>1928.7749195304632</v>
      </c>
      <c r="AS344" s="79">
        <f t="shared" ca="1" si="301"/>
        <v>1071.2250804695368</v>
      </c>
      <c r="AT344" s="79">
        <f t="shared" ca="1" si="302"/>
        <v>1071.2250804695368</v>
      </c>
      <c r="AU344" s="79">
        <f t="shared" ca="1" si="285"/>
        <v>832967.72356228146</v>
      </c>
      <c r="AV344" s="14">
        <f ca="1">SUM(AT$12:AT344)</f>
        <v>436385.34441984905</v>
      </c>
      <c r="AW344" s="77">
        <f ca="1">SUM(AR$12:AR344)+SUMIF(AS$12:AS344, "&lt;0")</f>
        <v>396582.37914243259</v>
      </c>
      <c r="AX344" s="14"/>
      <c r="AZ344" s="78">
        <v>44518</v>
      </c>
      <c r="BA344" s="79">
        <f t="shared" ca="1" si="303"/>
        <v>1500</v>
      </c>
      <c r="BB344" s="79">
        <f t="shared" ca="1" si="323"/>
        <v>1500</v>
      </c>
      <c r="BC344" s="79">
        <f t="shared" ca="1" si="279"/>
        <v>1500</v>
      </c>
      <c r="BD344" s="79">
        <f t="shared" ca="1" si="304"/>
        <v>0</v>
      </c>
      <c r="BE344" s="79">
        <f t="shared" ca="1" si="305"/>
        <v>0</v>
      </c>
      <c r="BF344" s="79">
        <f t="shared" ca="1" si="286"/>
        <v>470131.60100000002</v>
      </c>
      <c r="BG344" s="14">
        <f ca="1">SUM(BE$12:BE344)</f>
        <v>244742.02399999998</v>
      </c>
      <c r="BH344" s="77">
        <f ca="1">SUM(BC$12:BC344)+SUMIF(BD$12:BD344, "&lt;0")</f>
        <v>225389.57700000002</v>
      </c>
      <c r="BJ344" s="78">
        <v>44518</v>
      </c>
      <c r="BK344" s="79">
        <f t="shared" ca="1" si="306"/>
        <v>1750</v>
      </c>
      <c r="BL344" s="79">
        <f t="shared" ca="1" si="324"/>
        <v>1750</v>
      </c>
      <c r="BM344" s="79">
        <f t="shared" ca="1" si="280"/>
        <v>1599.4119999999903</v>
      </c>
      <c r="BN344" s="79">
        <f t="shared" ca="1" si="307"/>
        <v>150.58800000000974</v>
      </c>
      <c r="BO344" s="79">
        <f t="shared" ca="1" si="308"/>
        <v>150.58800000000974</v>
      </c>
      <c r="BP344" s="79">
        <f t="shared" ca="1" si="287"/>
        <v>535381.60100000002</v>
      </c>
      <c r="BQ344" s="14">
        <f ca="1">SUM(BO$12:BO344)</f>
        <v>279554.84199999995</v>
      </c>
      <c r="BR344" s="77">
        <f ca="1">SUM(BM$12:BM344)+SUMIF(BN$12:BN344, "&lt;0")</f>
        <v>255826.75899999993</v>
      </c>
      <c r="BT344" s="78">
        <v>44518</v>
      </c>
      <c r="BU344" s="79">
        <f t="shared" ca="1" si="309"/>
        <v>2000</v>
      </c>
      <c r="BV344" s="79">
        <f t="shared" ca="1" si="325"/>
        <v>2000</v>
      </c>
      <c r="BW344" s="79">
        <f t="shared" ca="1" si="281"/>
        <v>1364.648999999994</v>
      </c>
      <c r="BX344" s="79">
        <f t="shared" ca="1" si="310"/>
        <v>635.35100000000602</v>
      </c>
      <c r="BY344" s="79">
        <f t="shared" ca="1" si="311"/>
        <v>635.35100000000602</v>
      </c>
      <c r="BZ344" s="79">
        <f t="shared" ca="1" si="317"/>
        <v>600081.49010891607</v>
      </c>
      <c r="CA344" s="14">
        <f ca="1">SUM(BY$12:BY344)</f>
        <v>314254.73110891611</v>
      </c>
      <c r="CB344" s="77">
        <f ca="1">SUM(BW$12:BW344)+SUMIF(BX$12:BX344, "&lt;0")</f>
        <v>285826.75900000002</v>
      </c>
      <c r="CD344" s="78">
        <v>44518</v>
      </c>
      <c r="CE344" s="79">
        <f t="shared" ca="1" si="312"/>
        <v>2500</v>
      </c>
      <c r="CF344" s="79">
        <f t="shared" ca="1" si="326"/>
        <v>2500</v>
      </c>
      <c r="CG344" s="79">
        <f t="shared" ca="1" si="282"/>
        <v>1543.6470771540908</v>
      </c>
      <c r="CH344" s="79">
        <f t="shared" ca="1" si="313"/>
        <v>956.35292284590923</v>
      </c>
      <c r="CI344" s="79">
        <f t="shared" ca="1" si="314"/>
        <v>956.35292284590923</v>
      </c>
      <c r="CJ344" s="79">
        <f t="shared" ca="1" si="288"/>
        <v>721841.69994991261</v>
      </c>
      <c r="CK344" s="14">
        <f ca="1">SUM(CI$12:CI344)</f>
        <v>376609.7805838724</v>
      </c>
      <c r="CL344" s="77">
        <f ca="1">SUM(CG$12:CG344)+SUMIF(CH$12:CH344, "&lt;0")</f>
        <v>345231.91936604021</v>
      </c>
    </row>
    <row r="345" spans="1:90" x14ac:dyDescent="0.2">
      <c r="A345" s="56">
        <v>44519</v>
      </c>
      <c r="B345" s="76">
        <f ca="1">IF($A345&gt;= $C$5,$C$6, INDEX('[1]Historical Data'!$D$2:$D$742, MATCH(A345, '[1]Historical Data'!$B$2:$B$742, 0)))</f>
        <v>1942.7882857142852</v>
      </c>
      <c r="C345" s="79">
        <f t="shared" ca="1" si="318"/>
        <v>1942.7882857142852</v>
      </c>
      <c r="D345" s="79">
        <f t="shared" ca="1" si="274"/>
        <v>1942.7882857142852</v>
      </c>
      <c r="E345" s="79">
        <f t="shared" ca="1" si="289"/>
        <v>0</v>
      </c>
      <c r="F345" s="79">
        <f t="shared" ca="1" si="290"/>
        <v>0</v>
      </c>
      <c r="G345" s="79">
        <f t="shared" ca="1" si="315"/>
        <v>587642.13185714406</v>
      </c>
      <c r="H345" s="14">
        <f ca="1">SUM(F$12:F345)</f>
        <v>306737.9902857141</v>
      </c>
      <c r="I345" s="77">
        <f ca="1">SUM(D$12:D345)+SUMIF(E$12:E345, "&lt;0")</f>
        <v>280904.14157142857</v>
      </c>
      <c r="J345" s="14"/>
      <c r="K345" s="78">
        <v>44519</v>
      </c>
      <c r="L345" s="79">
        <f t="shared" ca="1" si="291"/>
        <v>1850.8969899038457</v>
      </c>
      <c r="M345" s="79">
        <f t="shared" ca="1" si="319"/>
        <v>1850.8969899038457</v>
      </c>
      <c r="N345" s="79">
        <f t="shared" ca="1" si="275"/>
        <v>1850.8969899038457</v>
      </c>
      <c r="O345" s="79">
        <f t="shared" ca="1" si="292"/>
        <v>0</v>
      </c>
      <c r="P345" s="79">
        <f t="shared" ca="1" si="293"/>
        <v>0</v>
      </c>
      <c r="Q345" s="79">
        <f t="shared" ca="1" si="283"/>
        <v>563566.61235480499</v>
      </c>
      <c r="R345" s="14">
        <f ca="1">SUM(P$12:P345)</f>
        <v>293781.31757644203</v>
      </c>
      <c r="S345" s="77">
        <f ca="1">SUM(N$12:N345)+SUMIF(O$12:O345, "&lt;0")</f>
        <v>269785.29477836523</v>
      </c>
      <c r="U345" s="78">
        <v>44519</v>
      </c>
      <c r="V345" s="79">
        <f t="shared" ca="1" si="294"/>
        <v>1250</v>
      </c>
      <c r="W345" s="79">
        <f t="shared" ca="1" si="320"/>
        <v>1250</v>
      </c>
      <c r="X345" s="79">
        <f t="shared" ca="1" si="276"/>
        <v>1250</v>
      </c>
      <c r="Y345" s="79">
        <f t="shared" ca="1" si="295"/>
        <v>0</v>
      </c>
      <c r="Z345" s="79">
        <f t="shared" ca="1" si="296"/>
        <v>0</v>
      </c>
      <c r="AA345" s="79">
        <f t="shared" ca="1" si="284"/>
        <v>406131.60100000002</v>
      </c>
      <c r="AB345" s="14">
        <f ca="1">SUM(Z$12:Z345)</f>
        <v>210242.02399999998</v>
      </c>
      <c r="AC345" s="77">
        <f ca="1">SUM(X$12:X345)+SUMIF(Y$12:Y345, "&lt;0")</f>
        <v>195889.57699999999</v>
      </c>
      <c r="AE345" s="78">
        <v>44519</v>
      </c>
      <c r="AF345" s="79">
        <f t="shared" ca="1" si="297"/>
        <v>2000</v>
      </c>
      <c r="AG345" s="79">
        <f t="shared" ca="1" si="321"/>
        <v>2000</v>
      </c>
      <c r="AH345" s="79">
        <f t="shared" ca="1" si="277"/>
        <v>1997.8820000000042</v>
      </c>
      <c r="AI345" s="79">
        <f t="shared" ca="1" si="298"/>
        <v>2.1179999999958454</v>
      </c>
      <c r="AJ345" s="79">
        <f t="shared" ca="1" si="299"/>
        <v>2.1179999999958454</v>
      </c>
      <c r="AK345" s="79">
        <f t="shared" ca="1" si="316"/>
        <v>602081.49010891607</v>
      </c>
      <c r="AL345" s="14">
        <f ca="1">SUM(AJ$12:AJ345)</f>
        <v>314256.84910891613</v>
      </c>
      <c r="AM345" s="77">
        <f ca="1">SUM(AH$12:AH345)+SUMIF(AI$12:AI345, "&lt;0")</f>
        <v>287824.641</v>
      </c>
      <c r="AO345" s="78">
        <v>44519</v>
      </c>
      <c r="AP345" s="79">
        <f t="shared" ca="1" si="300"/>
        <v>3000</v>
      </c>
      <c r="AQ345" s="79">
        <f t="shared" ca="1" si="322"/>
        <v>3000</v>
      </c>
      <c r="AR345" s="79">
        <f t="shared" ca="1" si="278"/>
        <v>2562.0079195304734</v>
      </c>
      <c r="AS345" s="79">
        <f t="shared" ca="1" si="301"/>
        <v>437.99208046952663</v>
      </c>
      <c r="AT345" s="79">
        <f t="shared" ca="1" si="302"/>
        <v>437.99208046952663</v>
      </c>
      <c r="AU345" s="79">
        <f t="shared" ca="1" si="285"/>
        <v>835967.72356228146</v>
      </c>
      <c r="AV345" s="14">
        <f ca="1">SUM(AT$12:AT345)</f>
        <v>436823.33650031855</v>
      </c>
      <c r="AW345" s="77">
        <f ca="1">SUM(AR$12:AR345)+SUMIF(AS$12:AS345, "&lt;0")</f>
        <v>399144.38706196309</v>
      </c>
      <c r="AX345" s="14"/>
      <c r="AZ345" s="78">
        <v>44519</v>
      </c>
      <c r="BA345" s="79">
        <f t="shared" ca="1" si="303"/>
        <v>1500</v>
      </c>
      <c r="BB345" s="79">
        <f t="shared" ca="1" si="323"/>
        <v>1500</v>
      </c>
      <c r="BC345" s="79">
        <f t="shared" ca="1" si="279"/>
        <v>1500</v>
      </c>
      <c r="BD345" s="79">
        <f t="shared" ca="1" si="304"/>
        <v>0</v>
      </c>
      <c r="BE345" s="79">
        <f t="shared" ca="1" si="305"/>
        <v>0</v>
      </c>
      <c r="BF345" s="79">
        <f t="shared" ca="1" si="286"/>
        <v>471631.60100000002</v>
      </c>
      <c r="BG345" s="14">
        <f ca="1">SUM(BE$12:BE345)</f>
        <v>244742.02399999998</v>
      </c>
      <c r="BH345" s="77">
        <f ca="1">SUM(BC$12:BC345)+SUMIF(BD$12:BD345, "&lt;0")</f>
        <v>226889.57700000002</v>
      </c>
      <c r="BJ345" s="78">
        <v>44519</v>
      </c>
      <c r="BK345" s="79">
        <f t="shared" ca="1" si="306"/>
        <v>1750</v>
      </c>
      <c r="BL345" s="79">
        <f t="shared" ca="1" si="324"/>
        <v>1750</v>
      </c>
      <c r="BM345" s="79">
        <f t="shared" ca="1" si="280"/>
        <v>1750</v>
      </c>
      <c r="BN345" s="79">
        <f t="shared" ca="1" si="307"/>
        <v>0</v>
      </c>
      <c r="BO345" s="79">
        <f t="shared" ca="1" si="308"/>
        <v>0</v>
      </c>
      <c r="BP345" s="79">
        <f t="shared" ca="1" si="287"/>
        <v>537131.60100000002</v>
      </c>
      <c r="BQ345" s="14">
        <f ca="1">SUM(BO$12:BO345)</f>
        <v>279554.84199999995</v>
      </c>
      <c r="BR345" s="77">
        <f ca="1">SUM(BM$12:BM345)+SUMIF(BN$12:BN345, "&lt;0")</f>
        <v>257576.75899999993</v>
      </c>
      <c r="BT345" s="78">
        <v>44519</v>
      </c>
      <c r="BU345" s="79">
        <f t="shared" ca="1" si="309"/>
        <v>2000</v>
      </c>
      <c r="BV345" s="79">
        <f t="shared" ca="1" si="325"/>
        <v>2000</v>
      </c>
      <c r="BW345" s="79">
        <f t="shared" ca="1" si="281"/>
        <v>1997.8820000000042</v>
      </c>
      <c r="BX345" s="79">
        <f t="shared" ca="1" si="310"/>
        <v>2.1179999999958454</v>
      </c>
      <c r="BY345" s="79">
        <f t="shared" ca="1" si="311"/>
        <v>2.1179999999958454</v>
      </c>
      <c r="BZ345" s="79">
        <f t="shared" ca="1" si="317"/>
        <v>602081.49010891607</v>
      </c>
      <c r="CA345" s="14">
        <f ca="1">SUM(BY$12:BY345)</f>
        <v>314256.84910891613</v>
      </c>
      <c r="CB345" s="77">
        <f ca="1">SUM(BW$12:BW345)+SUMIF(BX$12:BX345, "&lt;0")</f>
        <v>287824.641</v>
      </c>
      <c r="CD345" s="78">
        <v>44519</v>
      </c>
      <c r="CE345" s="79">
        <f t="shared" ca="1" si="312"/>
        <v>2500</v>
      </c>
      <c r="CF345" s="79">
        <f t="shared" ca="1" si="326"/>
        <v>2500</v>
      </c>
      <c r="CG345" s="79">
        <f t="shared" ca="1" si="282"/>
        <v>2153.374830506998</v>
      </c>
      <c r="CH345" s="79">
        <f t="shared" ca="1" si="313"/>
        <v>346.62516949300198</v>
      </c>
      <c r="CI345" s="79">
        <f t="shared" ca="1" si="314"/>
        <v>346.62516949300198</v>
      </c>
      <c r="CJ345" s="79">
        <f t="shared" ca="1" si="288"/>
        <v>724341.69994991261</v>
      </c>
      <c r="CK345" s="14">
        <f ca="1">SUM(CI$12:CI345)</f>
        <v>376956.40575336543</v>
      </c>
      <c r="CL345" s="77">
        <f ca="1">SUM(CG$12:CG345)+SUMIF(CH$12:CH345, "&lt;0")</f>
        <v>347385.29419654718</v>
      </c>
    </row>
    <row r="346" spans="1:90" x14ac:dyDescent="0.2">
      <c r="A346" s="56">
        <v>44520</v>
      </c>
      <c r="B346" s="76">
        <f ca="1">IF($A346&gt;= $C$5,$C$6, INDEX('[1]Historical Data'!$D$2:$D$742, MATCH(A346, '[1]Historical Data'!$B$2:$B$742, 0)))</f>
        <v>1942.7882857142852</v>
      </c>
      <c r="C346" s="79">
        <f t="shared" ca="1" si="318"/>
        <v>1942.7882857142852</v>
      </c>
      <c r="D346" s="79">
        <f t="shared" ca="1" si="274"/>
        <v>608.51771428571988</v>
      </c>
      <c r="E346" s="79">
        <f t="shared" ca="1" si="289"/>
        <v>1334.2705714285653</v>
      </c>
      <c r="F346" s="79">
        <f t="shared" ca="1" si="290"/>
        <v>1334.2705714285653</v>
      </c>
      <c r="G346" s="79">
        <f t="shared" ca="1" si="315"/>
        <v>589584.92014285841</v>
      </c>
      <c r="H346" s="14">
        <f ca="1">SUM(F$12:F346)</f>
        <v>308072.26085714268</v>
      </c>
      <c r="I346" s="77">
        <f ca="1">SUM(D$12:D346)+SUMIF(E$12:E346, "&lt;0")</f>
        <v>281512.65928571427</v>
      </c>
      <c r="J346" s="14"/>
      <c r="K346" s="78">
        <v>44520</v>
      </c>
      <c r="L346" s="79">
        <f t="shared" ca="1" si="291"/>
        <v>1850.8969899038457</v>
      </c>
      <c r="M346" s="79">
        <f t="shared" ca="1" si="319"/>
        <v>1850.8969899038457</v>
      </c>
      <c r="N346" s="79">
        <f t="shared" ca="1" si="275"/>
        <v>700.40901009615936</v>
      </c>
      <c r="O346" s="79">
        <f t="shared" ca="1" si="292"/>
        <v>1150.4879798076863</v>
      </c>
      <c r="P346" s="79">
        <f t="shared" ca="1" si="293"/>
        <v>1150.4879798076863</v>
      </c>
      <c r="Q346" s="79">
        <f t="shared" ca="1" si="283"/>
        <v>565417.50934470887</v>
      </c>
      <c r="R346" s="14">
        <f ca="1">SUM(P$12:P346)</f>
        <v>294931.80555624969</v>
      </c>
      <c r="S346" s="77">
        <f ca="1">SUM(N$12:N346)+SUMIF(O$12:O346, "&lt;0")</f>
        <v>270485.7037884614</v>
      </c>
      <c r="U346" s="78">
        <v>44520</v>
      </c>
      <c r="V346" s="79">
        <f t="shared" ca="1" si="294"/>
        <v>1250</v>
      </c>
      <c r="W346" s="79">
        <f t="shared" ca="1" si="320"/>
        <v>1250</v>
      </c>
      <c r="X346" s="79">
        <f t="shared" ca="1" si="276"/>
        <v>1250</v>
      </c>
      <c r="Y346" s="79">
        <f t="shared" ca="1" si="295"/>
        <v>0</v>
      </c>
      <c r="Z346" s="79">
        <f t="shared" ca="1" si="296"/>
        <v>0</v>
      </c>
      <c r="AA346" s="79">
        <f t="shared" ca="1" si="284"/>
        <v>407381.60100000002</v>
      </c>
      <c r="AB346" s="14">
        <f ca="1">SUM(Z$12:Z346)</f>
        <v>210242.02399999998</v>
      </c>
      <c r="AC346" s="77">
        <f ca="1">SUM(X$12:X346)+SUMIF(Y$12:Y346, "&lt;0")</f>
        <v>197139.57699999999</v>
      </c>
      <c r="AE346" s="78">
        <v>44520</v>
      </c>
      <c r="AF346" s="79">
        <f t="shared" ca="1" si="297"/>
        <v>2000</v>
      </c>
      <c r="AG346" s="79">
        <f t="shared" ca="1" si="321"/>
        <v>2000</v>
      </c>
      <c r="AH346" s="79">
        <f t="shared" ca="1" si="277"/>
        <v>553.42400000000089</v>
      </c>
      <c r="AI346" s="79">
        <f t="shared" ca="1" si="298"/>
        <v>1446.5759999999991</v>
      </c>
      <c r="AJ346" s="79">
        <f t="shared" ca="1" si="299"/>
        <v>1446.5759999999991</v>
      </c>
      <c r="AK346" s="79">
        <f t="shared" ca="1" si="316"/>
        <v>604081.49010891607</v>
      </c>
      <c r="AL346" s="14">
        <f ca="1">SUM(AJ$12:AJ346)</f>
        <v>315703.42510891613</v>
      </c>
      <c r="AM346" s="77">
        <f ca="1">SUM(AH$12:AH346)+SUMIF(AI$12:AI346, "&lt;0")</f>
        <v>288378.065</v>
      </c>
      <c r="AO346" s="78">
        <v>44520</v>
      </c>
      <c r="AP346" s="79">
        <f t="shared" ca="1" si="300"/>
        <v>3000</v>
      </c>
      <c r="AQ346" s="79">
        <f t="shared" ca="1" si="322"/>
        <v>3000</v>
      </c>
      <c r="AR346" s="79">
        <f t="shared" ca="1" si="278"/>
        <v>1117.5499195304701</v>
      </c>
      <c r="AS346" s="79">
        <f t="shared" ca="1" si="301"/>
        <v>1882.4500804695299</v>
      </c>
      <c r="AT346" s="79">
        <f t="shared" ca="1" si="302"/>
        <v>1882.4500804695299</v>
      </c>
      <c r="AU346" s="79">
        <f t="shared" ca="1" si="285"/>
        <v>838967.72356228146</v>
      </c>
      <c r="AV346" s="14">
        <f ca="1">SUM(AT$12:AT346)</f>
        <v>438705.78658078809</v>
      </c>
      <c r="AW346" s="77">
        <f ca="1">SUM(AR$12:AR346)+SUMIF(AS$12:AS346, "&lt;0")</f>
        <v>400261.93698149355</v>
      </c>
      <c r="AX346" s="14"/>
      <c r="AZ346" s="78">
        <v>44520</v>
      </c>
      <c r="BA346" s="79">
        <f t="shared" ca="1" si="303"/>
        <v>1500</v>
      </c>
      <c r="BB346" s="79">
        <f t="shared" ca="1" si="323"/>
        <v>1500</v>
      </c>
      <c r="BC346" s="79">
        <f t="shared" ca="1" si="279"/>
        <v>1488.4879999999957</v>
      </c>
      <c r="BD346" s="79">
        <f t="shared" ca="1" si="304"/>
        <v>11.512000000004264</v>
      </c>
      <c r="BE346" s="79">
        <f t="shared" ca="1" si="305"/>
        <v>11.512000000004264</v>
      </c>
      <c r="BF346" s="79">
        <f t="shared" ca="1" si="286"/>
        <v>473131.60100000002</v>
      </c>
      <c r="BG346" s="14">
        <f ca="1">SUM(BE$12:BE346)</f>
        <v>244753.53599999999</v>
      </c>
      <c r="BH346" s="77">
        <f ca="1">SUM(BC$12:BC346)+SUMIF(BD$12:BD346, "&lt;0")</f>
        <v>228378.065</v>
      </c>
      <c r="BJ346" s="78">
        <v>44520</v>
      </c>
      <c r="BK346" s="79">
        <f t="shared" ca="1" si="306"/>
        <v>1750</v>
      </c>
      <c r="BL346" s="79">
        <f t="shared" ca="1" si="324"/>
        <v>1750</v>
      </c>
      <c r="BM346" s="79">
        <f t="shared" ca="1" si="280"/>
        <v>801.30600000000504</v>
      </c>
      <c r="BN346" s="79">
        <f t="shared" ca="1" si="307"/>
        <v>948.69399999999496</v>
      </c>
      <c r="BO346" s="79">
        <f t="shared" ca="1" si="308"/>
        <v>948.69399999999496</v>
      </c>
      <c r="BP346" s="79">
        <f t="shared" ca="1" si="287"/>
        <v>538881.60100000002</v>
      </c>
      <c r="BQ346" s="14">
        <f ca="1">SUM(BO$12:BO346)</f>
        <v>280503.53599999996</v>
      </c>
      <c r="BR346" s="77">
        <f ca="1">SUM(BM$12:BM346)+SUMIF(BN$12:BN346, "&lt;0")</f>
        <v>258378.06499999994</v>
      </c>
      <c r="BT346" s="78">
        <v>44520</v>
      </c>
      <c r="BU346" s="79">
        <f t="shared" ca="1" si="309"/>
        <v>2000</v>
      </c>
      <c r="BV346" s="79">
        <f t="shared" ca="1" si="325"/>
        <v>2000</v>
      </c>
      <c r="BW346" s="79">
        <f t="shared" ca="1" si="281"/>
        <v>553.42400000000089</v>
      </c>
      <c r="BX346" s="79">
        <f t="shared" ca="1" si="310"/>
        <v>1446.5759999999991</v>
      </c>
      <c r="BY346" s="79">
        <f t="shared" ca="1" si="311"/>
        <v>1446.5759999999991</v>
      </c>
      <c r="BZ346" s="79">
        <f t="shared" ca="1" si="317"/>
        <v>604081.49010891607</v>
      </c>
      <c r="CA346" s="14">
        <f ca="1">SUM(BY$12:BY346)</f>
        <v>315703.42510891613</v>
      </c>
      <c r="CB346" s="77">
        <f ca="1">SUM(BW$12:BW346)+SUMIF(BX$12:BX346, "&lt;0")</f>
        <v>288378.065</v>
      </c>
      <c r="CD346" s="78">
        <v>44520</v>
      </c>
      <c r="CE346" s="79">
        <f t="shared" ca="1" si="312"/>
        <v>2500</v>
      </c>
      <c r="CF346" s="79">
        <f t="shared" ca="1" si="326"/>
        <v>2500</v>
      </c>
      <c r="CG346" s="79">
        <f t="shared" ca="1" si="282"/>
        <v>685.41158385989183</v>
      </c>
      <c r="CH346" s="79">
        <f t="shared" ca="1" si="313"/>
        <v>1814.5884161401082</v>
      </c>
      <c r="CI346" s="79">
        <f t="shared" ca="1" si="314"/>
        <v>1814.5884161401082</v>
      </c>
      <c r="CJ346" s="79">
        <f t="shared" ca="1" si="288"/>
        <v>726841.69994991261</v>
      </c>
      <c r="CK346" s="14">
        <f ca="1">SUM(CI$12:CI346)</f>
        <v>378770.99416950555</v>
      </c>
      <c r="CL346" s="77">
        <f ca="1">SUM(CG$12:CG346)+SUMIF(CH$12:CH346, "&lt;0")</f>
        <v>348070.70578040706</v>
      </c>
    </row>
    <row r="347" spans="1:90" x14ac:dyDescent="0.2">
      <c r="A347" s="56">
        <v>44521</v>
      </c>
      <c r="B347" s="76">
        <f ca="1">IF($A347&gt;= $C$5,$C$6, INDEX('[1]Historical Data'!$D$2:$D$742, MATCH(A347, '[1]Historical Data'!$B$2:$B$742, 0)))</f>
        <v>1942.7882857142852</v>
      </c>
      <c r="C347" s="79">
        <f t="shared" ca="1" si="318"/>
        <v>1942.7882857142852</v>
      </c>
      <c r="D347" s="79">
        <f t="shared" ca="1" si="274"/>
        <v>517.90399999999681</v>
      </c>
      <c r="E347" s="79">
        <f t="shared" ca="1" si="289"/>
        <v>1424.8842857142884</v>
      </c>
      <c r="F347" s="79">
        <f t="shared" ca="1" si="290"/>
        <v>1424.8842857142884</v>
      </c>
      <c r="G347" s="79">
        <f t="shared" ca="1" si="315"/>
        <v>591527.70842857275</v>
      </c>
      <c r="H347" s="14">
        <f ca="1">SUM(F$12:F347)</f>
        <v>309497.14514285699</v>
      </c>
      <c r="I347" s="77">
        <f ca="1">SUM(D$12:D347)+SUMIF(E$12:E347, "&lt;0")</f>
        <v>282030.56328571425</v>
      </c>
      <c r="J347" s="14"/>
      <c r="K347" s="78">
        <v>44521</v>
      </c>
      <c r="L347" s="79">
        <f t="shared" ca="1" si="291"/>
        <v>1850.8969899038457</v>
      </c>
      <c r="M347" s="79">
        <f t="shared" ca="1" si="319"/>
        <v>1850.8969899038457</v>
      </c>
      <c r="N347" s="79">
        <f t="shared" ca="1" si="275"/>
        <v>517.90399999999681</v>
      </c>
      <c r="O347" s="79">
        <f t="shared" ca="1" si="292"/>
        <v>1332.9929899038489</v>
      </c>
      <c r="P347" s="79">
        <f t="shared" ca="1" si="293"/>
        <v>1332.9929899038489</v>
      </c>
      <c r="Q347" s="79">
        <f t="shared" ca="1" si="283"/>
        <v>567268.40633461275</v>
      </c>
      <c r="R347" s="14">
        <f ca="1">SUM(P$12:P347)</f>
        <v>296264.79854615353</v>
      </c>
      <c r="S347" s="77">
        <f ca="1">SUM(N$12:N347)+SUMIF(O$12:O347, "&lt;0")</f>
        <v>271003.60778846138</v>
      </c>
      <c r="U347" s="78">
        <v>44521</v>
      </c>
      <c r="V347" s="79">
        <f t="shared" ca="1" si="294"/>
        <v>1250</v>
      </c>
      <c r="W347" s="79">
        <f t="shared" ca="1" si="320"/>
        <v>1250</v>
      </c>
      <c r="X347" s="79">
        <f t="shared" ca="1" si="276"/>
        <v>1250</v>
      </c>
      <c r="Y347" s="79">
        <f t="shared" ca="1" si="295"/>
        <v>0</v>
      </c>
      <c r="Z347" s="79">
        <f t="shared" ca="1" si="296"/>
        <v>0</v>
      </c>
      <c r="AA347" s="79">
        <f t="shared" ca="1" si="284"/>
        <v>408631.60100000002</v>
      </c>
      <c r="AB347" s="14">
        <f ca="1">SUM(Z$12:Z347)</f>
        <v>210242.02399999998</v>
      </c>
      <c r="AC347" s="77">
        <f ca="1">SUM(X$12:X347)+SUMIF(Y$12:Y347, "&lt;0")</f>
        <v>198389.57699999999</v>
      </c>
      <c r="AE347" s="78">
        <v>44521</v>
      </c>
      <c r="AF347" s="79">
        <f t="shared" ca="1" si="297"/>
        <v>2000</v>
      </c>
      <c r="AG347" s="79">
        <f t="shared" ca="1" si="321"/>
        <v>2000</v>
      </c>
      <c r="AH347" s="79">
        <f t="shared" ca="1" si="277"/>
        <v>517.90399999999681</v>
      </c>
      <c r="AI347" s="79">
        <f t="shared" ca="1" si="298"/>
        <v>1482.0960000000032</v>
      </c>
      <c r="AJ347" s="79">
        <f t="shared" ca="1" si="299"/>
        <v>1482.0960000000032</v>
      </c>
      <c r="AK347" s="79">
        <f t="shared" ca="1" si="316"/>
        <v>606081.49010891607</v>
      </c>
      <c r="AL347" s="14">
        <f ca="1">SUM(AJ$12:AJ347)</f>
        <v>317185.52110891615</v>
      </c>
      <c r="AM347" s="77">
        <f ca="1">SUM(AH$12:AH347)+SUMIF(AI$12:AI347, "&lt;0")</f>
        <v>288895.96899999998</v>
      </c>
      <c r="AO347" s="78">
        <v>44521</v>
      </c>
      <c r="AP347" s="79">
        <f t="shared" ca="1" si="300"/>
        <v>3000</v>
      </c>
      <c r="AQ347" s="79">
        <f t="shared" ca="1" si="322"/>
        <v>3000</v>
      </c>
      <c r="AR347" s="79">
        <f t="shared" ca="1" si="278"/>
        <v>1082.029919530466</v>
      </c>
      <c r="AS347" s="79">
        <f t="shared" ca="1" si="301"/>
        <v>1917.970080469534</v>
      </c>
      <c r="AT347" s="79">
        <f t="shared" ca="1" si="302"/>
        <v>1917.970080469534</v>
      </c>
      <c r="AU347" s="79">
        <f t="shared" ca="1" si="285"/>
        <v>841967.72356228146</v>
      </c>
      <c r="AV347" s="14">
        <f ca="1">SUM(AT$12:AT347)</f>
        <v>440623.75666125765</v>
      </c>
      <c r="AW347" s="77">
        <f ca="1">SUM(AR$12:AR347)+SUMIF(AS$12:AS347, "&lt;0")</f>
        <v>401343.96690102399</v>
      </c>
      <c r="AX347" s="14"/>
      <c r="AZ347" s="78">
        <v>44521</v>
      </c>
      <c r="BA347" s="79">
        <f t="shared" ca="1" si="303"/>
        <v>1500</v>
      </c>
      <c r="BB347" s="79">
        <f t="shared" ca="1" si="323"/>
        <v>1500</v>
      </c>
      <c r="BC347" s="79">
        <f t="shared" ca="1" si="279"/>
        <v>517.90399999999681</v>
      </c>
      <c r="BD347" s="79">
        <f t="shared" ca="1" si="304"/>
        <v>982.09600000000319</v>
      </c>
      <c r="BE347" s="79">
        <f t="shared" ca="1" si="305"/>
        <v>982.09600000000319</v>
      </c>
      <c r="BF347" s="79">
        <f t="shared" ca="1" si="286"/>
        <v>474631.60100000002</v>
      </c>
      <c r="BG347" s="14">
        <f ca="1">SUM(BE$12:BE347)</f>
        <v>245735.63199999998</v>
      </c>
      <c r="BH347" s="77">
        <f ca="1">SUM(BC$12:BC347)+SUMIF(BD$12:BD347, "&lt;0")</f>
        <v>228895.96900000001</v>
      </c>
      <c r="BJ347" s="78">
        <v>44521</v>
      </c>
      <c r="BK347" s="79">
        <f t="shared" ca="1" si="306"/>
        <v>1750</v>
      </c>
      <c r="BL347" s="79">
        <f t="shared" ca="1" si="324"/>
        <v>1750</v>
      </c>
      <c r="BM347" s="79">
        <f t="shared" ca="1" si="280"/>
        <v>517.90399999999681</v>
      </c>
      <c r="BN347" s="79">
        <f t="shared" ca="1" si="307"/>
        <v>1232.0960000000032</v>
      </c>
      <c r="BO347" s="79">
        <f t="shared" ca="1" si="308"/>
        <v>1232.0960000000032</v>
      </c>
      <c r="BP347" s="79">
        <f t="shared" ca="1" si="287"/>
        <v>540631.60100000002</v>
      </c>
      <c r="BQ347" s="14">
        <f ca="1">SUM(BO$12:BO347)</f>
        <v>281735.63199999998</v>
      </c>
      <c r="BR347" s="77">
        <f ca="1">SUM(BM$12:BM347)+SUMIF(BN$12:BN347, "&lt;0")</f>
        <v>258895.96899999995</v>
      </c>
      <c r="BT347" s="78">
        <v>44521</v>
      </c>
      <c r="BU347" s="79">
        <f t="shared" ca="1" si="309"/>
        <v>2000</v>
      </c>
      <c r="BV347" s="79">
        <f t="shared" ca="1" si="325"/>
        <v>2000</v>
      </c>
      <c r="BW347" s="79">
        <f t="shared" ca="1" si="281"/>
        <v>517.90399999999681</v>
      </c>
      <c r="BX347" s="79">
        <f t="shared" ca="1" si="310"/>
        <v>1482.0960000000032</v>
      </c>
      <c r="BY347" s="79">
        <f t="shared" ca="1" si="311"/>
        <v>1482.0960000000032</v>
      </c>
      <c r="BZ347" s="79">
        <f t="shared" ca="1" si="317"/>
        <v>606081.49010891607</v>
      </c>
      <c r="CA347" s="14">
        <f ca="1">SUM(BY$12:BY347)</f>
        <v>317185.52110891615</v>
      </c>
      <c r="CB347" s="77">
        <f ca="1">SUM(BW$12:BW347)+SUMIF(BX$12:BX347, "&lt;0")</f>
        <v>288895.96899999998</v>
      </c>
      <c r="CD347" s="78">
        <v>44521</v>
      </c>
      <c r="CE347" s="79">
        <f t="shared" ca="1" si="312"/>
        <v>2500</v>
      </c>
      <c r="CF347" s="79">
        <f t="shared" ca="1" si="326"/>
        <v>2500</v>
      </c>
      <c r="CG347" s="79">
        <f t="shared" ca="1" si="282"/>
        <v>626.38633721278484</v>
      </c>
      <c r="CH347" s="79">
        <f t="shared" ca="1" si="313"/>
        <v>1873.6136627872152</v>
      </c>
      <c r="CI347" s="79">
        <f t="shared" ca="1" si="314"/>
        <v>1873.6136627872152</v>
      </c>
      <c r="CJ347" s="79">
        <f t="shared" ca="1" si="288"/>
        <v>729341.69994991261</v>
      </c>
      <c r="CK347" s="14">
        <f ca="1">SUM(CI$12:CI347)</f>
        <v>380644.60783229274</v>
      </c>
      <c r="CL347" s="77">
        <f ca="1">SUM(CG$12:CG347)+SUMIF(CH$12:CH347, "&lt;0")</f>
        <v>348697.09211761988</v>
      </c>
    </row>
    <row r="348" spans="1:90" x14ac:dyDescent="0.2">
      <c r="A348" s="56">
        <v>44522</v>
      </c>
      <c r="B348" s="76">
        <f ca="1">IF($A348&gt;= $C$5,$C$6, INDEX('[1]Historical Data'!$D$2:$D$742, MATCH(A348, '[1]Historical Data'!$B$2:$B$742, 0)))</f>
        <v>1942.7882857142852</v>
      </c>
      <c r="C348" s="79">
        <f t="shared" ca="1" si="318"/>
        <v>1942.7882857142852</v>
      </c>
      <c r="D348" s="79">
        <f t="shared" ca="1" si="274"/>
        <v>1170.3842857142859</v>
      </c>
      <c r="E348" s="79">
        <f t="shared" ca="1" si="289"/>
        <v>772.40399999999931</v>
      </c>
      <c r="F348" s="79">
        <f t="shared" ca="1" si="290"/>
        <v>772.40399999999931</v>
      </c>
      <c r="G348" s="79">
        <f t="shared" ca="1" si="315"/>
        <v>593470.49671428709</v>
      </c>
      <c r="H348" s="14">
        <f ca="1">SUM(F$12:F348)</f>
        <v>310269.54914285697</v>
      </c>
      <c r="I348" s="77">
        <f ca="1">SUM(D$12:D348)+SUMIF(E$12:E348, "&lt;0")</f>
        <v>283200.94757142855</v>
      </c>
      <c r="J348" s="14"/>
      <c r="K348" s="78">
        <v>44522</v>
      </c>
      <c r="L348" s="79">
        <f t="shared" ca="1" si="291"/>
        <v>1850.8969899038457</v>
      </c>
      <c r="M348" s="79">
        <f t="shared" ca="1" si="319"/>
        <v>1850.8969899038457</v>
      </c>
      <c r="N348" s="79">
        <f t="shared" ca="1" si="275"/>
        <v>1078.4929899038464</v>
      </c>
      <c r="O348" s="79">
        <f t="shared" ca="1" si="292"/>
        <v>772.40399999999931</v>
      </c>
      <c r="P348" s="79">
        <f t="shared" ca="1" si="293"/>
        <v>772.40399999999931</v>
      </c>
      <c r="Q348" s="79">
        <f t="shared" ca="1" si="283"/>
        <v>569119.30332451663</v>
      </c>
      <c r="R348" s="14">
        <f ca="1">SUM(P$12:P348)</f>
        <v>297037.20254615351</v>
      </c>
      <c r="S348" s="77">
        <f ca="1">SUM(N$12:N348)+SUMIF(O$12:O348, "&lt;0")</f>
        <v>272082.10077836522</v>
      </c>
      <c r="U348" s="78">
        <v>44522</v>
      </c>
      <c r="V348" s="79">
        <f t="shared" ca="1" si="294"/>
        <v>1250</v>
      </c>
      <c r="W348" s="79">
        <f t="shared" ca="1" si="320"/>
        <v>1250</v>
      </c>
      <c r="X348" s="79">
        <f t="shared" ca="1" si="276"/>
        <v>983.98799999999324</v>
      </c>
      <c r="Y348" s="79">
        <f t="shared" ca="1" si="295"/>
        <v>266.01200000000676</v>
      </c>
      <c r="Z348" s="79">
        <f t="shared" ca="1" si="296"/>
        <v>266.01200000000676</v>
      </c>
      <c r="AA348" s="79">
        <f t="shared" ca="1" si="284"/>
        <v>409881.60100000002</v>
      </c>
      <c r="AB348" s="14">
        <f ca="1">SUM(Z$12:Z348)</f>
        <v>210508.03599999999</v>
      </c>
      <c r="AC348" s="77">
        <f ca="1">SUM(X$12:X348)+SUMIF(Y$12:Y348, "&lt;0")</f>
        <v>199373.56499999997</v>
      </c>
      <c r="AE348" s="78">
        <v>44522</v>
      </c>
      <c r="AF348" s="79">
        <f t="shared" ca="1" si="297"/>
        <v>2000</v>
      </c>
      <c r="AG348" s="79">
        <f t="shared" ca="1" si="321"/>
        <v>2000</v>
      </c>
      <c r="AH348" s="79">
        <f t="shared" ca="1" si="277"/>
        <v>1078.4929899038464</v>
      </c>
      <c r="AI348" s="79">
        <f t="shared" ca="1" si="298"/>
        <v>921.50701009615364</v>
      </c>
      <c r="AJ348" s="79">
        <f t="shared" ca="1" si="299"/>
        <v>921.50701009615364</v>
      </c>
      <c r="AK348" s="79">
        <f t="shared" ca="1" si="316"/>
        <v>608081.49010891607</v>
      </c>
      <c r="AL348" s="14">
        <f ca="1">SUM(AJ$12:AJ348)</f>
        <v>318107.02811901231</v>
      </c>
      <c r="AM348" s="77">
        <f ca="1">SUM(AH$12:AH348)+SUMIF(AI$12:AI348, "&lt;0")</f>
        <v>289974.46198990382</v>
      </c>
      <c r="AO348" s="78">
        <v>44522</v>
      </c>
      <c r="AP348" s="79">
        <f t="shared" ca="1" si="300"/>
        <v>3000</v>
      </c>
      <c r="AQ348" s="79">
        <f t="shared" ca="1" si="322"/>
        <v>3000</v>
      </c>
      <c r="AR348" s="79">
        <f t="shared" ca="1" si="278"/>
        <v>1642.6189094343156</v>
      </c>
      <c r="AS348" s="79">
        <f t="shared" ca="1" si="301"/>
        <v>1357.3810905656844</v>
      </c>
      <c r="AT348" s="79">
        <f t="shared" ca="1" si="302"/>
        <v>1357.3810905656844</v>
      </c>
      <c r="AU348" s="79">
        <f t="shared" ca="1" si="285"/>
        <v>844967.72356228146</v>
      </c>
      <c r="AV348" s="14">
        <f ca="1">SUM(AT$12:AT348)</f>
        <v>441981.13775182335</v>
      </c>
      <c r="AW348" s="77">
        <f ca="1">SUM(AR$12:AR348)+SUMIF(AS$12:AS348, "&lt;0")</f>
        <v>402986.58581045829</v>
      </c>
      <c r="AX348" s="14"/>
      <c r="AZ348" s="78">
        <v>44522</v>
      </c>
      <c r="BA348" s="79">
        <f t="shared" ca="1" si="303"/>
        <v>1500</v>
      </c>
      <c r="BB348" s="79">
        <f t="shared" ca="1" si="323"/>
        <v>1500</v>
      </c>
      <c r="BC348" s="79">
        <f t="shared" ca="1" si="279"/>
        <v>727.59600000000069</v>
      </c>
      <c r="BD348" s="79">
        <f t="shared" ca="1" si="304"/>
        <v>772.40399999999931</v>
      </c>
      <c r="BE348" s="79">
        <f t="shared" ca="1" si="305"/>
        <v>772.40399999999931</v>
      </c>
      <c r="BF348" s="79">
        <f t="shared" ca="1" si="286"/>
        <v>476131.60100000002</v>
      </c>
      <c r="BG348" s="14">
        <f ca="1">SUM(BE$12:BE348)</f>
        <v>246508.03599999999</v>
      </c>
      <c r="BH348" s="77">
        <f ca="1">SUM(BC$12:BC348)+SUMIF(BD$12:BD348, "&lt;0")</f>
        <v>229623.565</v>
      </c>
      <c r="BJ348" s="78">
        <v>44522</v>
      </c>
      <c r="BK348" s="79">
        <f t="shared" ca="1" si="306"/>
        <v>1750</v>
      </c>
      <c r="BL348" s="79">
        <f t="shared" ca="1" si="324"/>
        <v>1750</v>
      </c>
      <c r="BM348" s="79">
        <f t="shared" ca="1" si="280"/>
        <v>977.59600000000069</v>
      </c>
      <c r="BN348" s="79">
        <f t="shared" ca="1" si="307"/>
        <v>772.40399999999931</v>
      </c>
      <c r="BO348" s="79">
        <f t="shared" ca="1" si="308"/>
        <v>772.40399999999931</v>
      </c>
      <c r="BP348" s="79">
        <f t="shared" ca="1" si="287"/>
        <v>542381.60100000002</v>
      </c>
      <c r="BQ348" s="14">
        <f ca="1">SUM(BO$12:BO348)</f>
        <v>282508.03599999996</v>
      </c>
      <c r="BR348" s="77">
        <f ca="1">SUM(BM$12:BM348)+SUMIF(BN$12:BN348, "&lt;0")</f>
        <v>259873.56499999994</v>
      </c>
      <c r="BT348" s="78">
        <v>44522</v>
      </c>
      <c r="BU348" s="79">
        <f t="shared" ca="1" si="309"/>
        <v>2000</v>
      </c>
      <c r="BV348" s="79">
        <f t="shared" ca="1" si="325"/>
        <v>2000</v>
      </c>
      <c r="BW348" s="79">
        <f t="shared" ca="1" si="281"/>
        <v>1078.4929899038464</v>
      </c>
      <c r="BX348" s="79">
        <f t="shared" ca="1" si="310"/>
        <v>921.50701009615364</v>
      </c>
      <c r="BY348" s="79">
        <f t="shared" ca="1" si="311"/>
        <v>921.50701009615364</v>
      </c>
      <c r="BZ348" s="79">
        <f t="shared" ca="1" si="317"/>
        <v>608081.49010891607</v>
      </c>
      <c r="CA348" s="14">
        <f ca="1">SUM(BY$12:BY348)</f>
        <v>318107.02811901231</v>
      </c>
      <c r="CB348" s="77">
        <f ca="1">SUM(BW$12:BW348)+SUMIF(BX$12:BX348, "&lt;0")</f>
        <v>289974.46198990382</v>
      </c>
      <c r="CD348" s="78">
        <v>44522</v>
      </c>
      <c r="CE348" s="79">
        <f t="shared" ca="1" si="312"/>
        <v>2500</v>
      </c>
      <c r="CF348" s="79">
        <f t="shared" ca="1" si="326"/>
        <v>2500</v>
      </c>
      <c r="CG348" s="79">
        <f t="shared" ca="1" si="282"/>
        <v>1163.4700804695315</v>
      </c>
      <c r="CH348" s="79">
        <f t="shared" ca="1" si="313"/>
        <v>1336.5299195304685</v>
      </c>
      <c r="CI348" s="79">
        <f t="shared" ca="1" si="314"/>
        <v>1336.5299195304685</v>
      </c>
      <c r="CJ348" s="79">
        <f t="shared" ca="1" si="288"/>
        <v>731841.69994991261</v>
      </c>
      <c r="CK348" s="14">
        <f ca="1">SUM(CI$12:CI348)</f>
        <v>381981.13775182317</v>
      </c>
      <c r="CL348" s="77">
        <f ca="1">SUM(CG$12:CG348)+SUMIF(CH$12:CH348, "&lt;0")</f>
        <v>349860.56219808944</v>
      </c>
    </row>
    <row r="349" spans="1:90" x14ac:dyDescent="0.2">
      <c r="A349" s="56">
        <v>44523</v>
      </c>
      <c r="B349" s="76">
        <f ca="1">IF($A349&gt;= $C$5,$C$6, INDEX('[1]Historical Data'!$D$2:$D$742, MATCH(A349, '[1]Historical Data'!$B$2:$B$742, 0)))</f>
        <v>1942.7882857142852</v>
      </c>
      <c r="C349" s="79">
        <f t="shared" ca="1" si="318"/>
        <v>1942.7882857142852</v>
      </c>
      <c r="D349" s="79">
        <f t="shared" ca="1" si="274"/>
        <v>1700.762285714284</v>
      </c>
      <c r="E349" s="79">
        <f t="shared" ca="1" si="289"/>
        <v>242.0260000000012</v>
      </c>
      <c r="F349" s="79">
        <f t="shared" ca="1" si="290"/>
        <v>242.0260000000012</v>
      </c>
      <c r="G349" s="79">
        <f t="shared" ca="1" si="315"/>
        <v>595413.28500000143</v>
      </c>
      <c r="H349" s="14">
        <f ca="1">SUM(F$12:F349)</f>
        <v>310511.57514285698</v>
      </c>
      <c r="I349" s="77">
        <f ca="1">SUM(D$12:D349)+SUMIF(E$12:E349, "&lt;0")</f>
        <v>284901.70985714282</v>
      </c>
      <c r="J349" s="14"/>
      <c r="K349" s="78">
        <v>44523</v>
      </c>
      <c r="L349" s="79">
        <f t="shared" ca="1" si="291"/>
        <v>1850.8969899038457</v>
      </c>
      <c r="M349" s="79">
        <f t="shared" ca="1" si="319"/>
        <v>1850.8969899038457</v>
      </c>
      <c r="N349" s="79">
        <f t="shared" ca="1" si="275"/>
        <v>1608.8709899038445</v>
      </c>
      <c r="O349" s="79">
        <f t="shared" ca="1" si="292"/>
        <v>242.0260000000012</v>
      </c>
      <c r="P349" s="79">
        <f t="shared" ca="1" si="293"/>
        <v>242.0260000000012</v>
      </c>
      <c r="Q349" s="79">
        <f t="shared" ca="1" si="283"/>
        <v>570970.20031442051</v>
      </c>
      <c r="R349" s="14">
        <f ca="1">SUM(P$12:P349)</f>
        <v>297279.22854615352</v>
      </c>
      <c r="S349" s="77">
        <f ca="1">SUM(N$12:N349)+SUMIF(O$12:O349, "&lt;0")</f>
        <v>273690.97176826908</v>
      </c>
      <c r="U349" s="78">
        <v>44523</v>
      </c>
      <c r="V349" s="79">
        <f t="shared" ca="1" si="294"/>
        <v>1250</v>
      </c>
      <c r="W349" s="79">
        <f t="shared" ca="1" si="320"/>
        <v>1250</v>
      </c>
      <c r="X349" s="79">
        <f t="shared" ca="1" si="276"/>
        <v>1007.9739999999988</v>
      </c>
      <c r="Y349" s="79">
        <f t="shared" ca="1" si="295"/>
        <v>242.0260000000012</v>
      </c>
      <c r="Z349" s="79">
        <f t="shared" ca="1" si="296"/>
        <v>242.0260000000012</v>
      </c>
      <c r="AA349" s="79">
        <f t="shared" ca="1" si="284"/>
        <v>411131.60100000002</v>
      </c>
      <c r="AB349" s="14">
        <f ca="1">SUM(Z$12:Z349)</f>
        <v>210750.06200000001</v>
      </c>
      <c r="AC349" s="77">
        <f ca="1">SUM(X$12:X349)+SUMIF(Y$12:Y349, "&lt;0")</f>
        <v>200381.53899999996</v>
      </c>
      <c r="AE349" s="78">
        <v>44523</v>
      </c>
      <c r="AF349" s="79">
        <f t="shared" ca="1" si="297"/>
        <v>2000</v>
      </c>
      <c r="AG349" s="79">
        <f t="shared" ca="1" si="321"/>
        <v>2000</v>
      </c>
      <c r="AH349" s="79">
        <f t="shared" ca="1" si="277"/>
        <v>1632.3762365509474</v>
      </c>
      <c r="AI349" s="79">
        <f t="shared" ca="1" si="298"/>
        <v>367.6237634490526</v>
      </c>
      <c r="AJ349" s="79">
        <f t="shared" ca="1" si="299"/>
        <v>367.6237634490526</v>
      </c>
      <c r="AK349" s="79">
        <f t="shared" ca="1" si="316"/>
        <v>610081.49010891607</v>
      </c>
      <c r="AL349" s="14">
        <f ca="1">SUM(AJ$12:AJ349)</f>
        <v>318474.65188246133</v>
      </c>
      <c r="AM349" s="77">
        <f ca="1">SUM(AH$12:AH349)+SUMIF(AI$12:AI349, "&lt;0")</f>
        <v>291606.8382264548</v>
      </c>
      <c r="AO349" s="78">
        <v>44523</v>
      </c>
      <c r="AP349" s="79">
        <f t="shared" ca="1" si="300"/>
        <v>3000</v>
      </c>
      <c r="AQ349" s="79">
        <f t="shared" ca="1" si="322"/>
        <v>3000</v>
      </c>
      <c r="AR349" s="79">
        <f t="shared" ca="1" si="278"/>
        <v>2193.8480804695296</v>
      </c>
      <c r="AS349" s="79">
        <f t="shared" ca="1" si="301"/>
        <v>806.15191953047042</v>
      </c>
      <c r="AT349" s="79">
        <f t="shared" ca="1" si="302"/>
        <v>806.15191953047042</v>
      </c>
      <c r="AU349" s="79">
        <f t="shared" ca="1" si="285"/>
        <v>847967.72356228146</v>
      </c>
      <c r="AV349" s="14">
        <f ca="1">SUM(AT$12:AT349)</f>
        <v>442787.28967135382</v>
      </c>
      <c r="AW349" s="77">
        <f ca="1">SUM(AR$12:AR349)+SUMIF(AS$12:AS349, "&lt;0")</f>
        <v>405180.43389092782</v>
      </c>
      <c r="AX349" s="14"/>
      <c r="AZ349" s="78">
        <v>44523</v>
      </c>
      <c r="BA349" s="79">
        <f t="shared" ca="1" si="303"/>
        <v>1500</v>
      </c>
      <c r="BB349" s="79">
        <f t="shared" ca="1" si="323"/>
        <v>1500</v>
      </c>
      <c r="BC349" s="79">
        <f t="shared" ca="1" si="279"/>
        <v>1257.9739999999988</v>
      </c>
      <c r="BD349" s="79">
        <f t="shared" ca="1" si="304"/>
        <v>242.0260000000012</v>
      </c>
      <c r="BE349" s="79">
        <f t="shared" ca="1" si="305"/>
        <v>242.0260000000012</v>
      </c>
      <c r="BF349" s="79">
        <f t="shared" ca="1" si="286"/>
        <v>477631.60100000002</v>
      </c>
      <c r="BG349" s="14">
        <f ca="1">SUM(BE$12:BE349)</f>
        <v>246750.06200000001</v>
      </c>
      <c r="BH349" s="77">
        <f ca="1">SUM(BC$12:BC349)+SUMIF(BD$12:BD349, "&lt;0")</f>
        <v>230881.53899999999</v>
      </c>
      <c r="BJ349" s="78">
        <v>44523</v>
      </c>
      <c r="BK349" s="79">
        <f t="shared" ca="1" si="306"/>
        <v>1750</v>
      </c>
      <c r="BL349" s="79">
        <f t="shared" ca="1" si="324"/>
        <v>1750</v>
      </c>
      <c r="BM349" s="79">
        <f t="shared" ca="1" si="280"/>
        <v>1507.9739999999988</v>
      </c>
      <c r="BN349" s="79">
        <f t="shared" ca="1" si="307"/>
        <v>242.0260000000012</v>
      </c>
      <c r="BO349" s="79">
        <f t="shared" ca="1" si="308"/>
        <v>242.0260000000012</v>
      </c>
      <c r="BP349" s="79">
        <f t="shared" ca="1" si="287"/>
        <v>544131.60100000002</v>
      </c>
      <c r="BQ349" s="14">
        <f ca="1">SUM(BO$12:BO349)</f>
        <v>282750.06199999998</v>
      </c>
      <c r="BR349" s="77">
        <f ca="1">SUM(BM$12:BM349)+SUMIF(BN$12:BN349, "&lt;0")</f>
        <v>261381.53899999996</v>
      </c>
      <c r="BT349" s="78">
        <v>44523</v>
      </c>
      <c r="BU349" s="79">
        <f t="shared" ca="1" si="309"/>
        <v>2000</v>
      </c>
      <c r="BV349" s="79">
        <f t="shared" ca="1" si="325"/>
        <v>2000</v>
      </c>
      <c r="BW349" s="79">
        <f t="shared" ca="1" si="281"/>
        <v>1632.3762365509474</v>
      </c>
      <c r="BX349" s="79">
        <f t="shared" ca="1" si="310"/>
        <v>367.6237634490526</v>
      </c>
      <c r="BY349" s="79">
        <f t="shared" ca="1" si="311"/>
        <v>367.6237634490526</v>
      </c>
      <c r="BZ349" s="79">
        <f t="shared" ca="1" si="317"/>
        <v>610081.49010891607</v>
      </c>
      <c r="CA349" s="14">
        <f ca="1">SUM(BY$12:BY349)</f>
        <v>318474.65188246133</v>
      </c>
      <c r="CB349" s="77">
        <f ca="1">SUM(BW$12:BW349)+SUMIF(BX$12:BX349, "&lt;0")</f>
        <v>291606.8382264548</v>
      </c>
      <c r="CD349" s="78">
        <v>44523</v>
      </c>
      <c r="CE349" s="79">
        <f t="shared" ca="1" si="312"/>
        <v>2500</v>
      </c>
      <c r="CF349" s="79">
        <f t="shared" ca="1" si="326"/>
        <v>2500</v>
      </c>
      <c r="CG349" s="79">
        <f t="shared" ca="1" si="282"/>
        <v>1693.8480804695296</v>
      </c>
      <c r="CH349" s="79">
        <f t="shared" ca="1" si="313"/>
        <v>806.15191953047042</v>
      </c>
      <c r="CI349" s="79">
        <f t="shared" ca="1" si="314"/>
        <v>806.15191953047042</v>
      </c>
      <c r="CJ349" s="79">
        <f t="shared" ca="1" si="288"/>
        <v>734341.69994991261</v>
      </c>
      <c r="CK349" s="14">
        <f ca="1">SUM(CI$12:CI349)</f>
        <v>382787.28967135365</v>
      </c>
      <c r="CL349" s="77">
        <f ca="1">SUM(CG$12:CG349)+SUMIF(CH$12:CH349, "&lt;0")</f>
        <v>351554.41027855896</v>
      </c>
    </row>
    <row r="350" spans="1:90" x14ac:dyDescent="0.2">
      <c r="A350" s="56">
        <v>44524</v>
      </c>
      <c r="B350" s="76">
        <f ca="1">IF($A350&gt;= $C$5,$C$6, INDEX('[1]Historical Data'!$D$2:$D$742, MATCH(A350, '[1]Historical Data'!$B$2:$B$742, 0)))</f>
        <v>1942.7882857142852</v>
      </c>
      <c r="C350" s="79">
        <f t="shared" ca="1" si="318"/>
        <v>1942.7882857142852</v>
      </c>
      <c r="D350" s="79">
        <f t="shared" ca="1" si="274"/>
        <v>831.98028571428381</v>
      </c>
      <c r="E350" s="79">
        <f t="shared" ca="1" si="289"/>
        <v>1110.8080000000014</v>
      </c>
      <c r="F350" s="79">
        <f t="shared" ca="1" si="290"/>
        <v>1110.8080000000014</v>
      </c>
      <c r="G350" s="79">
        <f t="shared" ca="1" si="315"/>
        <v>597356.07328571577</v>
      </c>
      <c r="H350" s="14">
        <f ca="1">SUM(F$12:F350)</f>
        <v>311622.383142857</v>
      </c>
      <c r="I350" s="77">
        <f ca="1">SUM(D$12:D350)+SUMIF(E$12:E350, "&lt;0")</f>
        <v>285733.69014285709</v>
      </c>
      <c r="J350" s="14"/>
      <c r="K350" s="78">
        <v>44524</v>
      </c>
      <c r="L350" s="79">
        <f t="shared" ca="1" si="291"/>
        <v>1850.8969899038457</v>
      </c>
      <c r="M350" s="79">
        <f t="shared" ca="1" si="319"/>
        <v>1850.8969899038457</v>
      </c>
      <c r="N350" s="79">
        <f t="shared" ca="1" si="275"/>
        <v>740.08898990384432</v>
      </c>
      <c r="O350" s="79">
        <f t="shared" ca="1" si="292"/>
        <v>1110.8080000000014</v>
      </c>
      <c r="P350" s="79">
        <f t="shared" ca="1" si="293"/>
        <v>1110.8080000000014</v>
      </c>
      <c r="Q350" s="79">
        <f t="shared" ca="1" si="283"/>
        <v>572821.09730432439</v>
      </c>
      <c r="R350" s="14">
        <f ca="1">SUM(P$12:P350)</f>
        <v>298390.03654615354</v>
      </c>
      <c r="S350" s="77">
        <f ca="1">SUM(N$12:N350)+SUMIF(O$12:O350, "&lt;0")</f>
        <v>274431.06075817294</v>
      </c>
      <c r="U350" s="78">
        <v>44524</v>
      </c>
      <c r="V350" s="79">
        <f t="shared" ca="1" si="294"/>
        <v>1250</v>
      </c>
      <c r="W350" s="79">
        <f t="shared" ca="1" si="320"/>
        <v>1250</v>
      </c>
      <c r="X350" s="79">
        <f t="shared" ca="1" si="276"/>
        <v>139.19199999999864</v>
      </c>
      <c r="Y350" s="79">
        <f t="shared" ca="1" si="295"/>
        <v>1110.8080000000014</v>
      </c>
      <c r="Z350" s="79">
        <f t="shared" ca="1" si="296"/>
        <v>1110.8080000000014</v>
      </c>
      <c r="AA350" s="79">
        <f t="shared" ca="1" si="284"/>
        <v>412381.60100000002</v>
      </c>
      <c r="AB350" s="14">
        <f ca="1">SUM(Z$12:Z350)</f>
        <v>211860.87</v>
      </c>
      <c r="AC350" s="77">
        <f ca="1">SUM(X$12:X350)+SUMIF(Y$12:Y350, "&lt;0")</f>
        <v>200520.73099999997</v>
      </c>
      <c r="AE350" s="78">
        <v>44524</v>
      </c>
      <c r="AF350" s="79">
        <f t="shared" ca="1" si="297"/>
        <v>2000</v>
      </c>
      <c r="AG350" s="79">
        <f t="shared" ca="1" si="321"/>
        <v>2000</v>
      </c>
      <c r="AH350" s="79">
        <f t="shared" ca="1" si="277"/>
        <v>787.09948319805017</v>
      </c>
      <c r="AI350" s="79">
        <f t="shared" ca="1" si="298"/>
        <v>1212.9005168019498</v>
      </c>
      <c r="AJ350" s="79">
        <f t="shared" ca="1" si="299"/>
        <v>1212.9005168019498</v>
      </c>
      <c r="AK350" s="79">
        <f t="shared" ca="1" si="316"/>
        <v>612081.49010891607</v>
      </c>
      <c r="AL350" s="14">
        <f ca="1">SUM(AJ$12:AJ350)</f>
        <v>319687.55239926325</v>
      </c>
      <c r="AM350" s="77">
        <f ca="1">SUM(AH$12:AH350)+SUMIF(AI$12:AI350, "&lt;0")</f>
        <v>292393.93770965288</v>
      </c>
      <c r="AO350" s="78">
        <v>44524</v>
      </c>
      <c r="AP350" s="79">
        <f t="shared" ca="1" si="300"/>
        <v>3000</v>
      </c>
      <c r="AQ350" s="79">
        <f t="shared" ca="1" si="322"/>
        <v>3000</v>
      </c>
      <c r="AR350" s="79">
        <f t="shared" ca="1" si="278"/>
        <v>1325.0660804695294</v>
      </c>
      <c r="AS350" s="79">
        <f t="shared" ca="1" si="301"/>
        <v>1674.9339195304706</v>
      </c>
      <c r="AT350" s="79">
        <f t="shared" ca="1" si="302"/>
        <v>1674.9339195304706</v>
      </c>
      <c r="AU350" s="79">
        <f t="shared" ca="1" si="285"/>
        <v>850967.72356228146</v>
      </c>
      <c r="AV350" s="14">
        <f ca="1">SUM(AT$12:AT350)</f>
        <v>444462.2235908843</v>
      </c>
      <c r="AW350" s="77">
        <f ca="1">SUM(AR$12:AR350)+SUMIF(AS$12:AS350, "&lt;0")</f>
        <v>406505.49997139734</v>
      </c>
      <c r="AX350" s="14"/>
      <c r="AZ350" s="78">
        <v>44524</v>
      </c>
      <c r="BA350" s="79">
        <f t="shared" ca="1" si="303"/>
        <v>1500</v>
      </c>
      <c r="BB350" s="79">
        <f t="shared" ca="1" si="323"/>
        <v>1500</v>
      </c>
      <c r="BC350" s="79">
        <f t="shared" ca="1" si="279"/>
        <v>389.19199999999864</v>
      </c>
      <c r="BD350" s="79">
        <f t="shared" ca="1" si="304"/>
        <v>1110.8080000000014</v>
      </c>
      <c r="BE350" s="79">
        <f t="shared" ca="1" si="305"/>
        <v>1110.8080000000014</v>
      </c>
      <c r="BF350" s="79">
        <f t="shared" ca="1" si="286"/>
        <v>479131.60100000002</v>
      </c>
      <c r="BG350" s="14">
        <f ca="1">SUM(BE$12:BE350)</f>
        <v>247860.87</v>
      </c>
      <c r="BH350" s="77">
        <f ca="1">SUM(BC$12:BC350)+SUMIF(BD$12:BD350, "&lt;0")</f>
        <v>231270.731</v>
      </c>
      <c r="BJ350" s="78">
        <v>44524</v>
      </c>
      <c r="BK350" s="79">
        <f t="shared" ca="1" si="306"/>
        <v>1750</v>
      </c>
      <c r="BL350" s="79">
        <f t="shared" ca="1" si="324"/>
        <v>1750</v>
      </c>
      <c r="BM350" s="79">
        <f t="shared" ca="1" si="280"/>
        <v>639.19199999999864</v>
      </c>
      <c r="BN350" s="79">
        <f t="shared" ca="1" si="307"/>
        <v>1110.8080000000014</v>
      </c>
      <c r="BO350" s="79">
        <f t="shared" ca="1" si="308"/>
        <v>1110.8080000000014</v>
      </c>
      <c r="BP350" s="79">
        <f t="shared" ca="1" si="287"/>
        <v>545881.60100000002</v>
      </c>
      <c r="BQ350" s="14">
        <f ca="1">SUM(BO$12:BO350)</f>
        <v>283860.87</v>
      </c>
      <c r="BR350" s="77">
        <f ca="1">SUM(BM$12:BM350)+SUMIF(BN$12:BN350, "&lt;0")</f>
        <v>262020.73099999994</v>
      </c>
      <c r="BT350" s="78">
        <v>44524</v>
      </c>
      <c r="BU350" s="79">
        <f t="shared" ca="1" si="309"/>
        <v>2000</v>
      </c>
      <c r="BV350" s="79">
        <f t="shared" ca="1" si="325"/>
        <v>2000</v>
      </c>
      <c r="BW350" s="79">
        <f t="shared" ca="1" si="281"/>
        <v>787.09948319805017</v>
      </c>
      <c r="BX350" s="79">
        <f t="shared" ca="1" si="310"/>
        <v>1212.9005168019498</v>
      </c>
      <c r="BY350" s="79">
        <f t="shared" ca="1" si="311"/>
        <v>1212.9005168019498</v>
      </c>
      <c r="BZ350" s="79">
        <f t="shared" ca="1" si="317"/>
        <v>612081.49010891607</v>
      </c>
      <c r="CA350" s="14">
        <f ca="1">SUM(BY$12:BY350)</f>
        <v>319687.55239926325</v>
      </c>
      <c r="CB350" s="77">
        <f ca="1">SUM(BW$12:BW350)+SUMIF(BX$12:BX350, "&lt;0")</f>
        <v>292393.93770965288</v>
      </c>
      <c r="CD350" s="78">
        <v>44524</v>
      </c>
      <c r="CE350" s="79">
        <f t="shared" ca="1" si="312"/>
        <v>2500</v>
      </c>
      <c r="CF350" s="79">
        <f t="shared" ca="1" si="326"/>
        <v>2500</v>
      </c>
      <c r="CG350" s="79">
        <f t="shared" ca="1" si="282"/>
        <v>825.06608046952942</v>
      </c>
      <c r="CH350" s="79">
        <f t="shared" ca="1" si="313"/>
        <v>1674.9339195304706</v>
      </c>
      <c r="CI350" s="79">
        <f t="shared" ca="1" si="314"/>
        <v>1674.9339195304706</v>
      </c>
      <c r="CJ350" s="79">
        <f t="shared" ca="1" si="288"/>
        <v>736841.69994991261</v>
      </c>
      <c r="CK350" s="14">
        <f ca="1">SUM(CI$12:CI350)</f>
        <v>384462.22359088412</v>
      </c>
      <c r="CL350" s="77">
        <f ca="1">SUM(CG$12:CG350)+SUMIF(CH$12:CH350, "&lt;0")</f>
        <v>352379.47635902849</v>
      </c>
    </row>
    <row r="351" spans="1:90" x14ac:dyDescent="0.2">
      <c r="A351" s="56">
        <v>44525</v>
      </c>
      <c r="B351" s="76">
        <f ca="1">IF($A351&gt;= $C$5,$C$6, INDEX('[1]Historical Data'!$D$2:$D$742, MATCH(A351, '[1]Historical Data'!$B$2:$B$742, 0)))</f>
        <v>1942.7882857142852</v>
      </c>
      <c r="C351" s="79">
        <f t="shared" ca="1" si="318"/>
        <v>1942.7882857142852</v>
      </c>
      <c r="D351" s="79">
        <f t="shared" ca="1" si="274"/>
        <v>744.15928571429208</v>
      </c>
      <c r="E351" s="79">
        <f t="shared" ca="1" si="289"/>
        <v>1198.6289999999931</v>
      </c>
      <c r="F351" s="79">
        <f t="shared" ca="1" si="290"/>
        <v>1198.6289999999931</v>
      </c>
      <c r="G351" s="79">
        <f t="shared" ca="1" si="315"/>
        <v>599298.86157143011</v>
      </c>
      <c r="H351" s="14">
        <f ca="1">SUM(F$12:F351)</f>
        <v>312821.01214285701</v>
      </c>
      <c r="I351" s="77">
        <f ca="1">SUM(D$12:D351)+SUMIF(E$12:E351, "&lt;0")</f>
        <v>286477.84942857135</v>
      </c>
      <c r="J351" s="14"/>
      <c r="K351" s="78">
        <v>44525</v>
      </c>
      <c r="L351" s="79">
        <f t="shared" ca="1" si="291"/>
        <v>1850.8969899038457</v>
      </c>
      <c r="M351" s="79">
        <f t="shared" ca="1" si="319"/>
        <v>1850.8969899038457</v>
      </c>
      <c r="N351" s="79">
        <f t="shared" ca="1" si="275"/>
        <v>652.26798990385259</v>
      </c>
      <c r="O351" s="79">
        <f t="shared" ca="1" si="292"/>
        <v>1198.6289999999931</v>
      </c>
      <c r="P351" s="79">
        <f t="shared" ca="1" si="293"/>
        <v>1198.6289999999931</v>
      </c>
      <c r="Q351" s="79">
        <f t="shared" ca="1" si="283"/>
        <v>574671.99429422827</v>
      </c>
      <c r="R351" s="14">
        <f ca="1">SUM(P$12:P351)</f>
        <v>299588.66554615356</v>
      </c>
      <c r="S351" s="77">
        <f ca="1">SUM(N$12:N351)+SUMIF(O$12:O351, "&lt;0")</f>
        <v>275083.3287480768</v>
      </c>
      <c r="U351" s="78">
        <v>44525</v>
      </c>
      <c r="V351" s="79">
        <f t="shared" ca="1" si="294"/>
        <v>1250</v>
      </c>
      <c r="W351" s="79">
        <f t="shared" ca="1" si="320"/>
        <v>1250</v>
      </c>
      <c r="X351" s="79">
        <f t="shared" ca="1" si="276"/>
        <v>51.371000000006916</v>
      </c>
      <c r="Y351" s="79">
        <f t="shared" ca="1" si="295"/>
        <v>1198.6289999999931</v>
      </c>
      <c r="Z351" s="79">
        <f t="shared" ca="1" si="296"/>
        <v>1198.6289999999931</v>
      </c>
      <c r="AA351" s="79">
        <f t="shared" ca="1" si="284"/>
        <v>413631.60100000002</v>
      </c>
      <c r="AB351" s="14">
        <f ca="1">SUM(Z$12:Z351)</f>
        <v>213059.49899999998</v>
      </c>
      <c r="AC351" s="77">
        <f ca="1">SUM(X$12:X351)+SUMIF(Y$12:Y351, "&lt;0")</f>
        <v>200572.10199999998</v>
      </c>
      <c r="AE351" s="78">
        <v>44525</v>
      </c>
      <c r="AF351" s="79">
        <f t="shared" ca="1" si="297"/>
        <v>2000</v>
      </c>
      <c r="AG351" s="79">
        <f t="shared" ca="1" si="321"/>
        <v>2000</v>
      </c>
      <c r="AH351" s="79">
        <f t="shared" ca="1" si="277"/>
        <v>722.78372984516136</v>
      </c>
      <c r="AI351" s="79">
        <f t="shared" ca="1" si="298"/>
        <v>1277.2162701548386</v>
      </c>
      <c r="AJ351" s="79">
        <f t="shared" ca="1" si="299"/>
        <v>1277.2162701548386</v>
      </c>
      <c r="AK351" s="79">
        <f t="shared" ca="1" si="316"/>
        <v>614081.49010891607</v>
      </c>
      <c r="AL351" s="14">
        <f ca="1">SUM(AJ$12:AJ351)</f>
        <v>320964.76866941812</v>
      </c>
      <c r="AM351" s="77">
        <f ca="1">SUM(AH$12:AH351)+SUMIF(AI$12:AI351, "&lt;0")</f>
        <v>293116.72143949801</v>
      </c>
      <c r="AO351" s="78">
        <v>44525</v>
      </c>
      <c r="AP351" s="79">
        <f t="shared" ca="1" si="300"/>
        <v>3000</v>
      </c>
      <c r="AQ351" s="79">
        <f t="shared" ca="1" si="322"/>
        <v>3000</v>
      </c>
      <c r="AR351" s="79">
        <f t="shared" ca="1" si="278"/>
        <v>1237.2450804695377</v>
      </c>
      <c r="AS351" s="79">
        <f t="shared" ca="1" si="301"/>
        <v>1762.7549195304623</v>
      </c>
      <c r="AT351" s="79">
        <f t="shared" ca="1" si="302"/>
        <v>1762.7549195304623</v>
      </c>
      <c r="AU351" s="79">
        <f t="shared" ca="1" si="285"/>
        <v>853967.72356228146</v>
      </c>
      <c r="AV351" s="14">
        <f ca="1">SUM(AT$12:AT351)</f>
        <v>446224.97851041477</v>
      </c>
      <c r="AW351" s="77">
        <f ca="1">SUM(AR$12:AR351)+SUMIF(AS$12:AS351, "&lt;0")</f>
        <v>407742.74505186686</v>
      </c>
      <c r="AX351" s="14"/>
      <c r="AZ351" s="78">
        <v>44525</v>
      </c>
      <c r="BA351" s="79">
        <f t="shared" ca="1" si="303"/>
        <v>1500</v>
      </c>
      <c r="BB351" s="79">
        <f t="shared" ca="1" si="323"/>
        <v>1500</v>
      </c>
      <c r="BC351" s="79">
        <f t="shared" ca="1" si="279"/>
        <v>301.37100000000692</v>
      </c>
      <c r="BD351" s="79">
        <f t="shared" ca="1" si="304"/>
        <v>1198.6289999999931</v>
      </c>
      <c r="BE351" s="79">
        <f t="shared" ca="1" si="305"/>
        <v>1198.6289999999931</v>
      </c>
      <c r="BF351" s="79">
        <f t="shared" ca="1" si="286"/>
        <v>480631.60100000002</v>
      </c>
      <c r="BG351" s="14">
        <f ca="1">SUM(BE$12:BE351)</f>
        <v>249059.49899999998</v>
      </c>
      <c r="BH351" s="77">
        <f ca="1">SUM(BC$12:BC351)+SUMIF(BD$12:BD351, "&lt;0")</f>
        <v>231572.10200000001</v>
      </c>
      <c r="BJ351" s="78">
        <v>44525</v>
      </c>
      <c r="BK351" s="79">
        <f t="shared" ca="1" si="306"/>
        <v>1750</v>
      </c>
      <c r="BL351" s="79">
        <f t="shared" ca="1" si="324"/>
        <v>1750</v>
      </c>
      <c r="BM351" s="79">
        <f t="shared" ca="1" si="280"/>
        <v>551.37100000000692</v>
      </c>
      <c r="BN351" s="79">
        <f t="shared" ca="1" si="307"/>
        <v>1198.6289999999931</v>
      </c>
      <c r="BO351" s="79">
        <f t="shared" ca="1" si="308"/>
        <v>1198.6289999999931</v>
      </c>
      <c r="BP351" s="79">
        <f t="shared" ca="1" si="287"/>
        <v>547631.60100000002</v>
      </c>
      <c r="BQ351" s="14">
        <f ca="1">SUM(BO$12:BO351)</f>
        <v>285059.49900000001</v>
      </c>
      <c r="BR351" s="77">
        <f ca="1">SUM(BM$12:BM351)+SUMIF(BN$12:BN351, "&lt;0")</f>
        <v>262572.10199999996</v>
      </c>
      <c r="BT351" s="78">
        <v>44525</v>
      </c>
      <c r="BU351" s="79">
        <f t="shared" ca="1" si="309"/>
        <v>2000</v>
      </c>
      <c r="BV351" s="79">
        <f t="shared" ca="1" si="325"/>
        <v>2000</v>
      </c>
      <c r="BW351" s="79">
        <f t="shared" ca="1" si="281"/>
        <v>722.78372984516136</v>
      </c>
      <c r="BX351" s="79">
        <f t="shared" ca="1" si="310"/>
        <v>1277.2162701548386</v>
      </c>
      <c r="BY351" s="79">
        <f t="shared" ca="1" si="311"/>
        <v>1277.2162701548386</v>
      </c>
      <c r="BZ351" s="79">
        <f t="shared" ca="1" si="317"/>
        <v>614081.49010891607</v>
      </c>
      <c r="CA351" s="14">
        <f ca="1">SUM(BY$12:BY351)</f>
        <v>320964.76866941812</v>
      </c>
      <c r="CB351" s="77">
        <f ca="1">SUM(BW$12:BW351)+SUMIF(BX$12:BX351, "&lt;0")</f>
        <v>293116.72143949801</v>
      </c>
      <c r="CD351" s="78">
        <v>44525</v>
      </c>
      <c r="CE351" s="79">
        <f t="shared" ca="1" si="312"/>
        <v>2500</v>
      </c>
      <c r="CF351" s="79">
        <f t="shared" ca="1" si="326"/>
        <v>2500</v>
      </c>
      <c r="CG351" s="79">
        <f t="shared" ca="1" si="282"/>
        <v>737.2450804695377</v>
      </c>
      <c r="CH351" s="79">
        <f t="shared" ca="1" si="313"/>
        <v>1762.7549195304623</v>
      </c>
      <c r="CI351" s="79">
        <f t="shared" ca="1" si="314"/>
        <v>1762.7549195304623</v>
      </c>
      <c r="CJ351" s="79">
        <f t="shared" ca="1" si="288"/>
        <v>739341.69994991261</v>
      </c>
      <c r="CK351" s="14">
        <f ca="1">SUM(CI$12:CI351)</f>
        <v>386224.9785104146</v>
      </c>
      <c r="CL351" s="77">
        <f ca="1">SUM(CG$12:CG351)+SUMIF(CH$12:CH351, "&lt;0")</f>
        <v>353116.72143949801</v>
      </c>
    </row>
    <row r="352" spans="1:90" x14ac:dyDescent="0.2">
      <c r="A352" s="56">
        <v>44526</v>
      </c>
      <c r="B352" s="76">
        <f ca="1">IF($A352&gt;= $C$5,$C$6, INDEX('[1]Historical Data'!$D$2:$D$742, MATCH(A352, '[1]Historical Data'!$B$2:$B$742, 0)))</f>
        <v>1942.7882857142852</v>
      </c>
      <c r="C352" s="79">
        <f t="shared" ca="1" si="318"/>
        <v>1942.7882857142852</v>
      </c>
      <c r="D352" s="79">
        <f t="shared" ca="1" si="274"/>
        <v>451.12128571428025</v>
      </c>
      <c r="E352" s="79">
        <f t="shared" ca="1" si="289"/>
        <v>1491.6670000000049</v>
      </c>
      <c r="F352" s="79">
        <f t="shared" ca="1" si="290"/>
        <v>1491.6670000000049</v>
      </c>
      <c r="G352" s="79">
        <f t="shared" ca="1" si="315"/>
        <v>601241.64985714445</v>
      </c>
      <c r="H352" s="14">
        <f ca="1">SUM(F$12:F352)</f>
        <v>314312.67914285703</v>
      </c>
      <c r="I352" s="77">
        <f ca="1">SUM(D$12:D352)+SUMIF(E$12:E352, "&lt;0")</f>
        <v>286928.97071428562</v>
      </c>
      <c r="J352" s="14"/>
      <c r="K352" s="78">
        <v>44526</v>
      </c>
      <c r="L352" s="79">
        <f t="shared" ca="1" si="291"/>
        <v>1850.8969899038457</v>
      </c>
      <c r="M352" s="79">
        <f t="shared" ca="1" si="319"/>
        <v>1850.8969899038457</v>
      </c>
      <c r="N352" s="79">
        <f t="shared" ca="1" si="275"/>
        <v>359.22998990384076</v>
      </c>
      <c r="O352" s="79">
        <f t="shared" ca="1" si="292"/>
        <v>1491.6670000000049</v>
      </c>
      <c r="P352" s="79">
        <f t="shared" ca="1" si="293"/>
        <v>1491.6670000000049</v>
      </c>
      <c r="Q352" s="79">
        <f t="shared" ca="1" si="283"/>
        <v>576522.89128413214</v>
      </c>
      <c r="R352" s="14">
        <f ca="1">SUM(P$12:P352)</f>
        <v>301080.33254615357</v>
      </c>
      <c r="S352" s="77">
        <f ca="1">SUM(N$12:N352)+SUMIF(O$12:O352, "&lt;0")</f>
        <v>275442.55873798067</v>
      </c>
      <c r="U352" s="78">
        <v>44526</v>
      </c>
      <c r="V352" s="79">
        <f t="shared" ca="1" si="294"/>
        <v>1250</v>
      </c>
      <c r="W352" s="79">
        <f t="shared" ca="1" si="320"/>
        <v>1250</v>
      </c>
      <c r="X352" s="79">
        <f t="shared" ca="1" si="276"/>
        <v>0</v>
      </c>
      <c r="Y352" s="79">
        <f t="shared" ca="1" si="295"/>
        <v>1250</v>
      </c>
      <c r="Z352" s="79">
        <f t="shared" ca="1" si="296"/>
        <v>1250</v>
      </c>
      <c r="AA352" s="79">
        <f t="shared" ca="1" si="284"/>
        <v>414881.60100000002</v>
      </c>
      <c r="AB352" s="14">
        <f ca="1">SUM(Z$12:Z352)</f>
        <v>214309.49899999998</v>
      </c>
      <c r="AC352" s="77">
        <f ca="1">SUM(X$12:X352)+SUMIF(Y$12:Y352, "&lt;0")</f>
        <v>200572.10199999998</v>
      </c>
      <c r="AE352" s="78">
        <v>44526</v>
      </c>
      <c r="AF352" s="79">
        <f t="shared" ca="1" si="297"/>
        <v>2000</v>
      </c>
      <c r="AG352" s="79">
        <f t="shared" ca="1" si="321"/>
        <v>2000</v>
      </c>
      <c r="AH352" s="79">
        <f t="shared" ca="1" si="277"/>
        <v>453.25097649225222</v>
      </c>
      <c r="AI352" s="79">
        <f t="shared" ca="1" si="298"/>
        <v>1546.7490235077478</v>
      </c>
      <c r="AJ352" s="79">
        <f t="shared" ca="1" si="299"/>
        <v>1546.7490235077478</v>
      </c>
      <c r="AK352" s="79">
        <f t="shared" ca="1" si="316"/>
        <v>616081.49010891607</v>
      </c>
      <c r="AL352" s="14">
        <f ca="1">SUM(AJ$12:AJ352)</f>
        <v>322511.51769292587</v>
      </c>
      <c r="AM352" s="77">
        <f ca="1">SUM(AH$12:AH352)+SUMIF(AI$12:AI352, "&lt;0")</f>
        <v>293569.97241599025</v>
      </c>
      <c r="AO352" s="78">
        <v>44526</v>
      </c>
      <c r="AP352" s="79">
        <f t="shared" ca="1" si="300"/>
        <v>3000</v>
      </c>
      <c r="AQ352" s="79">
        <f t="shared" ca="1" si="322"/>
        <v>3000</v>
      </c>
      <c r="AR352" s="79">
        <f t="shared" ca="1" si="278"/>
        <v>944.20708046952586</v>
      </c>
      <c r="AS352" s="79">
        <f t="shared" ca="1" si="301"/>
        <v>2055.7929195304741</v>
      </c>
      <c r="AT352" s="79">
        <f t="shared" ca="1" si="302"/>
        <v>2055.7929195304741</v>
      </c>
      <c r="AU352" s="79">
        <f t="shared" ca="1" si="285"/>
        <v>856967.72356228146</v>
      </c>
      <c r="AV352" s="14">
        <f ca="1">SUM(AT$12:AT352)</f>
        <v>448280.77142994525</v>
      </c>
      <c r="AW352" s="77">
        <f ca="1">SUM(AR$12:AR352)+SUMIF(AS$12:AS352, "&lt;0")</f>
        <v>408686.95213233639</v>
      </c>
      <c r="AX352" s="14"/>
      <c r="AZ352" s="78">
        <v>44526</v>
      </c>
      <c r="BA352" s="79">
        <f t="shared" ca="1" si="303"/>
        <v>1500</v>
      </c>
      <c r="BB352" s="79">
        <f t="shared" ca="1" si="323"/>
        <v>1500</v>
      </c>
      <c r="BC352" s="79">
        <f t="shared" ca="1" si="279"/>
        <v>8.3329999999950815</v>
      </c>
      <c r="BD352" s="79">
        <f t="shared" ca="1" si="304"/>
        <v>1491.6670000000049</v>
      </c>
      <c r="BE352" s="79">
        <f t="shared" ca="1" si="305"/>
        <v>1491.6670000000049</v>
      </c>
      <c r="BF352" s="79">
        <f t="shared" ca="1" si="286"/>
        <v>482131.60100000002</v>
      </c>
      <c r="BG352" s="14">
        <f ca="1">SUM(BE$12:BE352)</f>
        <v>250551.166</v>
      </c>
      <c r="BH352" s="77">
        <f ca="1">SUM(BC$12:BC352)+SUMIF(BD$12:BD352, "&lt;0")</f>
        <v>231580.435</v>
      </c>
      <c r="BJ352" s="78">
        <v>44526</v>
      </c>
      <c r="BK352" s="79">
        <f t="shared" ca="1" si="306"/>
        <v>1750</v>
      </c>
      <c r="BL352" s="79">
        <f t="shared" ca="1" si="324"/>
        <v>1750</v>
      </c>
      <c r="BM352" s="79">
        <f t="shared" ca="1" si="280"/>
        <v>258.33299999999508</v>
      </c>
      <c r="BN352" s="79">
        <f t="shared" ca="1" si="307"/>
        <v>1491.6670000000049</v>
      </c>
      <c r="BO352" s="79">
        <f t="shared" ca="1" si="308"/>
        <v>1491.6670000000049</v>
      </c>
      <c r="BP352" s="79">
        <f t="shared" ca="1" si="287"/>
        <v>549381.60100000002</v>
      </c>
      <c r="BQ352" s="14">
        <f ca="1">SUM(BO$12:BO352)</f>
        <v>286551.16600000003</v>
      </c>
      <c r="BR352" s="77">
        <f ca="1">SUM(BM$12:BM352)+SUMIF(BN$12:BN352, "&lt;0")</f>
        <v>262830.43499999994</v>
      </c>
      <c r="BT352" s="78">
        <v>44526</v>
      </c>
      <c r="BU352" s="79">
        <f t="shared" ca="1" si="309"/>
        <v>2000</v>
      </c>
      <c r="BV352" s="79">
        <f t="shared" ca="1" si="325"/>
        <v>2000</v>
      </c>
      <c r="BW352" s="79">
        <f t="shared" ca="1" si="281"/>
        <v>453.25097649225222</v>
      </c>
      <c r="BX352" s="79">
        <f t="shared" ca="1" si="310"/>
        <v>1546.7490235077478</v>
      </c>
      <c r="BY352" s="79">
        <f t="shared" ca="1" si="311"/>
        <v>1546.7490235077478</v>
      </c>
      <c r="BZ352" s="79">
        <f t="shared" ca="1" si="317"/>
        <v>616081.49010891607</v>
      </c>
      <c r="CA352" s="14">
        <f ca="1">SUM(BY$12:BY352)</f>
        <v>322511.51769292587</v>
      </c>
      <c r="CB352" s="77">
        <f ca="1">SUM(BW$12:BW352)+SUMIF(BX$12:BX352, "&lt;0")</f>
        <v>293569.97241599025</v>
      </c>
      <c r="CD352" s="78">
        <v>44526</v>
      </c>
      <c r="CE352" s="79">
        <f t="shared" ca="1" si="312"/>
        <v>2500</v>
      </c>
      <c r="CF352" s="79">
        <f t="shared" ca="1" si="326"/>
        <v>2500</v>
      </c>
      <c r="CG352" s="79">
        <f t="shared" ca="1" si="282"/>
        <v>453.25097649225222</v>
      </c>
      <c r="CH352" s="79">
        <f t="shared" ca="1" si="313"/>
        <v>2046.7490235077478</v>
      </c>
      <c r="CI352" s="79">
        <f t="shared" ca="1" si="314"/>
        <v>2046.7490235077478</v>
      </c>
      <c r="CJ352" s="79">
        <f t="shared" ca="1" si="288"/>
        <v>741841.69994991261</v>
      </c>
      <c r="CK352" s="14">
        <f ca="1">SUM(CI$12:CI352)</f>
        <v>388271.72753392236</v>
      </c>
      <c r="CL352" s="77">
        <f ca="1">SUM(CG$12:CG352)+SUMIF(CH$12:CH352, "&lt;0")</f>
        <v>353569.97241599025</v>
      </c>
    </row>
    <row r="353" spans="1:90" x14ac:dyDescent="0.2">
      <c r="A353" s="56">
        <v>44527</v>
      </c>
      <c r="B353" s="76">
        <f ca="1">IF($A353&gt;= $C$5,$C$6, INDEX('[1]Historical Data'!$D$2:$D$742, MATCH(A353, '[1]Historical Data'!$B$2:$B$742, 0)))</f>
        <v>1942.7882857142852</v>
      </c>
      <c r="C353" s="79">
        <f t="shared" ca="1" si="318"/>
        <v>1942.7882857142852</v>
      </c>
      <c r="D353" s="79">
        <f t="shared" ca="1" si="274"/>
        <v>589.41828571428437</v>
      </c>
      <c r="E353" s="79">
        <f t="shared" ca="1" si="289"/>
        <v>1353.3700000000008</v>
      </c>
      <c r="F353" s="79">
        <f t="shared" ca="1" si="290"/>
        <v>1353.3700000000008</v>
      </c>
      <c r="G353" s="79">
        <f t="shared" ca="1" si="315"/>
        <v>603184.43814285879</v>
      </c>
      <c r="H353" s="14">
        <f ca="1">SUM(F$12:F353)</f>
        <v>315666.04914285702</v>
      </c>
      <c r="I353" s="77">
        <f ca="1">SUM(D$12:D353)+SUMIF(E$12:E353, "&lt;0")</f>
        <v>287518.38899999991</v>
      </c>
      <c r="J353" s="14"/>
      <c r="K353" s="78">
        <v>44527</v>
      </c>
      <c r="L353" s="79">
        <f t="shared" ca="1" si="291"/>
        <v>1850.8969899038457</v>
      </c>
      <c r="M353" s="79">
        <f t="shared" ca="1" si="319"/>
        <v>1850.8969899038457</v>
      </c>
      <c r="N353" s="79">
        <f t="shared" ca="1" si="275"/>
        <v>497.52698990384488</v>
      </c>
      <c r="O353" s="79">
        <f t="shared" ca="1" si="292"/>
        <v>1353.3700000000008</v>
      </c>
      <c r="P353" s="79">
        <f t="shared" ca="1" si="293"/>
        <v>1353.3700000000008</v>
      </c>
      <c r="Q353" s="79">
        <f t="shared" ca="1" si="283"/>
        <v>578373.78827403602</v>
      </c>
      <c r="R353" s="14">
        <f ca="1">SUM(P$12:P353)</f>
        <v>302433.70254615357</v>
      </c>
      <c r="S353" s="77">
        <f ca="1">SUM(N$12:N353)+SUMIF(O$12:O353, "&lt;0")</f>
        <v>275940.08572788449</v>
      </c>
      <c r="U353" s="78">
        <v>44527</v>
      </c>
      <c r="V353" s="79">
        <f t="shared" ca="1" si="294"/>
        <v>1250</v>
      </c>
      <c r="W353" s="79">
        <f t="shared" ca="1" si="320"/>
        <v>1250</v>
      </c>
      <c r="X353" s="79">
        <f t="shared" ca="1" si="276"/>
        <v>0</v>
      </c>
      <c r="Y353" s="79">
        <f t="shared" ca="1" si="295"/>
        <v>1250</v>
      </c>
      <c r="Z353" s="79">
        <f t="shared" ca="1" si="296"/>
        <v>1250</v>
      </c>
      <c r="AA353" s="79">
        <f t="shared" ca="1" si="284"/>
        <v>416131.60100000002</v>
      </c>
      <c r="AB353" s="14">
        <f ca="1">SUM(Z$12:Z353)</f>
        <v>215559.49899999998</v>
      </c>
      <c r="AC353" s="77">
        <f ca="1">SUM(X$12:X353)+SUMIF(Y$12:Y353, "&lt;0")</f>
        <v>200572.10199999998</v>
      </c>
      <c r="AE353" s="78">
        <v>44527</v>
      </c>
      <c r="AF353" s="79">
        <f t="shared" ca="1" si="297"/>
        <v>2000</v>
      </c>
      <c r="AG353" s="79">
        <f t="shared" ca="1" si="321"/>
        <v>2000</v>
      </c>
      <c r="AH353" s="79">
        <f t="shared" ca="1" si="277"/>
        <v>615.05322313935926</v>
      </c>
      <c r="AI353" s="79">
        <f t="shared" ca="1" si="298"/>
        <v>1384.9467768606407</v>
      </c>
      <c r="AJ353" s="79">
        <f t="shared" ca="1" si="299"/>
        <v>1384.9467768606407</v>
      </c>
      <c r="AK353" s="79">
        <f t="shared" ca="1" si="316"/>
        <v>618081.49010891607</v>
      </c>
      <c r="AL353" s="14">
        <f ca="1">SUM(AJ$12:AJ353)</f>
        <v>323896.4644697865</v>
      </c>
      <c r="AM353" s="77">
        <f ca="1">SUM(AH$12:AH353)+SUMIF(AI$12:AI353, "&lt;0")</f>
        <v>294185.02563912963</v>
      </c>
      <c r="AO353" s="78">
        <v>44527</v>
      </c>
      <c r="AP353" s="79">
        <f t="shared" ca="1" si="300"/>
        <v>3000</v>
      </c>
      <c r="AQ353" s="79">
        <f t="shared" ca="1" si="322"/>
        <v>3000</v>
      </c>
      <c r="AR353" s="79">
        <f t="shared" ca="1" si="278"/>
        <v>1082.5040804695302</v>
      </c>
      <c r="AS353" s="79">
        <f t="shared" ca="1" si="301"/>
        <v>1917.4959195304698</v>
      </c>
      <c r="AT353" s="79">
        <f t="shared" ca="1" si="302"/>
        <v>1917.4959195304698</v>
      </c>
      <c r="AU353" s="79">
        <f t="shared" ca="1" si="285"/>
        <v>859967.72356228146</v>
      </c>
      <c r="AV353" s="14">
        <f ca="1">SUM(AT$12:AT353)</f>
        <v>450198.2673494757</v>
      </c>
      <c r="AW353" s="77">
        <f ca="1">SUM(AR$12:AR353)+SUMIF(AS$12:AS353, "&lt;0")</f>
        <v>409769.45621280593</v>
      </c>
      <c r="AX353" s="14"/>
      <c r="AZ353" s="78">
        <v>44527</v>
      </c>
      <c r="BA353" s="79">
        <f t="shared" ca="1" si="303"/>
        <v>1500</v>
      </c>
      <c r="BB353" s="79">
        <f t="shared" ca="1" si="323"/>
        <v>1500</v>
      </c>
      <c r="BC353" s="79">
        <f t="shared" ca="1" si="279"/>
        <v>146.6299999999992</v>
      </c>
      <c r="BD353" s="79">
        <f t="shared" ca="1" si="304"/>
        <v>1353.3700000000008</v>
      </c>
      <c r="BE353" s="79">
        <f t="shared" ca="1" si="305"/>
        <v>1353.3700000000008</v>
      </c>
      <c r="BF353" s="79">
        <f t="shared" ca="1" si="286"/>
        <v>483631.60100000002</v>
      </c>
      <c r="BG353" s="14">
        <f ca="1">SUM(BE$12:BE353)</f>
        <v>251904.53599999999</v>
      </c>
      <c r="BH353" s="77">
        <f ca="1">SUM(BC$12:BC353)+SUMIF(BD$12:BD353, "&lt;0")</f>
        <v>231727.065</v>
      </c>
      <c r="BJ353" s="78">
        <v>44527</v>
      </c>
      <c r="BK353" s="79">
        <f t="shared" ca="1" si="306"/>
        <v>1750</v>
      </c>
      <c r="BL353" s="79">
        <f t="shared" ca="1" si="324"/>
        <v>1750</v>
      </c>
      <c r="BM353" s="79">
        <f t="shared" ca="1" si="280"/>
        <v>396.6299999999992</v>
      </c>
      <c r="BN353" s="79">
        <f t="shared" ca="1" si="307"/>
        <v>1353.3700000000008</v>
      </c>
      <c r="BO353" s="79">
        <f t="shared" ca="1" si="308"/>
        <v>1353.3700000000008</v>
      </c>
      <c r="BP353" s="79">
        <f t="shared" ca="1" si="287"/>
        <v>551131.60100000002</v>
      </c>
      <c r="BQ353" s="14">
        <f ca="1">SUM(BO$12:BO353)</f>
        <v>287904.53600000002</v>
      </c>
      <c r="BR353" s="77">
        <f ca="1">SUM(BM$12:BM353)+SUMIF(BN$12:BN353, "&lt;0")</f>
        <v>263227.06499999994</v>
      </c>
      <c r="BT353" s="78">
        <v>44527</v>
      </c>
      <c r="BU353" s="79">
        <f t="shared" ca="1" si="309"/>
        <v>2000</v>
      </c>
      <c r="BV353" s="79">
        <f t="shared" ca="1" si="325"/>
        <v>2000</v>
      </c>
      <c r="BW353" s="79">
        <f t="shared" ca="1" si="281"/>
        <v>615.05322313935926</v>
      </c>
      <c r="BX353" s="79">
        <f t="shared" ca="1" si="310"/>
        <v>1384.9467768606407</v>
      </c>
      <c r="BY353" s="79">
        <f t="shared" ca="1" si="311"/>
        <v>1384.9467768606407</v>
      </c>
      <c r="BZ353" s="79">
        <f t="shared" ca="1" si="317"/>
        <v>618081.49010891607</v>
      </c>
      <c r="CA353" s="14">
        <f ca="1">SUM(BY$12:BY353)</f>
        <v>323896.4644697865</v>
      </c>
      <c r="CB353" s="77">
        <f ca="1">SUM(BW$12:BW353)+SUMIF(BX$12:BX353, "&lt;0")</f>
        <v>294185.02563912963</v>
      </c>
      <c r="CD353" s="78">
        <v>44527</v>
      </c>
      <c r="CE353" s="79">
        <f t="shared" ca="1" si="312"/>
        <v>2500</v>
      </c>
      <c r="CF353" s="79">
        <f t="shared" ca="1" si="326"/>
        <v>2500</v>
      </c>
      <c r="CG353" s="79">
        <f t="shared" ca="1" si="282"/>
        <v>615.05322313935926</v>
      </c>
      <c r="CH353" s="79">
        <f t="shared" ca="1" si="313"/>
        <v>1884.9467768606407</v>
      </c>
      <c r="CI353" s="79">
        <f t="shared" ca="1" si="314"/>
        <v>1884.9467768606407</v>
      </c>
      <c r="CJ353" s="79">
        <f t="shared" ca="1" si="288"/>
        <v>744341.69994991261</v>
      </c>
      <c r="CK353" s="14">
        <f ca="1">SUM(CI$12:CI353)</f>
        <v>390156.67431078298</v>
      </c>
      <c r="CL353" s="77">
        <f ca="1">SUM(CG$12:CG353)+SUMIF(CH$12:CH353, "&lt;0")</f>
        <v>354185.02563912963</v>
      </c>
    </row>
    <row r="354" spans="1:90" x14ac:dyDescent="0.2">
      <c r="A354" s="56">
        <v>44528</v>
      </c>
      <c r="B354" s="76">
        <f ca="1">IF($A354&gt;= $C$5,$C$6, INDEX('[1]Historical Data'!$D$2:$D$742, MATCH(A354, '[1]Historical Data'!$B$2:$B$742, 0)))</f>
        <v>1942.7882857142852</v>
      </c>
      <c r="C354" s="79">
        <f t="shared" ca="1" si="318"/>
        <v>1942.7882857142852</v>
      </c>
      <c r="D354" s="79">
        <f t="shared" ca="1" si="274"/>
        <v>1333.3132857142889</v>
      </c>
      <c r="E354" s="79">
        <f t="shared" ca="1" si="289"/>
        <v>609.47499999999627</v>
      </c>
      <c r="F354" s="79">
        <f t="shared" ca="1" si="290"/>
        <v>609.47499999999627</v>
      </c>
      <c r="G354" s="79">
        <f t="shared" ca="1" si="315"/>
        <v>605127.22642857314</v>
      </c>
      <c r="H354" s="14">
        <f ca="1">SUM(F$12:F354)</f>
        <v>316275.524142857</v>
      </c>
      <c r="I354" s="77">
        <f ca="1">SUM(D$12:D354)+SUMIF(E$12:E354, "&lt;0")</f>
        <v>288851.70228571421</v>
      </c>
      <c r="J354" s="14"/>
      <c r="K354" s="78">
        <v>44528</v>
      </c>
      <c r="L354" s="79">
        <f t="shared" ca="1" si="291"/>
        <v>1850.8969899038457</v>
      </c>
      <c r="M354" s="79">
        <f t="shared" ca="1" si="319"/>
        <v>1850.8969899038457</v>
      </c>
      <c r="N354" s="79">
        <f t="shared" ca="1" si="275"/>
        <v>1241.4219899038494</v>
      </c>
      <c r="O354" s="79">
        <f t="shared" ca="1" si="292"/>
        <v>609.47499999999627</v>
      </c>
      <c r="P354" s="79">
        <f t="shared" ca="1" si="293"/>
        <v>609.47499999999627</v>
      </c>
      <c r="Q354" s="79">
        <f t="shared" ca="1" si="283"/>
        <v>580224.6852639399</v>
      </c>
      <c r="R354" s="14">
        <f ca="1">SUM(P$12:P354)</f>
        <v>303043.17754615354</v>
      </c>
      <c r="S354" s="77">
        <f ca="1">SUM(N$12:N354)+SUMIF(O$12:O354, "&lt;0")</f>
        <v>277181.50771778834</v>
      </c>
      <c r="U354" s="78">
        <v>44528</v>
      </c>
      <c r="V354" s="79">
        <f t="shared" ca="1" si="294"/>
        <v>1250</v>
      </c>
      <c r="W354" s="79">
        <f t="shared" ca="1" si="320"/>
        <v>1250</v>
      </c>
      <c r="X354" s="79">
        <f t="shared" ca="1" si="276"/>
        <v>295.48799999999801</v>
      </c>
      <c r="Y354" s="79">
        <f t="shared" ca="1" si="295"/>
        <v>954.51200000000199</v>
      </c>
      <c r="Z354" s="79">
        <f t="shared" ca="1" si="296"/>
        <v>954.51200000000199</v>
      </c>
      <c r="AA354" s="79">
        <f t="shared" ca="1" si="284"/>
        <v>417381.60100000002</v>
      </c>
      <c r="AB354" s="14">
        <f ca="1">SUM(Z$12:Z354)</f>
        <v>216514.01099999997</v>
      </c>
      <c r="AC354" s="77">
        <f ca="1">SUM(X$12:X354)+SUMIF(Y$12:Y354, "&lt;0")</f>
        <v>200867.59</v>
      </c>
      <c r="AE354" s="78">
        <v>44528</v>
      </c>
      <c r="AF354" s="79">
        <f t="shared" ca="1" si="297"/>
        <v>2000</v>
      </c>
      <c r="AG354" s="79">
        <f t="shared" ca="1" si="321"/>
        <v>2000</v>
      </c>
      <c r="AH354" s="79">
        <f t="shared" ca="1" si="277"/>
        <v>1382.4534697864667</v>
      </c>
      <c r="AI354" s="79">
        <f t="shared" ca="1" si="298"/>
        <v>617.54653021353329</v>
      </c>
      <c r="AJ354" s="79">
        <f t="shared" ca="1" si="299"/>
        <v>617.54653021353329</v>
      </c>
      <c r="AK354" s="79">
        <f t="shared" ca="1" si="316"/>
        <v>620081.49010891607</v>
      </c>
      <c r="AL354" s="14">
        <f ca="1">SUM(AJ$12:AJ354)</f>
        <v>324514.01100000006</v>
      </c>
      <c r="AM354" s="77">
        <f ca="1">SUM(AH$12:AH354)+SUMIF(AI$12:AI354, "&lt;0")</f>
        <v>295567.47910891607</v>
      </c>
      <c r="AO354" s="78">
        <v>44528</v>
      </c>
      <c r="AP354" s="79">
        <f t="shared" ca="1" si="300"/>
        <v>3000</v>
      </c>
      <c r="AQ354" s="79">
        <f t="shared" ca="1" si="322"/>
        <v>3000</v>
      </c>
      <c r="AR354" s="79">
        <f t="shared" ca="1" si="278"/>
        <v>1826.3990804695343</v>
      </c>
      <c r="AS354" s="79">
        <f t="shared" ca="1" si="301"/>
        <v>1173.6009195304657</v>
      </c>
      <c r="AT354" s="79">
        <f t="shared" ca="1" si="302"/>
        <v>1173.6009195304657</v>
      </c>
      <c r="AU354" s="79">
        <f t="shared" ca="1" si="285"/>
        <v>862967.72356228146</v>
      </c>
      <c r="AV354" s="14">
        <f ca="1">SUM(AT$12:AT354)</f>
        <v>451371.8682690062</v>
      </c>
      <c r="AW354" s="77">
        <f ca="1">SUM(AR$12:AR354)+SUMIF(AS$12:AS354, "&lt;0")</f>
        <v>411595.85529327544</v>
      </c>
      <c r="AX354" s="14"/>
      <c r="AZ354" s="78">
        <v>44528</v>
      </c>
      <c r="BA354" s="79">
        <f t="shared" ca="1" si="303"/>
        <v>1500</v>
      </c>
      <c r="BB354" s="79">
        <f t="shared" ca="1" si="323"/>
        <v>1500</v>
      </c>
      <c r="BC354" s="79">
        <f t="shared" ca="1" si="279"/>
        <v>890.52500000000373</v>
      </c>
      <c r="BD354" s="79">
        <f t="shared" ca="1" si="304"/>
        <v>609.47499999999627</v>
      </c>
      <c r="BE354" s="79">
        <f t="shared" ca="1" si="305"/>
        <v>609.47499999999627</v>
      </c>
      <c r="BF354" s="79">
        <f t="shared" ca="1" si="286"/>
        <v>485131.60100000002</v>
      </c>
      <c r="BG354" s="14">
        <f ca="1">SUM(BE$12:BE354)</f>
        <v>252514.011</v>
      </c>
      <c r="BH354" s="77">
        <f ca="1">SUM(BC$12:BC354)+SUMIF(BD$12:BD354, "&lt;0")</f>
        <v>232617.59</v>
      </c>
      <c r="BJ354" s="78">
        <v>44528</v>
      </c>
      <c r="BK354" s="79">
        <f t="shared" ca="1" si="306"/>
        <v>1750</v>
      </c>
      <c r="BL354" s="79">
        <f t="shared" ca="1" si="324"/>
        <v>1750</v>
      </c>
      <c r="BM354" s="79">
        <f t="shared" ca="1" si="280"/>
        <v>1140.5250000000037</v>
      </c>
      <c r="BN354" s="79">
        <f t="shared" ca="1" si="307"/>
        <v>609.47499999999627</v>
      </c>
      <c r="BO354" s="79">
        <f t="shared" ca="1" si="308"/>
        <v>609.47499999999627</v>
      </c>
      <c r="BP354" s="79">
        <f t="shared" ca="1" si="287"/>
        <v>552881.60100000002</v>
      </c>
      <c r="BQ354" s="14">
        <f ca="1">SUM(BO$12:BO354)</f>
        <v>288514.011</v>
      </c>
      <c r="BR354" s="77">
        <f ca="1">SUM(BM$12:BM354)+SUMIF(BN$12:BN354, "&lt;0")</f>
        <v>264367.58999999997</v>
      </c>
      <c r="BT354" s="78">
        <v>44528</v>
      </c>
      <c r="BU354" s="79">
        <f t="shared" ca="1" si="309"/>
        <v>2000</v>
      </c>
      <c r="BV354" s="79">
        <f t="shared" ca="1" si="325"/>
        <v>2000</v>
      </c>
      <c r="BW354" s="79">
        <f t="shared" ca="1" si="281"/>
        <v>1382.4534697864667</v>
      </c>
      <c r="BX354" s="79">
        <f t="shared" ca="1" si="310"/>
        <v>617.54653021353329</v>
      </c>
      <c r="BY354" s="79">
        <f t="shared" ca="1" si="311"/>
        <v>617.54653021353329</v>
      </c>
      <c r="BZ354" s="79">
        <f t="shared" ca="1" si="317"/>
        <v>620081.49010891607</v>
      </c>
      <c r="CA354" s="14">
        <f ca="1">SUM(BY$12:BY354)</f>
        <v>324514.01100000006</v>
      </c>
      <c r="CB354" s="77">
        <f ca="1">SUM(BW$12:BW354)+SUMIF(BX$12:BX354, "&lt;0")</f>
        <v>295567.47910891607</v>
      </c>
      <c r="CD354" s="78">
        <v>44528</v>
      </c>
      <c r="CE354" s="79">
        <f t="shared" ca="1" si="312"/>
        <v>2500</v>
      </c>
      <c r="CF354" s="79">
        <f t="shared" ca="1" si="326"/>
        <v>2500</v>
      </c>
      <c r="CG354" s="79">
        <f t="shared" ca="1" si="282"/>
        <v>1382.4534697864667</v>
      </c>
      <c r="CH354" s="79">
        <f t="shared" ca="1" si="313"/>
        <v>1117.5465302135333</v>
      </c>
      <c r="CI354" s="79">
        <f t="shared" ca="1" si="314"/>
        <v>1117.5465302135333</v>
      </c>
      <c r="CJ354" s="79">
        <f t="shared" ca="1" si="288"/>
        <v>746841.69994991261</v>
      </c>
      <c r="CK354" s="14">
        <f ca="1">SUM(CI$12:CI354)</f>
        <v>391274.22084099654</v>
      </c>
      <c r="CL354" s="77">
        <f ca="1">SUM(CG$12:CG354)+SUMIF(CH$12:CH354, "&lt;0")</f>
        <v>355567.47910891607</v>
      </c>
    </row>
    <row r="355" spans="1:90" x14ac:dyDescent="0.2">
      <c r="A355" s="56">
        <v>44529</v>
      </c>
      <c r="B355" s="76">
        <f ca="1">IF($A355&gt;= $C$5,$C$6, INDEX('[1]Historical Data'!$D$2:$D$742, MATCH(A355, '[1]Historical Data'!$B$2:$B$742, 0)))</f>
        <v>1942.7882857142852</v>
      </c>
      <c r="C355" s="79">
        <f t="shared" ca="1" si="318"/>
        <v>1942.7882857142852</v>
      </c>
      <c r="D355" s="79">
        <f t="shared" ca="1" si="274"/>
        <v>1171.7392857142838</v>
      </c>
      <c r="E355" s="79">
        <f t="shared" ca="1" si="289"/>
        <v>771.04900000000134</v>
      </c>
      <c r="F355" s="79">
        <f t="shared" ca="1" si="290"/>
        <v>771.04900000000134</v>
      </c>
      <c r="G355" s="79">
        <f t="shared" ca="1" si="315"/>
        <v>607070.01471428748</v>
      </c>
      <c r="H355" s="14">
        <f ca="1">SUM(F$12:F355)</f>
        <v>317046.573142857</v>
      </c>
      <c r="I355" s="77">
        <f ca="1">SUM(D$12:D355)+SUMIF(E$12:E355, "&lt;0")</f>
        <v>290023.4415714285</v>
      </c>
      <c r="J355" s="14"/>
      <c r="K355" s="78">
        <v>44529</v>
      </c>
      <c r="L355" s="79">
        <f t="shared" ca="1" si="291"/>
        <v>1850.8969899038457</v>
      </c>
      <c r="M355" s="79">
        <f t="shared" ca="1" si="319"/>
        <v>1850.8969899038457</v>
      </c>
      <c r="N355" s="79">
        <f t="shared" ca="1" si="275"/>
        <v>1079.8479899038443</v>
      </c>
      <c r="O355" s="79">
        <f t="shared" ca="1" si="292"/>
        <v>771.04900000000134</v>
      </c>
      <c r="P355" s="79">
        <f t="shared" ca="1" si="293"/>
        <v>771.04900000000134</v>
      </c>
      <c r="Q355" s="79">
        <f t="shared" ca="1" si="283"/>
        <v>582075.58225384378</v>
      </c>
      <c r="R355" s="14">
        <f ca="1">SUM(P$12:P355)</f>
        <v>303814.22654615354</v>
      </c>
      <c r="S355" s="77">
        <f ca="1">SUM(N$12:N355)+SUMIF(O$12:O355, "&lt;0")</f>
        <v>278261.35570769216</v>
      </c>
      <c r="U355" s="78">
        <v>44529</v>
      </c>
      <c r="V355" s="79">
        <f t="shared" ca="1" si="294"/>
        <v>1250</v>
      </c>
      <c r="W355" s="79">
        <f t="shared" ca="1" si="320"/>
        <v>1250</v>
      </c>
      <c r="X355" s="79">
        <f t="shared" ca="1" si="276"/>
        <v>478.95099999999866</v>
      </c>
      <c r="Y355" s="79">
        <f t="shared" ca="1" si="295"/>
        <v>771.04900000000134</v>
      </c>
      <c r="Z355" s="79">
        <f t="shared" ca="1" si="296"/>
        <v>771.04900000000134</v>
      </c>
      <c r="AA355" s="79">
        <f t="shared" ca="1" si="284"/>
        <v>418631.60100000002</v>
      </c>
      <c r="AB355" s="14">
        <f ca="1">SUM(Z$12:Z355)</f>
        <v>217285.05999999997</v>
      </c>
      <c r="AC355" s="77">
        <f ca="1">SUM(X$12:X355)+SUMIF(Y$12:Y355, "&lt;0")</f>
        <v>201346.541</v>
      </c>
      <c r="AE355" s="78">
        <v>44529</v>
      </c>
      <c r="AF355" s="79">
        <f t="shared" ca="1" si="297"/>
        <v>2000</v>
      </c>
      <c r="AG355" s="79">
        <f t="shared" ca="1" si="321"/>
        <v>2000</v>
      </c>
      <c r="AH355" s="79">
        <f t="shared" ca="1" si="277"/>
        <v>1228.9509999999987</v>
      </c>
      <c r="AI355" s="79">
        <f t="shared" ca="1" si="298"/>
        <v>771.04900000000134</v>
      </c>
      <c r="AJ355" s="79">
        <f t="shared" ca="1" si="299"/>
        <v>771.04900000000134</v>
      </c>
      <c r="AK355" s="79">
        <f t="shared" ca="1" si="316"/>
        <v>622081.49010891607</v>
      </c>
      <c r="AL355" s="14">
        <f ca="1">SUM(AJ$12:AJ355)</f>
        <v>325285.06000000006</v>
      </c>
      <c r="AM355" s="77">
        <f ca="1">SUM(AH$12:AH355)+SUMIF(AI$12:AI355, "&lt;0")</f>
        <v>296796.43010891607</v>
      </c>
      <c r="AO355" s="78">
        <v>44529</v>
      </c>
      <c r="AP355" s="79">
        <f t="shared" ca="1" si="300"/>
        <v>3000</v>
      </c>
      <c r="AQ355" s="79">
        <f t="shared" ca="1" si="322"/>
        <v>3000</v>
      </c>
      <c r="AR355" s="79">
        <f t="shared" ca="1" si="278"/>
        <v>1664.8250804695297</v>
      </c>
      <c r="AS355" s="79">
        <f t="shared" ca="1" si="301"/>
        <v>1335.1749195304703</v>
      </c>
      <c r="AT355" s="79">
        <f t="shared" ca="1" si="302"/>
        <v>1335.1749195304703</v>
      </c>
      <c r="AU355" s="79">
        <f t="shared" ca="1" si="285"/>
        <v>865967.72356228146</v>
      </c>
      <c r="AV355" s="14">
        <f ca="1">SUM(AT$12:AT355)</f>
        <v>452707.04318853666</v>
      </c>
      <c r="AW355" s="77">
        <f ca="1">SUM(AR$12:AR355)+SUMIF(AS$12:AS355, "&lt;0")</f>
        <v>413260.68037374498</v>
      </c>
      <c r="AX355" s="14"/>
      <c r="AZ355" s="78">
        <v>44529</v>
      </c>
      <c r="BA355" s="79">
        <f t="shared" ca="1" si="303"/>
        <v>1500</v>
      </c>
      <c r="BB355" s="79">
        <f t="shared" ca="1" si="323"/>
        <v>1500</v>
      </c>
      <c r="BC355" s="79">
        <f t="shared" ca="1" si="279"/>
        <v>728.95099999999866</v>
      </c>
      <c r="BD355" s="79">
        <f t="shared" ca="1" si="304"/>
        <v>771.04900000000134</v>
      </c>
      <c r="BE355" s="79">
        <f t="shared" ca="1" si="305"/>
        <v>771.04900000000134</v>
      </c>
      <c r="BF355" s="79">
        <f t="shared" ca="1" si="286"/>
        <v>486631.60100000002</v>
      </c>
      <c r="BG355" s="14">
        <f ca="1">SUM(BE$12:BE355)</f>
        <v>253285.06</v>
      </c>
      <c r="BH355" s="77">
        <f ca="1">SUM(BC$12:BC355)+SUMIF(BD$12:BD355, "&lt;0")</f>
        <v>233346.541</v>
      </c>
      <c r="BJ355" s="78">
        <v>44529</v>
      </c>
      <c r="BK355" s="79">
        <f t="shared" ca="1" si="306"/>
        <v>1750</v>
      </c>
      <c r="BL355" s="79">
        <f t="shared" ca="1" si="324"/>
        <v>1750</v>
      </c>
      <c r="BM355" s="79">
        <f t="shared" ca="1" si="280"/>
        <v>978.95099999999866</v>
      </c>
      <c r="BN355" s="79">
        <f t="shared" ca="1" si="307"/>
        <v>771.04900000000134</v>
      </c>
      <c r="BO355" s="79">
        <f t="shared" ca="1" si="308"/>
        <v>771.04900000000134</v>
      </c>
      <c r="BP355" s="79">
        <f t="shared" ca="1" si="287"/>
        <v>554631.60100000002</v>
      </c>
      <c r="BQ355" s="14">
        <f ca="1">SUM(BO$12:BO355)</f>
        <v>289285.06</v>
      </c>
      <c r="BR355" s="77">
        <f ca="1">SUM(BM$12:BM355)+SUMIF(BN$12:BN355, "&lt;0")</f>
        <v>265346.54099999997</v>
      </c>
      <c r="BT355" s="78">
        <v>44529</v>
      </c>
      <c r="BU355" s="79">
        <f t="shared" ca="1" si="309"/>
        <v>2000</v>
      </c>
      <c r="BV355" s="79">
        <f t="shared" ca="1" si="325"/>
        <v>2000</v>
      </c>
      <c r="BW355" s="79">
        <f t="shared" ca="1" si="281"/>
        <v>1228.9509999999987</v>
      </c>
      <c r="BX355" s="79">
        <f t="shared" ca="1" si="310"/>
        <v>771.04900000000134</v>
      </c>
      <c r="BY355" s="79">
        <f t="shared" ca="1" si="311"/>
        <v>771.04900000000134</v>
      </c>
      <c r="BZ355" s="79">
        <f t="shared" ca="1" si="317"/>
        <v>622081.49010891607</v>
      </c>
      <c r="CA355" s="14">
        <f ca="1">SUM(BY$12:BY355)</f>
        <v>325285.06000000006</v>
      </c>
      <c r="CB355" s="77">
        <f ca="1">SUM(BW$12:BW355)+SUMIF(BX$12:BX355, "&lt;0")</f>
        <v>296796.43010891607</v>
      </c>
      <c r="CD355" s="78">
        <v>44529</v>
      </c>
      <c r="CE355" s="79">
        <f t="shared" ca="1" si="312"/>
        <v>2500</v>
      </c>
      <c r="CF355" s="79">
        <f t="shared" ca="1" si="326"/>
        <v>2500</v>
      </c>
      <c r="CG355" s="79">
        <f t="shared" ca="1" si="282"/>
        <v>1244.3847164335646</v>
      </c>
      <c r="CH355" s="79">
        <f t="shared" ca="1" si="313"/>
        <v>1255.6152835664354</v>
      </c>
      <c r="CI355" s="79">
        <f t="shared" ca="1" si="314"/>
        <v>1255.6152835664354</v>
      </c>
      <c r="CJ355" s="79">
        <f t="shared" ca="1" si="288"/>
        <v>749341.69994991261</v>
      </c>
      <c r="CK355" s="14">
        <f ca="1">SUM(CI$12:CI355)</f>
        <v>392529.83612456295</v>
      </c>
      <c r="CL355" s="77">
        <f ca="1">SUM(CG$12:CG355)+SUMIF(CH$12:CH355, "&lt;0")</f>
        <v>356811.86382534966</v>
      </c>
    </row>
    <row r="356" spans="1:90" x14ac:dyDescent="0.2">
      <c r="A356" s="56">
        <v>44530</v>
      </c>
      <c r="B356" s="76">
        <f ca="1">IF($A356&gt;= $C$5,$C$6, INDEX('[1]Historical Data'!$D$2:$D$742, MATCH(A356, '[1]Historical Data'!$B$2:$B$742, 0)))</f>
        <v>1942.7882857142852</v>
      </c>
      <c r="C356" s="79">
        <f t="shared" ca="1" si="318"/>
        <v>1942.7882857142852</v>
      </c>
      <c r="D356" s="79">
        <f t="shared" ref="D356:D419" ca="1" si="327" xml:space="preserve"> F332 + IF(E355 &lt; 0, -E355, 0)</f>
        <v>1942.7882857142852</v>
      </c>
      <c r="E356" s="79">
        <f t="shared" ca="1" si="289"/>
        <v>0</v>
      </c>
      <c r="F356" s="79">
        <f t="shared" ca="1" si="290"/>
        <v>0</v>
      </c>
      <c r="G356" s="79">
        <f t="shared" ca="1" si="315"/>
        <v>609012.80300000182</v>
      </c>
      <c r="H356" s="14">
        <f ca="1">SUM(F$12:F356)</f>
        <v>317046.573142857</v>
      </c>
      <c r="I356" s="77">
        <f ca="1">SUM(D$12:D356)+SUMIF(E$12:E356, "&lt;0")</f>
        <v>291966.22985714278</v>
      </c>
      <c r="J356" s="14"/>
      <c r="K356" s="78">
        <v>44530</v>
      </c>
      <c r="L356" s="79">
        <f t="shared" ca="1" si="291"/>
        <v>1850.8969899038457</v>
      </c>
      <c r="M356" s="79">
        <f t="shared" ca="1" si="319"/>
        <v>1850.8969899038457</v>
      </c>
      <c r="N356" s="79">
        <f t="shared" ref="N356:N419" ca="1" si="328" xml:space="preserve"> P332 + IF(O355 &lt; 0, -O355, 0)</f>
        <v>1850.8969899038457</v>
      </c>
      <c r="O356" s="79">
        <f t="shared" ca="1" si="292"/>
        <v>0</v>
      </c>
      <c r="P356" s="79">
        <f t="shared" ca="1" si="293"/>
        <v>0</v>
      </c>
      <c r="Q356" s="79">
        <f t="shared" ca="1" si="283"/>
        <v>583926.47924374766</v>
      </c>
      <c r="R356" s="14">
        <f ca="1">SUM(P$12:P356)</f>
        <v>303814.22654615354</v>
      </c>
      <c r="S356" s="77">
        <f ca="1">SUM(N$12:N356)+SUMIF(O$12:O356, "&lt;0")</f>
        <v>280112.25269759598</v>
      </c>
      <c r="U356" s="78">
        <v>44530</v>
      </c>
      <c r="V356" s="79">
        <f t="shared" ca="1" si="294"/>
        <v>1250</v>
      </c>
      <c r="W356" s="79">
        <f t="shared" ca="1" si="320"/>
        <v>1250</v>
      </c>
      <c r="X356" s="79">
        <f t="shared" ref="X356:X419" ca="1" si="329" xml:space="preserve"> Z332 + IF(Y355 &lt; 0, -Y355, 0)</f>
        <v>1250</v>
      </c>
      <c r="Y356" s="79">
        <f t="shared" ca="1" si="295"/>
        <v>0</v>
      </c>
      <c r="Z356" s="79">
        <f t="shared" ca="1" si="296"/>
        <v>0</v>
      </c>
      <c r="AA356" s="79">
        <f t="shared" ca="1" si="284"/>
        <v>419881.60100000002</v>
      </c>
      <c r="AB356" s="14">
        <f ca="1">SUM(Z$12:Z356)</f>
        <v>217285.05999999997</v>
      </c>
      <c r="AC356" s="77">
        <f ca="1">SUM(X$12:X356)+SUMIF(Y$12:Y356, "&lt;0")</f>
        <v>202596.541</v>
      </c>
      <c r="AE356" s="78">
        <v>44530</v>
      </c>
      <c r="AF356" s="79">
        <f t="shared" ca="1" si="297"/>
        <v>2000</v>
      </c>
      <c r="AG356" s="79">
        <f t="shared" ca="1" si="321"/>
        <v>2000</v>
      </c>
      <c r="AH356" s="79">
        <f t="shared" ref="AH356:AH419" ca="1" si="330" xml:space="preserve"> AJ332 + IF(AI355 &lt; 0, -AI355, 0)</f>
        <v>2000</v>
      </c>
      <c r="AI356" s="79">
        <f t="shared" ca="1" si="298"/>
        <v>0</v>
      </c>
      <c r="AJ356" s="79">
        <f t="shared" ca="1" si="299"/>
        <v>0</v>
      </c>
      <c r="AK356" s="79">
        <f t="shared" ca="1" si="316"/>
        <v>624081.49010891607</v>
      </c>
      <c r="AL356" s="14">
        <f ca="1">SUM(AJ$12:AJ356)</f>
        <v>325285.06000000006</v>
      </c>
      <c r="AM356" s="77">
        <f ca="1">SUM(AH$12:AH356)+SUMIF(AI$12:AI356, "&lt;0")</f>
        <v>298796.43010891607</v>
      </c>
      <c r="AO356" s="78">
        <v>44530</v>
      </c>
      <c r="AP356" s="79">
        <f t="shared" ca="1" si="300"/>
        <v>3000</v>
      </c>
      <c r="AQ356" s="79">
        <f t="shared" ca="1" si="322"/>
        <v>3000</v>
      </c>
      <c r="AR356" s="79">
        <f t="shared" ref="AR356:AR419" ca="1" si="331" xml:space="preserve"> AT332 + IF(AS355 &lt; 0, -AS355, 0)</f>
        <v>2435.8740804695308</v>
      </c>
      <c r="AS356" s="79">
        <f t="shared" ca="1" si="301"/>
        <v>564.12591953046922</v>
      </c>
      <c r="AT356" s="79">
        <f t="shared" ca="1" si="302"/>
        <v>564.12591953046922</v>
      </c>
      <c r="AU356" s="79">
        <f t="shared" ca="1" si="285"/>
        <v>868967.72356228146</v>
      </c>
      <c r="AV356" s="14">
        <f ca="1">SUM(AT$12:AT356)</f>
        <v>453271.16910806712</v>
      </c>
      <c r="AW356" s="77">
        <f ca="1">SUM(AR$12:AR356)+SUMIF(AS$12:AS356, "&lt;0")</f>
        <v>415696.55445421452</v>
      </c>
      <c r="AX356" s="14"/>
      <c r="AZ356" s="78">
        <v>44530</v>
      </c>
      <c r="BA356" s="79">
        <f t="shared" ca="1" si="303"/>
        <v>1500</v>
      </c>
      <c r="BB356" s="79">
        <f t="shared" ca="1" si="323"/>
        <v>1500</v>
      </c>
      <c r="BC356" s="79">
        <f t="shared" ref="BC356:BC419" ca="1" si="332" xml:space="preserve"> BE332 + IF(BD355 &lt; 0, -BD355, 0)</f>
        <v>1500</v>
      </c>
      <c r="BD356" s="79">
        <f t="shared" ca="1" si="304"/>
        <v>0</v>
      </c>
      <c r="BE356" s="79">
        <f t="shared" ca="1" si="305"/>
        <v>0</v>
      </c>
      <c r="BF356" s="79">
        <f t="shared" ca="1" si="286"/>
        <v>488131.60100000002</v>
      </c>
      <c r="BG356" s="14">
        <f ca="1">SUM(BE$12:BE356)</f>
        <v>253285.06</v>
      </c>
      <c r="BH356" s="77">
        <f ca="1">SUM(BC$12:BC356)+SUMIF(BD$12:BD356, "&lt;0")</f>
        <v>234846.541</v>
      </c>
      <c r="BJ356" s="78">
        <v>44530</v>
      </c>
      <c r="BK356" s="79">
        <f t="shared" ca="1" si="306"/>
        <v>1750</v>
      </c>
      <c r="BL356" s="79">
        <f t="shared" ca="1" si="324"/>
        <v>1750</v>
      </c>
      <c r="BM356" s="79">
        <f t="shared" ref="BM356:BM419" ca="1" si="333" xml:space="preserve"> BO332 + IF(BN355 &lt; 0, -BN355, 0)</f>
        <v>1750</v>
      </c>
      <c r="BN356" s="79">
        <f t="shared" ca="1" si="307"/>
        <v>0</v>
      </c>
      <c r="BO356" s="79">
        <f t="shared" ca="1" si="308"/>
        <v>0</v>
      </c>
      <c r="BP356" s="79">
        <f t="shared" ca="1" si="287"/>
        <v>556381.60100000002</v>
      </c>
      <c r="BQ356" s="14">
        <f ca="1">SUM(BO$12:BO356)</f>
        <v>289285.06</v>
      </c>
      <c r="BR356" s="77">
        <f ca="1">SUM(BM$12:BM356)+SUMIF(BN$12:BN356, "&lt;0")</f>
        <v>267096.54099999997</v>
      </c>
      <c r="BT356" s="78">
        <v>44530</v>
      </c>
      <c r="BU356" s="79">
        <f t="shared" ca="1" si="309"/>
        <v>2000</v>
      </c>
      <c r="BV356" s="79">
        <f t="shared" ca="1" si="325"/>
        <v>2000</v>
      </c>
      <c r="BW356" s="79">
        <f t="shared" ref="BW356:BW419" ca="1" si="334" xml:space="preserve"> BY332 + IF(BX355 &lt; 0, -BX355, 0)</f>
        <v>2000</v>
      </c>
      <c r="BX356" s="79">
        <f t="shared" ca="1" si="310"/>
        <v>0</v>
      </c>
      <c r="BY356" s="79">
        <f t="shared" ca="1" si="311"/>
        <v>0</v>
      </c>
      <c r="BZ356" s="79">
        <f t="shared" ca="1" si="317"/>
        <v>624081.49010891607</v>
      </c>
      <c r="CA356" s="14">
        <f ca="1">SUM(BY$12:BY356)</f>
        <v>325285.06000000006</v>
      </c>
      <c r="CB356" s="77">
        <f ca="1">SUM(BW$12:BW356)+SUMIF(BX$12:BX356, "&lt;0")</f>
        <v>298796.43010891607</v>
      </c>
      <c r="CD356" s="78">
        <v>44530</v>
      </c>
      <c r="CE356" s="79">
        <f t="shared" ca="1" si="312"/>
        <v>2500</v>
      </c>
      <c r="CF356" s="79">
        <f t="shared" ca="1" si="326"/>
        <v>2500</v>
      </c>
      <c r="CG356" s="79">
        <f t="shared" ref="CG356:CG419" ca="1" si="335" xml:space="preserve"> CI332 + IF(CH355 &lt; 0, -CH355, 0)</f>
        <v>2038.9389630806688</v>
      </c>
      <c r="CH356" s="79">
        <f t="shared" ca="1" si="313"/>
        <v>461.06103691933117</v>
      </c>
      <c r="CI356" s="79">
        <f t="shared" ca="1" si="314"/>
        <v>461.06103691933117</v>
      </c>
      <c r="CJ356" s="79">
        <f t="shared" ca="1" si="288"/>
        <v>751841.69994991261</v>
      </c>
      <c r="CK356" s="14">
        <f ca="1">SUM(CI$12:CI356)</f>
        <v>392990.89716148231</v>
      </c>
      <c r="CL356" s="77">
        <f ca="1">SUM(CG$12:CG356)+SUMIF(CH$12:CH356, "&lt;0")</f>
        <v>358850.8027884303</v>
      </c>
    </row>
    <row r="357" spans="1:90" x14ac:dyDescent="0.2">
      <c r="A357" s="56">
        <v>44531</v>
      </c>
      <c r="B357" s="76">
        <f ca="1">IF($A357&gt;= $C$5,$C$6, INDEX('[1]Historical Data'!$D$2:$D$742, MATCH(A357, '[1]Historical Data'!$B$2:$B$742, 0)))</f>
        <v>1942.7882857142852</v>
      </c>
      <c r="C357" s="79">
        <f t="shared" ca="1" si="318"/>
        <v>1942.7882857142852</v>
      </c>
      <c r="D357" s="79">
        <f t="shared" ca="1" si="327"/>
        <v>1214.0212857142872</v>
      </c>
      <c r="E357" s="79">
        <f t="shared" ca="1" si="289"/>
        <v>728.76699999999801</v>
      </c>
      <c r="F357" s="79">
        <f t="shared" ca="1" si="290"/>
        <v>728.76699999999801</v>
      </c>
      <c r="G357" s="79">
        <f t="shared" ca="1" si="315"/>
        <v>610955.59128571616</v>
      </c>
      <c r="H357" s="14">
        <f ca="1">SUM(F$12:F357)</f>
        <v>317775.34014285699</v>
      </c>
      <c r="I357" s="77">
        <f ca="1">SUM(D$12:D357)+SUMIF(E$12:E357, "&lt;0")</f>
        <v>293180.25114285707</v>
      </c>
      <c r="J357" s="14"/>
      <c r="K357" s="78">
        <v>44531</v>
      </c>
      <c r="L357" s="79">
        <f t="shared" ca="1" si="291"/>
        <v>1850.8969899038457</v>
      </c>
      <c r="M357" s="79">
        <f t="shared" ca="1" si="319"/>
        <v>1850.8969899038457</v>
      </c>
      <c r="N357" s="79">
        <f t="shared" ca="1" si="328"/>
        <v>1122.1299899038477</v>
      </c>
      <c r="O357" s="79">
        <f t="shared" ca="1" si="292"/>
        <v>728.76699999999801</v>
      </c>
      <c r="P357" s="79">
        <f t="shared" ca="1" si="293"/>
        <v>728.76699999999801</v>
      </c>
      <c r="Q357" s="79">
        <f t="shared" ca="1" si="283"/>
        <v>585777.37623365154</v>
      </c>
      <c r="R357" s="14">
        <f ca="1">SUM(P$12:P357)</f>
        <v>304542.99354615354</v>
      </c>
      <c r="S357" s="77">
        <f ca="1">SUM(N$12:N357)+SUMIF(O$12:O357, "&lt;0")</f>
        <v>281234.3826874998</v>
      </c>
      <c r="U357" s="78">
        <v>44531</v>
      </c>
      <c r="V357" s="79">
        <f t="shared" ca="1" si="294"/>
        <v>1250</v>
      </c>
      <c r="W357" s="79">
        <f t="shared" ca="1" si="320"/>
        <v>1250</v>
      </c>
      <c r="X357" s="79">
        <f t="shared" ca="1" si="329"/>
        <v>521.23300000000199</v>
      </c>
      <c r="Y357" s="79">
        <f t="shared" ca="1" si="295"/>
        <v>728.76699999999801</v>
      </c>
      <c r="Z357" s="79">
        <f t="shared" ca="1" si="296"/>
        <v>728.76699999999801</v>
      </c>
      <c r="AA357" s="79">
        <f t="shared" ca="1" si="284"/>
        <v>421131.60100000002</v>
      </c>
      <c r="AB357" s="14">
        <f ca="1">SUM(Z$12:Z357)</f>
        <v>218013.82699999996</v>
      </c>
      <c r="AC357" s="77">
        <f ca="1">SUM(X$12:X357)+SUMIF(Y$12:Y357, "&lt;0")</f>
        <v>203117.774</v>
      </c>
      <c r="AE357" s="78">
        <v>44531</v>
      </c>
      <c r="AF357" s="79">
        <f t="shared" ca="1" si="297"/>
        <v>2000</v>
      </c>
      <c r="AG357" s="79">
        <f t="shared" ca="1" si="321"/>
        <v>2000</v>
      </c>
      <c r="AH357" s="79">
        <f t="shared" ca="1" si="330"/>
        <v>1271.233000000002</v>
      </c>
      <c r="AI357" s="79">
        <f t="shared" ca="1" si="298"/>
        <v>728.76699999999801</v>
      </c>
      <c r="AJ357" s="79">
        <f t="shared" ca="1" si="299"/>
        <v>728.76699999999801</v>
      </c>
      <c r="AK357" s="79">
        <f t="shared" ca="1" si="316"/>
        <v>626081.49010891607</v>
      </c>
      <c r="AL357" s="14">
        <f ca="1">SUM(AJ$12:AJ357)</f>
        <v>326013.82700000005</v>
      </c>
      <c r="AM357" s="77">
        <f ca="1">SUM(AH$12:AH357)+SUMIF(AI$12:AI357, "&lt;0")</f>
        <v>300067.66310891608</v>
      </c>
      <c r="AO357" s="78">
        <v>44531</v>
      </c>
      <c r="AP357" s="79">
        <f t="shared" ca="1" si="300"/>
        <v>3000</v>
      </c>
      <c r="AQ357" s="79">
        <f t="shared" ca="1" si="322"/>
        <v>3000</v>
      </c>
      <c r="AR357" s="79">
        <f t="shared" ca="1" si="331"/>
        <v>1707.1070804695328</v>
      </c>
      <c r="AS357" s="79">
        <f t="shared" ca="1" si="301"/>
        <v>1292.8929195304672</v>
      </c>
      <c r="AT357" s="79">
        <f t="shared" ca="1" si="302"/>
        <v>1292.8929195304672</v>
      </c>
      <c r="AU357" s="79">
        <f t="shared" ca="1" si="285"/>
        <v>871967.72356228146</v>
      </c>
      <c r="AV357" s="14">
        <f ca="1">SUM(AT$12:AT357)</f>
        <v>454564.06202759757</v>
      </c>
      <c r="AW357" s="77">
        <f ca="1">SUM(AR$12:AR357)+SUMIF(AS$12:AS357, "&lt;0")</f>
        <v>417403.66153468407</v>
      </c>
      <c r="AX357" s="14"/>
      <c r="AZ357" s="78">
        <v>44531</v>
      </c>
      <c r="BA357" s="79">
        <f t="shared" ca="1" si="303"/>
        <v>1500</v>
      </c>
      <c r="BB357" s="79">
        <f t="shared" ca="1" si="323"/>
        <v>1500</v>
      </c>
      <c r="BC357" s="79">
        <f t="shared" ca="1" si="332"/>
        <v>771.23300000000199</v>
      </c>
      <c r="BD357" s="79">
        <f t="shared" ca="1" si="304"/>
        <v>728.76699999999801</v>
      </c>
      <c r="BE357" s="79">
        <f t="shared" ca="1" si="305"/>
        <v>728.76699999999801</v>
      </c>
      <c r="BF357" s="79">
        <f t="shared" ca="1" si="286"/>
        <v>489631.60100000002</v>
      </c>
      <c r="BG357" s="14">
        <f ca="1">SUM(BE$12:BE357)</f>
        <v>254013.82699999999</v>
      </c>
      <c r="BH357" s="77">
        <f ca="1">SUM(BC$12:BC357)+SUMIF(BD$12:BD357, "&lt;0")</f>
        <v>235617.774</v>
      </c>
      <c r="BJ357" s="78">
        <v>44531</v>
      </c>
      <c r="BK357" s="79">
        <f t="shared" ca="1" si="306"/>
        <v>1750</v>
      </c>
      <c r="BL357" s="79">
        <f t="shared" ca="1" si="324"/>
        <v>1750</v>
      </c>
      <c r="BM357" s="79">
        <f t="shared" ca="1" si="333"/>
        <v>1021.233000000002</v>
      </c>
      <c r="BN357" s="79">
        <f t="shared" ca="1" si="307"/>
        <v>728.76699999999801</v>
      </c>
      <c r="BO357" s="79">
        <f t="shared" ca="1" si="308"/>
        <v>728.76699999999801</v>
      </c>
      <c r="BP357" s="79">
        <f t="shared" ca="1" si="287"/>
        <v>558131.60100000002</v>
      </c>
      <c r="BQ357" s="14">
        <f ca="1">SUM(BO$12:BO357)</f>
        <v>290013.82699999999</v>
      </c>
      <c r="BR357" s="77">
        <f ca="1">SUM(BM$12:BM357)+SUMIF(BN$12:BN357, "&lt;0")</f>
        <v>268117.77399999998</v>
      </c>
      <c r="BT357" s="78">
        <v>44531</v>
      </c>
      <c r="BU357" s="79">
        <f t="shared" ca="1" si="309"/>
        <v>2000</v>
      </c>
      <c r="BV357" s="79">
        <f t="shared" ca="1" si="325"/>
        <v>2000</v>
      </c>
      <c r="BW357" s="79">
        <f t="shared" ca="1" si="334"/>
        <v>1271.233000000002</v>
      </c>
      <c r="BX357" s="79">
        <f t="shared" ca="1" si="310"/>
        <v>728.76699999999801</v>
      </c>
      <c r="BY357" s="79">
        <f t="shared" ca="1" si="311"/>
        <v>728.76699999999801</v>
      </c>
      <c r="BZ357" s="79">
        <f t="shared" ca="1" si="317"/>
        <v>626081.49010891607</v>
      </c>
      <c r="CA357" s="14">
        <f ca="1">SUM(BY$12:BY357)</f>
        <v>326013.82700000005</v>
      </c>
      <c r="CB357" s="77">
        <f ca="1">SUM(BW$12:BW357)+SUMIF(BX$12:BX357, "&lt;0")</f>
        <v>300067.66310891608</v>
      </c>
      <c r="CD357" s="78">
        <v>44531</v>
      </c>
      <c r="CE357" s="79">
        <f t="shared" ca="1" si="312"/>
        <v>2500</v>
      </c>
      <c r="CF357" s="79">
        <f t="shared" ca="1" si="326"/>
        <v>2500</v>
      </c>
      <c r="CG357" s="79">
        <f t="shared" ca="1" si="335"/>
        <v>1333.6772097277735</v>
      </c>
      <c r="CH357" s="79">
        <f t="shared" ca="1" si="313"/>
        <v>1166.3227902722265</v>
      </c>
      <c r="CI357" s="79">
        <f t="shared" ca="1" si="314"/>
        <v>1166.3227902722265</v>
      </c>
      <c r="CJ357" s="79">
        <f t="shared" ca="1" si="288"/>
        <v>754341.69994991261</v>
      </c>
      <c r="CK357" s="14">
        <f ca="1">SUM(CI$12:CI357)</f>
        <v>394157.21995175455</v>
      </c>
      <c r="CL357" s="77">
        <f ca="1">SUM(CG$12:CG357)+SUMIF(CH$12:CH357, "&lt;0")</f>
        <v>360184.47999815806</v>
      </c>
    </row>
    <row r="358" spans="1:90" x14ac:dyDescent="0.2">
      <c r="A358" s="56">
        <v>44532</v>
      </c>
      <c r="B358" s="76">
        <f ca="1">IF($A358&gt;= $C$5,$C$6, INDEX('[1]Historical Data'!$D$2:$D$742, MATCH(A358, '[1]Historical Data'!$B$2:$B$742, 0)))</f>
        <v>1942.7882857142852</v>
      </c>
      <c r="C358" s="79">
        <f t="shared" ca="1" si="318"/>
        <v>1942.7882857142852</v>
      </c>
      <c r="D358" s="79">
        <f t="shared" ca="1" si="327"/>
        <v>1823.9932857142824</v>
      </c>
      <c r="E358" s="79">
        <f t="shared" ca="1" si="289"/>
        <v>118.7950000000028</v>
      </c>
      <c r="F358" s="79">
        <f t="shared" ca="1" si="290"/>
        <v>118.7950000000028</v>
      </c>
      <c r="G358" s="79">
        <f t="shared" ca="1" si="315"/>
        <v>612898.3795714305</v>
      </c>
      <c r="H358" s="14">
        <f ca="1">SUM(F$12:F358)</f>
        <v>317894.13514285698</v>
      </c>
      <c r="I358" s="77">
        <f ca="1">SUM(D$12:D358)+SUMIF(E$12:E358, "&lt;0")</f>
        <v>295004.24442857137</v>
      </c>
      <c r="J358" s="14"/>
      <c r="K358" s="78">
        <v>44532</v>
      </c>
      <c r="L358" s="79">
        <f t="shared" ca="1" si="291"/>
        <v>1850.8969899038457</v>
      </c>
      <c r="M358" s="79">
        <f t="shared" ca="1" si="319"/>
        <v>1850.8969899038457</v>
      </c>
      <c r="N358" s="79">
        <f t="shared" ca="1" si="328"/>
        <v>1732.1019899038429</v>
      </c>
      <c r="O358" s="79">
        <f t="shared" ca="1" si="292"/>
        <v>118.7950000000028</v>
      </c>
      <c r="P358" s="79">
        <f t="shared" ca="1" si="293"/>
        <v>118.7950000000028</v>
      </c>
      <c r="Q358" s="79">
        <f t="shared" ca="1" si="283"/>
        <v>587628.27322355541</v>
      </c>
      <c r="R358" s="14">
        <f ca="1">SUM(P$12:P358)</f>
        <v>304661.78854615352</v>
      </c>
      <c r="S358" s="77">
        <f ca="1">SUM(N$12:N358)+SUMIF(O$12:O358, "&lt;0")</f>
        <v>282966.48467740364</v>
      </c>
      <c r="U358" s="78">
        <v>44532</v>
      </c>
      <c r="V358" s="79">
        <f t="shared" ca="1" si="294"/>
        <v>1250</v>
      </c>
      <c r="W358" s="79">
        <f t="shared" ca="1" si="320"/>
        <v>1250</v>
      </c>
      <c r="X358" s="79">
        <f t="shared" ca="1" si="329"/>
        <v>1131.2049999999972</v>
      </c>
      <c r="Y358" s="79">
        <f t="shared" ca="1" si="295"/>
        <v>118.7950000000028</v>
      </c>
      <c r="Z358" s="79">
        <f t="shared" ca="1" si="296"/>
        <v>118.7950000000028</v>
      </c>
      <c r="AA358" s="79">
        <f t="shared" ca="1" si="284"/>
        <v>422381.60100000002</v>
      </c>
      <c r="AB358" s="14">
        <f ca="1">SUM(Z$12:Z358)</f>
        <v>218132.62199999997</v>
      </c>
      <c r="AC358" s="77">
        <f ca="1">SUM(X$12:X358)+SUMIF(Y$12:Y358, "&lt;0")</f>
        <v>204248.97899999999</v>
      </c>
      <c r="AE358" s="78">
        <v>44532</v>
      </c>
      <c r="AF358" s="79">
        <f t="shared" ca="1" si="297"/>
        <v>2000</v>
      </c>
      <c r="AG358" s="79">
        <f t="shared" ca="1" si="321"/>
        <v>2000</v>
      </c>
      <c r="AH358" s="79">
        <f t="shared" ca="1" si="330"/>
        <v>1881.2049999999972</v>
      </c>
      <c r="AI358" s="79">
        <f t="shared" ca="1" si="298"/>
        <v>118.7950000000028</v>
      </c>
      <c r="AJ358" s="79">
        <f t="shared" ca="1" si="299"/>
        <v>118.7950000000028</v>
      </c>
      <c r="AK358" s="79">
        <f t="shared" ca="1" si="316"/>
        <v>628081.49010891607</v>
      </c>
      <c r="AL358" s="14">
        <f ca="1">SUM(AJ$12:AJ358)</f>
        <v>326132.62200000003</v>
      </c>
      <c r="AM358" s="77">
        <f ca="1">SUM(AH$12:AH358)+SUMIF(AI$12:AI358, "&lt;0")</f>
        <v>301948.8681089161</v>
      </c>
      <c r="AO358" s="78">
        <v>44532</v>
      </c>
      <c r="AP358" s="79">
        <f t="shared" ca="1" si="300"/>
        <v>3000</v>
      </c>
      <c r="AQ358" s="79">
        <f t="shared" ca="1" si="322"/>
        <v>3000</v>
      </c>
      <c r="AR358" s="79">
        <f t="shared" ca="1" si="331"/>
        <v>2317.079080469528</v>
      </c>
      <c r="AS358" s="79">
        <f t="shared" ca="1" si="301"/>
        <v>682.92091953047202</v>
      </c>
      <c r="AT358" s="79">
        <f t="shared" ca="1" si="302"/>
        <v>682.92091953047202</v>
      </c>
      <c r="AU358" s="79">
        <f t="shared" ca="1" si="285"/>
        <v>874967.72356228146</v>
      </c>
      <c r="AV358" s="14">
        <f ca="1">SUM(AT$12:AT358)</f>
        <v>455246.98294712801</v>
      </c>
      <c r="AW358" s="77">
        <f ca="1">SUM(AR$12:AR358)+SUMIF(AS$12:AS358, "&lt;0")</f>
        <v>419720.74061515363</v>
      </c>
      <c r="AX358" s="14"/>
      <c r="AZ358" s="78">
        <v>44532</v>
      </c>
      <c r="BA358" s="79">
        <f t="shared" ca="1" si="303"/>
        <v>1500</v>
      </c>
      <c r="BB358" s="79">
        <f t="shared" ca="1" si="323"/>
        <v>1500</v>
      </c>
      <c r="BC358" s="79">
        <f t="shared" ca="1" si="332"/>
        <v>1381.2049999999972</v>
      </c>
      <c r="BD358" s="79">
        <f t="shared" ca="1" si="304"/>
        <v>118.7950000000028</v>
      </c>
      <c r="BE358" s="79">
        <f t="shared" ca="1" si="305"/>
        <v>118.7950000000028</v>
      </c>
      <c r="BF358" s="79">
        <f t="shared" ca="1" si="286"/>
        <v>491131.60100000002</v>
      </c>
      <c r="BG358" s="14">
        <f ca="1">SUM(BE$12:BE358)</f>
        <v>254132.622</v>
      </c>
      <c r="BH358" s="77">
        <f ca="1">SUM(BC$12:BC358)+SUMIF(BD$12:BD358, "&lt;0")</f>
        <v>236998.97899999999</v>
      </c>
      <c r="BJ358" s="78">
        <v>44532</v>
      </c>
      <c r="BK358" s="79">
        <f t="shared" ca="1" si="306"/>
        <v>1750</v>
      </c>
      <c r="BL358" s="79">
        <f t="shared" ca="1" si="324"/>
        <v>1750</v>
      </c>
      <c r="BM358" s="79">
        <f t="shared" ca="1" si="333"/>
        <v>1631.2049999999972</v>
      </c>
      <c r="BN358" s="79">
        <f t="shared" ca="1" si="307"/>
        <v>118.7950000000028</v>
      </c>
      <c r="BO358" s="79">
        <f t="shared" ca="1" si="308"/>
        <v>118.7950000000028</v>
      </c>
      <c r="BP358" s="79">
        <f t="shared" ca="1" si="287"/>
        <v>559881.60100000002</v>
      </c>
      <c r="BQ358" s="14">
        <f ca="1">SUM(BO$12:BO358)</f>
        <v>290132.62199999997</v>
      </c>
      <c r="BR358" s="77">
        <f ca="1">SUM(BM$12:BM358)+SUMIF(BN$12:BN358, "&lt;0")</f>
        <v>269748.97899999999</v>
      </c>
      <c r="BT358" s="78">
        <v>44532</v>
      </c>
      <c r="BU358" s="79">
        <f t="shared" ca="1" si="309"/>
        <v>2000</v>
      </c>
      <c r="BV358" s="79">
        <f t="shared" ca="1" si="325"/>
        <v>2000</v>
      </c>
      <c r="BW358" s="79">
        <f t="shared" ca="1" si="334"/>
        <v>1881.2049999999972</v>
      </c>
      <c r="BX358" s="79">
        <f t="shared" ca="1" si="310"/>
        <v>118.7950000000028</v>
      </c>
      <c r="BY358" s="79">
        <f t="shared" ca="1" si="311"/>
        <v>118.7950000000028</v>
      </c>
      <c r="BZ358" s="79">
        <f t="shared" ca="1" si="317"/>
        <v>628081.49010891607</v>
      </c>
      <c r="CA358" s="14">
        <f ca="1">SUM(BY$12:BY358)</f>
        <v>326132.62200000003</v>
      </c>
      <c r="CB358" s="77">
        <f ca="1">SUM(BW$12:BW358)+SUMIF(BX$12:BX358, "&lt;0")</f>
        <v>301948.8681089161</v>
      </c>
      <c r="CD358" s="78">
        <v>44532</v>
      </c>
      <c r="CE358" s="79">
        <f t="shared" ca="1" si="312"/>
        <v>2500</v>
      </c>
      <c r="CF358" s="79">
        <f t="shared" ca="1" si="326"/>
        <v>2500</v>
      </c>
      <c r="CG358" s="79">
        <f t="shared" ca="1" si="335"/>
        <v>1967.1544563748716</v>
      </c>
      <c r="CH358" s="79">
        <f t="shared" ca="1" si="313"/>
        <v>532.84554362512836</v>
      </c>
      <c r="CI358" s="79">
        <f t="shared" ca="1" si="314"/>
        <v>532.84554362512836</v>
      </c>
      <c r="CJ358" s="79">
        <f t="shared" ca="1" si="288"/>
        <v>756841.69994991261</v>
      </c>
      <c r="CK358" s="14">
        <f ca="1">SUM(CI$12:CI358)</f>
        <v>394690.06549537968</v>
      </c>
      <c r="CL358" s="77">
        <f ca="1">SUM(CG$12:CG358)+SUMIF(CH$12:CH358, "&lt;0")</f>
        <v>362151.63445453293</v>
      </c>
    </row>
    <row r="359" spans="1:90" x14ac:dyDescent="0.2">
      <c r="A359" s="56">
        <v>44533</v>
      </c>
      <c r="B359" s="76">
        <f ca="1">IF($A359&gt;= $C$5,$C$6, INDEX('[1]Historical Data'!$D$2:$D$742, MATCH(A359, '[1]Historical Data'!$B$2:$B$742, 0)))</f>
        <v>1942.7882857142852</v>
      </c>
      <c r="C359" s="79">
        <f t="shared" ca="1" si="318"/>
        <v>1942.7882857142852</v>
      </c>
      <c r="D359" s="79">
        <f t="shared" ca="1" si="327"/>
        <v>965.43528571428328</v>
      </c>
      <c r="E359" s="79">
        <f t="shared" ca="1" si="289"/>
        <v>977.35300000000188</v>
      </c>
      <c r="F359" s="79">
        <f t="shared" ca="1" si="290"/>
        <v>977.35300000000188</v>
      </c>
      <c r="G359" s="79">
        <f t="shared" ca="1" si="315"/>
        <v>614841.16785714484</v>
      </c>
      <c r="H359" s="14">
        <f ca="1">SUM(F$12:F359)</f>
        <v>318871.48814285698</v>
      </c>
      <c r="I359" s="77">
        <f ca="1">SUM(D$12:D359)+SUMIF(E$12:E359, "&lt;0")</f>
        <v>295969.67971428565</v>
      </c>
      <c r="J359" s="14"/>
      <c r="K359" s="78">
        <v>44533</v>
      </c>
      <c r="L359" s="79">
        <f t="shared" ca="1" si="291"/>
        <v>1850.8969899038457</v>
      </c>
      <c r="M359" s="79">
        <f t="shared" ca="1" si="319"/>
        <v>1850.8969899038457</v>
      </c>
      <c r="N359" s="79">
        <f t="shared" ca="1" si="328"/>
        <v>873.54398990384379</v>
      </c>
      <c r="O359" s="79">
        <f t="shared" ca="1" si="292"/>
        <v>977.35300000000188</v>
      </c>
      <c r="P359" s="79">
        <f t="shared" ca="1" si="293"/>
        <v>977.35300000000188</v>
      </c>
      <c r="Q359" s="79">
        <f t="shared" ca="1" si="283"/>
        <v>589479.17021345929</v>
      </c>
      <c r="R359" s="14">
        <f ca="1">SUM(P$12:P359)</f>
        <v>305639.14154615352</v>
      </c>
      <c r="S359" s="77">
        <f ca="1">SUM(N$12:N359)+SUMIF(O$12:O359, "&lt;0")</f>
        <v>283840.02866730746</v>
      </c>
      <c r="U359" s="78">
        <v>44533</v>
      </c>
      <c r="V359" s="79">
        <f t="shared" ca="1" si="294"/>
        <v>1250</v>
      </c>
      <c r="W359" s="79">
        <f t="shared" ca="1" si="320"/>
        <v>1250</v>
      </c>
      <c r="X359" s="79">
        <f t="shared" ca="1" si="329"/>
        <v>272.64699999999812</v>
      </c>
      <c r="Y359" s="79">
        <f t="shared" ca="1" si="295"/>
        <v>977.35300000000188</v>
      </c>
      <c r="Z359" s="79">
        <f t="shared" ca="1" si="296"/>
        <v>977.35300000000188</v>
      </c>
      <c r="AA359" s="79">
        <f t="shared" ca="1" si="284"/>
        <v>423631.60100000002</v>
      </c>
      <c r="AB359" s="14">
        <f ca="1">SUM(Z$12:Z359)</f>
        <v>219109.97499999998</v>
      </c>
      <c r="AC359" s="77">
        <f ca="1">SUM(X$12:X359)+SUMIF(Y$12:Y359, "&lt;0")</f>
        <v>204521.62599999999</v>
      </c>
      <c r="AE359" s="78">
        <v>44533</v>
      </c>
      <c r="AF359" s="79">
        <f t="shared" ca="1" si="297"/>
        <v>2000</v>
      </c>
      <c r="AG359" s="79">
        <f t="shared" ca="1" si="321"/>
        <v>2000</v>
      </c>
      <c r="AH359" s="79">
        <f t="shared" ca="1" si="330"/>
        <v>1022.6469999999981</v>
      </c>
      <c r="AI359" s="79">
        <f t="shared" ca="1" si="298"/>
        <v>977.35300000000188</v>
      </c>
      <c r="AJ359" s="79">
        <f t="shared" ca="1" si="299"/>
        <v>977.35300000000188</v>
      </c>
      <c r="AK359" s="79">
        <f t="shared" ca="1" si="316"/>
        <v>630081.49010891607</v>
      </c>
      <c r="AL359" s="14">
        <f ca="1">SUM(AJ$12:AJ359)</f>
        <v>327109.97500000003</v>
      </c>
      <c r="AM359" s="77">
        <f ca="1">SUM(AH$12:AH359)+SUMIF(AI$12:AI359, "&lt;0")</f>
        <v>302971.51510891609</v>
      </c>
      <c r="AO359" s="78">
        <v>44533</v>
      </c>
      <c r="AP359" s="79">
        <f t="shared" ca="1" si="300"/>
        <v>3000</v>
      </c>
      <c r="AQ359" s="79">
        <f t="shared" ca="1" si="322"/>
        <v>3000</v>
      </c>
      <c r="AR359" s="79">
        <f t="shared" ca="1" si="331"/>
        <v>1458.5210804695289</v>
      </c>
      <c r="AS359" s="79">
        <f t="shared" ca="1" si="301"/>
        <v>1541.4789195304711</v>
      </c>
      <c r="AT359" s="79">
        <f t="shared" ca="1" si="302"/>
        <v>1541.4789195304711</v>
      </c>
      <c r="AU359" s="79">
        <f t="shared" ca="1" si="285"/>
        <v>877967.72356228146</v>
      </c>
      <c r="AV359" s="14">
        <f ca="1">SUM(AT$12:AT359)</f>
        <v>456788.46186665847</v>
      </c>
      <c r="AW359" s="77">
        <f ca="1">SUM(AR$12:AR359)+SUMIF(AS$12:AS359, "&lt;0")</f>
        <v>421179.26169562316</v>
      </c>
      <c r="AX359" s="14"/>
      <c r="AZ359" s="78">
        <v>44533</v>
      </c>
      <c r="BA359" s="79">
        <f t="shared" ca="1" si="303"/>
        <v>1500</v>
      </c>
      <c r="BB359" s="79">
        <f t="shared" ca="1" si="323"/>
        <v>1500</v>
      </c>
      <c r="BC359" s="79">
        <f t="shared" ca="1" si="332"/>
        <v>522.64699999999812</v>
      </c>
      <c r="BD359" s="79">
        <f t="shared" ca="1" si="304"/>
        <v>977.35300000000188</v>
      </c>
      <c r="BE359" s="79">
        <f t="shared" ca="1" si="305"/>
        <v>977.35300000000188</v>
      </c>
      <c r="BF359" s="79">
        <f t="shared" ca="1" si="286"/>
        <v>492631.60100000002</v>
      </c>
      <c r="BG359" s="14">
        <f ca="1">SUM(BE$12:BE359)</f>
        <v>255109.97500000001</v>
      </c>
      <c r="BH359" s="77">
        <f ca="1">SUM(BC$12:BC359)+SUMIF(BD$12:BD359, "&lt;0")</f>
        <v>237521.62599999999</v>
      </c>
      <c r="BJ359" s="78">
        <v>44533</v>
      </c>
      <c r="BK359" s="79">
        <f t="shared" ca="1" si="306"/>
        <v>1750</v>
      </c>
      <c r="BL359" s="79">
        <f t="shared" ca="1" si="324"/>
        <v>1750</v>
      </c>
      <c r="BM359" s="79">
        <f t="shared" ca="1" si="333"/>
        <v>772.64699999999812</v>
      </c>
      <c r="BN359" s="79">
        <f t="shared" ca="1" si="307"/>
        <v>977.35300000000188</v>
      </c>
      <c r="BO359" s="79">
        <f t="shared" ca="1" si="308"/>
        <v>977.35300000000188</v>
      </c>
      <c r="BP359" s="79">
        <f t="shared" ca="1" si="287"/>
        <v>561631.60100000002</v>
      </c>
      <c r="BQ359" s="14">
        <f ca="1">SUM(BO$12:BO359)</f>
        <v>291109.97499999998</v>
      </c>
      <c r="BR359" s="77">
        <f ca="1">SUM(BM$12:BM359)+SUMIF(BN$12:BN359, "&lt;0")</f>
        <v>270521.62599999999</v>
      </c>
      <c r="BT359" s="78">
        <v>44533</v>
      </c>
      <c r="BU359" s="79">
        <f t="shared" ca="1" si="309"/>
        <v>2000</v>
      </c>
      <c r="BV359" s="79">
        <f t="shared" ca="1" si="325"/>
        <v>2000</v>
      </c>
      <c r="BW359" s="79">
        <f t="shared" ca="1" si="334"/>
        <v>1022.6469999999981</v>
      </c>
      <c r="BX359" s="79">
        <f t="shared" ca="1" si="310"/>
        <v>977.35300000000188</v>
      </c>
      <c r="BY359" s="79">
        <f t="shared" ca="1" si="311"/>
        <v>977.35300000000188</v>
      </c>
      <c r="BZ359" s="79">
        <f t="shared" ca="1" si="317"/>
        <v>630081.49010891607</v>
      </c>
      <c r="CA359" s="14">
        <f ca="1">SUM(BY$12:BY359)</f>
        <v>327109.97500000003</v>
      </c>
      <c r="CB359" s="77">
        <f ca="1">SUM(BW$12:BW359)+SUMIF(BX$12:BX359, "&lt;0")</f>
        <v>302971.51510891609</v>
      </c>
      <c r="CD359" s="78">
        <v>44533</v>
      </c>
      <c r="CE359" s="79">
        <f t="shared" ca="1" si="312"/>
        <v>2500</v>
      </c>
      <c r="CF359" s="79">
        <f t="shared" ca="1" si="326"/>
        <v>2500</v>
      </c>
      <c r="CG359" s="79">
        <f t="shared" ca="1" si="335"/>
        <v>1132.1017030219755</v>
      </c>
      <c r="CH359" s="79">
        <f t="shared" ca="1" si="313"/>
        <v>1367.8982969780245</v>
      </c>
      <c r="CI359" s="79">
        <f t="shared" ca="1" si="314"/>
        <v>1367.8982969780245</v>
      </c>
      <c r="CJ359" s="79">
        <f t="shared" ca="1" si="288"/>
        <v>759341.69994991261</v>
      </c>
      <c r="CK359" s="14">
        <f ca="1">SUM(CI$12:CI359)</f>
        <v>396057.96379235771</v>
      </c>
      <c r="CL359" s="77">
        <f ca="1">SUM(CG$12:CG359)+SUMIF(CH$12:CH359, "&lt;0")</f>
        <v>363283.7361575549</v>
      </c>
    </row>
    <row r="360" spans="1:90" x14ac:dyDescent="0.2">
      <c r="A360" s="56">
        <v>44534</v>
      </c>
      <c r="B360" s="76">
        <f ca="1">IF($A360&gt;= $C$5,$C$6, INDEX('[1]Historical Data'!$D$2:$D$742, MATCH(A360, '[1]Historical Data'!$B$2:$B$742, 0)))</f>
        <v>1942.7882857142852</v>
      </c>
      <c r="C360" s="79">
        <f t="shared" ca="1" si="318"/>
        <v>1942.7882857142852</v>
      </c>
      <c r="D360" s="79">
        <f t="shared" ca="1" si="327"/>
        <v>921.6532857142904</v>
      </c>
      <c r="E360" s="79">
        <f t="shared" ca="1" si="289"/>
        <v>1021.1349999999948</v>
      </c>
      <c r="F360" s="79">
        <f t="shared" ca="1" si="290"/>
        <v>1021.1349999999948</v>
      </c>
      <c r="G360" s="79">
        <f t="shared" ca="1" si="315"/>
        <v>616783.95614285918</v>
      </c>
      <c r="H360" s="14">
        <f ca="1">SUM(F$12:F360)</f>
        <v>319892.62314285699</v>
      </c>
      <c r="I360" s="77">
        <f ca="1">SUM(D$12:D360)+SUMIF(E$12:E360, "&lt;0")</f>
        <v>296891.33299999993</v>
      </c>
      <c r="J360" s="14"/>
      <c r="K360" s="78">
        <v>44534</v>
      </c>
      <c r="L360" s="79">
        <f t="shared" ca="1" si="291"/>
        <v>1850.8969899038457</v>
      </c>
      <c r="M360" s="79">
        <f t="shared" ca="1" si="319"/>
        <v>1850.8969899038457</v>
      </c>
      <c r="N360" s="79">
        <f t="shared" ca="1" si="328"/>
        <v>829.76198990385092</v>
      </c>
      <c r="O360" s="79">
        <f t="shared" ca="1" si="292"/>
        <v>1021.1349999999948</v>
      </c>
      <c r="P360" s="79">
        <f t="shared" ca="1" si="293"/>
        <v>1021.1349999999948</v>
      </c>
      <c r="Q360" s="79">
        <f t="shared" ca="1" si="283"/>
        <v>591330.06720336317</v>
      </c>
      <c r="R360" s="14">
        <f ca="1">SUM(P$12:P360)</f>
        <v>306660.27654615353</v>
      </c>
      <c r="S360" s="77">
        <f ca="1">SUM(N$12:N360)+SUMIF(O$12:O360, "&lt;0")</f>
        <v>284669.79065721133</v>
      </c>
      <c r="U360" s="78">
        <v>44534</v>
      </c>
      <c r="V360" s="79">
        <f t="shared" ca="1" si="294"/>
        <v>1250</v>
      </c>
      <c r="W360" s="79">
        <f t="shared" ca="1" si="320"/>
        <v>1250</v>
      </c>
      <c r="X360" s="79">
        <f t="shared" ca="1" si="329"/>
        <v>228.86500000000524</v>
      </c>
      <c r="Y360" s="79">
        <f t="shared" ca="1" si="295"/>
        <v>1021.1349999999948</v>
      </c>
      <c r="Z360" s="79">
        <f t="shared" ca="1" si="296"/>
        <v>1021.1349999999948</v>
      </c>
      <c r="AA360" s="79">
        <f t="shared" ca="1" si="284"/>
        <v>424881.60100000002</v>
      </c>
      <c r="AB360" s="14">
        <f ca="1">SUM(Z$12:Z360)</f>
        <v>220131.11</v>
      </c>
      <c r="AC360" s="77">
        <f ca="1">SUM(X$12:X360)+SUMIF(Y$12:Y360, "&lt;0")</f>
        <v>204750.49099999998</v>
      </c>
      <c r="AE360" s="78">
        <v>44534</v>
      </c>
      <c r="AF360" s="79">
        <f t="shared" ca="1" si="297"/>
        <v>2000</v>
      </c>
      <c r="AG360" s="79">
        <f t="shared" ca="1" si="321"/>
        <v>2000</v>
      </c>
      <c r="AH360" s="79">
        <f t="shared" ca="1" si="330"/>
        <v>978.86500000000524</v>
      </c>
      <c r="AI360" s="79">
        <f t="shared" ca="1" si="298"/>
        <v>1021.1349999999948</v>
      </c>
      <c r="AJ360" s="79">
        <f t="shared" ca="1" si="299"/>
        <v>1021.1349999999948</v>
      </c>
      <c r="AK360" s="79">
        <f t="shared" ca="1" si="316"/>
        <v>632081.49010891607</v>
      </c>
      <c r="AL360" s="14">
        <f ca="1">SUM(AJ$12:AJ360)</f>
        <v>328131.11000000004</v>
      </c>
      <c r="AM360" s="77">
        <f ca="1">SUM(AH$12:AH360)+SUMIF(AI$12:AI360, "&lt;0")</f>
        <v>303950.38010891608</v>
      </c>
      <c r="AO360" s="78">
        <v>44534</v>
      </c>
      <c r="AP360" s="79">
        <f t="shared" ca="1" si="300"/>
        <v>3000</v>
      </c>
      <c r="AQ360" s="79">
        <f t="shared" ca="1" si="322"/>
        <v>3000</v>
      </c>
      <c r="AR360" s="79">
        <f t="shared" ca="1" si="331"/>
        <v>1414.739080469536</v>
      </c>
      <c r="AS360" s="79">
        <f t="shared" ca="1" si="301"/>
        <v>1585.260919530464</v>
      </c>
      <c r="AT360" s="79">
        <f t="shared" ca="1" si="302"/>
        <v>1585.260919530464</v>
      </c>
      <c r="AU360" s="79">
        <f t="shared" ca="1" si="285"/>
        <v>880967.72356228146</v>
      </c>
      <c r="AV360" s="14">
        <f ca="1">SUM(AT$12:AT360)</f>
        <v>458373.72278618894</v>
      </c>
      <c r="AW360" s="77">
        <f ca="1">SUM(AR$12:AR360)+SUMIF(AS$12:AS360, "&lt;0")</f>
        <v>422594.0007760927</v>
      </c>
      <c r="AX360" s="14"/>
      <c r="AZ360" s="78">
        <v>44534</v>
      </c>
      <c r="BA360" s="79">
        <f t="shared" ca="1" si="303"/>
        <v>1500</v>
      </c>
      <c r="BB360" s="79">
        <f t="shared" ca="1" si="323"/>
        <v>1500</v>
      </c>
      <c r="BC360" s="79">
        <f t="shared" ca="1" si="332"/>
        <v>478.86500000000524</v>
      </c>
      <c r="BD360" s="79">
        <f t="shared" ca="1" si="304"/>
        <v>1021.1349999999948</v>
      </c>
      <c r="BE360" s="79">
        <f t="shared" ca="1" si="305"/>
        <v>1021.1349999999948</v>
      </c>
      <c r="BF360" s="79">
        <f t="shared" ca="1" si="286"/>
        <v>494131.60100000002</v>
      </c>
      <c r="BG360" s="14">
        <f ca="1">SUM(BE$12:BE360)</f>
        <v>256131.11</v>
      </c>
      <c r="BH360" s="77">
        <f ca="1">SUM(BC$12:BC360)+SUMIF(BD$12:BD360, "&lt;0")</f>
        <v>238000.49100000001</v>
      </c>
      <c r="BJ360" s="78">
        <v>44534</v>
      </c>
      <c r="BK360" s="79">
        <f t="shared" ca="1" si="306"/>
        <v>1750</v>
      </c>
      <c r="BL360" s="79">
        <f t="shared" ca="1" si="324"/>
        <v>1750</v>
      </c>
      <c r="BM360" s="79">
        <f t="shared" ca="1" si="333"/>
        <v>728.86500000000524</v>
      </c>
      <c r="BN360" s="79">
        <f t="shared" ca="1" si="307"/>
        <v>1021.1349999999948</v>
      </c>
      <c r="BO360" s="79">
        <f t="shared" ca="1" si="308"/>
        <v>1021.1349999999948</v>
      </c>
      <c r="BP360" s="79">
        <f t="shared" ca="1" si="287"/>
        <v>563381.60100000002</v>
      </c>
      <c r="BQ360" s="14">
        <f ca="1">SUM(BO$12:BO360)</f>
        <v>292131.11</v>
      </c>
      <c r="BR360" s="77">
        <f ca="1">SUM(BM$12:BM360)+SUMIF(BN$12:BN360, "&lt;0")</f>
        <v>271250.49099999998</v>
      </c>
      <c r="BT360" s="78">
        <v>44534</v>
      </c>
      <c r="BU360" s="79">
        <f t="shared" ca="1" si="309"/>
        <v>2000</v>
      </c>
      <c r="BV360" s="79">
        <f t="shared" ca="1" si="325"/>
        <v>2000</v>
      </c>
      <c r="BW360" s="79">
        <f t="shared" ca="1" si="334"/>
        <v>978.86500000000524</v>
      </c>
      <c r="BX360" s="79">
        <f t="shared" ca="1" si="310"/>
        <v>1021.1349999999948</v>
      </c>
      <c r="BY360" s="79">
        <f t="shared" ca="1" si="311"/>
        <v>1021.1349999999948</v>
      </c>
      <c r="BZ360" s="79">
        <f t="shared" ca="1" si="317"/>
        <v>632081.49010891607</v>
      </c>
      <c r="CA360" s="14">
        <f ca="1">SUM(BY$12:BY360)</f>
        <v>328131.11000000004</v>
      </c>
      <c r="CB360" s="77">
        <f ca="1">SUM(BW$12:BW360)+SUMIF(BX$12:BX360, "&lt;0")</f>
        <v>303950.38010891608</v>
      </c>
      <c r="CD360" s="78">
        <v>44534</v>
      </c>
      <c r="CE360" s="79">
        <f t="shared" ca="1" si="312"/>
        <v>2500</v>
      </c>
      <c r="CF360" s="79">
        <f t="shared" ca="1" si="326"/>
        <v>2500</v>
      </c>
      <c r="CG360" s="79">
        <f t="shared" ca="1" si="335"/>
        <v>1111.8249496690855</v>
      </c>
      <c r="CH360" s="79">
        <f t="shared" ca="1" si="313"/>
        <v>1388.1750503309145</v>
      </c>
      <c r="CI360" s="79">
        <f t="shared" ca="1" si="314"/>
        <v>1388.1750503309145</v>
      </c>
      <c r="CJ360" s="79">
        <f t="shared" ca="1" si="288"/>
        <v>761841.69994991261</v>
      </c>
      <c r="CK360" s="14">
        <f ca="1">SUM(CI$12:CI360)</f>
        <v>397446.13884268864</v>
      </c>
      <c r="CL360" s="77">
        <f ca="1">SUM(CG$12:CG360)+SUMIF(CH$12:CH360, "&lt;0")</f>
        <v>364395.56110722397</v>
      </c>
    </row>
    <row r="361" spans="1:90" x14ac:dyDescent="0.2">
      <c r="A361" s="56">
        <v>44535</v>
      </c>
      <c r="B361" s="76">
        <f ca="1">IF($A361&gt;= $C$5,$C$6, INDEX('[1]Historical Data'!$D$2:$D$742, MATCH(A361, '[1]Historical Data'!$B$2:$B$742, 0)))</f>
        <v>1942.7882857142852</v>
      </c>
      <c r="C361" s="79">
        <f t="shared" ca="1" si="318"/>
        <v>1942.7882857142852</v>
      </c>
      <c r="D361" s="79">
        <f t="shared" ca="1" si="327"/>
        <v>1942.7882857142852</v>
      </c>
      <c r="E361" s="79">
        <f t="shared" ca="1" si="289"/>
        <v>0</v>
      </c>
      <c r="F361" s="79">
        <f t="shared" ca="1" si="290"/>
        <v>0</v>
      </c>
      <c r="G361" s="79">
        <f t="shared" ca="1" si="315"/>
        <v>618726.74442857353</v>
      </c>
      <c r="H361" s="14">
        <f ca="1">SUM(F$12:F361)</f>
        <v>319892.62314285699</v>
      </c>
      <c r="I361" s="77">
        <f ca="1">SUM(D$12:D361)+SUMIF(E$12:E361, "&lt;0")</f>
        <v>298834.12128571421</v>
      </c>
      <c r="J361" s="14"/>
      <c r="K361" s="78">
        <v>44535</v>
      </c>
      <c r="L361" s="79">
        <f t="shared" ca="1" si="291"/>
        <v>1850.8969899038457</v>
      </c>
      <c r="M361" s="79">
        <f t="shared" ca="1" si="319"/>
        <v>1850.8969899038457</v>
      </c>
      <c r="N361" s="79">
        <f t="shared" ca="1" si="328"/>
        <v>1850.8969899038457</v>
      </c>
      <c r="O361" s="79">
        <f t="shared" ca="1" si="292"/>
        <v>0</v>
      </c>
      <c r="P361" s="79">
        <f t="shared" ca="1" si="293"/>
        <v>0</v>
      </c>
      <c r="Q361" s="79">
        <f t="shared" ca="1" si="283"/>
        <v>593180.96419326705</v>
      </c>
      <c r="R361" s="14">
        <f ca="1">SUM(P$12:P361)</f>
        <v>306660.27654615353</v>
      </c>
      <c r="S361" s="77">
        <f ca="1">SUM(N$12:N361)+SUMIF(O$12:O361, "&lt;0")</f>
        <v>286520.68764711515</v>
      </c>
      <c r="U361" s="78">
        <v>44535</v>
      </c>
      <c r="V361" s="79">
        <f t="shared" ca="1" si="294"/>
        <v>1250</v>
      </c>
      <c r="W361" s="79">
        <f t="shared" ca="1" si="320"/>
        <v>1250</v>
      </c>
      <c r="X361" s="79">
        <f t="shared" ca="1" si="329"/>
        <v>1250</v>
      </c>
      <c r="Y361" s="79">
        <f t="shared" ca="1" si="295"/>
        <v>0</v>
      </c>
      <c r="Z361" s="79">
        <f t="shared" ca="1" si="296"/>
        <v>0</v>
      </c>
      <c r="AA361" s="79">
        <f t="shared" ca="1" si="284"/>
        <v>426131.60100000002</v>
      </c>
      <c r="AB361" s="14">
        <f ca="1">SUM(Z$12:Z361)</f>
        <v>220131.11</v>
      </c>
      <c r="AC361" s="77">
        <f ca="1">SUM(X$12:X361)+SUMIF(Y$12:Y361, "&lt;0")</f>
        <v>206000.49099999998</v>
      </c>
      <c r="AE361" s="78">
        <v>44535</v>
      </c>
      <c r="AF361" s="79">
        <f t="shared" ca="1" si="297"/>
        <v>2000</v>
      </c>
      <c r="AG361" s="79">
        <f t="shared" ca="1" si="321"/>
        <v>2000</v>
      </c>
      <c r="AH361" s="79">
        <f t="shared" ca="1" si="330"/>
        <v>2000</v>
      </c>
      <c r="AI361" s="79">
        <f t="shared" ca="1" si="298"/>
        <v>0</v>
      </c>
      <c r="AJ361" s="79">
        <f t="shared" ca="1" si="299"/>
        <v>0</v>
      </c>
      <c r="AK361" s="79">
        <f t="shared" ca="1" si="316"/>
        <v>634081.49010891607</v>
      </c>
      <c r="AL361" s="14">
        <f ca="1">SUM(AJ$12:AJ361)</f>
        <v>328131.11000000004</v>
      </c>
      <c r="AM361" s="77">
        <f ca="1">SUM(AH$12:AH361)+SUMIF(AI$12:AI361, "&lt;0")</f>
        <v>305950.38010891608</v>
      </c>
      <c r="AO361" s="78">
        <v>44535</v>
      </c>
      <c r="AP361" s="79">
        <f t="shared" ca="1" si="300"/>
        <v>3000</v>
      </c>
      <c r="AQ361" s="79">
        <f t="shared" ca="1" si="322"/>
        <v>3000</v>
      </c>
      <c r="AR361" s="79">
        <f t="shared" ca="1" si="331"/>
        <v>2435.8740804695308</v>
      </c>
      <c r="AS361" s="79">
        <f t="shared" ca="1" si="301"/>
        <v>564.12591953046922</v>
      </c>
      <c r="AT361" s="79">
        <f t="shared" ca="1" si="302"/>
        <v>564.12591953046922</v>
      </c>
      <c r="AU361" s="79">
        <f t="shared" ca="1" si="285"/>
        <v>883967.72356228146</v>
      </c>
      <c r="AV361" s="14">
        <f ca="1">SUM(AT$12:AT361)</f>
        <v>458937.8487057194</v>
      </c>
      <c r="AW361" s="77">
        <f ca="1">SUM(AR$12:AR361)+SUMIF(AS$12:AS361, "&lt;0")</f>
        <v>425029.87485656224</v>
      </c>
      <c r="AX361" s="14"/>
      <c r="AZ361" s="78">
        <v>44535</v>
      </c>
      <c r="BA361" s="79">
        <f t="shared" ca="1" si="303"/>
        <v>1500</v>
      </c>
      <c r="BB361" s="79">
        <f t="shared" ca="1" si="323"/>
        <v>1500</v>
      </c>
      <c r="BC361" s="79">
        <f t="shared" ca="1" si="332"/>
        <v>1500</v>
      </c>
      <c r="BD361" s="79">
        <f t="shared" ca="1" si="304"/>
        <v>0</v>
      </c>
      <c r="BE361" s="79">
        <f t="shared" ca="1" si="305"/>
        <v>0</v>
      </c>
      <c r="BF361" s="79">
        <f t="shared" ca="1" si="286"/>
        <v>495631.60100000002</v>
      </c>
      <c r="BG361" s="14">
        <f ca="1">SUM(BE$12:BE361)</f>
        <v>256131.11</v>
      </c>
      <c r="BH361" s="77">
        <f ca="1">SUM(BC$12:BC361)+SUMIF(BD$12:BD361, "&lt;0")</f>
        <v>239500.49100000001</v>
      </c>
      <c r="BJ361" s="78">
        <v>44535</v>
      </c>
      <c r="BK361" s="79">
        <f t="shared" ca="1" si="306"/>
        <v>1750</v>
      </c>
      <c r="BL361" s="79">
        <f t="shared" ca="1" si="324"/>
        <v>1750</v>
      </c>
      <c r="BM361" s="79">
        <f t="shared" ca="1" si="333"/>
        <v>1750</v>
      </c>
      <c r="BN361" s="79">
        <f t="shared" ca="1" si="307"/>
        <v>0</v>
      </c>
      <c r="BO361" s="79">
        <f t="shared" ca="1" si="308"/>
        <v>0</v>
      </c>
      <c r="BP361" s="79">
        <f t="shared" ca="1" si="287"/>
        <v>565131.60100000002</v>
      </c>
      <c r="BQ361" s="14">
        <f ca="1">SUM(BO$12:BO361)</f>
        <v>292131.11</v>
      </c>
      <c r="BR361" s="77">
        <f ca="1">SUM(BM$12:BM361)+SUMIF(BN$12:BN361, "&lt;0")</f>
        <v>273000.49099999998</v>
      </c>
      <c r="BT361" s="78">
        <v>44535</v>
      </c>
      <c r="BU361" s="79">
        <f t="shared" ca="1" si="309"/>
        <v>2000</v>
      </c>
      <c r="BV361" s="79">
        <f t="shared" ca="1" si="325"/>
        <v>2000</v>
      </c>
      <c r="BW361" s="79">
        <f t="shared" ca="1" si="334"/>
        <v>2000</v>
      </c>
      <c r="BX361" s="79">
        <f t="shared" ca="1" si="310"/>
        <v>0</v>
      </c>
      <c r="BY361" s="79">
        <f t="shared" ca="1" si="311"/>
        <v>0</v>
      </c>
      <c r="BZ361" s="79">
        <f t="shared" ca="1" si="317"/>
        <v>634081.49010891607</v>
      </c>
      <c r="CA361" s="14">
        <f ca="1">SUM(BY$12:BY361)</f>
        <v>328131.11000000004</v>
      </c>
      <c r="CB361" s="77">
        <f ca="1">SUM(BW$12:BW361)+SUMIF(BX$12:BX361, "&lt;0")</f>
        <v>305950.38010891608</v>
      </c>
      <c r="CD361" s="78">
        <v>44535</v>
      </c>
      <c r="CE361" s="79">
        <f t="shared" ca="1" si="312"/>
        <v>2500</v>
      </c>
      <c r="CF361" s="79">
        <f t="shared" ca="1" si="326"/>
        <v>2500</v>
      </c>
      <c r="CG361" s="79">
        <f t="shared" ca="1" si="335"/>
        <v>2156.4651963161832</v>
      </c>
      <c r="CH361" s="79">
        <f t="shared" ca="1" si="313"/>
        <v>343.53480368381679</v>
      </c>
      <c r="CI361" s="79">
        <f t="shared" ca="1" si="314"/>
        <v>343.53480368381679</v>
      </c>
      <c r="CJ361" s="79">
        <f t="shared" ca="1" si="288"/>
        <v>764341.69994991261</v>
      </c>
      <c r="CK361" s="14">
        <f ca="1">SUM(CI$12:CI361)</f>
        <v>397789.67364637245</v>
      </c>
      <c r="CL361" s="77">
        <f ca="1">SUM(CG$12:CG361)+SUMIF(CH$12:CH361, "&lt;0")</f>
        <v>366552.02630354016</v>
      </c>
    </row>
    <row r="362" spans="1:90" x14ac:dyDescent="0.2">
      <c r="A362" s="56">
        <v>44536</v>
      </c>
      <c r="B362" s="76">
        <f ca="1">IF($A362&gt;= $C$5,$C$6, INDEX('[1]Historical Data'!$D$2:$D$742, MATCH(A362, '[1]Historical Data'!$B$2:$B$742, 0)))</f>
        <v>1942.7882857142852</v>
      </c>
      <c r="C362" s="79">
        <f t="shared" ca="1" si="318"/>
        <v>1942.7882857142852</v>
      </c>
      <c r="D362" s="79">
        <f t="shared" ca="1" si="327"/>
        <v>1622.2572857142825</v>
      </c>
      <c r="E362" s="79">
        <f t="shared" ca="1" si="289"/>
        <v>320.53100000000268</v>
      </c>
      <c r="F362" s="79">
        <f t="shared" ca="1" si="290"/>
        <v>320.53100000000268</v>
      </c>
      <c r="G362" s="79">
        <f t="shared" ca="1" si="315"/>
        <v>620669.53271428787</v>
      </c>
      <c r="H362" s="14">
        <f ca="1">SUM(F$12:F362)</f>
        <v>320213.15414285701</v>
      </c>
      <c r="I362" s="77">
        <f ca="1">SUM(D$12:D362)+SUMIF(E$12:E362, "&lt;0")</f>
        <v>300456.37857142847</v>
      </c>
      <c r="J362" s="14"/>
      <c r="K362" s="78">
        <v>44536</v>
      </c>
      <c r="L362" s="79">
        <f t="shared" ca="1" si="291"/>
        <v>1850.8969899038457</v>
      </c>
      <c r="M362" s="79">
        <f t="shared" ca="1" si="319"/>
        <v>1850.8969899038457</v>
      </c>
      <c r="N362" s="79">
        <f t="shared" ca="1" si="328"/>
        <v>1530.365989903843</v>
      </c>
      <c r="O362" s="79">
        <f t="shared" ca="1" si="292"/>
        <v>320.53100000000268</v>
      </c>
      <c r="P362" s="79">
        <f t="shared" ca="1" si="293"/>
        <v>320.53100000000268</v>
      </c>
      <c r="Q362" s="79">
        <f t="shared" ca="1" si="283"/>
        <v>595031.86118317093</v>
      </c>
      <c r="R362" s="14">
        <f ca="1">SUM(P$12:P362)</f>
        <v>306980.80754615355</v>
      </c>
      <c r="S362" s="77">
        <f ca="1">SUM(N$12:N362)+SUMIF(O$12:O362, "&lt;0")</f>
        <v>288051.05363701901</v>
      </c>
      <c r="U362" s="78">
        <v>44536</v>
      </c>
      <c r="V362" s="79">
        <f t="shared" ca="1" si="294"/>
        <v>1250</v>
      </c>
      <c r="W362" s="79">
        <f t="shared" ca="1" si="320"/>
        <v>1250</v>
      </c>
      <c r="X362" s="79">
        <f t="shared" ca="1" si="329"/>
        <v>929.46899999999732</v>
      </c>
      <c r="Y362" s="79">
        <f t="shared" ca="1" si="295"/>
        <v>320.53100000000268</v>
      </c>
      <c r="Z362" s="79">
        <f t="shared" ca="1" si="296"/>
        <v>320.53100000000268</v>
      </c>
      <c r="AA362" s="79">
        <f t="shared" ca="1" si="284"/>
        <v>427381.60100000002</v>
      </c>
      <c r="AB362" s="14">
        <f ca="1">SUM(Z$12:Z362)</f>
        <v>220451.641</v>
      </c>
      <c r="AC362" s="77">
        <f ca="1">SUM(X$12:X362)+SUMIF(Y$12:Y362, "&lt;0")</f>
        <v>206929.95999999996</v>
      </c>
      <c r="AE362" s="78">
        <v>44536</v>
      </c>
      <c r="AF362" s="79">
        <f t="shared" ca="1" si="297"/>
        <v>2000</v>
      </c>
      <c r="AG362" s="79">
        <f t="shared" ca="1" si="321"/>
        <v>2000</v>
      </c>
      <c r="AH362" s="79">
        <f t="shared" ca="1" si="330"/>
        <v>1679.4689999999973</v>
      </c>
      <c r="AI362" s="79">
        <f t="shared" ca="1" si="298"/>
        <v>320.53100000000268</v>
      </c>
      <c r="AJ362" s="79">
        <f t="shared" ca="1" si="299"/>
        <v>320.53100000000268</v>
      </c>
      <c r="AK362" s="79">
        <f t="shared" ca="1" si="316"/>
        <v>636081.49010891607</v>
      </c>
      <c r="AL362" s="14">
        <f ca="1">SUM(AJ$12:AJ362)</f>
        <v>328451.64100000006</v>
      </c>
      <c r="AM362" s="77">
        <f ca="1">SUM(AH$12:AH362)+SUMIF(AI$12:AI362, "&lt;0")</f>
        <v>307629.84910891607</v>
      </c>
      <c r="AO362" s="78">
        <v>44536</v>
      </c>
      <c r="AP362" s="79">
        <f t="shared" ca="1" si="300"/>
        <v>3000</v>
      </c>
      <c r="AQ362" s="79">
        <f t="shared" ca="1" si="322"/>
        <v>3000</v>
      </c>
      <c r="AR362" s="79">
        <f t="shared" ca="1" si="331"/>
        <v>2115.3430804695281</v>
      </c>
      <c r="AS362" s="79">
        <f t="shared" ca="1" si="301"/>
        <v>884.6569195304719</v>
      </c>
      <c r="AT362" s="79">
        <f t="shared" ca="1" si="302"/>
        <v>884.6569195304719</v>
      </c>
      <c r="AU362" s="79">
        <f t="shared" ca="1" si="285"/>
        <v>886967.72356228146</v>
      </c>
      <c r="AV362" s="14">
        <f ca="1">SUM(AT$12:AT362)</f>
        <v>459822.50562524988</v>
      </c>
      <c r="AW362" s="77">
        <f ca="1">SUM(AR$12:AR362)+SUMIF(AS$12:AS362, "&lt;0")</f>
        <v>427145.21793703176</v>
      </c>
      <c r="AX362" s="14"/>
      <c r="AZ362" s="78">
        <v>44536</v>
      </c>
      <c r="BA362" s="79">
        <f t="shared" ca="1" si="303"/>
        <v>1500</v>
      </c>
      <c r="BB362" s="79">
        <f t="shared" ca="1" si="323"/>
        <v>1500</v>
      </c>
      <c r="BC362" s="79">
        <f t="shared" ca="1" si="332"/>
        <v>1179.4689999999973</v>
      </c>
      <c r="BD362" s="79">
        <f t="shared" ca="1" si="304"/>
        <v>320.53100000000268</v>
      </c>
      <c r="BE362" s="79">
        <f t="shared" ca="1" si="305"/>
        <v>320.53100000000268</v>
      </c>
      <c r="BF362" s="79">
        <f t="shared" ca="1" si="286"/>
        <v>497131.60100000002</v>
      </c>
      <c r="BG362" s="14">
        <f ca="1">SUM(BE$12:BE362)</f>
        <v>256451.641</v>
      </c>
      <c r="BH362" s="77">
        <f ca="1">SUM(BC$12:BC362)+SUMIF(BD$12:BD362, "&lt;0")</f>
        <v>240679.96</v>
      </c>
      <c r="BJ362" s="78">
        <v>44536</v>
      </c>
      <c r="BK362" s="79">
        <f t="shared" ca="1" si="306"/>
        <v>1750</v>
      </c>
      <c r="BL362" s="79">
        <f t="shared" ca="1" si="324"/>
        <v>1750</v>
      </c>
      <c r="BM362" s="79">
        <f t="shared" ca="1" si="333"/>
        <v>1429.4689999999973</v>
      </c>
      <c r="BN362" s="79">
        <f t="shared" ca="1" si="307"/>
        <v>320.53100000000268</v>
      </c>
      <c r="BO362" s="79">
        <f t="shared" ca="1" si="308"/>
        <v>320.53100000000268</v>
      </c>
      <c r="BP362" s="79">
        <f t="shared" ca="1" si="287"/>
        <v>566881.60100000002</v>
      </c>
      <c r="BQ362" s="14">
        <f ca="1">SUM(BO$12:BO362)</f>
        <v>292451.641</v>
      </c>
      <c r="BR362" s="77">
        <f ca="1">SUM(BM$12:BM362)+SUMIF(BN$12:BN362, "&lt;0")</f>
        <v>274429.95999999996</v>
      </c>
      <c r="BT362" s="78">
        <v>44536</v>
      </c>
      <c r="BU362" s="79">
        <f t="shared" ca="1" si="309"/>
        <v>2000</v>
      </c>
      <c r="BV362" s="79">
        <f t="shared" ca="1" si="325"/>
        <v>2000</v>
      </c>
      <c r="BW362" s="79">
        <f t="shared" ca="1" si="334"/>
        <v>1679.4689999999973</v>
      </c>
      <c r="BX362" s="79">
        <f t="shared" ca="1" si="310"/>
        <v>320.53100000000268</v>
      </c>
      <c r="BY362" s="79">
        <f t="shared" ca="1" si="311"/>
        <v>320.53100000000268</v>
      </c>
      <c r="BZ362" s="79">
        <f t="shared" ca="1" si="317"/>
        <v>636081.49010891607</v>
      </c>
      <c r="CA362" s="14">
        <f ca="1">SUM(BY$12:BY362)</f>
        <v>328451.64100000006</v>
      </c>
      <c r="CB362" s="77">
        <f ca="1">SUM(BW$12:BW362)+SUMIF(BX$12:BX362, "&lt;0")</f>
        <v>307629.84910891607</v>
      </c>
      <c r="CD362" s="78">
        <v>44536</v>
      </c>
      <c r="CE362" s="79">
        <f t="shared" ca="1" si="312"/>
        <v>2500</v>
      </c>
      <c r="CF362" s="79">
        <f t="shared" ca="1" si="326"/>
        <v>2500</v>
      </c>
      <c r="CG362" s="79">
        <f t="shared" ca="1" si="335"/>
        <v>1859.4394429632835</v>
      </c>
      <c r="CH362" s="79">
        <f t="shared" ca="1" si="313"/>
        <v>640.56055703671655</v>
      </c>
      <c r="CI362" s="79">
        <f t="shared" ca="1" si="314"/>
        <v>640.56055703671655</v>
      </c>
      <c r="CJ362" s="79">
        <f t="shared" ca="1" si="288"/>
        <v>766841.69994991261</v>
      </c>
      <c r="CK362" s="14">
        <f ca="1">SUM(CI$12:CI362)</f>
        <v>398430.23420340917</v>
      </c>
      <c r="CL362" s="77">
        <f ca="1">SUM(CG$12:CG362)+SUMIF(CH$12:CH362, "&lt;0")</f>
        <v>368411.46574650344</v>
      </c>
    </row>
    <row r="363" spans="1:90" x14ac:dyDescent="0.2">
      <c r="A363" s="56">
        <v>44537</v>
      </c>
      <c r="B363" s="76">
        <f ca="1">IF($A363&gt;= $C$5,$C$6, INDEX('[1]Historical Data'!$D$2:$D$742, MATCH(A363, '[1]Historical Data'!$B$2:$B$742, 0)))</f>
        <v>1942.7882857142852</v>
      </c>
      <c r="C363" s="79">
        <f t="shared" ca="1" si="318"/>
        <v>1942.7882857142852</v>
      </c>
      <c r="D363" s="79">
        <f t="shared" ca="1" si="327"/>
        <v>1942.7882857142852</v>
      </c>
      <c r="E363" s="79">
        <f t="shared" ca="1" si="289"/>
        <v>0</v>
      </c>
      <c r="F363" s="79">
        <f t="shared" ca="1" si="290"/>
        <v>0</v>
      </c>
      <c r="G363" s="79">
        <f t="shared" ca="1" si="315"/>
        <v>622612.32100000221</v>
      </c>
      <c r="H363" s="14">
        <f ca="1">SUM(F$12:F363)</f>
        <v>320213.15414285701</v>
      </c>
      <c r="I363" s="77">
        <f ca="1">SUM(D$12:D363)+SUMIF(E$12:E363, "&lt;0")</f>
        <v>302399.16685714276</v>
      </c>
      <c r="J363" s="14"/>
      <c r="K363" s="78">
        <v>44537</v>
      </c>
      <c r="L363" s="79">
        <f t="shared" ca="1" si="291"/>
        <v>1850.8969899038457</v>
      </c>
      <c r="M363" s="79">
        <f t="shared" ca="1" si="319"/>
        <v>1850.8969899038457</v>
      </c>
      <c r="N363" s="79">
        <f t="shared" ca="1" si="328"/>
        <v>1850.8969899038457</v>
      </c>
      <c r="O363" s="79">
        <f t="shared" ca="1" si="292"/>
        <v>0</v>
      </c>
      <c r="P363" s="79">
        <f t="shared" ca="1" si="293"/>
        <v>0</v>
      </c>
      <c r="Q363" s="79">
        <f t="shared" ca="1" si="283"/>
        <v>596882.75817307481</v>
      </c>
      <c r="R363" s="14">
        <f ca="1">SUM(P$12:P363)</f>
        <v>306980.80754615355</v>
      </c>
      <c r="S363" s="77">
        <f ca="1">SUM(N$12:N363)+SUMIF(O$12:O363, "&lt;0")</f>
        <v>289901.95062692283</v>
      </c>
      <c r="U363" s="78">
        <v>44537</v>
      </c>
      <c r="V363" s="79">
        <f t="shared" ca="1" si="294"/>
        <v>1250</v>
      </c>
      <c r="W363" s="79">
        <f t="shared" ca="1" si="320"/>
        <v>1250</v>
      </c>
      <c r="X363" s="79">
        <f t="shared" ca="1" si="329"/>
        <v>1250</v>
      </c>
      <c r="Y363" s="79">
        <f t="shared" ca="1" si="295"/>
        <v>0</v>
      </c>
      <c r="Z363" s="79">
        <f t="shared" ca="1" si="296"/>
        <v>0</v>
      </c>
      <c r="AA363" s="79">
        <f t="shared" ca="1" si="284"/>
        <v>428631.60100000002</v>
      </c>
      <c r="AB363" s="14">
        <f ca="1">SUM(Z$12:Z363)</f>
        <v>220451.641</v>
      </c>
      <c r="AC363" s="77">
        <f ca="1">SUM(X$12:X363)+SUMIF(Y$12:Y363, "&lt;0")</f>
        <v>208179.95999999996</v>
      </c>
      <c r="AE363" s="78">
        <v>44537</v>
      </c>
      <c r="AF363" s="79">
        <f t="shared" ca="1" si="297"/>
        <v>2000</v>
      </c>
      <c r="AG363" s="79">
        <f t="shared" ca="1" si="321"/>
        <v>2000</v>
      </c>
      <c r="AH363" s="79">
        <f t="shared" ca="1" si="330"/>
        <v>2000</v>
      </c>
      <c r="AI363" s="79">
        <f t="shared" ca="1" si="298"/>
        <v>0</v>
      </c>
      <c r="AJ363" s="79">
        <f t="shared" ca="1" si="299"/>
        <v>0</v>
      </c>
      <c r="AK363" s="79">
        <f t="shared" ca="1" si="316"/>
        <v>638081.49010891607</v>
      </c>
      <c r="AL363" s="14">
        <f ca="1">SUM(AJ$12:AJ363)</f>
        <v>328451.64100000006</v>
      </c>
      <c r="AM363" s="77">
        <f ca="1">SUM(AH$12:AH363)+SUMIF(AI$12:AI363, "&lt;0")</f>
        <v>309629.84910891607</v>
      </c>
      <c r="AO363" s="78">
        <v>44537</v>
      </c>
      <c r="AP363" s="79">
        <f t="shared" ca="1" si="300"/>
        <v>3000</v>
      </c>
      <c r="AQ363" s="79">
        <f t="shared" ca="1" si="322"/>
        <v>3000</v>
      </c>
      <c r="AR363" s="79">
        <f t="shared" ca="1" si="331"/>
        <v>2435.8740804695308</v>
      </c>
      <c r="AS363" s="79">
        <f t="shared" ca="1" si="301"/>
        <v>564.12591953046922</v>
      </c>
      <c r="AT363" s="79">
        <f t="shared" ca="1" si="302"/>
        <v>564.12591953046922</v>
      </c>
      <c r="AU363" s="79">
        <f t="shared" ca="1" si="285"/>
        <v>889967.72356228146</v>
      </c>
      <c r="AV363" s="14">
        <f ca="1">SUM(AT$12:AT363)</f>
        <v>460386.63154478034</v>
      </c>
      <c r="AW363" s="77">
        <f ca="1">SUM(AR$12:AR363)+SUMIF(AS$12:AS363, "&lt;0")</f>
        <v>429581.0920175013</v>
      </c>
      <c r="AX363" s="14"/>
      <c r="AZ363" s="78">
        <v>44537</v>
      </c>
      <c r="BA363" s="79">
        <f t="shared" ca="1" si="303"/>
        <v>1500</v>
      </c>
      <c r="BB363" s="79">
        <f t="shared" ca="1" si="323"/>
        <v>1500</v>
      </c>
      <c r="BC363" s="79">
        <f t="shared" ca="1" si="332"/>
        <v>1500</v>
      </c>
      <c r="BD363" s="79">
        <f t="shared" ca="1" si="304"/>
        <v>0</v>
      </c>
      <c r="BE363" s="79">
        <f t="shared" ca="1" si="305"/>
        <v>0</v>
      </c>
      <c r="BF363" s="79">
        <f t="shared" ca="1" si="286"/>
        <v>498631.60100000002</v>
      </c>
      <c r="BG363" s="14">
        <f ca="1">SUM(BE$12:BE363)</f>
        <v>256451.641</v>
      </c>
      <c r="BH363" s="77">
        <f ca="1">SUM(BC$12:BC363)+SUMIF(BD$12:BD363, "&lt;0")</f>
        <v>242179.96</v>
      </c>
      <c r="BJ363" s="78">
        <v>44537</v>
      </c>
      <c r="BK363" s="79">
        <f t="shared" ca="1" si="306"/>
        <v>1750</v>
      </c>
      <c r="BL363" s="79">
        <f t="shared" ca="1" si="324"/>
        <v>1750</v>
      </c>
      <c r="BM363" s="79">
        <f t="shared" ca="1" si="333"/>
        <v>1750</v>
      </c>
      <c r="BN363" s="79">
        <f t="shared" ca="1" si="307"/>
        <v>0</v>
      </c>
      <c r="BO363" s="79">
        <f t="shared" ca="1" si="308"/>
        <v>0</v>
      </c>
      <c r="BP363" s="79">
        <f t="shared" ca="1" si="287"/>
        <v>568631.60100000002</v>
      </c>
      <c r="BQ363" s="14">
        <f ca="1">SUM(BO$12:BO363)</f>
        <v>292451.641</v>
      </c>
      <c r="BR363" s="77">
        <f ca="1">SUM(BM$12:BM363)+SUMIF(BN$12:BN363, "&lt;0")</f>
        <v>276179.95999999996</v>
      </c>
      <c r="BT363" s="78">
        <v>44537</v>
      </c>
      <c r="BU363" s="79">
        <f t="shared" ca="1" si="309"/>
        <v>2000</v>
      </c>
      <c r="BV363" s="79">
        <f t="shared" ca="1" si="325"/>
        <v>2000</v>
      </c>
      <c r="BW363" s="79">
        <f t="shared" ca="1" si="334"/>
        <v>2000</v>
      </c>
      <c r="BX363" s="79">
        <f t="shared" ca="1" si="310"/>
        <v>0</v>
      </c>
      <c r="BY363" s="79">
        <f t="shared" ca="1" si="311"/>
        <v>0</v>
      </c>
      <c r="BZ363" s="79">
        <f t="shared" ca="1" si="317"/>
        <v>638081.49010891607</v>
      </c>
      <c r="CA363" s="14">
        <f ca="1">SUM(BY$12:BY363)</f>
        <v>328451.64100000006</v>
      </c>
      <c r="CB363" s="77">
        <f ca="1">SUM(BW$12:BW363)+SUMIF(BX$12:BX363, "&lt;0")</f>
        <v>309629.84910891607</v>
      </c>
      <c r="CD363" s="78">
        <v>44537</v>
      </c>
      <c r="CE363" s="79">
        <f t="shared" ca="1" si="312"/>
        <v>2500</v>
      </c>
      <c r="CF363" s="79">
        <f t="shared" ca="1" si="326"/>
        <v>2500</v>
      </c>
      <c r="CG363" s="79">
        <f t="shared" ca="1" si="335"/>
        <v>2203.4756896103891</v>
      </c>
      <c r="CH363" s="79">
        <f t="shared" ca="1" si="313"/>
        <v>296.52431038961095</v>
      </c>
      <c r="CI363" s="79">
        <f t="shared" ca="1" si="314"/>
        <v>296.52431038961095</v>
      </c>
      <c r="CJ363" s="79">
        <f t="shared" ca="1" si="288"/>
        <v>769341.69994991261</v>
      </c>
      <c r="CK363" s="14">
        <f ca="1">SUM(CI$12:CI363)</f>
        <v>398726.75851379876</v>
      </c>
      <c r="CL363" s="77">
        <f ca="1">SUM(CG$12:CG363)+SUMIF(CH$12:CH363, "&lt;0")</f>
        <v>370614.94143611385</v>
      </c>
    </row>
    <row r="364" spans="1:90" x14ac:dyDescent="0.2">
      <c r="A364" s="56">
        <v>44538</v>
      </c>
      <c r="B364" s="76">
        <f ca="1">IF($A364&gt;= $C$5,$C$6, INDEX('[1]Historical Data'!$D$2:$D$742, MATCH(A364, '[1]Historical Data'!$B$2:$B$742, 0)))</f>
        <v>1942.7882857142852</v>
      </c>
      <c r="C364" s="79">
        <f t="shared" ca="1" si="318"/>
        <v>1942.7882857142852</v>
      </c>
      <c r="D364" s="79">
        <f t="shared" ca="1" si="327"/>
        <v>1942.7882857142852</v>
      </c>
      <c r="E364" s="79">
        <f t="shared" ca="1" si="289"/>
        <v>0</v>
      </c>
      <c r="F364" s="79">
        <f t="shared" ca="1" si="290"/>
        <v>0</v>
      </c>
      <c r="G364" s="79">
        <f t="shared" ca="1" si="315"/>
        <v>624555.10928571655</v>
      </c>
      <c r="H364" s="14">
        <f ca="1">SUM(F$12:F364)</f>
        <v>320213.15414285701</v>
      </c>
      <c r="I364" s="77">
        <f ca="1">SUM(D$12:D364)+SUMIF(E$12:E364, "&lt;0")</f>
        <v>304341.95514285704</v>
      </c>
      <c r="J364" s="14"/>
      <c r="K364" s="78">
        <v>44538</v>
      </c>
      <c r="L364" s="79">
        <f t="shared" ca="1" si="291"/>
        <v>1850.8969899038457</v>
      </c>
      <c r="M364" s="79">
        <f t="shared" ca="1" si="319"/>
        <v>1850.8969899038457</v>
      </c>
      <c r="N364" s="79">
        <f t="shared" ca="1" si="328"/>
        <v>1850.8969899038457</v>
      </c>
      <c r="O364" s="79">
        <f t="shared" ca="1" si="292"/>
        <v>0</v>
      </c>
      <c r="P364" s="79">
        <f t="shared" ca="1" si="293"/>
        <v>0</v>
      </c>
      <c r="Q364" s="79">
        <f t="shared" ca="1" si="283"/>
        <v>598733.65516297868</v>
      </c>
      <c r="R364" s="14">
        <f ca="1">SUM(P$12:P364)</f>
        <v>306980.80754615355</v>
      </c>
      <c r="S364" s="77">
        <f ca="1">SUM(N$12:N364)+SUMIF(O$12:O364, "&lt;0")</f>
        <v>291752.84761682665</v>
      </c>
      <c r="U364" s="78">
        <v>44538</v>
      </c>
      <c r="V364" s="79">
        <f t="shared" ca="1" si="294"/>
        <v>1250</v>
      </c>
      <c r="W364" s="79">
        <f t="shared" ca="1" si="320"/>
        <v>1250</v>
      </c>
      <c r="X364" s="79">
        <f t="shared" ca="1" si="329"/>
        <v>1250</v>
      </c>
      <c r="Y364" s="79">
        <f t="shared" ca="1" si="295"/>
        <v>0</v>
      </c>
      <c r="Z364" s="79">
        <f t="shared" ca="1" si="296"/>
        <v>0</v>
      </c>
      <c r="AA364" s="79">
        <f t="shared" ca="1" si="284"/>
        <v>429881.60100000002</v>
      </c>
      <c r="AB364" s="14">
        <f ca="1">SUM(Z$12:Z364)</f>
        <v>220451.641</v>
      </c>
      <c r="AC364" s="77">
        <f ca="1">SUM(X$12:X364)+SUMIF(Y$12:Y364, "&lt;0")</f>
        <v>209429.95999999996</v>
      </c>
      <c r="AE364" s="78">
        <v>44538</v>
      </c>
      <c r="AF364" s="79">
        <f t="shared" ca="1" si="297"/>
        <v>2000</v>
      </c>
      <c r="AG364" s="79">
        <f t="shared" ca="1" si="321"/>
        <v>2000</v>
      </c>
      <c r="AH364" s="79">
        <f t="shared" ca="1" si="330"/>
        <v>2000</v>
      </c>
      <c r="AI364" s="79">
        <f t="shared" ca="1" si="298"/>
        <v>0</v>
      </c>
      <c r="AJ364" s="79">
        <f t="shared" ca="1" si="299"/>
        <v>0</v>
      </c>
      <c r="AK364" s="79">
        <f t="shared" ca="1" si="316"/>
        <v>640081.49010891607</v>
      </c>
      <c r="AL364" s="14">
        <f ca="1">SUM(AJ$12:AJ364)</f>
        <v>328451.64100000006</v>
      </c>
      <c r="AM364" s="77">
        <f ca="1">SUM(AH$12:AH364)+SUMIF(AI$12:AI364, "&lt;0")</f>
        <v>311629.84910891607</v>
      </c>
      <c r="AO364" s="78">
        <v>44538</v>
      </c>
      <c r="AP364" s="79">
        <f t="shared" ca="1" si="300"/>
        <v>3000</v>
      </c>
      <c r="AQ364" s="79">
        <f t="shared" ca="1" si="322"/>
        <v>3000</v>
      </c>
      <c r="AR364" s="79">
        <f t="shared" ca="1" si="331"/>
        <v>2435.8740804695312</v>
      </c>
      <c r="AS364" s="79">
        <f t="shared" ca="1" si="301"/>
        <v>564.12591953046876</v>
      </c>
      <c r="AT364" s="79">
        <f t="shared" ca="1" si="302"/>
        <v>564.12591953046876</v>
      </c>
      <c r="AU364" s="79">
        <f t="shared" ca="1" si="285"/>
        <v>892967.72356228146</v>
      </c>
      <c r="AV364" s="14">
        <f ca="1">SUM(AT$12:AT364)</f>
        <v>460950.75746431079</v>
      </c>
      <c r="AW364" s="77">
        <f ca="1">SUM(AR$12:AR364)+SUMIF(AS$12:AS364, "&lt;0")</f>
        <v>432016.96609797084</v>
      </c>
      <c r="AX364" s="14"/>
      <c r="AZ364" s="78">
        <v>44538</v>
      </c>
      <c r="BA364" s="79">
        <f t="shared" ca="1" si="303"/>
        <v>1500</v>
      </c>
      <c r="BB364" s="79">
        <f t="shared" ca="1" si="323"/>
        <v>1500</v>
      </c>
      <c r="BC364" s="79">
        <f t="shared" ca="1" si="332"/>
        <v>1500</v>
      </c>
      <c r="BD364" s="79">
        <f t="shared" ca="1" si="304"/>
        <v>0</v>
      </c>
      <c r="BE364" s="79">
        <f t="shared" ca="1" si="305"/>
        <v>0</v>
      </c>
      <c r="BF364" s="79">
        <f t="shared" ca="1" si="286"/>
        <v>500131.60100000002</v>
      </c>
      <c r="BG364" s="14">
        <f ca="1">SUM(BE$12:BE364)</f>
        <v>256451.641</v>
      </c>
      <c r="BH364" s="77">
        <f ca="1">SUM(BC$12:BC364)+SUMIF(BD$12:BD364, "&lt;0")</f>
        <v>243679.96</v>
      </c>
      <c r="BJ364" s="78">
        <v>44538</v>
      </c>
      <c r="BK364" s="79">
        <f t="shared" ca="1" si="306"/>
        <v>1750</v>
      </c>
      <c r="BL364" s="79">
        <f t="shared" ca="1" si="324"/>
        <v>1750</v>
      </c>
      <c r="BM364" s="79">
        <f t="shared" ca="1" si="333"/>
        <v>1750</v>
      </c>
      <c r="BN364" s="79">
        <f t="shared" ca="1" si="307"/>
        <v>0</v>
      </c>
      <c r="BO364" s="79">
        <f t="shared" ca="1" si="308"/>
        <v>0</v>
      </c>
      <c r="BP364" s="79">
        <f t="shared" ca="1" si="287"/>
        <v>570381.60100000002</v>
      </c>
      <c r="BQ364" s="14">
        <f ca="1">SUM(BO$12:BO364)</f>
        <v>292451.641</v>
      </c>
      <c r="BR364" s="77">
        <f ca="1">SUM(BM$12:BM364)+SUMIF(BN$12:BN364, "&lt;0")</f>
        <v>277929.95999999996</v>
      </c>
      <c r="BT364" s="78">
        <v>44538</v>
      </c>
      <c r="BU364" s="79">
        <f t="shared" ca="1" si="309"/>
        <v>2000</v>
      </c>
      <c r="BV364" s="79">
        <f t="shared" ca="1" si="325"/>
        <v>2000</v>
      </c>
      <c r="BW364" s="79">
        <f t="shared" ca="1" si="334"/>
        <v>2000</v>
      </c>
      <c r="BX364" s="79">
        <f t="shared" ca="1" si="310"/>
        <v>0</v>
      </c>
      <c r="BY364" s="79">
        <f t="shared" ca="1" si="311"/>
        <v>0</v>
      </c>
      <c r="BZ364" s="79">
        <f t="shared" ca="1" si="317"/>
        <v>640081.49010891607</v>
      </c>
      <c r="CA364" s="14">
        <f ca="1">SUM(BY$12:BY364)</f>
        <v>328451.64100000006</v>
      </c>
      <c r="CB364" s="77">
        <f ca="1">SUM(BW$12:BW364)+SUMIF(BX$12:BX364, "&lt;0")</f>
        <v>311629.84910891607</v>
      </c>
      <c r="CD364" s="78">
        <v>44538</v>
      </c>
      <c r="CE364" s="79">
        <f t="shared" ca="1" si="312"/>
        <v>2500</v>
      </c>
      <c r="CF364" s="79">
        <f t="shared" ca="1" si="326"/>
        <v>2500</v>
      </c>
      <c r="CG364" s="79">
        <f t="shared" ca="1" si="335"/>
        <v>2226.980936257492</v>
      </c>
      <c r="CH364" s="79">
        <f t="shared" ca="1" si="313"/>
        <v>273.01906374250802</v>
      </c>
      <c r="CI364" s="79">
        <f t="shared" ca="1" si="314"/>
        <v>273.01906374250802</v>
      </c>
      <c r="CJ364" s="79">
        <f t="shared" ca="1" si="288"/>
        <v>771841.69994991261</v>
      </c>
      <c r="CK364" s="14">
        <f ca="1">SUM(CI$12:CI364)</f>
        <v>398999.77757754124</v>
      </c>
      <c r="CL364" s="77">
        <f ca="1">SUM(CG$12:CG364)+SUMIF(CH$12:CH364, "&lt;0")</f>
        <v>372841.92237237137</v>
      </c>
    </row>
    <row r="365" spans="1:90" x14ac:dyDescent="0.2">
      <c r="A365" s="56">
        <v>44539</v>
      </c>
      <c r="B365" s="76">
        <f ca="1">IF($A365&gt;= $C$5,$C$6, INDEX('[1]Historical Data'!$D$2:$D$742, MATCH(A365, '[1]Historical Data'!$B$2:$B$742, 0)))</f>
        <v>1942.7882857142852</v>
      </c>
      <c r="C365" s="79">
        <f t="shared" ca="1" si="318"/>
        <v>1942.7882857142852</v>
      </c>
      <c r="D365" s="79">
        <f t="shared" ca="1" si="327"/>
        <v>1504.8522857142837</v>
      </c>
      <c r="E365" s="79">
        <f t="shared" ca="1" si="289"/>
        <v>437.93600000000151</v>
      </c>
      <c r="F365" s="79">
        <f t="shared" ca="1" si="290"/>
        <v>437.93600000000151</v>
      </c>
      <c r="G365" s="79">
        <f t="shared" ca="1" si="315"/>
        <v>626497.89757143089</v>
      </c>
      <c r="H365" s="14">
        <f ca="1">SUM(F$12:F365)</f>
        <v>320651.09014285699</v>
      </c>
      <c r="I365" s="77">
        <f ca="1">SUM(D$12:D365)+SUMIF(E$12:E365, "&lt;0")</f>
        <v>305846.80742857134</v>
      </c>
      <c r="J365" s="14"/>
      <c r="K365" s="78">
        <v>44539</v>
      </c>
      <c r="L365" s="79">
        <f t="shared" ca="1" si="291"/>
        <v>1850.8969899038457</v>
      </c>
      <c r="M365" s="79">
        <f t="shared" ca="1" si="319"/>
        <v>1850.8969899038457</v>
      </c>
      <c r="N365" s="79">
        <f t="shared" ca="1" si="328"/>
        <v>1412.9609899038442</v>
      </c>
      <c r="O365" s="79">
        <f t="shared" ca="1" si="292"/>
        <v>437.93600000000151</v>
      </c>
      <c r="P365" s="79">
        <f t="shared" ca="1" si="293"/>
        <v>437.93600000000151</v>
      </c>
      <c r="Q365" s="79">
        <f t="shared" ref="Q365:Q428" ca="1" si="336">L365+Q364</f>
        <v>600584.55215288256</v>
      </c>
      <c r="R365" s="14">
        <f ca="1">SUM(P$12:P365)</f>
        <v>307418.74354615354</v>
      </c>
      <c r="S365" s="77">
        <f ca="1">SUM(N$12:N365)+SUMIF(O$12:O365, "&lt;0")</f>
        <v>293165.80860673048</v>
      </c>
      <c r="U365" s="78">
        <v>44539</v>
      </c>
      <c r="V365" s="79">
        <f t="shared" ca="1" si="294"/>
        <v>1250</v>
      </c>
      <c r="W365" s="79">
        <f t="shared" ca="1" si="320"/>
        <v>1250</v>
      </c>
      <c r="X365" s="79">
        <f t="shared" ca="1" si="329"/>
        <v>812.06399999999849</v>
      </c>
      <c r="Y365" s="79">
        <f t="shared" ca="1" si="295"/>
        <v>437.93600000000151</v>
      </c>
      <c r="Z365" s="79">
        <f t="shared" ca="1" si="296"/>
        <v>437.93600000000151</v>
      </c>
      <c r="AA365" s="79">
        <f t="shared" ref="AA365:AA428" ca="1" si="337">V365+AA364</f>
        <v>431131.60100000002</v>
      </c>
      <c r="AB365" s="14">
        <f ca="1">SUM(Z$12:Z365)</f>
        <v>220889.57699999999</v>
      </c>
      <c r="AC365" s="77">
        <f ca="1">SUM(X$12:X365)+SUMIF(Y$12:Y365, "&lt;0")</f>
        <v>210242.02399999998</v>
      </c>
      <c r="AE365" s="78">
        <v>44539</v>
      </c>
      <c r="AF365" s="79">
        <f t="shared" ca="1" si="297"/>
        <v>2000</v>
      </c>
      <c r="AG365" s="79">
        <f t="shared" ca="1" si="321"/>
        <v>2000</v>
      </c>
      <c r="AH365" s="79">
        <f t="shared" ca="1" si="330"/>
        <v>1562.0639999999985</v>
      </c>
      <c r="AI365" s="79">
        <f t="shared" ca="1" si="298"/>
        <v>437.93600000000151</v>
      </c>
      <c r="AJ365" s="79">
        <f t="shared" ca="1" si="299"/>
        <v>437.93600000000151</v>
      </c>
      <c r="AK365" s="79">
        <f t="shared" ca="1" si="316"/>
        <v>642081.49010891607</v>
      </c>
      <c r="AL365" s="14">
        <f ca="1">SUM(AJ$12:AJ365)</f>
        <v>328889.57700000005</v>
      </c>
      <c r="AM365" s="77">
        <f ca="1">SUM(AH$12:AH365)+SUMIF(AI$12:AI365, "&lt;0")</f>
        <v>313191.91310891608</v>
      </c>
      <c r="AO365" s="78">
        <v>44539</v>
      </c>
      <c r="AP365" s="79">
        <f t="shared" ca="1" si="300"/>
        <v>3000</v>
      </c>
      <c r="AQ365" s="79">
        <f t="shared" ca="1" si="322"/>
        <v>3000</v>
      </c>
      <c r="AR365" s="79">
        <f t="shared" ca="1" si="331"/>
        <v>1997.9380804695293</v>
      </c>
      <c r="AS365" s="79">
        <f t="shared" ca="1" si="301"/>
        <v>1002.0619195304707</v>
      </c>
      <c r="AT365" s="79">
        <f t="shared" ca="1" si="302"/>
        <v>1002.0619195304707</v>
      </c>
      <c r="AU365" s="79">
        <f t="shared" ref="AU365:AU428" ca="1" si="338">AP365+AU364</f>
        <v>895967.72356228146</v>
      </c>
      <c r="AV365" s="14">
        <f ca="1">SUM(AT$12:AT365)</f>
        <v>461952.81938384124</v>
      </c>
      <c r="AW365" s="77">
        <f ca="1">SUM(AR$12:AR365)+SUMIF(AS$12:AS365, "&lt;0")</f>
        <v>434014.9041784404</v>
      </c>
      <c r="AX365" s="14"/>
      <c r="AZ365" s="78">
        <v>44539</v>
      </c>
      <c r="BA365" s="79">
        <f t="shared" ca="1" si="303"/>
        <v>1500</v>
      </c>
      <c r="BB365" s="79">
        <f t="shared" ca="1" si="323"/>
        <v>1500</v>
      </c>
      <c r="BC365" s="79">
        <f t="shared" ca="1" si="332"/>
        <v>1062.0639999999985</v>
      </c>
      <c r="BD365" s="79">
        <f t="shared" ca="1" si="304"/>
        <v>437.93600000000151</v>
      </c>
      <c r="BE365" s="79">
        <f t="shared" ca="1" si="305"/>
        <v>437.93600000000151</v>
      </c>
      <c r="BF365" s="79">
        <f t="shared" ref="BF365:BF428" ca="1" si="339">BA365+BF364</f>
        <v>501631.60100000002</v>
      </c>
      <c r="BG365" s="14">
        <f ca="1">SUM(BE$12:BE365)</f>
        <v>256889.57699999999</v>
      </c>
      <c r="BH365" s="77">
        <f ca="1">SUM(BC$12:BC365)+SUMIF(BD$12:BD365, "&lt;0")</f>
        <v>244742.024</v>
      </c>
      <c r="BJ365" s="78">
        <v>44539</v>
      </c>
      <c r="BK365" s="79">
        <f t="shared" ca="1" si="306"/>
        <v>1750</v>
      </c>
      <c r="BL365" s="79">
        <f t="shared" ca="1" si="324"/>
        <v>1750</v>
      </c>
      <c r="BM365" s="79">
        <f t="shared" ca="1" si="333"/>
        <v>1312.0639999999985</v>
      </c>
      <c r="BN365" s="79">
        <f t="shared" ca="1" si="307"/>
        <v>437.93600000000151</v>
      </c>
      <c r="BO365" s="79">
        <f t="shared" ca="1" si="308"/>
        <v>437.93600000000151</v>
      </c>
      <c r="BP365" s="79">
        <f t="shared" ref="BP365:BP428" ca="1" si="340">BK365+BP364</f>
        <v>572131.60100000002</v>
      </c>
      <c r="BQ365" s="14">
        <f ca="1">SUM(BO$12:BO365)</f>
        <v>292889.57699999999</v>
      </c>
      <c r="BR365" s="77">
        <f ca="1">SUM(BM$12:BM365)+SUMIF(BN$12:BN365, "&lt;0")</f>
        <v>279242.02399999998</v>
      </c>
      <c r="BT365" s="78">
        <v>44539</v>
      </c>
      <c r="BU365" s="79">
        <f t="shared" ca="1" si="309"/>
        <v>2000</v>
      </c>
      <c r="BV365" s="79">
        <f t="shared" ca="1" si="325"/>
        <v>2000</v>
      </c>
      <c r="BW365" s="79">
        <f t="shared" ca="1" si="334"/>
        <v>1562.0639999999985</v>
      </c>
      <c r="BX365" s="79">
        <f t="shared" ca="1" si="310"/>
        <v>437.93600000000151</v>
      </c>
      <c r="BY365" s="79">
        <f t="shared" ca="1" si="311"/>
        <v>437.93600000000151</v>
      </c>
      <c r="BZ365" s="79">
        <f t="shared" ca="1" si="317"/>
        <v>642081.49010891607</v>
      </c>
      <c r="CA365" s="14">
        <f ca="1">SUM(BY$12:BY365)</f>
        <v>328889.57700000005</v>
      </c>
      <c r="CB365" s="77">
        <f ca="1">SUM(BW$12:BW365)+SUMIF(BX$12:BX365, "&lt;0")</f>
        <v>313191.91310891608</v>
      </c>
      <c r="CD365" s="78">
        <v>44539</v>
      </c>
      <c r="CE365" s="79">
        <f t="shared" ca="1" si="312"/>
        <v>2500</v>
      </c>
      <c r="CF365" s="79">
        <f t="shared" ca="1" si="326"/>
        <v>2500</v>
      </c>
      <c r="CG365" s="79">
        <f t="shared" ca="1" si="335"/>
        <v>1812.5501829045934</v>
      </c>
      <c r="CH365" s="79">
        <f t="shared" ca="1" si="313"/>
        <v>687.44981709540662</v>
      </c>
      <c r="CI365" s="79">
        <f t="shared" ca="1" si="314"/>
        <v>687.44981709540662</v>
      </c>
      <c r="CJ365" s="79">
        <f t="shared" ref="CJ365:CJ428" ca="1" si="341">CE365+CJ364</f>
        <v>774341.69994991261</v>
      </c>
      <c r="CK365" s="14">
        <f ca="1">SUM(CI$12:CI365)</f>
        <v>399687.22739463666</v>
      </c>
      <c r="CL365" s="77">
        <f ca="1">SUM(CG$12:CG365)+SUMIF(CH$12:CH365, "&lt;0")</f>
        <v>374654.47255527595</v>
      </c>
    </row>
    <row r="366" spans="1:90" x14ac:dyDescent="0.2">
      <c r="A366" s="56">
        <v>44540</v>
      </c>
      <c r="B366" s="76">
        <f ca="1">IF($A366&gt;= $C$5,$C$6, INDEX('[1]Historical Data'!$D$2:$D$742, MATCH(A366, '[1]Historical Data'!$B$2:$B$742, 0)))</f>
        <v>1942.7882857142852</v>
      </c>
      <c r="C366" s="79">
        <f t="shared" ca="1" si="318"/>
        <v>1942.7882857142852</v>
      </c>
      <c r="D366" s="79">
        <f t="shared" ca="1" si="327"/>
        <v>355.01828571428473</v>
      </c>
      <c r="E366" s="79">
        <f t="shared" ca="1" si="289"/>
        <v>1587.7700000000004</v>
      </c>
      <c r="F366" s="79">
        <f t="shared" ca="1" si="290"/>
        <v>1587.7700000000004</v>
      </c>
      <c r="G366" s="79">
        <f t="shared" ca="1" si="315"/>
        <v>628440.68585714523</v>
      </c>
      <c r="H366" s="14">
        <f ca="1">SUM(F$12:F366)</f>
        <v>322238.86014285701</v>
      </c>
      <c r="I366" s="77">
        <f ca="1">SUM(D$12:D366)+SUMIF(E$12:E366, "&lt;0")</f>
        <v>306201.8257142856</v>
      </c>
      <c r="J366" s="14"/>
      <c r="K366" s="78">
        <v>44540</v>
      </c>
      <c r="L366" s="79">
        <f t="shared" ca="1" si="291"/>
        <v>1850.8969899038457</v>
      </c>
      <c r="M366" s="79">
        <f t="shared" ca="1" si="319"/>
        <v>1850.8969899038457</v>
      </c>
      <c r="N366" s="79">
        <f t="shared" ca="1" si="328"/>
        <v>263.12698990384524</v>
      </c>
      <c r="O366" s="79">
        <f t="shared" ca="1" si="292"/>
        <v>1587.7700000000004</v>
      </c>
      <c r="P366" s="79">
        <f t="shared" ca="1" si="293"/>
        <v>1587.7700000000004</v>
      </c>
      <c r="Q366" s="79">
        <f t="shared" ca="1" si="336"/>
        <v>602435.44914278644</v>
      </c>
      <c r="R366" s="14">
        <f ca="1">SUM(P$12:P366)</f>
        <v>309006.51354615355</v>
      </c>
      <c r="S366" s="77">
        <f ca="1">SUM(N$12:N366)+SUMIF(O$12:O366, "&lt;0")</f>
        <v>293428.93559663434</v>
      </c>
      <c r="U366" s="78">
        <v>44540</v>
      </c>
      <c r="V366" s="79">
        <f t="shared" ca="1" si="294"/>
        <v>1250</v>
      </c>
      <c r="W366" s="79">
        <f t="shared" ca="1" si="320"/>
        <v>1250</v>
      </c>
      <c r="X366" s="79">
        <f t="shared" ca="1" si="329"/>
        <v>0</v>
      </c>
      <c r="Y366" s="79">
        <f t="shared" ca="1" si="295"/>
        <v>1250</v>
      </c>
      <c r="Z366" s="79">
        <f t="shared" ca="1" si="296"/>
        <v>1250</v>
      </c>
      <c r="AA366" s="79">
        <f t="shared" ca="1" si="337"/>
        <v>432381.60100000002</v>
      </c>
      <c r="AB366" s="14">
        <f ca="1">SUM(Z$12:Z366)</f>
        <v>222139.57699999999</v>
      </c>
      <c r="AC366" s="77">
        <f ca="1">SUM(X$12:X366)+SUMIF(Y$12:Y366, "&lt;0")</f>
        <v>210242.02399999998</v>
      </c>
      <c r="AE366" s="78">
        <v>44540</v>
      </c>
      <c r="AF366" s="79">
        <f t="shared" ca="1" si="297"/>
        <v>2000</v>
      </c>
      <c r="AG366" s="79">
        <f t="shared" ca="1" si="321"/>
        <v>2000</v>
      </c>
      <c r="AH366" s="79">
        <f t="shared" ca="1" si="330"/>
        <v>412.22999999999956</v>
      </c>
      <c r="AI366" s="79">
        <f t="shared" ca="1" si="298"/>
        <v>1587.7700000000004</v>
      </c>
      <c r="AJ366" s="79">
        <f t="shared" ca="1" si="299"/>
        <v>1587.7700000000004</v>
      </c>
      <c r="AK366" s="79">
        <f t="shared" ca="1" si="316"/>
        <v>644081.49010891607</v>
      </c>
      <c r="AL366" s="14">
        <f ca="1">SUM(AJ$12:AJ366)</f>
        <v>330477.34700000007</v>
      </c>
      <c r="AM366" s="77">
        <f ca="1">SUM(AH$12:AH366)+SUMIF(AI$12:AI366, "&lt;0")</f>
        <v>313604.14310891606</v>
      </c>
      <c r="AO366" s="78">
        <v>44540</v>
      </c>
      <c r="AP366" s="79">
        <f t="shared" ca="1" si="300"/>
        <v>3000</v>
      </c>
      <c r="AQ366" s="79">
        <f t="shared" ca="1" si="322"/>
        <v>3000</v>
      </c>
      <c r="AR366" s="79">
        <f t="shared" ca="1" si="331"/>
        <v>848.10408046953034</v>
      </c>
      <c r="AS366" s="79">
        <f t="shared" ca="1" si="301"/>
        <v>2151.8959195304697</v>
      </c>
      <c r="AT366" s="79">
        <f t="shared" ca="1" si="302"/>
        <v>2151.8959195304697</v>
      </c>
      <c r="AU366" s="79">
        <f t="shared" ca="1" si="338"/>
        <v>898967.72356228146</v>
      </c>
      <c r="AV366" s="14">
        <f ca="1">SUM(AT$12:AT366)</f>
        <v>464104.71530337172</v>
      </c>
      <c r="AW366" s="77">
        <f ca="1">SUM(AR$12:AR366)+SUMIF(AS$12:AS366, "&lt;0")</f>
        <v>434863.00825890992</v>
      </c>
      <c r="AX366" s="14"/>
      <c r="AZ366" s="78">
        <v>44540</v>
      </c>
      <c r="BA366" s="79">
        <f t="shared" ca="1" si="303"/>
        <v>1500</v>
      </c>
      <c r="BB366" s="79">
        <f t="shared" ca="1" si="323"/>
        <v>1500</v>
      </c>
      <c r="BC366" s="79">
        <f t="shared" ca="1" si="332"/>
        <v>0</v>
      </c>
      <c r="BD366" s="79">
        <f t="shared" ca="1" si="304"/>
        <v>1500</v>
      </c>
      <c r="BE366" s="79">
        <f t="shared" ca="1" si="305"/>
        <v>1500</v>
      </c>
      <c r="BF366" s="79">
        <f t="shared" ca="1" si="339"/>
        <v>503131.60100000002</v>
      </c>
      <c r="BG366" s="14">
        <f ca="1">SUM(BE$12:BE366)</f>
        <v>258389.57699999999</v>
      </c>
      <c r="BH366" s="77">
        <f ca="1">SUM(BC$12:BC366)+SUMIF(BD$12:BD366, "&lt;0")</f>
        <v>244742.024</v>
      </c>
      <c r="BJ366" s="78">
        <v>44540</v>
      </c>
      <c r="BK366" s="79">
        <f t="shared" ca="1" si="306"/>
        <v>1750</v>
      </c>
      <c r="BL366" s="79">
        <f t="shared" ca="1" si="324"/>
        <v>1750</v>
      </c>
      <c r="BM366" s="79">
        <f t="shared" ca="1" si="333"/>
        <v>162.22999999999956</v>
      </c>
      <c r="BN366" s="79">
        <f t="shared" ca="1" si="307"/>
        <v>1587.7700000000004</v>
      </c>
      <c r="BO366" s="79">
        <f t="shared" ca="1" si="308"/>
        <v>1587.7700000000004</v>
      </c>
      <c r="BP366" s="79">
        <f t="shared" ca="1" si="340"/>
        <v>573881.60100000002</v>
      </c>
      <c r="BQ366" s="14">
        <f ca="1">SUM(BO$12:BO366)</f>
        <v>294477.34700000001</v>
      </c>
      <c r="BR366" s="77">
        <f ca="1">SUM(BM$12:BM366)+SUMIF(BN$12:BN366, "&lt;0")</f>
        <v>279404.25399999996</v>
      </c>
      <c r="BT366" s="78">
        <v>44540</v>
      </c>
      <c r="BU366" s="79">
        <f t="shared" ca="1" si="309"/>
        <v>2000</v>
      </c>
      <c r="BV366" s="79">
        <f t="shared" ca="1" si="325"/>
        <v>2000</v>
      </c>
      <c r="BW366" s="79">
        <f t="shared" ca="1" si="334"/>
        <v>412.22999999999956</v>
      </c>
      <c r="BX366" s="79">
        <f t="shared" ca="1" si="310"/>
        <v>1587.7700000000004</v>
      </c>
      <c r="BY366" s="79">
        <f t="shared" ca="1" si="311"/>
        <v>1587.7700000000004</v>
      </c>
      <c r="BZ366" s="79">
        <f t="shared" ca="1" si="317"/>
        <v>644081.49010891607</v>
      </c>
      <c r="CA366" s="14">
        <f ca="1">SUM(BY$12:BY366)</f>
        <v>330477.34700000007</v>
      </c>
      <c r="CB366" s="77">
        <f ca="1">SUM(BW$12:BW366)+SUMIF(BX$12:BX366, "&lt;0")</f>
        <v>313604.14310891606</v>
      </c>
      <c r="CD366" s="78">
        <v>44540</v>
      </c>
      <c r="CE366" s="79">
        <f t="shared" ca="1" si="312"/>
        <v>2500</v>
      </c>
      <c r="CF366" s="79">
        <f t="shared" ca="1" si="326"/>
        <v>2500</v>
      </c>
      <c r="CG366" s="79">
        <f t="shared" ca="1" si="335"/>
        <v>686.22142955169693</v>
      </c>
      <c r="CH366" s="79">
        <f t="shared" ca="1" si="313"/>
        <v>1813.7785704483031</v>
      </c>
      <c r="CI366" s="79">
        <f t="shared" ca="1" si="314"/>
        <v>1813.7785704483031</v>
      </c>
      <c r="CJ366" s="79">
        <f t="shared" ca="1" si="341"/>
        <v>776841.69994991261</v>
      </c>
      <c r="CK366" s="14">
        <f ca="1">SUM(CI$12:CI366)</f>
        <v>401501.00596508494</v>
      </c>
      <c r="CL366" s="77">
        <f ca="1">SUM(CG$12:CG366)+SUMIF(CH$12:CH366, "&lt;0")</f>
        <v>375340.69398482767</v>
      </c>
    </row>
    <row r="367" spans="1:90" x14ac:dyDescent="0.2">
      <c r="A367" s="56">
        <v>44541</v>
      </c>
      <c r="B367" s="76">
        <f ca="1">IF($A367&gt;= $C$5,$C$6, INDEX('[1]Historical Data'!$D$2:$D$742, MATCH(A367, '[1]Historical Data'!$B$2:$B$742, 0)))</f>
        <v>1942.7882857142852</v>
      </c>
      <c r="C367" s="79">
        <f t="shared" ca="1" si="318"/>
        <v>1942.7882857142852</v>
      </c>
      <c r="D367" s="79">
        <f t="shared" ca="1" si="327"/>
        <v>0</v>
      </c>
      <c r="E367" s="79">
        <f t="shared" ca="1" si="289"/>
        <v>1942.7882857142852</v>
      </c>
      <c r="F367" s="79">
        <f t="shared" ca="1" si="290"/>
        <v>1942.7882857142852</v>
      </c>
      <c r="G367" s="79">
        <f t="shared" ca="1" si="315"/>
        <v>630383.47414285957</v>
      </c>
      <c r="H367" s="14">
        <f ca="1">SUM(F$12:F367)</f>
        <v>324181.64842857129</v>
      </c>
      <c r="I367" s="77">
        <f ca="1">SUM(D$12:D367)+SUMIF(E$12:E367, "&lt;0")</f>
        <v>306201.8257142856</v>
      </c>
      <c r="J367" s="14"/>
      <c r="K367" s="78">
        <v>44541</v>
      </c>
      <c r="L367" s="79">
        <f t="shared" ca="1" si="291"/>
        <v>1850.8969899038457</v>
      </c>
      <c r="M367" s="79">
        <f t="shared" ca="1" si="319"/>
        <v>1850.8969899038457</v>
      </c>
      <c r="N367" s="79">
        <f t="shared" ca="1" si="328"/>
        <v>0</v>
      </c>
      <c r="O367" s="79">
        <f t="shared" ca="1" si="292"/>
        <v>1850.8969899038457</v>
      </c>
      <c r="P367" s="79">
        <f t="shared" ca="1" si="293"/>
        <v>1850.8969899038457</v>
      </c>
      <c r="Q367" s="79">
        <f t="shared" ca="1" si="336"/>
        <v>604286.34613269032</v>
      </c>
      <c r="R367" s="14">
        <f ca="1">SUM(P$12:P367)</f>
        <v>310857.41053605737</v>
      </c>
      <c r="S367" s="77">
        <f ca="1">SUM(N$12:N367)+SUMIF(O$12:O367, "&lt;0")</f>
        <v>293428.93559663434</v>
      </c>
      <c r="U367" s="78">
        <v>44541</v>
      </c>
      <c r="V367" s="79">
        <f t="shared" ca="1" si="294"/>
        <v>1250</v>
      </c>
      <c r="W367" s="79">
        <f t="shared" ca="1" si="320"/>
        <v>1250</v>
      </c>
      <c r="X367" s="79">
        <f t="shared" ca="1" si="329"/>
        <v>0</v>
      </c>
      <c r="Y367" s="79">
        <f t="shared" ca="1" si="295"/>
        <v>1250</v>
      </c>
      <c r="Z367" s="79">
        <f t="shared" ca="1" si="296"/>
        <v>1250</v>
      </c>
      <c r="AA367" s="79">
        <f t="shared" ca="1" si="337"/>
        <v>433631.60100000002</v>
      </c>
      <c r="AB367" s="14">
        <f ca="1">SUM(Z$12:Z367)</f>
        <v>223389.57699999999</v>
      </c>
      <c r="AC367" s="77">
        <f ca="1">SUM(X$12:X367)+SUMIF(Y$12:Y367, "&lt;0")</f>
        <v>210242.02399999998</v>
      </c>
      <c r="AE367" s="78">
        <v>44541</v>
      </c>
      <c r="AF367" s="79">
        <f t="shared" ca="1" si="297"/>
        <v>2000</v>
      </c>
      <c r="AG367" s="79">
        <f t="shared" ca="1" si="321"/>
        <v>2000</v>
      </c>
      <c r="AH367" s="79">
        <f t="shared" ca="1" si="330"/>
        <v>15.237000000003718</v>
      </c>
      <c r="AI367" s="79">
        <f t="shared" ca="1" si="298"/>
        <v>1984.7629999999963</v>
      </c>
      <c r="AJ367" s="79">
        <f t="shared" ca="1" si="299"/>
        <v>1984.7629999999963</v>
      </c>
      <c r="AK367" s="79">
        <f t="shared" ca="1" si="316"/>
        <v>646081.49010891607</v>
      </c>
      <c r="AL367" s="14">
        <f ca="1">SUM(AJ$12:AJ367)</f>
        <v>332462.11000000004</v>
      </c>
      <c r="AM367" s="77">
        <f ca="1">SUM(AH$12:AH367)+SUMIF(AI$12:AI367, "&lt;0")</f>
        <v>313619.38010891608</v>
      </c>
      <c r="AO367" s="78">
        <v>44541</v>
      </c>
      <c r="AP367" s="79">
        <f t="shared" ca="1" si="300"/>
        <v>3000</v>
      </c>
      <c r="AQ367" s="79">
        <f t="shared" ca="1" si="322"/>
        <v>3000</v>
      </c>
      <c r="AR367" s="79">
        <f t="shared" ca="1" si="331"/>
        <v>451.1110804695345</v>
      </c>
      <c r="AS367" s="79">
        <f t="shared" ca="1" si="301"/>
        <v>2548.8889195304655</v>
      </c>
      <c r="AT367" s="79">
        <f t="shared" ca="1" si="302"/>
        <v>2548.8889195304655</v>
      </c>
      <c r="AU367" s="79">
        <f t="shared" ca="1" si="338"/>
        <v>901967.72356228146</v>
      </c>
      <c r="AV367" s="14">
        <f ca="1">SUM(AT$12:AT367)</f>
        <v>466653.60422290221</v>
      </c>
      <c r="AW367" s="77">
        <f ca="1">SUM(AR$12:AR367)+SUMIF(AS$12:AS367, "&lt;0")</f>
        <v>435314.11933937942</v>
      </c>
      <c r="AX367" s="14"/>
      <c r="AZ367" s="78">
        <v>44541</v>
      </c>
      <c r="BA367" s="79">
        <f t="shared" ca="1" si="303"/>
        <v>1500</v>
      </c>
      <c r="BB367" s="79">
        <f t="shared" ca="1" si="323"/>
        <v>1500</v>
      </c>
      <c r="BC367" s="79">
        <f t="shared" ca="1" si="332"/>
        <v>0</v>
      </c>
      <c r="BD367" s="79">
        <f t="shared" ca="1" si="304"/>
        <v>1500</v>
      </c>
      <c r="BE367" s="79">
        <f t="shared" ca="1" si="305"/>
        <v>1500</v>
      </c>
      <c r="BF367" s="79">
        <f t="shared" ca="1" si="339"/>
        <v>504631.60100000002</v>
      </c>
      <c r="BG367" s="14">
        <f ca="1">SUM(BE$12:BE367)</f>
        <v>259889.57699999999</v>
      </c>
      <c r="BH367" s="77">
        <f ca="1">SUM(BC$12:BC367)+SUMIF(BD$12:BD367, "&lt;0")</f>
        <v>244742.024</v>
      </c>
      <c r="BJ367" s="78">
        <v>44541</v>
      </c>
      <c r="BK367" s="79">
        <f t="shared" ca="1" si="306"/>
        <v>1750</v>
      </c>
      <c r="BL367" s="79">
        <f t="shared" ca="1" si="324"/>
        <v>1750</v>
      </c>
      <c r="BM367" s="79">
        <f t="shared" ca="1" si="333"/>
        <v>0</v>
      </c>
      <c r="BN367" s="79">
        <f t="shared" ca="1" si="307"/>
        <v>1750</v>
      </c>
      <c r="BO367" s="79">
        <f t="shared" ca="1" si="308"/>
        <v>1750</v>
      </c>
      <c r="BP367" s="79">
        <f t="shared" ca="1" si="340"/>
        <v>575631.60100000002</v>
      </c>
      <c r="BQ367" s="14">
        <f ca="1">SUM(BO$12:BO367)</f>
        <v>296227.34700000001</v>
      </c>
      <c r="BR367" s="77">
        <f ca="1">SUM(BM$12:BM367)+SUMIF(BN$12:BN367, "&lt;0")</f>
        <v>279404.25399999996</v>
      </c>
      <c r="BT367" s="78">
        <v>44541</v>
      </c>
      <c r="BU367" s="79">
        <f t="shared" ca="1" si="309"/>
        <v>2000</v>
      </c>
      <c r="BV367" s="79">
        <f t="shared" ca="1" si="325"/>
        <v>2000</v>
      </c>
      <c r="BW367" s="79">
        <f t="shared" ca="1" si="334"/>
        <v>15.237000000003718</v>
      </c>
      <c r="BX367" s="79">
        <f t="shared" ca="1" si="310"/>
        <v>1984.7629999999963</v>
      </c>
      <c r="BY367" s="79">
        <f t="shared" ca="1" si="311"/>
        <v>1984.7629999999963</v>
      </c>
      <c r="BZ367" s="79">
        <f t="shared" ca="1" si="317"/>
        <v>646081.49010891607</v>
      </c>
      <c r="CA367" s="14">
        <f ca="1">SUM(BY$12:BY367)</f>
        <v>332462.11000000004</v>
      </c>
      <c r="CB367" s="77">
        <f ca="1">SUM(BW$12:BW367)+SUMIF(BX$12:BX367, "&lt;0")</f>
        <v>313619.38010891608</v>
      </c>
      <c r="CD367" s="78">
        <v>44541</v>
      </c>
      <c r="CE367" s="79">
        <f t="shared" ca="1" si="312"/>
        <v>2500</v>
      </c>
      <c r="CF367" s="79">
        <f t="shared" ca="1" si="326"/>
        <v>2500</v>
      </c>
      <c r="CG367" s="79">
        <f t="shared" ca="1" si="335"/>
        <v>312.73367619880401</v>
      </c>
      <c r="CH367" s="79">
        <f t="shared" ca="1" si="313"/>
        <v>2187.266323801196</v>
      </c>
      <c r="CI367" s="79">
        <f t="shared" ca="1" si="314"/>
        <v>2187.266323801196</v>
      </c>
      <c r="CJ367" s="79">
        <f t="shared" ca="1" si="341"/>
        <v>779341.69994991261</v>
      </c>
      <c r="CK367" s="14">
        <f ca="1">SUM(CI$12:CI367)</f>
        <v>403688.27228888613</v>
      </c>
      <c r="CL367" s="77">
        <f ca="1">SUM(CG$12:CG367)+SUMIF(CH$12:CH367, "&lt;0")</f>
        <v>375653.42766102648</v>
      </c>
    </row>
    <row r="368" spans="1:90" x14ac:dyDescent="0.2">
      <c r="A368" s="56">
        <v>44542</v>
      </c>
      <c r="B368" s="76">
        <f ca="1">IF($A368&gt;= $C$5,$C$6, INDEX('[1]Historical Data'!$D$2:$D$742, MATCH(A368, '[1]Historical Data'!$B$2:$B$742, 0)))</f>
        <v>1942.7882857142852</v>
      </c>
      <c r="C368" s="79">
        <f t="shared" ca="1" si="318"/>
        <v>1942.7882857142852</v>
      </c>
      <c r="D368" s="79">
        <f t="shared" ca="1" si="327"/>
        <v>536.16457142858008</v>
      </c>
      <c r="E368" s="79">
        <f t="shared" ca="1" si="289"/>
        <v>1406.6237142857051</v>
      </c>
      <c r="F368" s="79">
        <f t="shared" ca="1" si="290"/>
        <v>1406.6237142857051</v>
      </c>
      <c r="G368" s="79">
        <f t="shared" ca="1" si="315"/>
        <v>632326.26242857391</v>
      </c>
      <c r="H368" s="14">
        <f ca="1">SUM(F$12:F368)</f>
        <v>325588.27214285702</v>
      </c>
      <c r="I368" s="77">
        <f ca="1">SUM(D$12:D368)+SUMIF(E$12:E368, "&lt;0")</f>
        <v>306737.99028571416</v>
      </c>
      <c r="J368" s="14"/>
      <c r="K368" s="78">
        <v>44542</v>
      </c>
      <c r="L368" s="79">
        <f t="shared" ca="1" si="291"/>
        <v>1850.8969899038457</v>
      </c>
      <c r="M368" s="79">
        <f t="shared" ca="1" si="319"/>
        <v>1850.8969899038457</v>
      </c>
      <c r="N368" s="79">
        <f t="shared" ca="1" si="328"/>
        <v>352.3819798077011</v>
      </c>
      <c r="O368" s="79">
        <f t="shared" ca="1" si="292"/>
        <v>1498.5150100961446</v>
      </c>
      <c r="P368" s="79">
        <f t="shared" ca="1" si="293"/>
        <v>1498.5150100961446</v>
      </c>
      <c r="Q368" s="79">
        <f t="shared" ca="1" si="336"/>
        <v>606137.2431225942</v>
      </c>
      <c r="R368" s="14">
        <f ca="1">SUM(P$12:P368)</f>
        <v>312355.92554615351</v>
      </c>
      <c r="S368" s="77">
        <f ca="1">SUM(N$12:N368)+SUMIF(O$12:O368, "&lt;0")</f>
        <v>293781.31757644203</v>
      </c>
      <c r="U368" s="78">
        <v>44542</v>
      </c>
      <c r="V368" s="79">
        <f t="shared" ca="1" si="294"/>
        <v>1250</v>
      </c>
      <c r="W368" s="79">
        <f t="shared" ca="1" si="320"/>
        <v>1250</v>
      </c>
      <c r="X368" s="79">
        <f t="shared" ca="1" si="329"/>
        <v>0</v>
      </c>
      <c r="Y368" s="79">
        <f t="shared" ca="1" si="295"/>
        <v>1250</v>
      </c>
      <c r="Z368" s="79">
        <f t="shared" ca="1" si="296"/>
        <v>1250</v>
      </c>
      <c r="AA368" s="79">
        <f t="shared" ca="1" si="337"/>
        <v>434881.60100000002</v>
      </c>
      <c r="AB368" s="14">
        <f ca="1">SUM(Z$12:Z368)</f>
        <v>224639.57699999999</v>
      </c>
      <c r="AC368" s="77">
        <f ca="1">SUM(X$12:X368)+SUMIF(Y$12:Y368, "&lt;0")</f>
        <v>210242.02399999998</v>
      </c>
      <c r="AE368" s="78">
        <v>44542</v>
      </c>
      <c r="AF368" s="79">
        <f t="shared" ca="1" si="297"/>
        <v>2000</v>
      </c>
      <c r="AG368" s="79">
        <f t="shared" ca="1" si="321"/>
        <v>2000</v>
      </c>
      <c r="AH368" s="79">
        <f t="shared" ca="1" si="330"/>
        <v>635.35100000000602</v>
      </c>
      <c r="AI368" s="79">
        <f t="shared" ca="1" si="298"/>
        <v>1364.648999999994</v>
      </c>
      <c r="AJ368" s="79">
        <f t="shared" ca="1" si="299"/>
        <v>1364.648999999994</v>
      </c>
      <c r="AK368" s="79">
        <f t="shared" ca="1" si="316"/>
        <v>648081.49010891607</v>
      </c>
      <c r="AL368" s="14">
        <f ca="1">SUM(AJ$12:AJ368)</f>
        <v>333826.75900000002</v>
      </c>
      <c r="AM368" s="77">
        <f ca="1">SUM(AH$12:AH368)+SUMIF(AI$12:AI368, "&lt;0")</f>
        <v>314254.73110891611</v>
      </c>
      <c r="AO368" s="78">
        <v>44542</v>
      </c>
      <c r="AP368" s="79">
        <f t="shared" ca="1" si="300"/>
        <v>3000</v>
      </c>
      <c r="AQ368" s="79">
        <f t="shared" ca="1" si="322"/>
        <v>3000</v>
      </c>
      <c r="AR368" s="79">
        <f t="shared" ca="1" si="331"/>
        <v>1071.2250804695368</v>
      </c>
      <c r="AS368" s="79">
        <f t="shared" ca="1" si="301"/>
        <v>1928.7749195304632</v>
      </c>
      <c r="AT368" s="79">
        <f t="shared" ca="1" si="302"/>
        <v>1928.7749195304632</v>
      </c>
      <c r="AU368" s="79">
        <f t="shared" ca="1" si="338"/>
        <v>904967.72356228146</v>
      </c>
      <c r="AV368" s="14">
        <f ca="1">SUM(AT$12:AT368)</f>
        <v>468582.37914243265</v>
      </c>
      <c r="AW368" s="77">
        <f ca="1">SUM(AR$12:AR368)+SUMIF(AS$12:AS368, "&lt;0")</f>
        <v>436385.34441984899</v>
      </c>
      <c r="AX368" s="14"/>
      <c r="AZ368" s="78">
        <v>44542</v>
      </c>
      <c r="BA368" s="79">
        <f t="shared" ca="1" si="303"/>
        <v>1500</v>
      </c>
      <c r="BB368" s="79">
        <f t="shared" ca="1" si="323"/>
        <v>1500</v>
      </c>
      <c r="BC368" s="79">
        <f t="shared" ca="1" si="332"/>
        <v>0</v>
      </c>
      <c r="BD368" s="79">
        <f t="shared" ca="1" si="304"/>
        <v>1500</v>
      </c>
      <c r="BE368" s="79">
        <f t="shared" ca="1" si="305"/>
        <v>1500</v>
      </c>
      <c r="BF368" s="79">
        <f t="shared" ca="1" si="339"/>
        <v>506131.60100000002</v>
      </c>
      <c r="BG368" s="14">
        <f ca="1">SUM(BE$12:BE368)</f>
        <v>261389.57699999999</v>
      </c>
      <c r="BH368" s="77">
        <f ca="1">SUM(BC$12:BC368)+SUMIF(BD$12:BD368, "&lt;0")</f>
        <v>244742.024</v>
      </c>
      <c r="BJ368" s="78">
        <v>44542</v>
      </c>
      <c r="BK368" s="79">
        <f t="shared" ca="1" si="306"/>
        <v>1750</v>
      </c>
      <c r="BL368" s="79">
        <f t="shared" ca="1" si="324"/>
        <v>1750</v>
      </c>
      <c r="BM368" s="79">
        <f t="shared" ca="1" si="333"/>
        <v>150.58800000000974</v>
      </c>
      <c r="BN368" s="79">
        <f t="shared" ca="1" si="307"/>
        <v>1599.4119999999903</v>
      </c>
      <c r="BO368" s="79">
        <f t="shared" ca="1" si="308"/>
        <v>1599.4119999999903</v>
      </c>
      <c r="BP368" s="79">
        <f t="shared" ca="1" si="340"/>
        <v>577381.60100000002</v>
      </c>
      <c r="BQ368" s="14">
        <f ca="1">SUM(BO$12:BO368)</f>
        <v>297826.75900000002</v>
      </c>
      <c r="BR368" s="77">
        <f ca="1">SUM(BM$12:BM368)+SUMIF(BN$12:BN368, "&lt;0")</f>
        <v>279554.84199999995</v>
      </c>
      <c r="BT368" s="78">
        <v>44542</v>
      </c>
      <c r="BU368" s="79">
        <f t="shared" ca="1" si="309"/>
        <v>2000</v>
      </c>
      <c r="BV368" s="79">
        <f t="shared" ca="1" si="325"/>
        <v>2000</v>
      </c>
      <c r="BW368" s="79">
        <f t="shared" ca="1" si="334"/>
        <v>635.35100000000602</v>
      </c>
      <c r="BX368" s="79">
        <f t="shared" ca="1" si="310"/>
        <v>1364.648999999994</v>
      </c>
      <c r="BY368" s="79">
        <f t="shared" ca="1" si="311"/>
        <v>1364.648999999994</v>
      </c>
      <c r="BZ368" s="79">
        <f t="shared" ca="1" si="317"/>
        <v>648081.49010891607</v>
      </c>
      <c r="CA368" s="14">
        <f ca="1">SUM(BY$12:BY368)</f>
        <v>333826.75900000002</v>
      </c>
      <c r="CB368" s="77">
        <f ca="1">SUM(BW$12:BW368)+SUMIF(BX$12:BX368, "&lt;0")</f>
        <v>314254.73110891611</v>
      </c>
      <c r="CD368" s="78">
        <v>44542</v>
      </c>
      <c r="CE368" s="79">
        <f t="shared" ca="1" si="312"/>
        <v>2500</v>
      </c>
      <c r="CF368" s="79">
        <f t="shared" ca="1" si="326"/>
        <v>2500</v>
      </c>
      <c r="CG368" s="79">
        <f t="shared" ca="1" si="335"/>
        <v>956.35292284590923</v>
      </c>
      <c r="CH368" s="79">
        <f t="shared" ca="1" si="313"/>
        <v>1543.6470771540908</v>
      </c>
      <c r="CI368" s="79">
        <f t="shared" ca="1" si="314"/>
        <v>1543.6470771540908</v>
      </c>
      <c r="CJ368" s="79">
        <f t="shared" ca="1" si="341"/>
        <v>781841.69994991261</v>
      </c>
      <c r="CK368" s="14">
        <f ca="1">SUM(CI$12:CI368)</f>
        <v>405231.91936604021</v>
      </c>
      <c r="CL368" s="77">
        <f ca="1">SUM(CG$12:CG368)+SUMIF(CH$12:CH368, "&lt;0")</f>
        <v>376609.7805838724</v>
      </c>
    </row>
    <row r="369" spans="1:90" x14ac:dyDescent="0.2">
      <c r="A369" s="56">
        <v>44543</v>
      </c>
      <c r="B369" s="76">
        <f ca="1">IF($A369&gt;= $C$5,$C$6, INDEX('[1]Historical Data'!$D$2:$D$742, MATCH(A369, '[1]Historical Data'!$B$2:$B$742, 0)))</f>
        <v>1942.7882857142852</v>
      </c>
      <c r="C369" s="79">
        <f t="shared" ca="1" si="318"/>
        <v>1942.7882857142852</v>
      </c>
      <c r="D369" s="79">
        <f t="shared" ca="1" si="327"/>
        <v>0</v>
      </c>
      <c r="E369" s="79">
        <f t="shared" ca="1" si="289"/>
        <v>1942.7882857142852</v>
      </c>
      <c r="F369" s="79">
        <f t="shared" ca="1" si="290"/>
        <v>1942.7882857142852</v>
      </c>
      <c r="G369" s="79">
        <f t="shared" ca="1" si="315"/>
        <v>634269.05071428826</v>
      </c>
      <c r="H369" s="14">
        <f ca="1">SUM(F$12:F369)</f>
        <v>327531.06042857131</v>
      </c>
      <c r="I369" s="77">
        <f ca="1">SUM(D$12:D369)+SUMIF(E$12:E369, "&lt;0")</f>
        <v>306737.99028571416</v>
      </c>
      <c r="J369" s="14"/>
      <c r="K369" s="78">
        <v>44543</v>
      </c>
      <c r="L369" s="79">
        <f t="shared" ca="1" si="291"/>
        <v>1850.8969899038457</v>
      </c>
      <c r="M369" s="79">
        <f t="shared" ca="1" si="319"/>
        <v>1850.8969899038457</v>
      </c>
      <c r="N369" s="79">
        <f t="shared" ca="1" si="328"/>
        <v>0</v>
      </c>
      <c r="O369" s="79">
        <f t="shared" ca="1" si="292"/>
        <v>1850.8969899038457</v>
      </c>
      <c r="P369" s="79">
        <f t="shared" ca="1" si="293"/>
        <v>1850.8969899038457</v>
      </c>
      <c r="Q369" s="79">
        <f t="shared" ca="1" si="336"/>
        <v>607988.14011249808</v>
      </c>
      <c r="R369" s="14">
        <f ca="1">SUM(P$12:P369)</f>
        <v>314206.82253605733</v>
      </c>
      <c r="S369" s="77">
        <f ca="1">SUM(N$12:N369)+SUMIF(O$12:O369, "&lt;0")</f>
        <v>293781.31757644203</v>
      </c>
      <c r="U369" s="78">
        <v>44543</v>
      </c>
      <c r="V369" s="79">
        <f t="shared" ca="1" si="294"/>
        <v>1250</v>
      </c>
      <c r="W369" s="79">
        <f t="shared" ca="1" si="320"/>
        <v>1250</v>
      </c>
      <c r="X369" s="79">
        <f t="shared" ca="1" si="329"/>
        <v>0</v>
      </c>
      <c r="Y369" s="79">
        <f t="shared" ca="1" si="295"/>
        <v>1250</v>
      </c>
      <c r="Z369" s="79">
        <f t="shared" ca="1" si="296"/>
        <v>1250</v>
      </c>
      <c r="AA369" s="79">
        <f t="shared" ca="1" si="337"/>
        <v>436131.60100000002</v>
      </c>
      <c r="AB369" s="14">
        <f ca="1">SUM(Z$12:Z369)</f>
        <v>225889.57699999999</v>
      </c>
      <c r="AC369" s="77">
        <f ca="1">SUM(X$12:X369)+SUMIF(Y$12:Y369, "&lt;0")</f>
        <v>210242.02399999998</v>
      </c>
      <c r="AE369" s="78">
        <v>44543</v>
      </c>
      <c r="AF369" s="79">
        <f t="shared" ca="1" si="297"/>
        <v>2000</v>
      </c>
      <c r="AG369" s="79">
        <f t="shared" ca="1" si="321"/>
        <v>2000</v>
      </c>
      <c r="AH369" s="79">
        <f t="shared" ca="1" si="330"/>
        <v>2.1179999999958454</v>
      </c>
      <c r="AI369" s="79">
        <f t="shared" ca="1" si="298"/>
        <v>1997.8820000000042</v>
      </c>
      <c r="AJ369" s="79">
        <f t="shared" ca="1" si="299"/>
        <v>1997.8820000000042</v>
      </c>
      <c r="AK369" s="79">
        <f t="shared" ca="1" si="316"/>
        <v>650081.49010891607</v>
      </c>
      <c r="AL369" s="14">
        <f ca="1">SUM(AJ$12:AJ369)</f>
        <v>335824.641</v>
      </c>
      <c r="AM369" s="77">
        <f ca="1">SUM(AH$12:AH369)+SUMIF(AI$12:AI369, "&lt;0")</f>
        <v>314256.84910891613</v>
      </c>
      <c r="AO369" s="78">
        <v>44543</v>
      </c>
      <c r="AP369" s="79">
        <f t="shared" ca="1" si="300"/>
        <v>3000</v>
      </c>
      <c r="AQ369" s="79">
        <f t="shared" ca="1" si="322"/>
        <v>3000</v>
      </c>
      <c r="AR369" s="79">
        <f t="shared" ca="1" si="331"/>
        <v>437.99208046952663</v>
      </c>
      <c r="AS369" s="79">
        <f t="shared" ca="1" si="301"/>
        <v>2562.0079195304734</v>
      </c>
      <c r="AT369" s="79">
        <f t="shared" ca="1" si="302"/>
        <v>2562.0079195304734</v>
      </c>
      <c r="AU369" s="79">
        <f t="shared" ca="1" si="338"/>
        <v>907967.72356228146</v>
      </c>
      <c r="AV369" s="14">
        <f ca="1">SUM(AT$12:AT369)</f>
        <v>471144.38706196315</v>
      </c>
      <c r="AW369" s="77">
        <f ca="1">SUM(AR$12:AR369)+SUMIF(AS$12:AS369, "&lt;0")</f>
        <v>436823.33650031849</v>
      </c>
      <c r="AX369" s="14"/>
      <c r="AZ369" s="78">
        <v>44543</v>
      </c>
      <c r="BA369" s="79">
        <f t="shared" ca="1" si="303"/>
        <v>1500</v>
      </c>
      <c r="BB369" s="79">
        <f t="shared" ca="1" si="323"/>
        <v>1500</v>
      </c>
      <c r="BC369" s="79">
        <f t="shared" ca="1" si="332"/>
        <v>0</v>
      </c>
      <c r="BD369" s="79">
        <f t="shared" ca="1" si="304"/>
        <v>1500</v>
      </c>
      <c r="BE369" s="79">
        <f t="shared" ca="1" si="305"/>
        <v>1500</v>
      </c>
      <c r="BF369" s="79">
        <f t="shared" ca="1" si="339"/>
        <v>507631.60100000002</v>
      </c>
      <c r="BG369" s="14">
        <f ca="1">SUM(BE$12:BE369)</f>
        <v>262889.57699999999</v>
      </c>
      <c r="BH369" s="77">
        <f ca="1">SUM(BC$12:BC369)+SUMIF(BD$12:BD369, "&lt;0")</f>
        <v>244742.024</v>
      </c>
      <c r="BJ369" s="78">
        <v>44543</v>
      </c>
      <c r="BK369" s="79">
        <f t="shared" ca="1" si="306"/>
        <v>1750</v>
      </c>
      <c r="BL369" s="79">
        <f t="shared" ca="1" si="324"/>
        <v>1750</v>
      </c>
      <c r="BM369" s="79">
        <f t="shared" ca="1" si="333"/>
        <v>0</v>
      </c>
      <c r="BN369" s="79">
        <f t="shared" ca="1" si="307"/>
        <v>1750</v>
      </c>
      <c r="BO369" s="79">
        <f t="shared" ca="1" si="308"/>
        <v>1750</v>
      </c>
      <c r="BP369" s="79">
        <f t="shared" ca="1" si="340"/>
        <v>579131.60100000002</v>
      </c>
      <c r="BQ369" s="14">
        <f ca="1">SUM(BO$12:BO369)</f>
        <v>299576.75900000002</v>
      </c>
      <c r="BR369" s="77">
        <f ca="1">SUM(BM$12:BM369)+SUMIF(BN$12:BN369, "&lt;0")</f>
        <v>279554.84199999995</v>
      </c>
      <c r="BT369" s="78">
        <v>44543</v>
      </c>
      <c r="BU369" s="79">
        <f t="shared" ca="1" si="309"/>
        <v>2000</v>
      </c>
      <c r="BV369" s="79">
        <f t="shared" ca="1" si="325"/>
        <v>2000</v>
      </c>
      <c r="BW369" s="79">
        <f t="shared" ca="1" si="334"/>
        <v>2.1179999999958454</v>
      </c>
      <c r="BX369" s="79">
        <f t="shared" ca="1" si="310"/>
        <v>1997.8820000000042</v>
      </c>
      <c r="BY369" s="79">
        <f t="shared" ca="1" si="311"/>
        <v>1997.8820000000042</v>
      </c>
      <c r="BZ369" s="79">
        <f t="shared" ca="1" si="317"/>
        <v>650081.49010891607</v>
      </c>
      <c r="CA369" s="14">
        <f ca="1">SUM(BY$12:BY369)</f>
        <v>335824.641</v>
      </c>
      <c r="CB369" s="77">
        <f ca="1">SUM(BW$12:BW369)+SUMIF(BX$12:BX369, "&lt;0")</f>
        <v>314256.84910891613</v>
      </c>
      <c r="CD369" s="78">
        <v>44543</v>
      </c>
      <c r="CE369" s="79">
        <f t="shared" ca="1" si="312"/>
        <v>2500</v>
      </c>
      <c r="CF369" s="79">
        <f t="shared" ca="1" si="326"/>
        <v>2500</v>
      </c>
      <c r="CG369" s="79">
        <f t="shared" ca="1" si="335"/>
        <v>346.62516949300198</v>
      </c>
      <c r="CH369" s="79">
        <f t="shared" ca="1" si="313"/>
        <v>2153.374830506998</v>
      </c>
      <c r="CI369" s="79">
        <f t="shared" ca="1" si="314"/>
        <v>2153.374830506998</v>
      </c>
      <c r="CJ369" s="79">
        <f t="shared" ca="1" si="341"/>
        <v>784341.69994991261</v>
      </c>
      <c r="CK369" s="14">
        <f ca="1">SUM(CI$12:CI369)</f>
        <v>407385.29419654718</v>
      </c>
      <c r="CL369" s="77">
        <f ca="1">SUM(CG$12:CG369)+SUMIF(CH$12:CH369, "&lt;0")</f>
        <v>376956.40575336543</v>
      </c>
    </row>
    <row r="370" spans="1:90" x14ac:dyDescent="0.2">
      <c r="A370" s="56">
        <v>44544</v>
      </c>
      <c r="B370" s="76">
        <f ca="1">IF($A370&gt;= $C$5,$C$6, INDEX('[1]Historical Data'!$D$2:$D$742, MATCH(A370, '[1]Historical Data'!$B$2:$B$742, 0)))</f>
        <v>1942.7882857142852</v>
      </c>
      <c r="C370" s="79">
        <f t="shared" ca="1" si="318"/>
        <v>1942.7882857142852</v>
      </c>
      <c r="D370" s="79">
        <f t="shared" ca="1" si="327"/>
        <v>1334.2705714285653</v>
      </c>
      <c r="E370" s="79">
        <f t="shared" ca="1" si="289"/>
        <v>608.51771428571988</v>
      </c>
      <c r="F370" s="79">
        <f t="shared" ca="1" si="290"/>
        <v>608.51771428571988</v>
      </c>
      <c r="G370" s="79">
        <f t="shared" ca="1" si="315"/>
        <v>636211.8390000026</v>
      </c>
      <c r="H370" s="14">
        <f ca="1">SUM(F$12:F370)</f>
        <v>328139.578142857</v>
      </c>
      <c r="I370" s="77">
        <f ca="1">SUM(D$12:D370)+SUMIF(E$12:E370, "&lt;0")</f>
        <v>308072.26085714274</v>
      </c>
      <c r="J370" s="14"/>
      <c r="K370" s="78">
        <v>44544</v>
      </c>
      <c r="L370" s="79">
        <f t="shared" ca="1" si="291"/>
        <v>1850.8969899038457</v>
      </c>
      <c r="M370" s="79">
        <f t="shared" ca="1" si="319"/>
        <v>1850.8969899038457</v>
      </c>
      <c r="N370" s="79">
        <f t="shared" ca="1" si="328"/>
        <v>1150.4879798076863</v>
      </c>
      <c r="O370" s="79">
        <f t="shared" ca="1" si="292"/>
        <v>700.40901009615936</v>
      </c>
      <c r="P370" s="79">
        <f t="shared" ca="1" si="293"/>
        <v>700.40901009615936</v>
      </c>
      <c r="Q370" s="79">
        <f t="shared" ca="1" si="336"/>
        <v>609839.03710240196</v>
      </c>
      <c r="R370" s="14">
        <f ca="1">SUM(P$12:P370)</f>
        <v>314907.23154615349</v>
      </c>
      <c r="S370" s="77">
        <f ca="1">SUM(N$12:N370)+SUMIF(O$12:O370, "&lt;0")</f>
        <v>294931.80555624969</v>
      </c>
      <c r="U370" s="78">
        <v>44544</v>
      </c>
      <c r="V370" s="79">
        <f t="shared" ca="1" si="294"/>
        <v>1250</v>
      </c>
      <c r="W370" s="79">
        <f t="shared" ca="1" si="320"/>
        <v>1250</v>
      </c>
      <c r="X370" s="79">
        <f t="shared" ca="1" si="329"/>
        <v>0</v>
      </c>
      <c r="Y370" s="79">
        <f t="shared" ca="1" si="295"/>
        <v>1250</v>
      </c>
      <c r="Z370" s="79">
        <f t="shared" ca="1" si="296"/>
        <v>1250</v>
      </c>
      <c r="AA370" s="79">
        <f t="shared" ca="1" si="337"/>
        <v>437381.60100000002</v>
      </c>
      <c r="AB370" s="14">
        <f ca="1">SUM(Z$12:Z370)</f>
        <v>227139.57699999999</v>
      </c>
      <c r="AC370" s="77">
        <f ca="1">SUM(X$12:X370)+SUMIF(Y$12:Y370, "&lt;0")</f>
        <v>210242.02399999998</v>
      </c>
      <c r="AE370" s="78">
        <v>44544</v>
      </c>
      <c r="AF370" s="79">
        <f t="shared" ca="1" si="297"/>
        <v>2000</v>
      </c>
      <c r="AG370" s="79">
        <f t="shared" ca="1" si="321"/>
        <v>2000</v>
      </c>
      <c r="AH370" s="79">
        <f t="shared" ca="1" si="330"/>
        <v>1446.5759999999991</v>
      </c>
      <c r="AI370" s="79">
        <f t="shared" ca="1" si="298"/>
        <v>553.42400000000089</v>
      </c>
      <c r="AJ370" s="79">
        <f t="shared" ca="1" si="299"/>
        <v>553.42400000000089</v>
      </c>
      <c r="AK370" s="79">
        <f t="shared" ca="1" si="316"/>
        <v>652081.49010891607</v>
      </c>
      <c r="AL370" s="14">
        <f ca="1">SUM(AJ$12:AJ370)</f>
        <v>336378.065</v>
      </c>
      <c r="AM370" s="77">
        <f ca="1">SUM(AH$12:AH370)+SUMIF(AI$12:AI370, "&lt;0")</f>
        <v>315703.42510891613</v>
      </c>
      <c r="AO370" s="78">
        <v>44544</v>
      </c>
      <c r="AP370" s="79">
        <f t="shared" ca="1" si="300"/>
        <v>3000</v>
      </c>
      <c r="AQ370" s="79">
        <f t="shared" ca="1" si="322"/>
        <v>3000</v>
      </c>
      <c r="AR370" s="79">
        <f t="shared" ca="1" si="331"/>
        <v>1882.4500804695299</v>
      </c>
      <c r="AS370" s="79">
        <f t="shared" ca="1" si="301"/>
        <v>1117.5499195304701</v>
      </c>
      <c r="AT370" s="79">
        <f t="shared" ca="1" si="302"/>
        <v>1117.5499195304701</v>
      </c>
      <c r="AU370" s="79">
        <f t="shared" ca="1" si="338"/>
        <v>910967.72356228146</v>
      </c>
      <c r="AV370" s="14">
        <f ca="1">SUM(AT$12:AT370)</f>
        <v>472261.93698149361</v>
      </c>
      <c r="AW370" s="77">
        <f ca="1">SUM(AR$12:AR370)+SUMIF(AS$12:AS370, "&lt;0")</f>
        <v>438705.78658078803</v>
      </c>
      <c r="AX370" s="14"/>
      <c r="AZ370" s="78">
        <v>44544</v>
      </c>
      <c r="BA370" s="79">
        <f t="shared" ca="1" si="303"/>
        <v>1500</v>
      </c>
      <c r="BB370" s="79">
        <f t="shared" ca="1" si="323"/>
        <v>1500</v>
      </c>
      <c r="BC370" s="79">
        <f t="shared" ca="1" si="332"/>
        <v>11.512000000004264</v>
      </c>
      <c r="BD370" s="79">
        <f t="shared" ca="1" si="304"/>
        <v>1488.4879999999957</v>
      </c>
      <c r="BE370" s="79">
        <f t="shared" ca="1" si="305"/>
        <v>1488.4879999999957</v>
      </c>
      <c r="BF370" s="79">
        <f t="shared" ca="1" si="339"/>
        <v>509131.60100000002</v>
      </c>
      <c r="BG370" s="14">
        <f ca="1">SUM(BE$12:BE370)</f>
        <v>264378.065</v>
      </c>
      <c r="BH370" s="77">
        <f ca="1">SUM(BC$12:BC370)+SUMIF(BD$12:BD370, "&lt;0")</f>
        <v>244753.53600000002</v>
      </c>
      <c r="BJ370" s="78">
        <v>44544</v>
      </c>
      <c r="BK370" s="79">
        <f t="shared" ca="1" si="306"/>
        <v>1750</v>
      </c>
      <c r="BL370" s="79">
        <f t="shared" ca="1" si="324"/>
        <v>1750</v>
      </c>
      <c r="BM370" s="79">
        <f t="shared" ca="1" si="333"/>
        <v>948.69399999999496</v>
      </c>
      <c r="BN370" s="79">
        <f t="shared" ca="1" si="307"/>
        <v>801.30600000000504</v>
      </c>
      <c r="BO370" s="79">
        <f t="shared" ca="1" si="308"/>
        <v>801.30600000000504</v>
      </c>
      <c r="BP370" s="79">
        <f t="shared" ca="1" si="340"/>
        <v>580881.60100000002</v>
      </c>
      <c r="BQ370" s="14">
        <f ca="1">SUM(BO$12:BO370)</f>
        <v>300378.065</v>
      </c>
      <c r="BR370" s="77">
        <f ca="1">SUM(BM$12:BM370)+SUMIF(BN$12:BN370, "&lt;0")</f>
        <v>280503.53599999996</v>
      </c>
      <c r="BT370" s="78">
        <v>44544</v>
      </c>
      <c r="BU370" s="79">
        <f t="shared" ca="1" si="309"/>
        <v>2000</v>
      </c>
      <c r="BV370" s="79">
        <f t="shared" ca="1" si="325"/>
        <v>2000</v>
      </c>
      <c r="BW370" s="79">
        <f t="shared" ca="1" si="334"/>
        <v>1446.5759999999991</v>
      </c>
      <c r="BX370" s="79">
        <f t="shared" ca="1" si="310"/>
        <v>553.42400000000089</v>
      </c>
      <c r="BY370" s="79">
        <f t="shared" ca="1" si="311"/>
        <v>553.42400000000089</v>
      </c>
      <c r="BZ370" s="79">
        <f t="shared" ca="1" si="317"/>
        <v>652081.49010891607</v>
      </c>
      <c r="CA370" s="14">
        <f ca="1">SUM(BY$12:BY370)</f>
        <v>336378.065</v>
      </c>
      <c r="CB370" s="77">
        <f ca="1">SUM(BW$12:BW370)+SUMIF(BX$12:BX370, "&lt;0")</f>
        <v>315703.42510891613</v>
      </c>
      <c r="CD370" s="78">
        <v>44544</v>
      </c>
      <c r="CE370" s="79">
        <f t="shared" ca="1" si="312"/>
        <v>2500</v>
      </c>
      <c r="CF370" s="79">
        <f t="shared" ca="1" si="326"/>
        <v>2500</v>
      </c>
      <c r="CG370" s="79">
        <f t="shared" ca="1" si="335"/>
        <v>1814.5884161401082</v>
      </c>
      <c r="CH370" s="79">
        <f t="shared" ca="1" si="313"/>
        <v>685.41158385989183</v>
      </c>
      <c r="CI370" s="79">
        <f t="shared" ca="1" si="314"/>
        <v>685.41158385989183</v>
      </c>
      <c r="CJ370" s="79">
        <f t="shared" ca="1" si="341"/>
        <v>786841.69994991261</v>
      </c>
      <c r="CK370" s="14">
        <f ca="1">SUM(CI$12:CI370)</f>
        <v>408070.70578040706</v>
      </c>
      <c r="CL370" s="77">
        <f ca="1">SUM(CG$12:CG370)+SUMIF(CH$12:CH370, "&lt;0")</f>
        <v>378770.99416950555</v>
      </c>
    </row>
    <row r="371" spans="1:90" x14ac:dyDescent="0.2">
      <c r="A371" s="56">
        <v>44545</v>
      </c>
      <c r="B371" s="76">
        <f ca="1">IF($A371&gt;= $C$5,$C$6, INDEX('[1]Historical Data'!$D$2:$D$742, MATCH(A371, '[1]Historical Data'!$B$2:$B$742, 0)))</f>
        <v>1942.7882857142852</v>
      </c>
      <c r="C371" s="79">
        <f t="shared" ca="1" si="318"/>
        <v>1942.7882857142852</v>
      </c>
      <c r="D371" s="79">
        <f t="shared" ca="1" si="327"/>
        <v>1424.8842857142884</v>
      </c>
      <c r="E371" s="79">
        <f t="shared" ca="1" si="289"/>
        <v>517.90399999999681</v>
      </c>
      <c r="F371" s="79">
        <f t="shared" ca="1" si="290"/>
        <v>517.90399999999681</v>
      </c>
      <c r="G371" s="79">
        <f t="shared" ca="1" si="315"/>
        <v>638154.62728571694</v>
      </c>
      <c r="H371" s="14">
        <f ca="1">SUM(F$12:F371)</f>
        <v>328657.48214285698</v>
      </c>
      <c r="I371" s="77">
        <f ca="1">SUM(D$12:D371)+SUMIF(E$12:E371, "&lt;0")</f>
        <v>309497.14514285704</v>
      </c>
      <c r="J371" s="14"/>
      <c r="K371" s="78">
        <v>44545</v>
      </c>
      <c r="L371" s="79">
        <f t="shared" ca="1" si="291"/>
        <v>1850.8969899038457</v>
      </c>
      <c r="M371" s="79">
        <f t="shared" ca="1" si="319"/>
        <v>1850.8969899038457</v>
      </c>
      <c r="N371" s="79">
        <f t="shared" ca="1" si="328"/>
        <v>1332.9929899038489</v>
      </c>
      <c r="O371" s="79">
        <f t="shared" ca="1" si="292"/>
        <v>517.90399999999681</v>
      </c>
      <c r="P371" s="79">
        <f t="shared" ca="1" si="293"/>
        <v>517.90399999999681</v>
      </c>
      <c r="Q371" s="79">
        <f t="shared" ca="1" si="336"/>
        <v>611689.93409230583</v>
      </c>
      <c r="R371" s="14">
        <f ca="1">SUM(P$12:P371)</f>
        <v>315425.13554615347</v>
      </c>
      <c r="S371" s="77">
        <f ca="1">SUM(N$12:N371)+SUMIF(O$12:O371, "&lt;0")</f>
        <v>296264.79854615353</v>
      </c>
      <c r="U371" s="78">
        <v>44545</v>
      </c>
      <c r="V371" s="79">
        <f t="shared" ca="1" si="294"/>
        <v>1250</v>
      </c>
      <c r="W371" s="79">
        <f t="shared" ca="1" si="320"/>
        <v>1250</v>
      </c>
      <c r="X371" s="79">
        <f t="shared" ca="1" si="329"/>
        <v>0</v>
      </c>
      <c r="Y371" s="79">
        <f t="shared" ca="1" si="295"/>
        <v>1250</v>
      </c>
      <c r="Z371" s="79">
        <f t="shared" ca="1" si="296"/>
        <v>1250</v>
      </c>
      <c r="AA371" s="79">
        <f t="shared" ca="1" si="337"/>
        <v>438631.60100000002</v>
      </c>
      <c r="AB371" s="14">
        <f ca="1">SUM(Z$12:Z371)</f>
        <v>228389.57699999999</v>
      </c>
      <c r="AC371" s="77">
        <f ca="1">SUM(X$12:X371)+SUMIF(Y$12:Y371, "&lt;0")</f>
        <v>210242.02399999998</v>
      </c>
      <c r="AE371" s="78">
        <v>44545</v>
      </c>
      <c r="AF371" s="79">
        <f t="shared" ca="1" si="297"/>
        <v>2000</v>
      </c>
      <c r="AG371" s="79">
        <f t="shared" ca="1" si="321"/>
        <v>2000</v>
      </c>
      <c r="AH371" s="79">
        <f t="shared" ca="1" si="330"/>
        <v>1482.0960000000032</v>
      </c>
      <c r="AI371" s="79">
        <f t="shared" ca="1" si="298"/>
        <v>517.90399999999681</v>
      </c>
      <c r="AJ371" s="79">
        <f t="shared" ca="1" si="299"/>
        <v>517.90399999999681</v>
      </c>
      <c r="AK371" s="79">
        <f t="shared" ca="1" si="316"/>
        <v>654081.49010891607</v>
      </c>
      <c r="AL371" s="14">
        <f ca="1">SUM(AJ$12:AJ371)</f>
        <v>336895.96899999998</v>
      </c>
      <c r="AM371" s="77">
        <f ca="1">SUM(AH$12:AH371)+SUMIF(AI$12:AI371, "&lt;0")</f>
        <v>317185.52110891615</v>
      </c>
      <c r="AO371" s="78">
        <v>44545</v>
      </c>
      <c r="AP371" s="79">
        <f t="shared" ca="1" si="300"/>
        <v>3000</v>
      </c>
      <c r="AQ371" s="79">
        <f t="shared" ca="1" si="322"/>
        <v>3000</v>
      </c>
      <c r="AR371" s="79">
        <f t="shared" ca="1" si="331"/>
        <v>1917.970080469534</v>
      </c>
      <c r="AS371" s="79">
        <f t="shared" ca="1" si="301"/>
        <v>1082.029919530466</v>
      </c>
      <c r="AT371" s="79">
        <f t="shared" ca="1" si="302"/>
        <v>1082.029919530466</v>
      </c>
      <c r="AU371" s="79">
        <f t="shared" ca="1" si="338"/>
        <v>913967.72356228146</v>
      </c>
      <c r="AV371" s="14">
        <f ca="1">SUM(AT$12:AT371)</f>
        <v>473343.96690102405</v>
      </c>
      <c r="AW371" s="77">
        <f ca="1">SUM(AR$12:AR371)+SUMIF(AS$12:AS371, "&lt;0")</f>
        <v>440623.75666125759</v>
      </c>
      <c r="AX371" s="14"/>
      <c r="AZ371" s="78">
        <v>44545</v>
      </c>
      <c r="BA371" s="79">
        <f t="shared" ca="1" si="303"/>
        <v>1500</v>
      </c>
      <c r="BB371" s="79">
        <f t="shared" ca="1" si="323"/>
        <v>1500</v>
      </c>
      <c r="BC371" s="79">
        <f t="shared" ca="1" si="332"/>
        <v>982.09600000000319</v>
      </c>
      <c r="BD371" s="79">
        <f t="shared" ca="1" si="304"/>
        <v>517.90399999999681</v>
      </c>
      <c r="BE371" s="79">
        <f t="shared" ca="1" si="305"/>
        <v>517.90399999999681</v>
      </c>
      <c r="BF371" s="79">
        <f t="shared" ca="1" si="339"/>
        <v>510631.60100000002</v>
      </c>
      <c r="BG371" s="14">
        <f ca="1">SUM(BE$12:BE371)</f>
        <v>264895.96899999998</v>
      </c>
      <c r="BH371" s="77">
        <f ca="1">SUM(BC$12:BC371)+SUMIF(BD$12:BD371, "&lt;0")</f>
        <v>245735.63200000001</v>
      </c>
      <c r="BJ371" s="78">
        <v>44545</v>
      </c>
      <c r="BK371" s="79">
        <f t="shared" ca="1" si="306"/>
        <v>1750</v>
      </c>
      <c r="BL371" s="79">
        <f t="shared" ca="1" si="324"/>
        <v>1750</v>
      </c>
      <c r="BM371" s="79">
        <f t="shared" ca="1" si="333"/>
        <v>1232.0960000000032</v>
      </c>
      <c r="BN371" s="79">
        <f t="shared" ca="1" si="307"/>
        <v>517.90399999999681</v>
      </c>
      <c r="BO371" s="79">
        <f t="shared" ca="1" si="308"/>
        <v>517.90399999999681</v>
      </c>
      <c r="BP371" s="79">
        <f t="shared" ca="1" si="340"/>
        <v>582631.60100000002</v>
      </c>
      <c r="BQ371" s="14">
        <f ca="1">SUM(BO$12:BO371)</f>
        <v>300895.96899999998</v>
      </c>
      <c r="BR371" s="77">
        <f ca="1">SUM(BM$12:BM371)+SUMIF(BN$12:BN371, "&lt;0")</f>
        <v>281735.63199999998</v>
      </c>
      <c r="BT371" s="78">
        <v>44545</v>
      </c>
      <c r="BU371" s="79">
        <f t="shared" ca="1" si="309"/>
        <v>2000</v>
      </c>
      <c r="BV371" s="79">
        <f t="shared" ca="1" si="325"/>
        <v>2000</v>
      </c>
      <c r="BW371" s="79">
        <f t="shared" ca="1" si="334"/>
        <v>1482.0960000000032</v>
      </c>
      <c r="BX371" s="79">
        <f t="shared" ca="1" si="310"/>
        <v>517.90399999999681</v>
      </c>
      <c r="BY371" s="79">
        <f t="shared" ca="1" si="311"/>
        <v>517.90399999999681</v>
      </c>
      <c r="BZ371" s="79">
        <f t="shared" ca="1" si="317"/>
        <v>654081.49010891607</v>
      </c>
      <c r="CA371" s="14">
        <f ca="1">SUM(BY$12:BY371)</f>
        <v>336895.96899999998</v>
      </c>
      <c r="CB371" s="77">
        <f ca="1">SUM(BW$12:BW371)+SUMIF(BX$12:BX371, "&lt;0")</f>
        <v>317185.52110891615</v>
      </c>
      <c r="CD371" s="78">
        <v>44545</v>
      </c>
      <c r="CE371" s="79">
        <f t="shared" ca="1" si="312"/>
        <v>2500</v>
      </c>
      <c r="CF371" s="79">
        <f t="shared" ca="1" si="326"/>
        <v>2500</v>
      </c>
      <c r="CG371" s="79">
        <f t="shared" ca="1" si="335"/>
        <v>1873.6136627872152</v>
      </c>
      <c r="CH371" s="79">
        <f t="shared" ca="1" si="313"/>
        <v>626.38633721278484</v>
      </c>
      <c r="CI371" s="79">
        <f t="shared" ca="1" si="314"/>
        <v>626.38633721278484</v>
      </c>
      <c r="CJ371" s="79">
        <f t="shared" ca="1" si="341"/>
        <v>789341.69994991261</v>
      </c>
      <c r="CK371" s="14">
        <f ca="1">SUM(CI$12:CI371)</f>
        <v>408697.09211761988</v>
      </c>
      <c r="CL371" s="77">
        <f ca="1">SUM(CG$12:CG371)+SUMIF(CH$12:CH371, "&lt;0")</f>
        <v>380644.60783229274</v>
      </c>
    </row>
    <row r="372" spans="1:90" x14ac:dyDescent="0.2">
      <c r="A372" s="56">
        <v>44546</v>
      </c>
      <c r="B372" s="76">
        <f ca="1">IF($A372&gt;= $C$5,$C$6, INDEX('[1]Historical Data'!$D$2:$D$742, MATCH(A372, '[1]Historical Data'!$B$2:$B$742, 0)))</f>
        <v>1942.7882857142852</v>
      </c>
      <c r="C372" s="79">
        <f t="shared" ca="1" si="318"/>
        <v>1942.7882857142852</v>
      </c>
      <c r="D372" s="79">
        <f t="shared" ca="1" si="327"/>
        <v>772.40399999999931</v>
      </c>
      <c r="E372" s="79">
        <f t="shared" ca="1" si="289"/>
        <v>1170.3842857142859</v>
      </c>
      <c r="F372" s="79">
        <f t="shared" ca="1" si="290"/>
        <v>1170.3842857142859</v>
      </c>
      <c r="G372" s="79">
        <f t="shared" ca="1" si="315"/>
        <v>640097.41557143128</v>
      </c>
      <c r="H372" s="14">
        <f ca="1">SUM(F$12:F372)</f>
        <v>329827.86642857129</v>
      </c>
      <c r="I372" s="77">
        <f ca="1">SUM(D$12:D372)+SUMIF(E$12:E372, "&lt;0")</f>
        <v>310269.54914285702</v>
      </c>
      <c r="J372" s="14"/>
      <c r="K372" s="78">
        <v>44546</v>
      </c>
      <c r="L372" s="79">
        <f t="shared" ca="1" si="291"/>
        <v>1850.8969899038457</v>
      </c>
      <c r="M372" s="79">
        <f t="shared" ca="1" si="319"/>
        <v>1850.8969899038457</v>
      </c>
      <c r="N372" s="79">
        <f t="shared" ca="1" si="328"/>
        <v>772.40399999999931</v>
      </c>
      <c r="O372" s="79">
        <f t="shared" ca="1" si="292"/>
        <v>1078.4929899038464</v>
      </c>
      <c r="P372" s="79">
        <f t="shared" ca="1" si="293"/>
        <v>1078.4929899038464</v>
      </c>
      <c r="Q372" s="79">
        <f t="shared" ca="1" si="336"/>
        <v>613540.83108220971</v>
      </c>
      <c r="R372" s="14">
        <f ca="1">SUM(P$12:P372)</f>
        <v>316503.62853605731</v>
      </c>
      <c r="S372" s="77">
        <f ca="1">SUM(N$12:N372)+SUMIF(O$12:O372, "&lt;0")</f>
        <v>297037.20254615351</v>
      </c>
      <c r="U372" s="78">
        <v>44546</v>
      </c>
      <c r="V372" s="79">
        <f t="shared" ca="1" si="294"/>
        <v>1250</v>
      </c>
      <c r="W372" s="79">
        <f t="shared" ca="1" si="320"/>
        <v>1250</v>
      </c>
      <c r="X372" s="79">
        <f t="shared" ca="1" si="329"/>
        <v>266.01200000000676</v>
      </c>
      <c r="Y372" s="79">
        <f t="shared" ca="1" si="295"/>
        <v>983.98799999999324</v>
      </c>
      <c r="Z372" s="79">
        <f t="shared" ca="1" si="296"/>
        <v>983.98799999999324</v>
      </c>
      <c r="AA372" s="79">
        <f t="shared" ca="1" si="337"/>
        <v>439881.60100000002</v>
      </c>
      <c r="AB372" s="14">
        <f ca="1">SUM(Z$12:Z372)</f>
        <v>229373.56499999997</v>
      </c>
      <c r="AC372" s="77">
        <f ca="1">SUM(X$12:X372)+SUMIF(Y$12:Y372, "&lt;0")</f>
        <v>210508.03599999999</v>
      </c>
      <c r="AE372" s="78">
        <v>44546</v>
      </c>
      <c r="AF372" s="79">
        <f t="shared" ca="1" si="297"/>
        <v>2000</v>
      </c>
      <c r="AG372" s="79">
        <f t="shared" ca="1" si="321"/>
        <v>2000</v>
      </c>
      <c r="AH372" s="79">
        <f t="shared" ca="1" si="330"/>
        <v>921.50701009615364</v>
      </c>
      <c r="AI372" s="79">
        <f t="shared" ca="1" si="298"/>
        <v>1078.4929899038464</v>
      </c>
      <c r="AJ372" s="79">
        <f t="shared" ca="1" si="299"/>
        <v>1078.4929899038464</v>
      </c>
      <c r="AK372" s="79">
        <f t="shared" ca="1" si="316"/>
        <v>656081.49010891607</v>
      </c>
      <c r="AL372" s="14">
        <f ca="1">SUM(AJ$12:AJ372)</f>
        <v>337974.46198990382</v>
      </c>
      <c r="AM372" s="77">
        <f ca="1">SUM(AH$12:AH372)+SUMIF(AI$12:AI372, "&lt;0")</f>
        <v>318107.02811901231</v>
      </c>
      <c r="AO372" s="78">
        <v>44546</v>
      </c>
      <c r="AP372" s="79">
        <f t="shared" ca="1" si="300"/>
        <v>3000</v>
      </c>
      <c r="AQ372" s="79">
        <f t="shared" ca="1" si="322"/>
        <v>3000</v>
      </c>
      <c r="AR372" s="79">
        <f t="shared" ca="1" si="331"/>
        <v>1357.3810905656844</v>
      </c>
      <c r="AS372" s="79">
        <f t="shared" ca="1" si="301"/>
        <v>1642.6189094343156</v>
      </c>
      <c r="AT372" s="79">
        <f t="shared" ca="1" si="302"/>
        <v>1642.6189094343156</v>
      </c>
      <c r="AU372" s="79">
        <f t="shared" ca="1" si="338"/>
        <v>916967.72356228146</v>
      </c>
      <c r="AV372" s="14">
        <f ca="1">SUM(AT$12:AT372)</f>
        <v>474986.58581045835</v>
      </c>
      <c r="AW372" s="77">
        <f ca="1">SUM(AR$12:AR372)+SUMIF(AS$12:AS372, "&lt;0")</f>
        <v>441981.13775182329</v>
      </c>
      <c r="AX372" s="14"/>
      <c r="AZ372" s="78">
        <v>44546</v>
      </c>
      <c r="BA372" s="79">
        <f t="shared" ca="1" si="303"/>
        <v>1500</v>
      </c>
      <c r="BB372" s="79">
        <f t="shared" ca="1" si="323"/>
        <v>1500</v>
      </c>
      <c r="BC372" s="79">
        <f t="shared" ca="1" si="332"/>
        <v>772.40399999999931</v>
      </c>
      <c r="BD372" s="79">
        <f t="shared" ca="1" si="304"/>
        <v>727.59600000000069</v>
      </c>
      <c r="BE372" s="79">
        <f t="shared" ca="1" si="305"/>
        <v>727.59600000000069</v>
      </c>
      <c r="BF372" s="79">
        <f t="shared" ca="1" si="339"/>
        <v>512131.60100000002</v>
      </c>
      <c r="BG372" s="14">
        <f ca="1">SUM(BE$12:BE372)</f>
        <v>265623.565</v>
      </c>
      <c r="BH372" s="77">
        <f ca="1">SUM(BC$12:BC372)+SUMIF(BD$12:BD372, "&lt;0")</f>
        <v>246508.03600000002</v>
      </c>
      <c r="BJ372" s="78">
        <v>44546</v>
      </c>
      <c r="BK372" s="79">
        <f t="shared" ca="1" si="306"/>
        <v>1750</v>
      </c>
      <c r="BL372" s="79">
        <f t="shared" ca="1" si="324"/>
        <v>1750</v>
      </c>
      <c r="BM372" s="79">
        <f t="shared" ca="1" si="333"/>
        <v>772.40399999999931</v>
      </c>
      <c r="BN372" s="79">
        <f t="shared" ca="1" si="307"/>
        <v>977.59600000000069</v>
      </c>
      <c r="BO372" s="79">
        <f t="shared" ca="1" si="308"/>
        <v>977.59600000000069</v>
      </c>
      <c r="BP372" s="79">
        <f t="shared" ca="1" si="340"/>
        <v>584381.60100000002</v>
      </c>
      <c r="BQ372" s="14">
        <f ca="1">SUM(BO$12:BO372)</f>
        <v>301873.565</v>
      </c>
      <c r="BR372" s="77">
        <f ca="1">SUM(BM$12:BM372)+SUMIF(BN$12:BN372, "&lt;0")</f>
        <v>282508.03599999996</v>
      </c>
      <c r="BT372" s="78">
        <v>44546</v>
      </c>
      <c r="BU372" s="79">
        <f t="shared" ca="1" si="309"/>
        <v>2000</v>
      </c>
      <c r="BV372" s="79">
        <f t="shared" ca="1" si="325"/>
        <v>2000</v>
      </c>
      <c r="BW372" s="79">
        <f t="shared" ca="1" si="334"/>
        <v>921.50701009615364</v>
      </c>
      <c r="BX372" s="79">
        <f t="shared" ca="1" si="310"/>
        <v>1078.4929899038464</v>
      </c>
      <c r="BY372" s="79">
        <f t="shared" ca="1" si="311"/>
        <v>1078.4929899038464</v>
      </c>
      <c r="BZ372" s="79">
        <f t="shared" ca="1" si="317"/>
        <v>656081.49010891607</v>
      </c>
      <c r="CA372" s="14">
        <f ca="1">SUM(BY$12:BY372)</f>
        <v>337974.46198990382</v>
      </c>
      <c r="CB372" s="77">
        <f ca="1">SUM(BW$12:BW372)+SUMIF(BX$12:BX372, "&lt;0")</f>
        <v>318107.02811901231</v>
      </c>
      <c r="CD372" s="78">
        <v>44546</v>
      </c>
      <c r="CE372" s="79">
        <f t="shared" ca="1" si="312"/>
        <v>2500</v>
      </c>
      <c r="CF372" s="79">
        <f t="shared" ca="1" si="326"/>
        <v>2500</v>
      </c>
      <c r="CG372" s="79">
        <f t="shared" ca="1" si="335"/>
        <v>1336.5299195304685</v>
      </c>
      <c r="CH372" s="79">
        <f t="shared" ca="1" si="313"/>
        <v>1163.4700804695315</v>
      </c>
      <c r="CI372" s="79">
        <f t="shared" ca="1" si="314"/>
        <v>1163.4700804695315</v>
      </c>
      <c r="CJ372" s="79">
        <f t="shared" ca="1" si="341"/>
        <v>791841.69994991261</v>
      </c>
      <c r="CK372" s="14">
        <f ca="1">SUM(CI$12:CI372)</f>
        <v>409860.56219808944</v>
      </c>
      <c r="CL372" s="77">
        <f ca="1">SUM(CG$12:CG372)+SUMIF(CH$12:CH372, "&lt;0")</f>
        <v>381981.13775182317</v>
      </c>
    </row>
    <row r="373" spans="1:90" x14ac:dyDescent="0.2">
      <c r="A373" s="56">
        <v>44547</v>
      </c>
      <c r="B373" s="76">
        <f ca="1">IF($A373&gt;= $C$5,$C$6, INDEX('[1]Historical Data'!$D$2:$D$742, MATCH(A373, '[1]Historical Data'!$B$2:$B$742, 0)))</f>
        <v>1942.7882857142852</v>
      </c>
      <c r="C373" s="79">
        <f t="shared" ca="1" si="318"/>
        <v>1942.7882857142852</v>
      </c>
      <c r="D373" s="79">
        <f t="shared" ca="1" si="327"/>
        <v>242.0260000000012</v>
      </c>
      <c r="E373" s="79">
        <f t="shared" ca="1" si="289"/>
        <v>1700.762285714284</v>
      </c>
      <c r="F373" s="79">
        <f t="shared" ca="1" si="290"/>
        <v>1700.762285714284</v>
      </c>
      <c r="G373" s="79">
        <f t="shared" ca="1" si="315"/>
        <v>642040.20385714562</v>
      </c>
      <c r="H373" s="14">
        <f ca="1">SUM(F$12:F373)</f>
        <v>331528.62871428556</v>
      </c>
      <c r="I373" s="77">
        <f ca="1">SUM(D$12:D373)+SUMIF(E$12:E373, "&lt;0")</f>
        <v>310511.57514285704</v>
      </c>
      <c r="J373" s="14"/>
      <c r="K373" s="78">
        <v>44547</v>
      </c>
      <c r="L373" s="79">
        <f t="shared" ca="1" si="291"/>
        <v>1850.8969899038457</v>
      </c>
      <c r="M373" s="79">
        <f t="shared" ca="1" si="319"/>
        <v>1850.8969899038457</v>
      </c>
      <c r="N373" s="79">
        <f t="shared" ca="1" si="328"/>
        <v>242.0260000000012</v>
      </c>
      <c r="O373" s="79">
        <f t="shared" ca="1" si="292"/>
        <v>1608.8709899038445</v>
      </c>
      <c r="P373" s="79">
        <f t="shared" ca="1" si="293"/>
        <v>1608.8709899038445</v>
      </c>
      <c r="Q373" s="79">
        <f t="shared" ca="1" si="336"/>
        <v>615391.72807211359</v>
      </c>
      <c r="R373" s="14">
        <f ca="1">SUM(P$12:P373)</f>
        <v>318112.49952596118</v>
      </c>
      <c r="S373" s="77">
        <f ca="1">SUM(N$12:N373)+SUMIF(O$12:O373, "&lt;0")</f>
        <v>297279.22854615352</v>
      </c>
      <c r="U373" s="78">
        <v>44547</v>
      </c>
      <c r="V373" s="79">
        <f t="shared" ca="1" si="294"/>
        <v>1250</v>
      </c>
      <c r="W373" s="79">
        <f t="shared" ca="1" si="320"/>
        <v>1250</v>
      </c>
      <c r="X373" s="79">
        <f t="shared" ca="1" si="329"/>
        <v>242.0260000000012</v>
      </c>
      <c r="Y373" s="79">
        <f t="shared" ca="1" si="295"/>
        <v>1007.9739999999988</v>
      </c>
      <c r="Z373" s="79">
        <f t="shared" ca="1" si="296"/>
        <v>1007.9739999999988</v>
      </c>
      <c r="AA373" s="79">
        <f t="shared" ca="1" si="337"/>
        <v>441131.60100000002</v>
      </c>
      <c r="AB373" s="14">
        <f ca="1">SUM(Z$12:Z373)</f>
        <v>230381.53899999996</v>
      </c>
      <c r="AC373" s="77">
        <f ca="1">SUM(X$12:X373)+SUMIF(Y$12:Y373, "&lt;0")</f>
        <v>210750.06200000001</v>
      </c>
      <c r="AE373" s="78">
        <v>44547</v>
      </c>
      <c r="AF373" s="79">
        <f t="shared" ca="1" si="297"/>
        <v>2000</v>
      </c>
      <c r="AG373" s="79">
        <f t="shared" ca="1" si="321"/>
        <v>2000</v>
      </c>
      <c r="AH373" s="79">
        <f t="shared" ca="1" si="330"/>
        <v>367.6237634490526</v>
      </c>
      <c r="AI373" s="79">
        <f t="shared" ca="1" si="298"/>
        <v>1632.3762365509474</v>
      </c>
      <c r="AJ373" s="79">
        <f t="shared" ca="1" si="299"/>
        <v>1632.3762365509474</v>
      </c>
      <c r="AK373" s="79">
        <f t="shared" ca="1" si="316"/>
        <v>658081.49010891607</v>
      </c>
      <c r="AL373" s="14">
        <f ca="1">SUM(AJ$12:AJ373)</f>
        <v>339606.8382264548</v>
      </c>
      <c r="AM373" s="77">
        <f ca="1">SUM(AH$12:AH373)+SUMIF(AI$12:AI373, "&lt;0")</f>
        <v>318474.65188246133</v>
      </c>
      <c r="AO373" s="78">
        <v>44547</v>
      </c>
      <c r="AP373" s="79">
        <f t="shared" ca="1" si="300"/>
        <v>3000</v>
      </c>
      <c r="AQ373" s="79">
        <f t="shared" ca="1" si="322"/>
        <v>3000</v>
      </c>
      <c r="AR373" s="79">
        <f t="shared" ca="1" si="331"/>
        <v>806.15191953047042</v>
      </c>
      <c r="AS373" s="79">
        <f t="shared" ca="1" si="301"/>
        <v>2193.8480804695296</v>
      </c>
      <c r="AT373" s="79">
        <f t="shared" ca="1" si="302"/>
        <v>2193.8480804695296</v>
      </c>
      <c r="AU373" s="79">
        <f t="shared" ca="1" si="338"/>
        <v>919967.72356228146</v>
      </c>
      <c r="AV373" s="14">
        <f ca="1">SUM(AT$12:AT373)</f>
        <v>477180.43389092787</v>
      </c>
      <c r="AW373" s="77">
        <f ca="1">SUM(AR$12:AR373)+SUMIF(AS$12:AS373, "&lt;0")</f>
        <v>442787.28967135376</v>
      </c>
      <c r="AX373" s="14"/>
      <c r="AZ373" s="78">
        <v>44547</v>
      </c>
      <c r="BA373" s="79">
        <f t="shared" ca="1" si="303"/>
        <v>1500</v>
      </c>
      <c r="BB373" s="79">
        <f t="shared" ca="1" si="323"/>
        <v>1500</v>
      </c>
      <c r="BC373" s="79">
        <f t="shared" ca="1" si="332"/>
        <v>242.0260000000012</v>
      </c>
      <c r="BD373" s="79">
        <f t="shared" ca="1" si="304"/>
        <v>1257.9739999999988</v>
      </c>
      <c r="BE373" s="79">
        <f t="shared" ca="1" si="305"/>
        <v>1257.9739999999988</v>
      </c>
      <c r="BF373" s="79">
        <f t="shared" ca="1" si="339"/>
        <v>513631.60100000002</v>
      </c>
      <c r="BG373" s="14">
        <f ca="1">SUM(BE$12:BE373)</f>
        <v>266881.53899999999</v>
      </c>
      <c r="BH373" s="77">
        <f ca="1">SUM(BC$12:BC373)+SUMIF(BD$12:BD373, "&lt;0")</f>
        <v>246750.06200000003</v>
      </c>
      <c r="BJ373" s="78">
        <v>44547</v>
      </c>
      <c r="BK373" s="79">
        <f t="shared" ca="1" si="306"/>
        <v>1750</v>
      </c>
      <c r="BL373" s="79">
        <f t="shared" ca="1" si="324"/>
        <v>1750</v>
      </c>
      <c r="BM373" s="79">
        <f t="shared" ca="1" si="333"/>
        <v>242.0260000000012</v>
      </c>
      <c r="BN373" s="79">
        <f t="shared" ca="1" si="307"/>
        <v>1507.9739999999988</v>
      </c>
      <c r="BO373" s="79">
        <f t="shared" ca="1" si="308"/>
        <v>1507.9739999999988</v>
      </c>
      <c r="BP373" s="79">
        <f t="shared" ca="1" si="340"/>
        <v>586131.60100000002</v>
      </c>
      <c r="BQ373" s="14">
        <f ca="1">SUM(BO$12:BO373)</f>
        <v>303381.53899999999</v>
      </c>
      <c r="BR373" s="77">
        <f ca="1">SUM(BM$12:BM373)+SUMIF(BN$12:BN373, "&lt;0")</f>
        <v>282750.06199999998</v>
      </c>
      <c r="BT373" s="78">
        <v>44547</v>
      </c>
      <c r="BU373" s="79">
        <f t="shared" ca="1" si="309"/>
        <v>2000</v>
      </c>
      <c r="BV373" s="79">
        <f t="shared" ca="1" si="325"/>
        <v>2000</v>
      </c>
      <c r="BW373" s="79">
        <f t="shared" ca="1" si="334"/>
        <v>367.6237634490526</v>
      </c>
      <c r="BX373" s="79">
        <f t="shared" ca="1" si="310"/>
        <v>1632.3762365509474</v>
      </c>
      <c r="BY373" s="79">
        <f t="shared" ca="1" si="311"/>
        <v>1632.3762365509474</v>
      </c>
      <c r="BZ373" s="79">
        <f t="shared" ca="1" si="317"/>
        <v>658081.49010891607</v>
      </c>
      <c r="CA373" s="14">
        <f ca="1">SUM(BY$12:BY373)</f>
        <v>339606.8382264548</v>
      </c>
      <c r="CB373" s="77">
        <f ca="1">SUM(BW$12:BW373)+SUMIF(BX$12:BX373, "&lt;0")</f>
        <v>318474.65188246133</v>
      </c>
      <c r="CD373" s="78">
        <v>44547</v>
      </c>
      <c r="CE373" s="79">
        <f t="shared" ca="1" si="312"/>
        <v>2500</v>
      </c>
      <c r="CF373" s="79">
        <f t="shared" ca="1" si="326"/>
        <v>2500</v>
      </c>
      <c r="CG373" s="79">
        <f t="shared" ca="1" si="335"/>
        <v>806.15191953047042</v>
      </c>
      <c r="CH373" s="79">
        <f t="shared" ca="1" si="313"/>
        <v>1693.8480804695296</v>
      </c>
      <c r="CI373" s="79">
        <f t="shared" ca="1" si="314"/>
        <v>1693.8480804695296</v>
      </c>
      <c r="CJ373" s="79">
        <f t="shared" ca="1" si="341"/>
        <v>794341.69994991261</v>
      </c>
      <c r="CK373" s="14">
        <f ca="1">SUM(CI$12:CI373)</f>
        <v>411554.41027855896</v>
      </c>
      <c r="CL373" s="77">
        <f ca="1">SUM(CG$12:CG373)+SUMIF(CH$12:CH373, "&lt;0")</f>
        <v>382787.28967135365</v>
      </c>
    </row>
    <row r="374" spans="1:90" x14ac:dyDescent="0.2">
      <c r="A374" s="56">
        <v>44548</v>
      </c>
      <c r="B374" s="76">
        <f ca="1">IF($A374&gt;= $C$5,$C$6, INDEX('[1]Historical Data'!$D$2:$D$742, MATCH(A374, '[1]Historical Data'!$B$2:$B$742, 0)))</f>
        <v>1942.7882857142852</v>
      </c>
      <c r="C374" s="79">
        <f t="shared" ca="1" si="318"/>
        <v>1942.7882857142852</v>
      </c>
      <c r="D374" s="79">
        <f t="shared" ca="1" si="327"/>
        <v>1110.8080000000014</v>
      </c>
      <c r="E374" s="79">
        <f t="shared" ca="1" si="289"/>
        <v>831.98028571428381</v>
      </c>
      <c r="F374" s="79">
        <f t="shared" ca="1" si="290"/>
        <v>831.98028571428381</v>
      </c>
      <c r="G374" s="79">
        <f t="shared" ca="1" si="315"/>
        <v>643982.99214285996</v>
      </c>
      <c r="H374" s="14">
        <f ca="1">SUM(F$12:F374)</f>
        <v>332360.60899999982</v>
      </c>
      <c r="I374" s="77">
        <f ca="1">SUM(D$12:D374)+SUMIF(E$12:E374, "&lt;0")</f>
        <v>311622.38314285706</v>
      </c>
      <c r="J374" s="14"/>
      <c r="K374" s="78">
        <v>44548</v>
      </c>
      <c r="L374" s="79">
        <f t="shared" ca="1" si="291"/>
        <v>1850.8969899038457</v>
      </c>
      <c r="M374" s="79">
        <f t="shared" ca="1" si="319"/>
        <v>1850.8969899038457</v>
      </c>
      <c r="N374" s="79">
        <f t="shared" ca="1" si="328"/>
        <v>1110.8080000000014</v>
      </c>
      <c r="O374" s="79">
        <f t="shared" ca="1" si="292"/>
        <v>740.08898990384432</v>
      </c>
      <c r="P374" s="79">
        <f t="shared" ca="1" si="293"/>
        <v>740.08898990384432</v>
      </c>
      <c r="Q374" s="79">
        <f t="shared" ca="1" si="336"/>
        <v>617242.62506201747</v>
      </c>
      <c r="R374" s="14">
        <f ca="1">SUM(P$12:P374)</f>
        <v>318852.58851586503</v>
      </c>
      <c r="S374" s="77">
        <f ca="1">SUM(N$12:N374)+SUMIF(O$12:O374, "&lt;0")</f>
        <v>298390.03654615354</v>
      </c>
      <c r="U374" s="78">
        <v>44548</v>
      </c>
      <c r="V374" s="79">
        <f t="shared" ca="1" si="294"/>
        <v>1250</v>
      </c>
      <c r="W374" s="79">
        <f t="shared" ca="1" si="320"/>
        <v>1250</v>
      </c>
      <c r="X374" s="79">
        <f t="shared" ca="1" si="329"/>
        <v>1110.8080000000014</v>
      </c>
      <c r="Y374" s="79">
        <f t="shared" ca="1" si="295"/>
        <v>139.19199999999864</v>
      </c>
      <c r="Z374" s="79">
        <f t="shared" ca="1" si="296"/>
        <v>139.19199999999864</v>
      </c>
      <c r="AA374" s="79">
        <f t="shared" ca="1" si="337"/>
        <v>442381.60100000002</v>
      </c>
      <c r="AB374" s="14">
        <f ca="1">SUM(Z$12:Z374)</f>
        <v>230520.73099999997</v>
      </c>
      <c r="AC374" s="77">
        <f ca="1">SUM(X$12:X374)+SUMIF(Y$12:Y374, "&lt;0")</f>
        <v>211860.87</v>
      </c>
      <c r="AE374" s="78">
        <v>44548</v>
      </c>
      <c r="AF374" s="79">
        <f t="shared" ca="1" si="297"/>
        <v>2000</v>
      </c>
      <c r="AG374" s="79">
        <f t="shared" ca="1" si="321"/>
        <v>2000</v>
      </c>
      <c r="AH374" s="79">
        <f t="shared" ca="1" si="330"/>
        <v>1212.9005168019498</v>
      </c>
      <c r="AI374" s="79">
        <f t="shared" ca="1" si="298"/>
        <v>787.09948319805017</v>
      </c>
      <c r="AJ374" s="79">
        <f t="shared" ca="1" si="299"/>
        <v>787.09948319805017</v>
      </c>
      <c r="AK374" s="79">
        <f t="shared" ca="1" si="316"/>
        <v>660081.49010891607</v>
      </c>
      <c r="AL374" s="14">
        <f ca="1">SUM(AJ$12:AJ374)</f>
        <v>340393.93770965288</v>
      </c>
      <c r="AM374" s="77">
        <f ca="1">SUM(AH$12:AH374)+SUMIF(AI$12:AI374, "&lt;0")</f>
        <v>319687.55239926325</v>
      </c>
      <c r="AO374" s="78">
        <v>44548</v>
      </c>
      <c r="AP374" s="79">
        <f t="shared" ca="1" si="300"/>
        <v>3000</v>
      </c>
      <c r="AQ374" s="79">
        <f t="shared" ca="1" si="322"/>
        <v>3000</v>
      </c>
      <c r="AR374" s="79">
        <f t="shared" ca="1" si="331"/>
        <v>1674.9339195304706</v>
      </c>
      <c r="AS374" s="79">
        <f t="shared" ca="1" si="301"/>
        <v>1325.0660804695294</v>
      </c>
      <c r="AT374" s="79">
        <f t="shared" ca="1" si="302"/>
        <v>1325.0660804695294</v>
      </c>
      <c r="AU374" s="79">
        <f t="shared" ca="1" si="338"/>
        <v>922967.72356228146</v>
      </c>
      <c r="AV374" s="14">
        <f ca="1">SUM(AT$12:AT374)</f>
        <v>478505.4999713974</v>
      </c>
      <c r="AW374" s="77">
        <f ca="1">SUM(AR$12:AR374)+SUMIF(AS$12:AS374, "&lt;0")</f>
        <v>444462.22359088424</v>
      </c>
      <c r="AX374" s="14"/>
      <c r="AZ374" s="78">
        <v>44548</v>
      </c>
      <c r="BA374" s="79">
        <f t="shared" ca="1" si="303"/>
        <v>1500</v>
      </c>
      <c r="BB374" s="79">
        <f t="shared" ca="1" si="323"/>
        <v>1500</v>
      </c>
      <c r="BC374" s="79">
        <f t="shared" ca="1" si="332"/>
        <v>1110.8080000000014</v>
      </c>
      <c r="BD374" s="79">
        <f t="shared" ca="1" si="304"/>
        <v>389.19199999999864</v>
      </c>
      <c r="BE374" s="79">
        <f t="shared" ca="1" si="305"/>
        <v>389.19199999999864</v>
      </c>
      <c r="BF374" s="79">
        <f t="shared" ca="1" si="339"/>
        <v>515131.60100000002</v>
      </c>
      <c r="BG374" s="14">
        <f ca="1">SUM(BE$12:BE374)</f>
        <v>267270.73099999997</v>
      </c>
      <c r="BH374" s="77">
        <f ca="1">SUM(BC$12:BC374)+SUMIF(BD$12:BD374, "&lt;0")</f>
        <v>247860.87000000002</v>
      </c>
      <c r="BJ374" s="78">
        <v>44548</v>
      </c>
      <c r="BK374" s="79">
        <f t="shared" ca="1" si="306"/>
        <v>1750</v>
      </c>
      <c r="BL374" s="79">
        <f t="shared" ca="1" si="324"/>
        <v>1750</v>
      </c>
      <c r="BM374" s="79">
        <f t="shared" ca="1" si="333"/>
        <v>1110.8080000000014</v>
      </c>
      <c r="BN374" s="79">
        <f t="shared" ca="1" si="307"/>
        <v>639.19199999999864</v>
      </c>
      <c r="BO374" s="79">
        <f t="shared" ca="1" si="308"/>
        <v>639.19199999999864</v>
      </c>
      <c r="BP374" s="79">
        <f t="shared" ca="1" si="340"/>
        <v>587881.60100000002</v>
      </c>
      <c r="BQ374" s="14">
        <f ca="1">SUM(BO$12:BO374)</f>
        <v>304020.73099999997</v>
      </c>
      <c r="BR374" s="77">
        <f ca="1">SUM(BM$12:BM374)+SUMIF(BN$12:BN374, "&lt;0")</f>
        <v>283860.87</v>
      </c>
      <c r="BT374" s="78">
        <v>44548</v>
      </c>
      <c r="BU374" s="79">
        <f t="shared" ca="1" si="309"/>
        <v>2000</v>
      </c>
      <c r="BV374" s="79">
        <f t="shared" ca="1" si="325"/>
        <v>2000</v>
      </c>
      <c r="BW374" s="79">
        <f t="shared" ca="1" si="334"/>
        <v>1212.9005168019498</v>
      </c>
      <c r="BX374" s="79">
        <f t="shared" ca="1" si="310"/>
        <v>787.09948319805017</v>
      </c>
      <c r="BY374" s="79">
        <f t="shared" ca="1" si="311"/>
        <v>787.09948319805017</v>
      </c>
      <c r="BZ374" s="79">
        <f t="shared" ca="1" si="317"/>
        <v>660081.49010891607</v>
      </c>
      <c r="CA374" s="14">
        <f ca="1">SUM(BY$12:BY374)</f>
        <v>340393.93770965288</v>
      </c>
      <c r="CB374" s="77">
        <f ca="1">SUM(BW$12:BW374)+SUMIF(BX$12:BX374, "&lt;0")</f>
        <v>319687.55239926325</v>
      </c>
      <c r="CD374" s="78">
        <v>44548</v>
      </c>
      <c r="CE374" s="79">
        <f t="shared" ca="1" si="312"/>
        <v>2500</v>
      </c>
      <c r="CF374" s="79">
        <f t="shared" ca="1" si="326"/>
        <v>2500</v>
      </c>
      <c r="CG374" s="79">
        <f t="shared" ca="1" si="335"/>
        <v>1674.9339195304706</v>
      </c>
      <c r="CH374" s="79">
        <f t="shared" ca="1" si="313"/>
        <v>825.06608046952942</v>
      </c>
      <c r="CI374" s="79">
        <f t="shared" ca="1" si="314"/>
        <v>825.06608046952942</v>
      </c>
      <c r="CJ374" s="79">
        <f t="shared" ca="1" si="341"/>
        <v>796841.69994991261</v>
      </c>
      <c r="CK374" s="14">
        <f ca="1">SUM(CI$12:CI374)</f>
        <v>412379.47635902849</v>
      </c>
      <c r="CL374" s="77">
        <f ca="1">SUM(CG$12:CG374)+SUMIF(CH$12:CH374, "&lt;0")</f>
        <v>384462.22359088412</v>
      </c>
    </row>
    <row r="375" spans="1:90" x14ac:dyDescent="0.2">
      <c r="A375" s="56">
        <v>44549</v>
      </c>
      <c r="B375" s="76">
        <f ca="1">IF($A375&gt;= $C$5,$C$6, INDEX('[1]Historical Data'!$D$2:$D$742, MATCH(A375, '[1]Historical Data'!$B$2:$B$742, 0)))</f>
        <v>1942.7882857142852</v>
      </c>
      <c r="C375" s="79">
        <f t="shared" ca="1" si="318"/>
        <v>1942.7882857142852</v>
      </c>
      <c r="D375" s="79">
        <f t="shared" ca="1" si="327"/>
        <v>1198.6289999999931</v>
      </c>
      <c r="E375" s="79">
        <f t="shared" ca="1" si="289"/>
        <v>744.15928571429208</v>
      </c>
      <c r="F375" s="79">
        <f t="shared" ca="1" si="290"/>
        <v>744.15928571429208</v>
      </c>
      <c r="G375" s="79">
        <f t="shared" ca="1" si="315"/>
        <v>645925.7804285743</v>
      </c>
      <c r="H375" s="14">
        <f ca="1">SUM(F$12:F375)</f>
        <v>333104.76828571409</v>
      </c>
      <c r="I375" s="77">
        <f ca="1">SUM(D$12:D375)+SUMIF(E$12:E375, "&lt;0")</f>
        <v>312821.01214285707</v>
      </c>
      <c r="J375" s="14"/>
      <c r="K375" s="78">
        <v>44549</v>
      </c>
      <c r="L375" s="79">
        <f t="shared" ca="1" si="291"/>
        <v>1850.8969899038457</v>
      </c>
      <c r="M375" s="79">
        <f t="shared" ca="1" si="319"/>
        <v>1850.8969899038457</v>
      </c>
      <c r="N375" s="79">
        <f t="shared" ca="1" si="328"/>
        <v>1198.6289999999931</v>
      </c>
      <c r="O375" s="79">
        <f t="shared" ca="1" si="292"/>
        <v>652.26798990385259</v>
      </c>
      <c r="P375" s="79">
        <f t="shared" ca="1" si="293"/>
        <v>652.26798990385259</v>
      </c>
      <c r="Q375" s="79">
        <f t="shared" ca="1" si="336"/>
        <v>619093.52205192135</v>
      </c>
      <c r="R375" s="14">
        <f ca="1">SUM(P$12:P375)</f>
        <v>319504.8565057689</v>
      </c>
      <c r="S375" s="77">
        <f ca="1">SUM(N$12:N375)+SUMIF(O$12:O375, "&lt;0")</f>
        <v>299588.66554615356</v>
      </c>
      <c r="U375" s="78">
        <v>44549</v>
      </c>
      <c r="V375" s="79">
        <f t="shared" ca="1" si="294"/>
        <v>1250</v>
      </c>
      <c r="W375" s="79">
        <f t="shared" ca="1" si="320"/>
        <v>1250</v>
      </c>
      <c r="X375" s="79">
        <f t="shared" ca="1" si="329"/>
        <v>1198.6289999999931</v>
      </c>
      <c r="Y375" s="79">
        <f t="shared" ca="1" si="295"/>
        <v>51.371000000006916</v>
      </c>
      <c r="Z375" s="79">
        <f t="shared" ca="1" si="296"/>
        <v>51.371000000006916</v>
      </c>
      <c r="AA375" s="79">
        <f t="shared" ca="1" si="337"/>
        <v>443631.60100000002</v>
      </c>
      <c r="AB375" s="14">
        <f ca="1">SUM(Z$12:Z375)</f>
        <v>230572.10199999998</v>
      </c>
      <c r="AC375" s="77">
        <f ca="1">SUM(X$12:X375)+SUMIF(Y$12:Y375, "&lt;0")</f>
        <v>213059.49899999998</v>
      </c>
      <c r="AE375" s="78">
        <v>44549</v>
      </c>
      <c r="AF375" s="79">
        <f t="shared" ca="1" si="297"/>
        <v>2000</v>
      </c>
      <c r="AG375" s="79">
        <f t="shared" ca="1" si="321"/>
        <v>2000</v>
      </c>
      <c r="AH375" s="79">
        <f t="shared" ca="1" si="330"/>
        <v>1277.2162701548386</v>
      </c>
      <c r="AI375" s="79">
        <f t="shared" ca="1" si="298"/>
        <v>722.78372984516136</v>
      </c>
      <c r="AJ375" s="79">
        <f t="shared" ca="1" si="299"/>
        <v>722.78372984516136</v>
      </c>
      <c r="AK375" s="79">
        <f t="shared" ca="1" si="316"/>
        <v>662081.49010891607</v>
      </c>
      <c r="AL375" s="14">
        <f ca="1">SUM(AJ$12:AJ375)</f>
        <v>341116.72143949801</v>
      </c>
      <c r="AM375" s="77">
        <f ca="1">SUM(AH$12:AH375)+SUMIF(AI$12:AI375, "&lt;0")</f>
        <v>320964.76866941812</v>
      </c>
      <c r="AO375" s="78">
        <v>44549</v>
      </c>
      <c r="AP375" s="79">
        <f t="shared" ca="1" si="300"/>
        <v>3000</v>
      </c>
      <c r="AQ375" s="79">
        <f t="shared" ca="1" si="322"/>
        <v>3000</v>
      </c>
      <c r="AR375" s="79">
        <f t="shared" ca="1" si="331"/>
        <v>1762.7549195304623</v>
      </c>
      <c r="AS375" s="79">
        <f t="shared" ca="1" si="301"/>
        <v>1237.2450804695377</v>
      </c>
      <c r="AT375" s="79">
        <f t="shared" ca="1" si="302"/>
        <v>1237.2450804695377</v>
      </c>
      <c r="AU375" s="79">
        <f t="shared" ca="1" si="338"/>
        <v>925967.72356228146</v>
      </c>
      <c r="AV375" s="14">
        <f ca="1">SUM(AT$12:AT375)</f>
        <v>479742.74505186692</v>
      </c>
      <c r="AW375" s="77">
        <f ca="1">SUM(AR$12:AR375)+SUMIF(AS$12:AS375, "&lt;0")</f>
        <v>446224.97851041472</v>
      </c>
      <c r="AX375" s="14"/>
      <c r="AZ375" s="78">
        <v>44549</v>
      </c>
      <c r="BA375" s="79">
        <f t="shared" ca="1" si="303"/>
        <v>1500</v>
      </c>
      <c r="BB375" s="79">
        <f t="shared" ca="1" si="323"/>
        <v>1500</v>
      </c>
      <c r="BC375" s="79">
        <f t="shared" ca="1" si="332"/>
        <v>1198.6289999999931</v>
      </c>
      <c r="BD375" s="79">
        <f t="shared" ca="1" si="304"/>
        <v>301.37100000000692</v>
      </c>
      <c r="BE375" s="79">
        <f t="shared" ca="1" si="305"/>
        <v>301.37100000000692</v>
      </c>
      <c r="BF375" s="79">
        <f t="shared" ca="1" si="339"/>
        <v>516631.60100000002</v>
      </c>
      <c r="BG375" s="14">
        <f ca="1">SUM(BE$12:BE375)</f>
        <v>267572.10199999996</v>
      </c>
      <c r="BH375" s="77">
        <f ca="1">SUM(BC$12:BC375)+SUMIF(BD$12:BD375, "&lt;0")</f>
        <v>249059.49900000001</v>
      </c>
      <c r="BJ375" s="78">
        <v>44549</v>
      </c>
      <c r="BK375" s="79">
        <f t="shared" ca="1" si="306"/>
        <v>1750</v>
      </c>
      <c r="BL375" s="79">
        <f t="shared" ca="1" si="324"/>
        <v>1750</v>
      </c>
      <c r="BM375" s="79">
        <f t="shared" ca="1" si="333"/>
        <v>1198.6289999999931</v>
      </c>
      <c r="BN375" s="79">
        <f t="shared" ca="1" si="307"/>
        <v>551.37100000000692</v>
      </c>
      <c r="BO375" s="79">
        <f t="shared" ca="1" si="308"/>
        <v>551.37100000000692</v>
      </c>
      <c r="BP375" s="79">
        <f t="shared" ca="1" si="340"/>
        <v>589631.60100000002</v>
      </c>
      <c r="BQ375" s="14">
        <f ca="1">SUM(BO$12:BO375)</f>
        <v>304572.10199999996</v>
      </c>
      <c r="BR375" s="77">
        <f ca="1">SUM(BM$12:BM375)+SUMIF(BN$12:BN375, "&lt;0")</f>
        <v>285059.49900000001</v>
      </c>
      <c r="BT375" s="78">
        <v>44549</v>
      </c>
      <c r="BU375" s="79">
        <f t="shared" ca="1" si="309"/>
        <v>2000</v>
      </c>
      <c r="BV375" s="79">
        <f t="shared" ca="1" si="325"/>
        <v>2000</v>
      </c>
      <c r="BW375" s="79">
        <f t="shared" ca="1" si="334"/>
        <v>1277.2162701548386</v>
      </c>
      <c r="BX375" s="79">
        <f t="shared" ca="1" si="310"/>
        <v>722.78372984516136</v>
      </c>
      <c r="BY375" s="79">
        <f t="shared" ca="1" si="311"/>
        <v>722.78372984516136</v>
      </c>
      <c r="BZ375" s="79">
        <f t="shared" ca="1" si="317"/>
        <v>662081.49010891607</v>
      </c>
      <c r="CA375" s="14">
        <f ca="1">SUM(BY$12:BY375)</f>
        <v>341116.72143949801</v>
      </c>
      <c r="CB375" s="77">
        <f ca="1">SUM(BW$12:BW375)+SUMIF(BX$12:BX375, "&lt;0")</f>
        <v>320964.76866941812</v>
      </c>
      <c r="CD375" s="78">
        <v>44549</v>
      </c>
      <c r="CE375" s="79">
        <f t="shared" ca="1" si="312"/>
        <v>2500</v>
      </c>
      <c r="CF375" s="79">
        <f t="shared" ca="1" si="326"/>
        <v>2500</v>
      </c>
      <c r="CG375" s="79">
        <f t="shared" ca="1" si="335"/>
        <v>1762.7549195304623</v>
      </c>
      <c r="CH375" s="79">
        <f t="shared" ca="1" si="313"/>
        <v>737.2450804695377</v>
      </c>
      <c r="CI375" s="79">
        <f t="shared" ca="1" si="314"/>
        <v>737.2450804695377</v>
      </c>
      <c r="CJ375" s="79">
        <f t="shared" ca="1" si="341"/>
        <v>799341.69994991261</v>
      </c>
      <c r="CK375" s="14">
        <f ca="1">SUM(CI$12:CI375)</f>
        <v>413116.72143949801</v>
      </c>
      <c r="CL375" s="77">
        <f ca="1">SUM(CG$12:CG375)+SUMIF(CH$12:CH375, "&lt;0")</f>
        <v>386224.9785104146</v>
      </c>
    </row>
    <row r="376" spans="1:90" x14ac:dyDescent="0.2">
      <c r="A376" s="56">
        <v>44550</v>
      </c>
      <c r="B376" s="76">
        <f ca="1">IF($A376&gt;= $C$5,$C$6, INDEX('[1]Historical Data'!$D$2:$D$742, MATCH(A376, '[1]Historical Data'!$B$2:$B$742, 0)))</f>
        <v>1942.7882857142852</v>
      </c>
      <c r="C376" s="79">
        <f t="shared" ca="1" si="318"/>
        <v>1942.7882857142852</v>
      </c>
      <c r="D376" s="79">
        <f t="shared" ca="1" si="327"/>
        <v>1491.6670000000049</v>
      </c>
      <c r="E376" s="79">
        <f t="shared" ca="1" si="289"/>
        <v>451.12128571428025</v>
      </c>
      <c r="F376" s="79">
        <f t="shared" ca="1" si="290"/>
        <v>451.12128571428025</v>
      </c>
      <c r="G376" s="79">
        <f t="shared" ca="1" si="315"/>
        <v>647868.56871428865</v>
      </c>
      <c r="H376" s="14">
        <f ca="1">SUM(F$12:F376)</f>
        <v>333555.88957142836</v>
      </c>
      <c r="I376" s="77">
        <f ca="1">SUM(D$12:D376)+SUMIF(E$12:E376, "&lt;0")</f>
        <v>314312.67914285709</v>
      </c>
      <c r="J376" s="14"/>
      <c r="K376" s="78">
        <v>44550</v>
      </c>
      <c r="L376" s="79">
        <f t="shared" ca="1" si="291"/>
        <v>1850.8969899038457</v>
      </c>
      <c r="M376" s="79">
        <f t="shared" ca="1" si="319"/>
        <v>1850.8969899038457</v>
      </c>
      <c r="N376" s="79">
        <f t="shared" ca="1" si="328"/>
        <v>1491.6670000000049</v>
      </c>
      <c r="O376" s="79">
        <f t="shared" ca="1" si="292"/>
        <v>359.22998990384076</v>
      </c>
      <c r="P376" s="79">
        <f t="shared" ca="1" si="293"/>
        <v>359.22998990384076</v>
      </c>
      <c r="Q376" s="79">
        <f t="shared" ca="1" si="336"/>
        <v>620944.41904182523</v>
      </c>
      <c r="R376" s="14">
        <f ca="1">SUM(P$12:P376)</f>
        <v>319864.08649567276</v>
      </c>
      <c r="S376" s="77">
        <f ca="1">SUM(N$12:N376)+SUMIF(O$12:O376, "&lt;0")</f>
        <v>301080.33254615357</v>
      </c>
      <c r="U376" s="78">
        <v>44550</v>
      </c>
      <c r="V376" s="79">
        <f t="shared" ca="1" si="294"/>
        <v>1250</v>
      </c>
      <c r="W376" s="79">
        <f t="shared" ca="1" si="320"/>
        <v>1250</v>
      </c>
      <c r="X376" s="79">
        <f t="shared" ca="1" si="329"/>
        <v>1250</v>
      </c>
      <c r="Y376" s="79">
        <f t="shared" ca="1" si="295"/>
        <v>0</v>
      </c>
      <c r="Z376" s="79">
        <f t="shared" ca="1" si="296"/>
        <v>0</v>
      </c>
      <c r="AA376" s="79">
        <f t="shared" ca="1" si="337"/>
        <v>444881.60100000002</v>
      </c>
      <c r="AB376" s="14">
        <f ca="1">SUM(Z$12:Z376)</f>
        <v>230572.10199999998</v>
      </c>
      <c r="AC376" s="77">
        <f ca="1">SUM(X$12:X376)+SUMIF(Y$12:Y376, "&lt;0")</f>
        <v>214309.49899999998</v>
      </c>
      <c r="AE376" s="78">
        <v>44550</v>
      </c>
      <c r="AF376" s="79">
        <f t="shared" ca="1" si="297"/>
        <v>2000</v>
      </c>
      <c r="AG376" s="79">
        <f t="shared" ca="1" si="321"/>
        <v>2000</v>
      </c>
      <c r="AH376" s="79">
        <f t="shared" ca="1" si="330"/>
        <v>1546.7490235077478</v>
      </c>
      <c r="AI376" s="79">
        <f t="shared" ca="1" si="298"/>
        <v>453.25097649225222</v>
      </c>
      <c r="AJ376" s="79">
        <f t="shared" ca="1" si="299"/>
        <v>453.25097649225222</v>
      </c>
      <c r="AK376" s="79">
        <f t="shared" ca="1" si="316"/>
        <v>664081.49010891607</v>
      </c>
      <c r="AL376" s="14">
        <f ca="1">SUM(AJ$12:AJ376)</f>
        <v>341569.97241599025</v>
      </c>
      <c r="AM376" s="77">
        <f ca="1">SUM(AH$12:AH376)+SUMIF(AI$12:AI376, "&lt;0")</f>
        <v>322511.51769292587</v>
      </c>
      <c r="AO376" s="78">
        <v>44550</v>
      </c>
      <c r="AP376" s="79">
        <f t="shared" ca="1" si="300"/>
        <v>3000</v>
      </c>
      <c r="AQ376" s="79">
        <f t="shared" ca="1" si="322"/>
        <v>3000</v>
      </c>
      <c r="AR376" s="79">
        <f t="shared" ca="1" si="331"/>
        <v>2055.7929195304741</v>
      </c>
      <c r="AS376" s="79">
        <f t="shared" ca="1" si="301"/>
        <v>944.20708046952586</v>
      </c>
      <c r="AT376" s="79">
        <f t="shared" ca="1" si="302"/>
        <v>944.20708046952586</v>
      </c>
      <c r="AU376" s="79">
        <f t="shared" ca="1" si="338"/>
        <v>928967.72356228146</v>
      </c>
      <c r="AV376" s="14">
        <f ca="1">SUM(AT$12:AT376)</f>
        <v>480686.95213233645</v>
      </c>
      <c r="AW376" s="77">
        <f ca="1">SUM(AR$12:AR376)+SUMIF(AS$12:AS376, "&lt;0")</f>
        <v>448280.77142994519</v>
      </c>
      <c r="AX376" s="14"/>
      <c r="AZ376" s="78">
        <v>44550</v>
      </c>
      <c r="BA376" s="79">
        <f t="shared" ca="1" si="303"/>
        <v>1500</v>
      </c>
      <c r="BB376" s="79">
        <f t="shared" ca="1" si="323"/>
        <v>1500</v>
      </c>
      <c r="BC376" s="79">
        <f t="shared" ca="1" si="332"/>
        <v>1491.6670000000049</v>
      </c>
      <c r="BD376" s="79">
        <f t="shared" ca="1" si="304"/>
        <v>8.3329999999950815</v>
      </c>
      <c r="BE376" s="79">
        <f t="shared" ca="1" si="305"/>
        <v>8.3329999999950815</v>
      </c>
      <c r="BF376" s="79">
        <f t="shared" ca="1" si="339"/>
        <v>518131.60100000002</v>
      </c>
      <c r="BG376" s="14">
        <f ca="1">SUM(BE$12:BE376)</f>
        <v>267580.43499999994</v>
      </c>
      <c r="BH376" s="77">
        <f ca="1">SUM(BC$12:BC376)+SUMIF(BD$12:BD376, "&lt;0")</f>
        <v>250551.16600000003</v>
      </c>
      <c r="BJ376" s="78">
        <v>44550</v>
      </c>
      <c r="BK376" s="79">
        <f t="shared" ca="1" si="306"/>
        <v>1750</v>
      </c>
      <c r="BL376" s="79">
        <f t="shared" ca="1" si="324"/>
        <v>1750</v>
      </c>
      <c r="BM376" s="79">
        <f t="shared" ca="1" si="333"/>
        <v>1491.6670000000049</v>
      </c>
      <c r="BN376" s="79">
        <f t="shared" ca="1" si="307"/>
        <v>258.33299999999508</v>
      </c>
      <c r="BO376" s="79">
        <f t="shared" ca="1" si="308"/>
        <v>258.33299999999508</v>
      </c>
      <c r="BP376" s="79">
        <f t="shared" ca="1" si="340"/>
        <v>591381.60100000002</v>
      </c>
      <c r="BQ376" s="14">
        <f ca="1">SUM(BO$12:BO376)</f>
        <v>304830.43499999994</v>
      </c>
      <c r="BR376" s="77">
        <f ca="1">SUM(BM$12:BM376)+SUMIF(BN$12:BN376, "&lt;0")</f>
        <v>286551.16600000003</v>
      </c>
      <c r="BT376" s="78">
        <v>44550</v>
      </c>
      <c r="BU376" s="79">
        <f t="shared" ca="1" si="309"/>
        <v>2000</v>
      </c>
      <c r="BV376" s="79">
        <f t="shared" ca="1" si="325"/>
        <v>2000</v>
      </c>
      <c r="BW376" s="79">
        <f t="shared" ca="1" si="334"/>
        <v>1546.7490235077478</v>
      </c>
      <c r="BX376" s="79">
        <f t="shared" ca="1" si="310"/>
        <v>453.25097649225222</v>
      </c>
      <c r="BY376" s="79">
        <f t="shared" ca="1" si="311"/>
        <v>453.25097649225222</v>
      </c>
      <c r="BZ376" s="79">
        <f t="shared" ca="1" si="317"/>
        <v>664081.49010891607</v>
      </c>
      <c r="CA376" s="14">
        <f ca="1">SUM(BY$12:BY376)</f>
        <v>341569.97241599025</v>
      </c>
      <c r="CB376" s="77">
        <f ca="1">SUM(BW$12:BW376)+SUMIF(BX$12:BX376, "&lt;0")</f>
        <v>322511.51769292587</v>
      </c>
      <c r="CD376" s="78">
        <v>44550</v>
      </c>
      <c r="CE376" s="79">
        <f t="shared" ca="1" si="312"/>
        <v>2500</v>
      </c>
      <c r="CF376" s="79">
        <f t="shared" ca="1" si="326"/>
        <v>2500</v>
      </c>
      <c r="CG376" s="79">
        <f t="shared" ca="1" si="335"/>
        <v>2046.7490235077478</v>
      </c>
      <c r="CH376" s="79">
        <f t="shared" ca="1" si="313"/>
        <v>453.25097649225222</v>
      </c>
      <c r="CI376" s="79">
        <f t="shared" ca="1" si="314"/>
        <v>453.25097649225222</v>
      </c>
      <c r="CJ376" s="79">
        <f t="shared" ca="1" si="341"/>
        <v>801841.69994991261</v>
      </c>
      <c r="CK376" s="14">
        <f ca="1">SUM(CI$12:CI376)</f>
        <v>413569.97241599025</v>
      </c>
      <c r="CL376" s="77">
        <f ca="1">SUM(CG$12:CG376)+SUMIF(CH$12:CH376, "&lt;0")</f>
        <v>388271.72753392236</v>
      </c>
    </row>
    <row r="377" spans="1:90" x14ac:dyDescent="0.2">
      <c r="A377" s="56">
        <v>44551</v>
      </c>
      <c r="B377" s="76">
        <f ca="1">IF($A377&gt;= $C$5,$C$6, INDEX('[1]Historical Data'!$D$2:$D$742, MATCH(A377, '[1]Historical Data'!$B$2:$B$742, 0)))</f>
        <v>1942.7882857142852</v>
      </c>
      <c r="C377" s="79">
        <f t="shared" ca="1" si="318"/>
        <v>1942.7882857142852</v>
      </c>
      <c r="D377" s="79">
        <f t="shared" ca="1" si="327"/>
        <v>1353.3700000000008</v>
      </c>
      <c r="E377" s="79">
        <f t="shared" ca="1" si="289"/>
        <v>589.41828571428437</v>
      </c>
      <c r="F377" s="79">
        <f t="shared" ca="1" si="290"/>
        <v>589.41828571428437</v>
      </c>
      <c r="G377" s="79">
        <f t="shared" ca="1" si="315"/>
        <v>649811.35700000299</v>
      </c>
      <c r="H377" s="14">
        <f ca="1">SUM(F$12:F377)</f>
        <v>334145.30785714264</v>
      </c>
      <c r="I377" s="77">
        <f ca="1">SUM(D$12:D377)+SUMIF(E$12:E377, "&lt;0")</f>
        <v>315666.04914285708</v>
      </c>
      <c r="J377" s="14"/>
      <c r="K377" s="78">
        <v>44551</v>
      </c>
      <c r="L377" s="79">
        <f t="shared" ca="1" si="291"/>
        <v>1850.8969899038457</v>
      </c>
      <c r="M377" s="79">
        <f t="shared" ca="1" si="319"/>
        <v>1850.8969899038457</v>
      </c>
      <c r="N377" s="79">
        <f t="shared" ca="1" si="328"/>
        <v>1353.3700000000008</v>
      </c>
      <c r="O377" s="79">
        <f t="shared" ca="1" si="292"/>
        <v>497.52698990384488</v>
      </c>
      <c r="P377" s="79">
        <f t="shared" ca="1" si="293"/>
        <v>497.52698990384488</v>
      </c>
      <c r="Q377" s="79">
        <f t="shared" ca="1" si="336"/>
        <v>622795.3160317291</v>
      </c>
      <c r="R377" s="14">
        <f ca="1">SUM(P$12:P377)</f>
        <v>320361.61348557658</v>
      </c>
      <c r="S377" s="77">
        <f ca="1">SUM(N$12:N377)+SUMIF(O$12:O377, "&lt;0")</f>
        <v>302433.70254615357</v>
      </c>
      <c r="U377" s="78">
        <v>44551</v>
      </c>
      <c r="V377" s="79">
        <f t="shared" ca="1" si="294"/>
        <v>1250</v>
      </c>
      <c r="W377" s="79">
        <f t="shared" ca="1" si="320"/>
        <v>1250</v>
      </c>
      <c r="X377" s="79">
        <f t="shared" ca="1" si="329"/>
        <v>1250</v>
      </c>
      <c r="Y377" s="79">
        <f t="shared" ca="1" si="295"/>
        <v>0</v>
      </c>
      <c r="Z377" s="79">
        <f t="shared" ca="1" si="296"/>
        <v>0</v>
      </c>
      <c r="AA377" s="79">
        <f t="shared" ca="1" si="337"/>
        <v>446131.60100000002</v>
      </c>
      <c r="AB377" s="14">
        <f ca="1">SUM(Z$12:Z377)</f>
        <v>230572.10199999998</v>
      </c>
      <c r="AC377" s="77">
        <f ca="1">SUM(X$12:X377)+SUMIF(Y$12:Y377, "&lt;0")</f>
        <v>215559.49899999998</v>
      </c>
      <c r="AE377" s="78">
        <v>44551</v>
      </c>
      <c r="AF377" s="79">
        <f t="shared" ca="1" si="297"/>
        <v>2000</v>
      </c>
      <c r="AG377" s="79">
        <f t="shared" ca="1" si="321"/>
        <v>2000</v>
      </c>
      <c r="AH377" s="79">
        <f t="shared" ca="1" si="330"/>
        <v>1384.9467768606407</v>
      </c>
      <c r="AI377" s="79">
        <f t="shared" ca="1" si="298"/>
        <v>615.05322313935926</v>
      </c>
      <c r="AJ377" s="79">
        <f t="shared" ca="1" si="299"/>
        <v>615.05322313935926</v>
      </c>
      <c r="AK377" s="79">
        <f t="shared" ca="1" si="316"/>
        <v>666081.49010891607</v>
      </c>
      <c r="AL377" s="14">
        <f ca="1">SUM(AJ$12:AJ377)</f>
        <v>342185.02563912963</v>
      </c>
      <c r="AM377" s="77">
        <f ca="1">SUM(AH$12:AH377)+SUMIF(AI$12:AI377, "&lt;0")</f>
        <v>323896.4644697865</v>
      </c>
      <c r="AO377" s="78">
        <v>44551</v>
      </c>
      <c r="AP377" s="79">
        <f t="shared" ca="1" si="300"/>
        <v>3000</v>
      </c>
      <c r="AQ377" s="79">
        <f t="shared" ca="1" si="322"/>
        <v>3000</v>
      </c>
      <c r="AR377" s="79">
        <f t="shared" ca="1" si="331"/>
        <v>1917.4959195304698</v>
      </c>
      <c r="AS377" s="79">
        <f t="shared" ca="1" si="301"/>
        <v>1082.5040804695302</v>
      </c>
      <c r="AT377" s="79">
        <f t="shared" ca="1" si="302"/>
        <v>1082.5040804695302</v>
      </c>
      <c r="AU377" s="79">
        <f t="shared" ca="1" si="338"/>
        <v>931967.72356228146</v>
      </c>
      <c r="AV377" s="14">
        <f ca="1">SUM(AT$12:AT377)</f>
        <v>481769.45621280599</v>
      </c>
      <c r="AW377" s="77">
        <f ca="1">SUM(AR$12:AR377)+SUMIF(AS$12:AS377, "&lt;0")</f>
        <v>450198.26734947565</v>
      </c>
      <c r="AX377" s="14"/>
      <c r="AZ377" s="78">
        <v>44551</v>
      </c>
      <c r="BA377" s="79">
        <f t="shared" ca="1" si="303"/>
        <v>1500</v>
      </c>
      <c r="BB377" s="79">
        <f t="shared" ca="1" si="323"/>
        <v>1500</v>
      </c>
      <c r="BC377" s="79">
        <f t="shared" ca="1" si="332"/>
        <v>1353.3700000000008</v>
      </c>
      <c r="BD377" s="79">
        <f t="shared" ca="1" si="304"/>
        <v>146.6299999999992</v>
      </c>
      <c r="BE377" s="79">
        <f t="shared" ca="1" si="305"/>
        <v>146.6299999999992</v>
      </c>
      <c r="BF377" s="79">
        <f t="shared" ca="1" si="339"/>
        <v>519631.60100000002</v>
      </c>
      <c r="BG377" s="14">
        <f ca="1">SUM(BE$12:BE377)</f>
        <v>267727.06499999994</v>
      </c>
      <c r="BH377" s="77">
        <f ca="1">SUM(BC$12:BC377)+SUMIF(BD$12:BD377, "&lt;0")</f>
        <v>251904.53600000002</v>
      </c>
      <c r="BJ377" s="78">
        <v>44551</v>
      </c>
      <c r="BK377" s="79">
        <f t="shared" ca="1" si="306"/>
        <v>1750</v>
      </c>
      <c r="BL377" s="79">
        <f t="shared" ca="1" si="324"/>
        <v>1750</v>
      </c>
      <c r="BM377" s="79">
        <f t="shared" ca="1" si="333"/>
        <v>1353.3700000000008</v>
      </c>
      <c r="BN377" s="79">
        <f t="shared" ca="1" si="307"/>
        <v>396.6299999999992</v>
      </c>
      <c r="BO377" s="79">
        <f t="shared" ca="1" si="308"/>
        <v>396.6299999999992</v>
      </c>
      <c r="BP377" s="79">
        <f t="shared" ca="1" si="340"/>
        <v>593131.60100000002</v>
      </c>
      <c r="BQ377" s="14">
        <f ca="1">SUM(BO$12:BO377)</f>
        <v>305227.06499999994</v>
      </c>
      <c r="BR377" s="77">
        <f ca="1">SUM(BM$12:BM377)+SUMIF(BN$12:BN377, "&lt;0")</f>
        <v>287904.53600000002</v>
      </c>
      <c r="BT377" s="78">
        <v>44551</v>
      </c>
      <c r="BU377" s="79">
        <f t="shared" ca="1" si="309"/>
        <v>2000</v>
      </c>
      <c r="BV377" s="79">
        <f t="shared" ca="1" si="325"/>
        <v>2000</v>
      </c>
      <c r="BW377" s="79">
        <f t="shared" ca="1" si="334"/>
        <v>1384.9467768606407</v>
      </c>
      <c r="BX377" s="79">
        <f t="shared" ca="1" si="310"/>
        <v>615.05322313935926</v>
      </c>
      <c r="BY377" s="79">
        <f t="shared" ca="1" si="311"/>
        <v>615.05322313935926</v>
      </c>
      <c r="BZ377" s="79">
        <f t="shared" ca="1" si="317"/>
        <v>666081.49010891607</v>
      </c>
      <c r="CA377" s="14">
        <f ca="1">SUM(BY$12:BY377)</f>
        <v>342185.02563912963</v>
      </c>
      <c r="CB377" s="77">
        <f ca="1">SUM(BW$12:BW377)+SUMIF(BX$12:BX377, "&lt;0")</f>
        <v>323896.4644697865</v>
      </c>
      <c r="CD377" s="78">
        <v>44551</v>
      </c>
      <c r="CE377" s="79">
        <f t="shared" ca="1" si="312"/>
        <v>2500</v>
      </c>
      <c r="CF377" s="79">
        <f t="shared" ca="1" si="326"/>
        <v>2500</v>
      </c>
      <c r="CG377" s="79">
        <f t="shared" ca="1" si="335"/>
        <v>1884.9467768606407</v>
      </c>
      <c r="CH377" s="79">
        <f t="shared" ca="1" si="313"/>
        <v>615.05322313935926</v>
      </c>
      <c r="CI377" s="79">
        <f t="shared" ca="1" si="314"/>
        <v>615.05322313935926</v>
      </c>
      <c r="CJ377" s="79">
        <f t="shared" ca="1" si="341"/>
        <v>804341.69994991261</v>
      </c>
      <c r="CK377" s="14">
        <f ca="1">SUM(CI$12:CI377)</f>
        <v>414185.02563912963</v>
      </c>
      <c r="CL377" s="77">
        <f ca="1">SUM(CG$12:CG377)+SUMIF(CH$12:CH377, "&lt;0")</f>
        <v>390156.67431078298</v>
      </c>
    </row>
    <row r="378" spans="1:90" x14ac:dyDescent="0.2">
      <c r="A378" s="56">
        <v>44552</v>
      </c>
      <c r="B378" s="76">
        <f ca="1">IF($A378&gt;= $C$5,$C$6, INDEX('[1]Historical Data'!$D$2:$D$742, MATCH(A378, '[1]Historical Data'!$B$2:$B$742, 0)))</f>
        <v>1942.7882857142852</v>
      </c>
      <c r="C378" s="79">
        <f t="shared" ca="1" si="318"/>
        <v>1942.7882857142852</v>
      </c>
      <c r="D378" s="79">
        <f t="shared" ca="1" si="327"/>
        <v>609.47499999999627</v>
      </c>
      <c r="E378" s="79">
        <f t="shared" ca="1" si="289"/>
        <v>1333.3132857142889</v>
      </c>
      <c r="F378" s="79">
        <f t="shared" ca="1" si="290"/>
        <v>1333.3132857142889</v>
      </c>
      <c r="G378" s="79">
        <f t="shared" ca="1" si="315"/>
        <v>651754.14528571733</v>
      </c>
      <c r="H378" s="14">
        <f ca="1">SUM(F$12:F378)</f>
        <v>335478.62114285695</v>
      </c>
      <c r="I378" s="77">
        <f ca="1">SUM(D$12:D378)+SUMIF(E$12:E378, "&lt;0")</f>
        <v>316275.52414285706</v>
      </c>
      <c r="J378" s="14"/>
      <c r="K378" s="78">
        <v>44552</v>
      </c>
      <c r="L378" s="79">
        <f t="shared" ca="1" si="291"/>
        <v>1850.8969899038457</v>
      </c>
      <c r="M378" s="79">
        <f t="shared" ca="1" si="319"/>
        <v>1850.8969899038457</v>
      </c>
      <c r="N378" s="79">
        <f t="shared" ca="1" si="328"/>
        <v>609.47499999999627</v>
      </c>
      <c r="O378" s="79">
        <f t="shared" ca="1" si="292"/>
        <v>1241.4219899038494</v>
      </c>
      <c r="P378" s="79">
        <f t="shared" ca="1" si="293"/>
        <v>1241.4219899038494</v>
      </c>
      <c r="Q378" s="79">
        <f t="shared" ca="1" si="336"/>
        <v>624646.21302163298</v>
      </c>
      <c r="R378" s="14">
        <f ca="1">SUM(P$12:P378)</f>
        <v>321603.03547548043</v>
      </c>
      <c r="S378" s="77">
        <f ca="1">SUM(N$12:N378)+SUMIF(O$12:O378, "&lt;0")</f>
        <v>303043.17754615354</v>
      </c>
      <c r="U378" s="78">
        <v>44552</v>
      </c>
      <c r="V378" s="79">
        <f t="shared" ca="1" si="294"/>
        <v>1250</v>
      </c>
      <c r="W378" s="79">
        <f t="shared" ca="1" si="320"/>
        <v>1250</v>
      </c>
      <c r="X378" s="79">
        <f t="shared" ca="1" si="329"/>
        <v>954.51200000000199</v>
      </c>
      <c r="Y378" s="79">
        <f t="shared" ca="1" si="295"/>
        <v>295.48799999999801</v>
      </c>
      <c r="Z378" s="79">
        <f t="shared" ca="1" si="296"/>
        <v>295.48799999999801</v>
      </c>
      <c r="AA378" s="79">
        <f t="shared" ca="1" si="337"/>
        <v>447381.60100000002</v>
      </c>
      <c r="AB378" s="14">
        <f ca="1">SUM(Z$12:Z378)</f>
        <v>230867.59</v>
      </c>
      <c r="AC378" s="77">
        <f ca="1">SUM(X$12:X378)+SUMIF(Y$12:Y378, "&lt;0")</f>
        <v>216514.01099999997</v>
      </c>
      <c r="AE378" s="78">
        <v>44552</v>
      </c>
      <c r="AF378" s="79">
        <f t="shared" ca="1" si="297"/>
        <v>2000</v>
      </c>
      <c r="AG378" s="79">
        <f t="shared" ca="1" si="321"/>
        <v>2000</v>
      </c>
      <c r="AH378" s="79">
        <f t="shared" ca="1" si="330"/>
        <v>617.54653021353329</v>
      </c>
      <c r="AI378" s="79">
        <f t="shared" ca="1" si="298"/>
        <v>1382.4534697864667</v>
      </c>
      <c r="AJ378" s="79">
        <f t="shared" ca="1" si="299"/>
        <v>1382.4534697864667</v>
      </c>
      <c r="AK378" s="79">
        <f t="shared" ca="1" si="316"/>
        <v>668081.49010891607</v>
      </c>
      <c r="AL378" s="14">
        <f ca="1">SUM(AJ$12:AJ378)</f>
        <v>343567.47910891607</v>
      </c>
      <c r="AM378" s="77">
        <f ca="1">SUM(AH$12:AH378)+SUMIF(AI$12:AI378, "&lt;0")</f>
        <v>324514.01100000006</v>
      </c>
      <c r="AO378" s="78">
        <v>44552</v>
      </c>
      <c r="AP378" s="79">
        <f t="shared" ca="1" si="300"/>
        <v>3000</v>
      </c>
      <c r="AQ378" s="79">
        <f t="shared" ca="1" si="322"/>
        <v>3000</v>
      </c>
      <c r="AR378" s="79">
        <f t="shared" ca="1" si="331"/>
        <v>1173.6009195304657</v>
      </c>
      <c r="AS378" s="79">
        <f t="shared" ca="1" si="301"/>
        <v>1826.3990804695343</v>
      </c>
      <c r="AT378" s="79">
        <f t="shared" ca="1" si="302"/>
        <v>1826.3990804695343</v>
      </c>
      <c r="AU378" s="79">
        <f t="shared" ca="1" si="338"/>
        <v>934967.72356228146</v>
      </c>
      <c r="AV378" s="14">
        <f ca="1">SUM(AT$12:AT378)</f>
        <v>483595.8552932755</v>
      </c>
      <c r="AW378" s="77">
        <f ca="1">SUM(AR$12:AR378)+SUMIF(AS$12:AS378, "&lt;0")</f>
        <v>451371.86826900614</v>
      </c>
      <c r="AX378" s="14"/>
      <c r="AZ378" s="78">
        <v>44552</v>
      </c>
      <c r="BA378" s="79">
        <f t="shared" ca="1" si="303"/>
        <v>1500</v>
      </c>
      <c r="BB378" s="79">
        <f t="shared" ca="1" si="323"/>
        <v>1500</v>
      </c>
      <c r="BC378" s="79">
        <f t="shared" ca="1" si="332"/>
        <v>609.47499999999627</v>
      </c>
      <c r="BD378" s="79">
        <f t="shared" ca="1" si="304"/>
        <v>890.52500000000373</v>
      </c>
      <c r="BE378" s="79">
        <f t="shared" ca="1" si="305"/>
        <v>890.52500000000373</v>
      </c>
      <c r="BF378" s="79">
        <f t="shared" ca="1" si="339"/>
        <v>521131.60100000002</v>
      </c>
      <c r="BG378" s="14">
        <f ca="1">SUM(BE$12:BE378)</f>
        <v>268617.58999999997</v>
      </c>
      <c r="BH378" s="77">
        <f ca="1">SUM(BC$12:BC378)+SUMIF(BD$12:BD378, "&lt;0")</f>
        <v>252514.01100000003</v>
      </c>
      <c r="BJ378" s="78">
        <v>44552</v>
      </c>
      <c r="BK378" s="79">
        <f t="shared" ca="1" si="306"/>
        <v>1750</v>
      </c>
      <c r="BL378" s="79">
        <f t="shared" ca="1" si="324"/>
        <v>1750</v>
      </c>
      <c r="BM378" s="79">
        <f t="shared" ca="1" si="333"/>
        <v>609.47499999999627</v>
      </c>
      <c r="BN378" s="79">
        <f t="shared" ca="1" si="307"/>
        <v>1140.5250000000037</v>
      </c>
      <c r="BO378" s="79">
        <f t="shared" ca="1" si="308"/>
        <v>1140.5250000000037</v>
      </c>
      <c r="BP378" s="79">
        <f t="shared" ca="1" si="340"/>
        <v>594881.60100000002</v>
      </c>
      <c r="BQ378" s="14">
        <f ca="1">SUM(BO$12:BO378)</f>
        <v>306367.58999999997</v>
      </c>
      <c r="BR378" s="77">
        <f ca="1">SUM(BM$12:BM378)+SUMIF(BN$12:BN378, "&lt;0")</f>
        <v>288514.011</v>
      </c>
      <c r="BT378" s="78">
        <v>44552</v>
      </c>
      <c r="BU378" s="79">
        <f t="shared" ca="1" si="309"/>
        <v>2000</v>
      </c>
      <c r="BV378" s="79">
        <f t="shared" ca="1" si="325"/>
        <v>2000</v>
      </c>
      <c r="BW378" s="79">
        <f t="shared" ca="1" si="334"/>
        <v>617.54653021353329</v>
      </c>
      <c r="BX378" s="79">
        <f t="shared" ca="1" si="310"/>
        <v>1382.4534697864667</v>
      </c>
      <c r="BY378" s="79">
        <f t="shared" ca="1" si="311"/>
        <v>1382.4534697864667</v>
      </c>
      <c r="BZ378" s="79">
        <f t="shared" ca="1" si="317"/>
        <v>668081.49010891607</v>
      </c>
      <c r="CA378" s="14">
        <f ca="1">SUM(BY$12:BY378)</f>
        <v>343567.47910891607</v>
      </c>
      <c r="CB378" s="77">
        <f ca="1">SUM(BW$12:BW378)+SUMIF(BX$12:BX378, "&lt;0")</f>
        <v>324514.01100000006</v>
      </c>
      <c r="CD378" s="78">
        <v>44552</v>
      </c>
      <c r="CE378" s="79">
        <f t="shared" ca="1" si="312"/>
        <v>2500</v>
      </c>
      <c r="CF378" s="79">
        <f t="shared" ca="1" si="326"/>
        <v>2500</v>
      </c>
      <c r="CG378" s="79">
        <f t="shared" ca="1" si="335"/>
        <v>1117.5465302135333</v>
      </c>
      <c r="CH378" s="79">
        <f t="shared" ca="1" si="313"/>
        <v>1382.4534697864667</v>
      </c>
      <c r="CI378" s="79">
        <f t="shared" ca="1" si="314"/>
        <v>1382.4534697864667</v>
      </c>
      <c r="CJ378" s="79">
        <f t="shared" ca="1" si="341"/>
        <v>806841.69994991261</v>
      </c>
      <c r="CK378" s="14">
        <f ca="1">SUM(CI$12:CI378)</f>
        <v>415567.47910891607</v>
      </c>
      <c r="CL378" s="77">
        <f ca="1">SUM(CG$12:CG378)+SUMIF(CH$12:CH378, "&lt;0")</f>
        <v>391274.22084099654</v>
      </c>
    </row>
    <row r="379" spans="1:90" x14ac:dyDescent="0.2">
      <c r="A379" s="56">
        <v>44553</v>
      </c>
      <c r="B379" s="76">
        <f ca="1">IF($A379&gt;= $C$5,$C$6, INDEX('[1]Historical Data'!$D$2:$D$742, MATCH(A379, '[1]Historical Data'!$B$2:$B$742, 0)))</f>
        <v>1942.7882857142852</v>
      </c>
      <c r="C379" s="79">
        <f t="shared" ca="1" si="318"/>
        <v>1942.7882857142852</v>
      </c>
      <c r="D379" s="79">
        <f t="shared" ca="1" si="327"/>
        <v>771.04900000000134</v>
      </c>
      <c r="E379" s="79">
        <f t="shared" ca="1" si="289"/>
        <v>1171.7392857142838</v>
      </c>
      <c r="F379" s="79">
        <f t="shared" ca="1" si="290"/>
        <v>1171.7392857142838</v>
      </c>
      <c r="G379" s="79">
        <f t="shared" ca="1" si="315"/>
        <v>653696.93357143167</v>
      </c>
      <c r="H379" s="14">
        <f ca="1">SUM(F$12:F379)</f>
        <v>336650.36042857124</v>
      </c>
      <c r="I379" s="77">
        <f ca="1">SUM(D$12:D379)+SUMIF(E$12:E379, "&lt;0")</f>
        <v>317046.57314285706</v>
      </c>
      <c r="J379" s="14"/>
      <c r="K379" s="78">
        <v>44553</v>
      </c>
      <c r="L379" s="79">
        <f t="shared" ca="1" si="291"/>
        <v>1850.8969899038457</v>
      </c>
      <c r="M379" s="79">
        <f t="shared" ca="1" si="319"/>
        <v>1850.8969899038457</v>
      </c>
      <c r="N379" s="79">
        <f t="shared" ca="1" si="328"/>
        <v>771.04900000000134</v>
      </c>
      <c r="O379" s="79">
        <f t="shared" ca="1" si="292"/>
        <v>1079.8479899038443</v>
      </c>
      <c r="P379" s="79">
        <f t="shared" ca="1" si="293"/>
        <v>1079.8479899038443</v>
      </c>
      <c r="Q379" s="79">
        <f t="shared" ca="1" si="336"/>
        <v>626497.11001153686</v>
      </c>
      <c r="R379" s="14">
        <f ca="1">SUM(P$12:P379)</f>
        <v>322682.88346538425</v>
      </c>
      <c r="S379" s="77">
        <f ca="1">SUM(N$12:N379)+SUMIF(O$12:O379, "&lt;0")</f>
        <v>303814.22654615354</v>
      </c>
      <c r="U379" s="78">
        <v>44553</v>
      </c>
      <c r="V379" s="79">
        <f t="shared" ca="1" si="294"/>
        <v>1250</v>
      </c>
      <c r="W379" s="79">
        <f t="shared" ca="1" si="320"/>
        <v>1250</v>
      </c>
      <c r="X379" s="79">
        <f t="shared" ca="1" si="329"/>
        <v>771.04900000000134</v>
      </c>
      <c r="Y379" s="79">
        <f t="shared" ca="1" si="295"/>
        <v>478.95099999999866</v>
      </c>
      <c r="Z379" s="79">
        <f t="shared" ca="1" si="296"/>
        <v>478.95099999999866</v>
      </c>
      <c r="AA379" s="79">
        <f t="shared" ca="1" si="337"/>
        <v>448631.60100000002</v>
      </c>
      <c r="AB379" s="14">
        <f ca="1">SUM(Z$12:Z379)</f>
        <v>231346.541</v>
      </c>
      <c r="AC379" s="77">
        <f ca="1">SUM(X$12:X379)+SUMIF(Y$12:Y379, "&lt;0")</f>
        <v>217285.05999999997</v>
      </c>
      <c r="AE379" s="78">
        <v>44553</v>
      </c>
      <c r="AF379" s="79">
        <f t="shared" ca="1" si="297"/>
        <v>2000</v>
      </c>
      <c r="AG379" s="79">
        <f t="shared" ca="1" si="321"/>
        <v>2000</v>
      </c>
      <c r="AH379" s="79">
        <f t="shared" ca="1" si="330"/>
        <v>771.04900000000134</v>
      </c>
      <c r="AI379" s="79">
        <f t="shared" ca="1" si="298"/>
        <v>1228.9509999999987</v>
      </c>
      <c r="AJ379" s="79">
        <f t="shared" ca="1" si="299"/>
        <v>1228.9509999999987</v>
      </c>
      <c r="AK379" s="79">
        <f t="shared" ca="1" si="316"/>
        <v>670081.49010891607</v>
      </c>
      <c r="AL379" s="14">
        <f ca="1">SUM(AJ$12:AJ379)</f>
        <v>344796.43010891607</v>
      </c>
      <c r="AM379" s="77">
        <f ca="1">SUM(AH$12:AH379)+SUMIF(AI$12:AI379, "&lt;0")</f>
        <v>325285.06000000006</v>
      </c>
      <c r="AO379" s="78">
        <v>44553</v>
      </c>
      <c r="AP379" s="79">
        <f t="shared" ca="1" si="300"/>
        <v>3000</v>
      </c>
      <c r="AQ379" s="79">
        <f t="shared" ca="1" si="322"/>
        <v>3000</v>
      </c>
      <c r="AR379" s="79">
        <f t="shared" ca="1" si="331"/>
        <v>1335.1749195304703</v>
      </c>
      <c r="AS379" s="79">
        <f t="shared" ca="1" si="301"/>
        <v>1664.8250804695297</v>
      </c>
      <c r="AT379" s="79">
        <f t="shared" ca="1" si="302"/>
        <v>1664.8250804695297</v>
      </c>
      <c r="AU379" s="79">
        <f t="shared" ca="1" si="338"/>
        <v>937967.72356228146</v>
      </c>
      <c r="AV379" s="14">
        <f ca="1">SUM(AT$12:AT379)</f>
        <v>485260.68037374504</v>
      </c>
      <c r="AW379" s="77">
        <f ca="1">SUM(AR$12:AR379)+SUMIF(AS$12:AS379, "&lt;0")</f>
        <v>452707.0431885366</v>
      </c>
      <c r="AX379" s="14"/>
      <c r="AZ379" s="78">
        <v>44553</v>
      </c>
      <c r="BA379" s="79">
        <f t="shared" ca="1" si="303"/>
        <v>1500</v>
      </c>
      <c r="BB379" s="79">
        <f t="shared" ca="1" si="323"/>
        <v>1500</v>
      </c>
      <c r="BC379" s="79">
        <f t="shared" ca="1" si="332"/>
        <v>771.04900000000134</v>
      </c>
      <c r="BD379" s="79">
        <f t="shared" ca="1" si="304"/>
        <v>728.95099999999866</v>
      </c>
      <c r="BE379" s="79">
        <f t="shared" ca="1" si="305"/>
        <v>728.95099999999866</v>
      </c>
      <c r="BF379" s="79">
        <f t="shared" ca="1" si="339"/>
        <v>522631.60100000002</v>
      </c>
      <c r="BG379" s="14">
        <f ca="1">SUM(BE$12:BE379)</f>
        <v>269346.54099999997</v>
      </c>
      <c r="BH379" s="77">
        <f ca="1">SUM(BC$12:BC379)+SUMIF(BD$12:BD379, "&lt;0")</f>
        <v>253285.06000000003</v>
      </c>
      <c r="BJ379" s="78">
        <v>44553</v>
      </c>
      <c r="BK379" s="79">
        <f t="shared" ca="1" si="306"/>
        <v>1750</v>
      </c>
      <c r="BL379" s="79">
        <f t="shared" ca="1" si="324"/>
        <v>1750</v>
      </c>
      <c r="BM379" s="79">
        <f t="shared" ca="1" si="333"/>
        <v>771.04900000000134</v>
      </c>
      <c r="BN379" s="79">
        <f t="shared" ca="1" si="307"/>
        <v>978.95099999999866</v>
      </c>
      <c r="BO379" s="79">
        <f t="shared" ca="1" si="308"/>
        <v>978.95099999999866</v>
      </c>
      <c r="BP379" s="79">
        <f t="shared" ca="1" si="340"/>
        <v>596631.60100000002</v>
      </c>
      <c r="BQ379" s="14">
        <f ca="1">SUM(BO$12:BO379)</f>
        <v>307346.54099999997</v>
      </c>
      <c r="BR379" s="77">
        <f ca="1">SUM(BM$12:BM379)+SUMIF(BN$12:BN379, "&lt;0")</f>
        <v>289285.06</v>
      </c>
      <c r="BT379" s="78">
        <v>44553</v>
      </c>
      <c r="BU379" s="79">
        <f t="shared" ca="1" si="309"/>
        <v>2000</v>
      </c>
      <c r="BV379" s="79">
        <f t="shared" ca="1" si="325"/>
        <v>2000</v>
      </c>
      <c r="BW379" s="79">
        <f t="shared" ca="1" si="334"/>
        <v>771.04900000000134</v>
      </c>
      <c r="BX379" s="79">
        <f t="shared" ca="1" si="310"/>
        <v>1228.9509999999987</v>
      </c>
      <c r="BY379" s="79">
        <f t="shared" ca="1" si="311"/>
        <v>1228.9509999999987</v>
      </c>
      <c r="BZ379" s="79">
        <f t="shared" ca="1" si="317"/>
        <v>670081.49010891607</v>
      </c>
      <c r="CA379" s="14">
        <f ca="1">SUM(BY$12:BY379)</f>
        <v>344796.43010891607</v>
      </c>
      <c r="CB379" s="77">
        <f ca="1">SUM(BW$12:BW379)+SUMIF(BX$12:BX379, "&lt;0")</f>
        <v>325285.06000000006</v>
      </c>
      <c r="CD379" s="78">
        <v>44553</v>
      </c>
      <c r="CE379" s="79">
        <f t="shared" ca="1" si="312"/>
        <v>2500</v>
      </c>
      <c r="CF379" s="79">
        <f t="shared" ca="1" si="326"/>
        <v>2500</v>
      </c>
      <c r="CG379" s="79">
        <f t="shared" ca="1" si="335"/>
        <v>1255.6152835664354</v>
      </c>
      <c r="CH379" s="79">
        <f t="shared" ca="1" si="313"/>
        <v>1244.3847164335646</v>
      </c>
      <c r="CI379" s="79">
        <f t="shared" ca="1" si="314"/>
        <v>1244.3847164335646</v>
      </c>
      <c r="CJ379" s="79">
        <f t="shared" ca="1" si="341"/>
        <v>809341.69994991261</v>
      </c>
      <c r="CK379" s="14">
        <f ca="1">SUM(CI$12:CI379)</f>
        <v>416811.86382534966</v>
      </c>
      <c r="CL379" s="77">
        <f ca="1">SUM(CG$12:CG379)+SUMIF(CH$12:CH379, "&lt;0")</f>
        <v>392529.83612456295</v>
      </c>
    </row>
    <row r="380" spans="1:90" x14ac:dyDescent="0.2">
      <c r="A380" s="56">
        <v>44554</v>
      </c>
      <c r="B380" s="76">
        <f ca="1">IF($A380&gt;= $C$5,$C$6, INDEX('[1]Historical Data'!$D$2:$D$742, MATCH(A380, '[1]Historical Data'!$B$2:$B$742, 0)))</f>
        <v>1942.7882857142852</v>
      </c>
      <c r="C380" s="79">
        <f t="shared" ca="1" si="318"/>
        <v>1942.7882857142852</v>
      </c>
      <c r="D380" s="79">
        <f t="shared" ca="1" si="327"/>
        <v>0</v>
      </c>
      <c r="E380" s="79">
        <f t="shared" ca="1" si="289"/>
        <v>1942.7882857142852</v>
      </c>
      <c r="F380" s="79">
        <f t="shared" ca="1" si="290"/>
        <v>1942.7882857142852</v>
      </c>
      <c r="G380" s="79">
        <f t="shared" ca="1" si="315"/>
        <v>655639.72185714601</v>
      </c>
      <c r="H380" s="14">
        <f ca="1">SUM(F$12:F380)</f>
        <v>338593.14871428552</v>
      </c>
      <c r="I380" s="77">
        <f ca="1">SUM(D$12:D380)+SUMIF(E$12:E380, "&lt;0")</f>
        <v>317046.57314285706</v>
      </c>
      <c r="J380" s="14"/>
      <c r="K380" s="78">
        <v>44554</v>
      </c>
      <c r="L380" s="79">
        <f t="shared" ca="1" si="291"/>
        <v>1850.8969899038457</v>
      </c>
      <c r="M380" s="79">
        <f t="shared" ca="1" si="319"/>
        <v>1850.8969899038457</v>
      </c>
      <c r="N380" s="79">
        <f t="shared" ca="1" si="328"/>
        <v>0</v>
      </c>
      <c r="O380" s="79">
        <f t="shared" ca="1" si="292"/>
        <v>1850.8969899038457</v>
      </c>
      <c r="P380" s="79">
        <f t="shared" ca="1" si="293"/>
        <v>1850.8969899038457</v>
      </c>
      <c r="Q380" s="79">
        <f t="shared" ca="1" si="336"/>
        <v>628348.00700144074</v>
      </c>
      <c r="R380" s="14">
        <f ca="1">SUM(P$12:P380)</f>
        <v>324533.78045528807</v>
      </c>
      <c r="S380" s="77">
        <f ca="1">SUM(N$12:N380)+SUMIF(O$12:O380, "&lt;0")</f>
        <v>303814.22654615354</v>
      </c>
      <c r="U380" s="78">
        <v>44554</v>
      </c>
      <c r="V380" s="79">
        <f t="shared" ca="1" si="294"/>
        <v>1250</v>
      </c>
      <c r="W380" s="79">
        <f t="shared" ca="1" si="320"/>
        <v>1250</v>
      </c>
      <c r="X380" s="79">
        <f t="shared" ca="1" si="329"/>
        <v>0</v>
      </c>
      <c r="Y380" s="79">
        <f t="shared" ca="1" si="295"/>
        <v>1250</v>
      </c>
      <c r="Z380" s="79">
        <f t="shared" ca="1" si="296"/>
        <v>1250</v>
      </c>
      <c r="AA380" s="79">
        <f t="shared" ca="1" si="337"/>
        <v>449881.60100000002</v>
      </c>
      <c r="AB380" s="14">
        <f ca="1">SUM(Z$12:Z380)</f>
        <v>232596.541</v>
      </c>
      <c r="AC380" s="77">
        <f ca="1">SUM(X$12:X380)+SUMIF(Y$12:Y380, "&lt;0")</f>
        <v>217285.05999999997</v>
      </c>
      <c r="AE380" s="78">
        <v>44554</v>
      </c>
      <c r="AF380" s="79">
        <f t="shared" ca="1" si="297"/>
        <v>2000</v>
      </c>
      <c r="AG380" s="79">
        <f t="shared" ca="1" si="321"/>
        <v>2000</v>
      </c>
      <c r="AH380" s="79">
        <f t="shared" ca="1" si="330"/>
        <v>0</v>
      </c>
      <c r="AI380" s="79">
        <f t="shared" ca="1" si="298"/>
        <v>2000</v>
      </c>
      <c r="AJ380" s="79">
        <f t="shared" ca="1" si="299"/>
        <v>2000</v>
      </c>
      <c r="AK380" s="79">
        <f t="shared" ca="1" si="316"/>
        <v>672081.49010891607</v>
      </c>
      <c r="AL380" s="14">
        <f ca="1">SUM(AJ$12:AJ380)</f>
        <v>346796.43010891607</v>
      </c>
      <c r="AM380" s="77">
        <f ca="1">SUM(AH$12:AH380)+SUMIF(AI$12:AI380, "&lt;0")</f>
        <v>325285.06000000006</v>
      </c>
      <c r="AO380" s="78">
        <v>44554</v>
      </c>
      <c r="AP380" s="79">
        <f t="shared" ca="1" si="300"/>
        <v>3000</v>
      </c>
      <c r="AQ380" s="79">
        <f t="shared" ca="1" si="322"/>
        <v>3000</v>
      </c>
      <c r="AR380" s="79">
        <f t="shared" ca="1" si="331"/>
        <v>564.12591953046922</v>
      </c>
      <c r="AS380" s="79">
        <f t="shared" ca="1" si="301"/>
        <v>2435.8740804695308</v>
      </c>
      <c r="AT380" s="79">
        <f t="shared" ca="1" si="302"/>
        <v>2435.8740804695308</v>
      </c>
      <c r="AU380" s="79">
        <f t="shared" ca="1" si="338"/>
        <v>940967.72356228146</v>
      </c>
      <c r="AV380" s="14">
        <f ca="1">SUM(AT$12:AT380)</f>
        <v>487696.55445421458</v>
      </c>
      <c r="AW380" s="77">
        <f ca="1">SUM(AR$12:AR380)+SUMIF(AS$12:AS380, "&lt;0")</f>
        <v>453271.16910806706</v>
      </c>
      <c r="AX380" s="14"/>
      <c r="AZ380" s="78">
        <v>44554</v>
      </c>
      <c r="BA380" s="79">
        <f t="shared" ca="1" si="303"/>
        <v>1500</v>
      </c>
      <c r="BB380" s="79">
        <f t="shared" ca="1" si="323"/>
        <v>1500</v>
      </c>
      <c r="BC380" s="79">
        <f t="shared" ca="1" si="332"/>
        <v>0</v>
      </c>
      <c r="BD380" s="79">
        <f t="shared" ca="1" si="304"/>
        <v>1500</v>
      </c>
      <c r="BE380" s="79">
        <f t="shared" ca="1" si="305"/>
        <v>1500</v>
      </c>
      <c r="BF380" s="79">
        <f t="shared" ca="1" si="339"/>
        <v>524131.60100000002</v>
      </c>
      <c r="BG380" s="14">
        <f ca="1">SUM(BE$12:BE380)</f>
        <v>270846.54099999997</v>
      </c>
      <c r="BH380" s="77">
        <f ca="1">SUM(BC$12:BC380)+SUMIF(BD$12:BD380, "&lt;0")</f>
        <v>253285.06000000003</v>
      </c>
      <c r="BJ380" s="78">
        <v>44554</v>
      </c>
      <c r="BK380" s="79">
        <f t="shared" ca="1" si="306"/>
        <v>1750</v>
      </c>
      <c r="BL380" s="79">
        <f t="shared" ca="1" si="324"/>
        <v>1750</v>
      </c>
      <c r="BM380" s="79">
        <f t="shared" ca="1" si="333"/>
        <v>0</v>
      </c>
      <c r="BN380" s="79">
        <f t="shared" ca="1" si="307"/>
        <v>1750</v>
      </c>
      <c r="BO380" s="79">
        <f t="shared" ca="1" si="308"/>
        <v>1750</v>
      </c>
      <c r="BP380" s="79">
        <f t="shared" ca="1" si="340"/>
        <v>598381.60100000002</v>
      </c>
      <c r="BQ380" s="14">
        <f ca="1">SUM(BO$12:BO380)</f>
        <v>309096.54099999997</v>
      </c>
      <c r="BR380" s="77">
        <f ca="1">SUM(BM$12:BM380)+SUMIF(BN$12:BN380, "&lt;0")</f>
        <v>289285.06</v>
      </c>
      <c r="BT380" s="78">
        <v>44554</v>
      </c>
      <c r="BU380" s="79">
        <f t="shared" ca="1" si="309"/>
        <v>2000</v>
      </c>
      <c r="BV380" s="79">
        <f t="shared" ca="1" si="325"/>
        <v>2000</v>
      </c>
      <c r="BW380" s="79">
        <f t="shared" ca="1" si="334"/>
        <v>0</v>
      </c>
      <c r="BX380" s="79">
        <f t="shared" ca="1" si="310"/>
        <v>2000</v>
      </c>
      <c r="BY380" s="79">
        <f t="shared" ca="1" si="311"/>
        <v>2000</v>
      </c>
      <c r="BZ380" s="79">
        <f t="shared" ca="1" si="317"/>
        <v>672081.49010891607</v>
      </c>
      <c r="CA380" s="14">
        <f ca="1">SUM(BY$12:BY380)</f>
        <v>346796.43010891607</v>
      </c>
      <c r="CB380" s="77">
        <f ca="1">SUM(BW$12:BW380)+SUMIF(BX$12:BX380, "&lt;0")</f>
        <v>325285.06000000006</v>
      </c>
      <c r="CD380" s="78">
        <v>44554</v>
      </c>
      <c r="CE380" s="79">
        <f t="shared" ca="1" si="312"/>
        <v>2500</v>
      </c>
      <c r="CF380" s="79">
        <f t="shared" ca="1" si="326"/>
        <v>2500</v>
      </c>
      <c r="CG380" s="79">
        <f t="shared" ca="1" si="335"/>
        <v>461.06103691933117</v>
      </c>
      <c r="CH380" s="79">
        <f t="shared" ca="1" si="313"/>
        <v>2038.9389630806688</v>
      </c>
      <c r="CI380" s="79">
        <f t="shared" ca="1" si="314"/>
        <v>2038.9389630806688</v>
      </c>
      <c r="CJ380" s="79">
        <f t="shared" ca="1" si="341"/>
        <v>811841.69994991261</v>
      </c>
      <c r="CK380" s="14">
        <f ca="1">SUM(CI$12:CI380)</f>
        <v>418850.8027884303</v>
      </c>
      <c r="CL380" s="77">
        <f ca="1">SUM(CG$12:CG380)+SUMIF(CH$12:CH380, "&lt;0")</f>
        <v>392990.89716148231</v>
      </c>
    </row>
    <row r="381" spans="1:90" x14ac:dyDescent="0.2">
      <c r="A381" s="56">
        <v>44555</v>
      </c>
      <c r="B381" s="76">
        <f ca="1">IF($A381&gt;= $C$5,$C$6, INDEX('[1]Historical Data'!$D$2:$D$742, MATCH(A381, '[1]Historical Data'!$B$2:$B$742, 0)))</f>
        <v>1942.7882857142852</v>
      </c>
      <c r="C381" s="79">
        <f t="shared" ca="1" si="318"/>
        <v>1942.7882857142852</v>
      </c>
      <c r="D381" s="79">
        <f t="shared" ca="1" si="327"/>
        <v>728.76699999999801</v>
      </c>
      <c r="E381" s="79">
        <f t="shared" ca="1" si="289"/>
        <v>1214.0212857142872</v>
      </c>
      <c r="F381" s="79">
        <f t="shared" ca="1" si="290"/>
        <v>1214.0212857142872</v>
      </c>
      <c r="G381" s="79">
        <f t="shared" ca="1" si="315"/>
        <v>657582.51014286035</v>
      </c>
      <c r="H381" s="14">
        <f ca="1">SUM(F$12:F381)</f>
        <v>339807.16999999981</v>
      </c>
      <c r="I381" s="77">
        <f ca="1">SUM(D$12:D381)+SUMIF(E$12:E381, "&lt;0")</f>
        <v>317775.34014285705</v>
      </c>
      <c r="J381" s="14"/>
      <c r="K381" s="78">
        <v>44555</v>
      </c>
      <c r="L381" s="79">
        <f t="shared" ca="1" si="291"/>
        <v>1850.8969899038457</v>
      </c>
      <c r="M381" s="79">
        <f t="shared" ca="1" si="319"/>
        <v>1850.8969899038457</v>
      </c>
      <c r="N381" s="79">
        <f t="shared" ca="1" si="328"/>
        <v>728.76699999999801</v>
      </c>
      <c r="O381" s="79">
        <f t="shared" ca="1" si="292"/>
        <v>1122.1299899038477</v>
      </c>
      <c r="P381" s="79">
        <f t="shared" ca="1" si="293"/>
        <v>1122.1299899038477</v>
      </c>
      <c r="Q381" s="79">
        <f t="shared" ca="1" si="336"/>
        <v>630198.90399134462</v>
      </c>
      <c r="R381" s="14">
        <f ca="1">SUM(P$12:P381)</f>
        <v>325655.9104451919</v>
      </c>
      <c r="S381" s="77">
        <f ca="1">SUM(N$12:N381)+SUMIF(O$12:O381, "&lt;0")</f>
        <v>304542.99354615354</v>
      </c>
      <c r="U381" s="78">
        <v>44555</v>
      </c>
      <c r="V381" s="79">
        <f t="shared" ca="1" si="294"/>
        <v>1250</v>
      </c>
      <c r="W381" s="79">
        <f t="shared" ca="1" si="320"/>
        <v>1250</v>
      </c>
      <c r="X381" s="79">
        <f t="shared" ca="1" si="329"/>
        <v>728.76699999999801</v>
      </c>
      <c r="Y381" s="79">
        <f t="shared" ca="1" si="295"/>
        <v>521.23300000000199</v>
      </c>
      <c r="Z381" s="79">
        <f t="shared" ca="1" si="296"/>
        <v>521.23300000000199</v>
      </c>
      <c r="AA381" s="79">
        <f t="shared" ca="1" si="337"/>
        <v>451131.60100000002</v>
      </c>
      <c r="AB381" s="14">
        <f ca="1">SUM(Z$12:Z381)</f>
        <v>233117.774</v>
      </c>
      <c r="AC381" s="77">
        <f ca="1">SUM(X$12:X381)+SUMIF(Y$12:Y381, "&lt;0")</f>
        <v>218013.82699999996</v>
      </c>
      <c r="AE381" s="78">
        <v>44555</v>
      </c>
      <c r="AF381" s="79">
        <f t="shared" ca="1" si="297"/>
        <v>2000</v>
      </c>
      <c r="AG381" s="79">
        <f t="shared" ca="1" si="321"/>
        <v>2000</v>
      </c>
      <c r="AH381" s="79">
        <f t="shared" ca="1" si="330"/>
        <v>728.76699999999801</v>
      </c>
      <c r="AI381" s="79">
        <f t="shared" ca="1" si="298"/>
        <v>1271.233000000002</v>
      </c>
      <c r="AJ381" s="79">
        <f t="shared" ca="1" si="299"/>
        <v>1271.233000000002</v>
      </c>
      <c r="AK381" s="79">
        <f t="shared" ca="1" si="316"/>
        <v>674081.49010891607</v>
      </c>
      <c r="AL381" s="14">
        <f ca="1">SUM(AJ$12:AJ381)</f>
        <v>348067.66310891608</v>
      </c>
      <c r="AM381" s="77">
        <f ca="1">SUM(AH$12:AH381)+SUMIF(AI$12:AI381, "&lt;0")</f>
        <v>326013.82700000005</v>
      </c>
      <c r="AO381" s="78">
        <v>44555</v>
      </c>
      <c r="AP381" s="79">
        <f t="shared" ca="1" si="300"/>
        <v>3000</v>
      </c>
      <c r="AQ381" s="79">
        <f t="shared" ca="1" si="322"/>
        <v>3000</v>
      </c>
      <c r="AR381" s="79">
        <f t="shared" ca="1" si="331"/>
        <v>1292.8929195304672</v>
      </c>
      <c r="AS381" s="79">
        <f t="shared" ca="1" si="301"/>
        <v>1707.1070804695328</v>
      </c>
      <c r="AT381" s="79">
        <f t="shared" ca="1" si="302"/>
        <v>1707.1070804695328</v>
      </c>
      <c r="AU381" s="79">
        <f t="shared" ca="1" si="338"/>
        <v>943967.72356228146</v>
      </c>
      <c r="AV381" s="14">
        <f ca="1">SUM(AT$12:AT381)</f>
        <v>489403.66153468413</v>
      </c>
      <c r="AW381" s="77">
        <f ca="1">SUM(AR$12:AR381)+SUMIF(AS$12:AS381, "&lt;0")</f>
        <v>454564.06202759751</v>
      </c>
      <c r="AX381" s="14"/>
      <c r="AZ381" s="78">
        <v>44555</v>
      </c>
      <c r="BA381" s="79">
        <f t="shared" ca="1" si="303"/>
        <v>1500</v>
      </c>
      <c r="BB381" s="79">
        <f t="shared" ca="1" si="323"/>
        <v>1500</v>
      </c>
      <c r="BC381" s="79">
        <f t="shared" ca="1" si="332"/>
        <v>728.76699999999801</v>
      </c>
      <c r="BD381" s="79">
        <f t="shared" ca="1" si="304"/>
        <v>771.23300000000199</v>
      </c>
      <c r="BE381" s="79">
        <f t="shared" ca="1" si="305"/>
        <v>771.23300000000199</v>
      </c>
      <c r="BF381" s="79">
        <f t="shared" ca="1" si="339"/>
        <v>525631.60100000002</v>
      </c>
      <c r="BG381" s="14">
        <f ca="1">SUM(BE$12:BE381)</f>
        <v>271617.77399999998</v>
      </c>
      <c r="BH381" s="77">
        <f ca="1">SUM(BC$12:BC381)+SUMIF(BD$12:BD381, "&lt;0")</f>
        <v>254013.82700000002</v>
      </c>
      <c r="BJ381" s="78">
        <v>44555</v>
      </c>
      <c r="BK381" s="79">
        <f t="shared" ca="1" si="306"/>
        <v>1750</v>
      </c>
      <c r="BL381" s="79">
        <f t="shared" ca="1" si="324"/>
        <v>1750</v>
      </c>
      <c r="BM381" s="79">
        <f t="shared" ca="1" si="333"/>
        <v>728.76699999999801</v>
      </c>
      <c r="BN381" s="79">
        <f t="shared" ca="1" si="307"/>
        <v>1021.233000000002</v>
      </c>
      <c r="BO381" s="79">
        <f t="shared" ca="1" si="308"/>
        <v>1021.233000000002</v>
      </c>
      <c r="BP381" s="79">
        <f t="shared" ca="1" si="340"/>
        <v>600131.60100000002</v>
      </c>
      <c r="BQ381" s="14">
        <f ca="1">SUM(BO$12:BO381)</f>
        <v>310117.77399999998</v>
      </c>
      <c r="BR381" s="77">
        <f ca="1">SUM(BM$12:BM381)+SUMIF(BN$12:BN381, "&lt;0")</f>
        <v>290013.82699999999</v>
      </c>
      <c r="BT381" s="78">
        <v>44555</v>
      </c>
      <c r="BU381" s="79">
        <f t="shared" ca="1" si="309"/>
        <v>2000</v>
      </c>
      <c r="BV381" s="79">
        <f t="shared" ca="1" si="325"/>
        <v>2000</v>
      </c>
      <c r="BW381" s="79">
        <f t="shared" ca="1" si="334"/>
        <v>728.76699999999801</v>
      </c>
      <c r="BX381" s="79">
        <f t="shared" ca="1" si="310"/>
        <v>1271.233000000002</v>
      </c>
      <c r="BY381" s="79">
        <f t="shared" ca="1" si="311"/>
        <v>1271.233000000002</v>
      </c>
      <c r="BZ381" s="79">
        <f t="shared" ca="1" si="317"/>
        <v>674081.49010891607</v>
      </c>
      <c r="CA381" s="14">
        <f ca="1">SUM(BY$12:BY381)</f>
        <v>348067.66310891608</v>
      </c>
      <c r="CB381" s="77">
        <f ca="1">SUM(BW$12:BW381)+SUMIF(BX$12:BX381, "&lt;0")</f>
        <v>326013.82700000005</v>
      </c>
      <c r="CD381" s="78">
        <v>44555</v>
      </c>
      <c r="CE381" s="79">
        <f t="shared" ca="1" si="312"/>
        <v>2500</v>
      </c>
      <c r="CF381" s="79">
        <f t="shared" ca="1" si="326"/>
        <v>2500</v>
      </c>
      <c r="CG381" s="79">
        <f t="shared" ca="1" si="335"/>
        <v>1166.3227902722265</v>
      </c>
      <c r="CH381" s="79">
        <f t="shared" ca="1" si="313"/>
        <v>1333.6772097277735</v>
      </c>
      <c r="CI381" s="79">
        <f t="shared" ca="1" si="314"/>
        <v>1333.6772097277735</v>
      </c>
      <c r="CJ381" s="79">
        <f t="shared" ca="1" si="341"/>
        <v>814341.69994991261</v>
      </c>
      <c r="CK381" s="14">
        <f ca="1">SUM(CI$12:CI381)</f>
        <v>420184.47999815806</v>
      </c>
      <c r="CL381" s="77">
        <f ca="1">SUM(CG$12:CG381)+SUMIF(CH$12:CH381, "&lt;0")</f>
        <v>394157.21995175455</v>
      </c>
    </row>
    <row r="382" spans="1:90" x14ac:dyDescent="0.2">
      <c r="A382" s="56">
        <v>44556</v>
      </c>
      <c r="B382" s="76">
        <f ca="1">IF($A382&gt;= $C$5,$C$6, INDEX('[1]Historical Data'!$D$2:$D$742, MATCH(A382, '[1]Historical Data'!$B$2:$B$742, 0)))</f>
        <v>1942.7882857142852</v>
      </c>
      <c r="C382" s="79">
        <f t="shared" ca="1" si="318"/>
        <v>1942.7882857142852</v>
      </c>
      <c r="D382" s="79">
        <f t="shared" ca="1" si="327"/>
        <v>118.7950000000028</v>
      </c>
      <c r="E382" s="79">
        <f t="shared" ca="1" si="289"/>
        <v>1823.9932857142824</v>
      </c>
      <c r="F382" s="79">
        <f t="shared" ca="1" si="290"/>
        <v>1823.9932857142824</v>
      </c>
      <c r="G382" s="79">
        <f t="shared" ca="1" si="315"/>
        <v>659525.29842857469</v>
      </c>
      <c r="H382" s="14">
        <f ca="1">SUM(F$12:F382)</f>
        <v>341631.16328571411</v>
      </c>
      <c r="I382" s="77">
        <f ca="1">SUM(D$12:D382)+SUMIF(E$12:E382, "&lt;0")</f>
        <v>317894.13514285703</v>
      </c>
      <c r="J382" s="14"/>
      <c r="K382" s="78">
        <v>44556</v>
      </c>
      <c r="L382" s="79">
        <f t="shared" ca="1" si="291"/>
        <v>1850.8969899038457</v>
      </c>
      <c r="M382" s="79">
        <f t="shared" ca="1" si="319"/>
        <v>1850.8969899038457</v>
      </c>
      <c r="N382" s="79">
        <f t="shared" ca="1" si="328"/>
        <v>118.7950000000028</v>
      </c>
      <c r="O382" s="79">
        <f t="shared" ca="1" si="292"/>
        <v>1732.1019899038429</v>
      </c>
      <c r="P382" s="79">
        <f t="shared" ca="1" si="293"/>
        <v>1732.1019899038429</v>
      </c>
      <c r="Q382" s="79">
        <f t="shared" ca="1" si="336"/>
        <v>632049.8009812485</v>
      </c>
      <c r="R382" s="14">
        <f ca="1">SUM(P$12:P382)</f>
        <v>327388.01243509573</v>
      </c>
      <c r="S382" s="77">
        <f ca="1">SUM(N$12:N382)+SUMIF(O$12:O382, "&lt;0")</f>
        <v>304661.78854615352</v>
      </c>
      <c r="U382" s="78">
        <v>44556</v>
      </c>
      <c r="V382" s="79">
        <f t="shared" ca="1" si="294"/>
        <v>1250</v>
      </c>
      <c r="W382" s="79">
        <f t="shared" ca="1" si="320"/>
        <v>1250</v>
      </c>
      <c r="X382" s="79">
        <f t="shared" ca="1" si="329"/>
        <v>118.7950000000028</v>
      </c>
      <c r="Y382" s="79">
        <f t="shared" ca="1" si="295"/>
        <v>1131.2049999999972</v>
      </c>
      <c r="Z382" s="79">
        <f t="shared" ca="1" si="296"/>
        <v>1131.2049999999972</v>
      </c>
      <c r="AA382" s="79">
        <f t="shared" ca="1" si="337"/>
        <v>452381.60100000002</v>
      </c>
      <c r="AB382" s="14">
        <f ca="1">SUM(Z$12:Z382)</f>
        <v>234248.97899999999</v>
      </c>
      <c r="AC382" s="77">
        <f ca="1">SUM(X$12:X382)+SUMIF(Y$12:Y382, "&lt;0")</f>
        <v>218132.62199999997</v>
      </c>
      <c r="AE382" s="78">
        <v>44556</v>
      </c>
      <c r="AF382" s="79">
        <f t="shared" ca="1" si="297"/>
        <v>2000</v>
      </c>
      <c r="AG382" s="79">
        <f t="shared" ca="1" si="321"/>
        <v>2000</v>
      </c>
      <c r="AH382" s="79">
        <f t="shared" ca="1" si="330"/>
        <v>118.7950000000028</v>
      </c>
      <c r="AI382" s="79">
        <f t="shared" ca="1" si="298"/>
        <v>1881.2049999999972</v>
      </c>
      <c r="AJ382" s="79">
        <f t="shared" ca="1" si="299"/>
        <v>1881.2049999999972</v>
      </c>
      <c r="AK382" s="79">
        <f t="shared" ca="1" si="316"/>
        <v>676081.49010891607</v>
      </c>
      <c r="AL382" s="14">
        <f ca="1">SUM(AJ$12:AJ382)</f>
        <v>349948.8681089161</v>
      </c>
      <c r="AM382" s="77">
        <f ca="1">SUM(AH$12:AH382)+SUMIF(AI$12:AI382, "&lt;0")</f>
        <v>326132.62200000003</v>
      </c>
      <c r="AO382" s="78">
        <v>44556</v>
      </c>
      <c r="AP382" s="79">
        <f t="shared" ca="1" si="300"/>
        <v>3000</v>
      </c>
      <c r="AQ382" s="79">
        <f t="shared" ca="1" si="322"/>
        <v>3000</v>
      </c>
      <c r="AR382" s="79">
        <f t="shared" ca="1" si="331"/>
        <v>682.92091953047202</v>
      </c>
      <c r="AS382" s="79">
        <f t="shared" ca="1" si="301"/>
        <v>2317.079080469528</v>
      </c>
      <c r="AT382" s="79">
        <f t="shared" ca="1" si="302"/>
        <v>2317.079080469528</v>
      </c>
      <c r="AU382" s="79">
        <f t="shared" ca="1" si="338"/>
        <v>946967.72356228146</v>
      </c>
      <c r="AV382" s="14">
        <f ca="1">SUM(AT$12:AT382)</f>
        <v>491720.74061515369</v>
      </c>
      <c r="AW382" s="77">
        <f ca="1">SUM(AR$12:AR382)+SUMIF(AS$12:AS382, "&lt;0")</f>
        <v>455246.98294712795</v>
      </c>
      <c r="AX382" s="14"/>
      <c r="AZ382" s="78">
        <v>44556</v>
      </c>
      <c r="BA382" s="79">
        <f t="shared" ca="1" si="303"/>
        <v>1500</v>
      </c>
      <c r="BB382" s="79">
        <f t="shared" ca="1" si="323"/>
        <v>1500</v>
      </c>
      <c r="BC382" s="79">
        <f t="shared" ca="1" si="332"/>
        <v>118.7950000000028</v>
      </c>
      <c r="BD382" s="79">
        <f t="shared" ca="1" si="304"/>
        <v>1381.2049999999972</v>
      </c>
      <c r="BE382" s="79">
        <f t="shared" ca="1" si="305"/>
        <v>1381.2049999999972</v>
      </c>
      <c r="BF382" s="79">
        <f t="shared" ca="1" si="339"/>
        <v>527131.60100000002</v>
      </c>
      <c r="BG382" s="14">
        <f ca="1">SUM(BE$12:BE382)</f>
        <v>272998.97899999999</v>
      </c>
      <c r="BH382" s="77">
        <f ca="1">SUM(BC$12:BC382)+SUMIF(BD$12:BD382, "&lt;0")</f>
        <v>254132.62200000003</v>
      </c>
      <c r="BJ382" s="78">
        <v>44556</v>
      </c>
      <c r="BK382" s="79">
        <f t="shared" ca="1" si="306"/>
        <v>1750</v>
      </c>
      <c r="BL382" s="79">
        <f t="shared" ca="1" si="324"/>
        <v>1750</v>
      </c>
      <c r="BM382" s="79">
        <f t="shared" ca="1" si="333"/>
        <v>118.7950000000028</v>
      </c>
      <c r="BN382" s="79">
        <f t="shared" ca="1" si="307"/>
        <v>1631.2049999999972</v>
      </c>
      <c r="BO382" s="79">
        <f t="shared" ca="1" si="308"/>
        <v>1631.2049999999972</v>
      </c>
      <c r="BP382" s="79">
        <f t="shared" ca="1" si="340"/>
        <v>601881.60100000002</v>
      </c>
      <c r="BQ382" s="14">
        <f ca="1">SUM(BO$12:BO382)</f>
        <v>311748.97899999999</v>
      </c>
      <c r="BR382" s="77">
        <f ca="1">SUM(BM$12:BM382)+SUMIF(BN$12:BN382, "&lt;0")</f>
        <v>290132.62199999997</v>
      </c>
      <c r="BT382" s="78">
        <v>44556</v>
      </c>
      <c r="BU382" s="79">
        <f t="shared" ca="1" si="309"/>
        <v>2000</v>
      </c>
      <c r="BV382" s="79">
        <f t="shared" ca="1" si="325"/>
        <v>2000</v>
      </c>
      <c r="BW382" s="79">
        <f t="shared" ca="1" si="334"/>
        <v>118.7950000000028</v>
      </c>
      <c r="BX382" s="79">
        <f t="shared" ca="1" si="310"/>
        <v>1881.2049999999972</v>
      </c>
      <c r="BY382" s="79">
        <f t="shared" ca="1" si="311"/>
        <v>1881.2049999999972</v>
      </c>
      <c r="BZ382" s="79">
        <f t="shared" ca="1" si="317"/>
        <v>676081.49010891607</v>
      </c>
      <c r="CA382" s="14">
        <f ca="1">SUM(BY$12:BY382)</f>
        <v>349948.8681089161</v>
      </c>
      <c r="CB382" s="77">
        <f ca="1">SUM(BW$12:BW382)+SUMIF(BX$12:BX382, "&lt;0")</f>
        <v>326132.62200000003</v>
      </c>
      <c r="CD382" s="78">
        <v>44556</v>
      </c>
      <c r="CE382" s="79">
        <f t="shared" ca="1" si="312"/>
        <v>2500</v>
      </c>
      <c r="CF382" s="79">
        <f t="shared" ca="1" si="326"/>
        <v>2500</v>
      </c>
      <c r="CG382" s="79">
        <f t="shared" ca="1" si="335"/>
        <v>532.84554362512836</v>
      </c>
      <c r="CH382" s="79">
        <f t="shared" ca="1" si="313"/>
        <v>1967.1544563748716</v>
      </c>
      <c r="CI382" s="79">
        <f t="shared" ca="1" si="314"/>
        <v>1967.1544563748716</v>
      </c>
      <c r="CJ382" s="79">
        <f t="shared" ca="1" si="341"/>
        <v>816841.69994991261</v>
      </c>
      <c r="CK382" s="14">
        <f ca="1">SUM(CI$12:CI382)</f>
        <v>422151.63445453293</v>
      </c>
      <c r="CL382" s="77">
        <f ca="1">SUM(CG$12:CG382)+SUMIF(CH$12:CH382, "&lt;0")</f>
        <v>394690.06549537968</v>
      </c>
    </row>
    <row r="383" spans="1:90" x14ac:dyDescent="0.2">
      <c r="A383" s="56">
        <v>44557</v>
      </c>
      <c r="B383" s="76">
        <f ca="1">IF($A383&gt;= $C$5,$C$6, INDEX('[1]Historical Data'!$D$2:$D$742, MATCH(A383, '[1]Historical Data'!$B$2:$B$742, 0)))</f>
        <v>1942.7882857142852</v>
      </c>
      <c r="C383" s="79">
        <f t="shared" ca="1" si="318"/>
        <v>1942.7882857142852</v>
      </c>
      <c r="D383" s="79">
        <f t="shared" ca="1" si="327"/>
        <v>977.35300000000188</v>
      </c>
      <c r="E383" s="79">
        <f t="shared" ca="1" si="289"/>
        <v>965.43528571428328</v>
      </c>
      <c r="F383" s="79">
        <f t="shared" ca="1" si="290"/>
        <v>965.43528571428328</v>
      </c>
      <c r="G383" s="79">
        <f t="shared" ca="1" si="315"/>
        <v>661468.08671428903</v>
      </c>
      <c r="H383" s="14">
        <f ca="1">SUM(F$12:F383)</f>
        <v>342596.59857142839</v>
      </c>
      <c r="I383" s="77">
        <f ca="1">SUM(D$12:D383)+SUMIF(E$12:E383, "&lt;0")</f>
        <v>318871.48814285704</v>
      </c>
      <c r="J383" s="14"/>
      <c r="K383" s="78">
        <v>44557</v>
      </c>
      <c r="L383" s="79">
        <f t="shared" ca="1" si="291"/>
        <v>1850.8969899038457</v>
      </c>
      <c r="M383" s="79">
        <f t="shared" ca="1" si="319"/>
        <v>1850.8969899038457</v>
      </c>
      <c r="N383" s="79">
        <f t="shared" ca="1" si="328"/>
        <v>977.35300000000188</v>
      </c>
      <c r="O383" s="79">
        <f t="shared" ca="1" si="292"/>
        <v>873.54398990384379</v>
      </c>
      <c r="P383" s="79">
        <f t="shared" ca="1" si="293"/>
        <v>873.54398990384379</v>
      </c>
      <c r="Q383" s="79">
        <f t="shared" ca="1" si="336"/>
        <v>633900.69797115237</v>
      </c>
      <c r="R383" s="14">
        <f ca="1">SUM(P$12:P383)</f>
        <v>328261.55642499955</v>
      </c>
      <c r="S383" s="77">
        <f ca="1">SUM(N$12:N383)+SUMIF(O$12:O383, "&lt;0")</f>
        <v>305639.14154615352</v>
      </c>
      <c r="U383" s="78">
        <v>44557</v>
      </c>
      <c r="V383" s="79">
        <f t="shared" ca="1" si="294"/>
        <v>1250</v>
      </c>
      <c r="W383" s="79">
        <f t="shared" ca="1" si="320"/>
        <v>1250</v>
      </c>
      <c r="X383" s="79">
        <f t="shared" ca="1" si="329"/>
        <v>977.35300000000188</v>
      </c>
      <c r="Y383" s="79">
        <f t="shared" ca="1" si="295"/>
        <v>272.64699999999812</v>
      </c>
      <c r="Z383" s="79">
        <f t="shared" ca="1" si="296"/>
        <v>272.64699999999812</v>
      </c>
      <c r="AA383" s="79">
        <f t="shared" ca="1" si="337"/>
        <v>453631.60100000002</v>
      </c>
      <c r="AB383" s="14">
        <f ca="1">SUM(Z$12:Z383)</f>
        <v>234521.62599999999</v>
      </c>
      <c r="AC383" s="77">
        <f ca="1">SUM(X$12:X383)+SUMIF(Y$12:Y383, "&lt;0")</f>
        <v>219109.97499999998</v>
      </c>
      <c r="AE383" s="78">
        <v>44557</v>
      </c>
      <c r="AF383" s="79">
        <f t="shared" ca="1" si="297"/>
        <v>2000</v>
      </c>
      <c r="AG383" s="79">
        <f t="shared" ca="1" si="321"/>
        <v>2000</v>
      </c>
      <c r="AH383" s="79">
        <f t="shared" ca="1" si="330"/>
        <v>977.35300000000188</v>
      </c>
      <c r="AI383" s="79">
        <f t="shared" ca="1" si="298"/>
        <v>1022.6469999999981</v>
      </c>
      <c r="AJ383" s="79">
        <f t="shared" ca="1" si="299"/>
        <v>1022.6469999999981</v>
      </c>
      <c r="AK383" s="79">
        <f t="shared" ca="1" si="316"/>
        <v>678081.49010891607</v>
      </c>
      <c r="AL383" s="14">
        <f ca="1">SUM(AJ$12:AJ383)</f>
        <v>350971.51510891609</v>
      </c>
      <c r="AM383" s="77">
        <f ca="1">SUM(AH$12:AH383)+SUMIF(AI$12:AI383, "&lt;0")</f>
        <v>327109.97500000003</v>
      </c>
      <c r="AO383" s="78">
        <v>44557</v>
      </c>
      <c r="AP383" s="79">
        <f t="shared" ca="1" si="300"/>
        <v>3000</v>
      </c>
      <c r="AQ383" s="79">
        <f t="shared" ca="1" si="322"/>
        <v>3000</v>
      </c>
      <c r="AR383" s="79">
        <f t="shared" ca="1" si="331"/>
        <v>1541.4789195304711</v>
      </c>
      <c r="AS383" s="79">
        <f t="shared" ca="1" si="301"/>
        <v>1458.5210804695289</v>
      </c>
      <c r="AT383" s="79">
        <f t="shared" ca="1" si="302"/>
        <v>1458.5210804695289</v>
      </c>
      <c r="AU383" s="79">
        <f t="shared" ca="1" si="338"/>
        <v>949967.72356228146</v>
      </c>
      <c r="AV383" s="14">
        <f ca="1">SUM(AT$12:AT383)</f>
        <v>493179.26169562322</v>
      </c>
      <c r="AW383" s="77">
        <f ca="1">SUM(AR$12:AR383)+SUMIF(AS$12:AS383, "&lt;0")</f>
        <v>456788.46186665841</v>
      </c>
      <c r="AX383" s="14"/>
      <c r="AZ383" s="78">
        <v>44557</v>
      </c>
      <c r="BA383" s="79">
        <f t="shared" ca="1" si="303"/>
        <v>1500</v>
      </c>
      <c r="BB383" s="79">
        <f t="shared" ca="1" si="323"/>
        <v>1500</v>
      </c>
      <c r="BC383" s="79">
        <f t="shared" ca="1" si="332"/>
        <v>977.35300000000188</v>
      </c>
      <c r="BD383" s="79">
        <f t="shared" ca="1" si="304"/>
        <v>522.64699999999812</v>
      </c>
      <c r="BE383" s="79">
        <f t="shared" ca="1" si="305"/>
        <v>522.64699999999812</v>
      </c>
      <c r="BF383" s="79">
        <f t="shared" ca="1" si="339"/>
        <v>528631.60100000002</v>
      </c>
      <c r="BG383" s="14">
        <f ca="1">SUM(BE$12:BE383)</f>
        <v>273521.62599999999</v>
      </c>
      <c r="BH383" s="77">
        <f ca="1">SUM(BC$12:BC383)+SUMIF(BD$12:BD383, "&lt;0")</f>
        <v>255109.97500000003</v>
      </c>
      <c r="BJ383" s="78">
        <v>44557</v>
      </c>
      <c r="BK383" s="79">
        <f t="shared" ca="1" si="306"/>
        <v>1750</v>
      </c>
      <c r="BL383" s="79">
        <f t="shared" ca="1" si="324"/>
        <v>1750</v>
      </c>
      <c r="BM383" s="79">
        <f t="shared" ca="1" si="333"/>
        <v>977.35300000000188</v>
      </c>
      <c r="BN383" s="79">
        <f t="shared" ca="1" si="307"/>
        <v>772.64699999999812</v>
      </c>
      <c r="BO383" s="79">
        <f t="shared" ca="1" si="308"/>
        <v>772.64699999999812</v>
      </c>
      <c r="BP383" s="79">
        <f t="shared" ca="1" si="340"/>
        <v>603631.60100000002</v>
      </c>
      <c r="BQ383" s="14">
        <f ca="1">SUM(BO$12:BO383)</f>
        <v>312521.62599999999</v>
      </c>
      <c r="BR383" s="77">
        <f ca="1">SUM(BM$12:BM383)+SUMIF(BN$12:BN383, "&lt;0")</f>
        <v>291109.97499999998</v>
      </c>
      <c r="BT383" s="78">
        <v>44557</v>
      </c>
      <c r="BU383" s="79">
        <f t="shared" ca="1" si="309"/>
        <v>2000</v>
      </c>
      <c r="BV383" s="79">
        <f t="shared" ca="1" si="325"/>
        <v>2000</v>
      </c>
      <c r="BW383" s="79">
        <f t="shared" ca="1" si="334"/>
        <v>977.35300000000188</v>
      </c>
      <c r="BX383" s="79">
        <f t="shared" ca="1" si="310"/>
        <v>1022.6469999999981</v>
      </c>
      <c r="BY383" s="79">
        <f t="shared" ca="1" si="311"/>
        <v>1022.6469999999981</v>
      </c>
      <c r="BZ383" s="79">
        <f t="shared" ca="1" si="317"/>
        <v>678081.49010891607</v>
      </c>
      <c r="CA383" s="14">
        <f ca="1">SUM(BY$12:BY383)</f>
        <v>350971.51510891609</v>
      </c>
      <c r="CB383" s="77">
        <f ca="1">SUM(BW$12:BW383)+SUMIF(BX$12:BX383, "&lt;0")</f>
        <v>327109.97500000003</v>
      </c>
      <c r="CD383" s="78">
        <v>44557</v>
      </c>
      <c r="CE383" s="79">
        <f t="shared" ca="1" si="312"/>
        <v>2500</v>
      </c>
      <c r="CF383" s="79">
        <f t="shared" ca="1" si="326"/>
        <v>2500</v>
      </c>
      <c r="CG383" s="79">
        <f t="shared" ca="1" si="335"/>
        <v>1367.8982969780245</v>
      </c>
      <c r="CH383" s="79">
        <f t="shared" ca="1" si="313"/>
        <v>1132.1017030219755</v>
      </c>
      <c r="CI383" s="79">
        <f t="shared" ca="1" si="314"/>
        <v>1132.1017030219755</v>
      </c>
      <c r="CJ383" s="79">
        <f t="shared" ca="1" si="341"/>
        <v>819341.69994991261</v>
      </c>
      <c r="CK383" s="14">
        <f ca="1">SUM(CI$12:CI383)</f>
        <v>423283.7361575549</v>
      </c>
      <c r="CL383" s="77">
        <f ca="1">SUM(CG$12:CG383)+SUMIF(CH$12:CH383, "&lt;0")</f>
        <v>396057.96379235771</v>
      </c>
    </row>
    <row r="384" spans="1:90" x14ac:dyDescent="0.2">
      <c r="A384" s="56">
        <v>44558</v>
      </c>
      <c r="B384" s="76">
        <f ca="1">IF($A384&gt;= $C$5,$C$6, INDEX('[1]Historical Data'!$D$2:$D$742, MATCH(A384, '[1]Historical Data'!$B$2:$B$742, 0)))</f>
        <v>1942.7882857142852</v>
      </c>
      <c r="C384" s="79">
        <f t="shared" ca="1" si="318"/>
        <v>1942.7882857142852</v>
      </c>
      <c r="D384" s="79">
        <f t="shared" ca="1" si="327"/>
        <v>1021.1349999999948</v>
      </c>
      <c r="E384" s="79">
        <f t="shared" ca="1" si="289"/>
        <v>921.6532857142904</v>
      </c>
      <c r="F384" s="79">
        <f t="shared" ca="1" si="290"/>
        <v>921.6532857142904</v>
      </c>
      <c r="G384" s="79">
        <f t="shared" ca="1" si="315"/>
        <v>663410.87500000338</v>
      </c>
      <c r="H384" s="14">
        <f ca="1">SUM(F$12:F384)</f>
        <v>343518.25185714266</v>
      </c>
      <c r="I384" s="77">
        <f ca="1">SUM(D$12:D384)+SUMIF(E$12:E384, "&lt;0")</f>
        <v>319892.62314285705</v>
      </c>
      <c r="J384" s="14"/>
      <c r="K384" s="78">
        <v>44558</v>
      </c>
      <c r="L384" s="79">
        <f t="shared" ca="1" si="291"/>
        <v>1850.8969899038457</v>
      </c>
      <c r="M384" s="79">
        <f t="shared" ca="1" si="319"/>
        <v>1850.8969899038457</v>
      </c>
      <c r="N384" s="79">
        <f t="shared" ca="1" si="328"/>
        <v>1021.1349999999948</v>
      </c>
      <c r="O384" s="79">
        <f t="shared" ca="1" si="292"/>
        <v>829.76198990385092</v>
      </c>
      <c r="P384" s="79">
        <f t="shared" ca="1" si="293"/>
        <v>829.76198990385092</v>
      </c>
      <c r="Q384" s="79">
        <f t="shared" ca="1" si="336"/>
        <v>635751.59496105625</v>
      </c>
      <c r="R384" s="14">
        <f ca="1">SUM(P$12:P384)</f>
        <v>329091.31841490342</v>
      </c>
      <c r="S384" s="77">
        <f ca="1">SUM(N$12:N384)+SUMIF(O$12:O384, "&lt;0")</f>
        <v>306660.27654615353</v>
      </c>
      <c r="U384" s="78">
        <v>44558</v>
      </c>
      <c r="V384" s="79">
        <f t="shared" ca="1" si="294"/>
        <v>1250</v>
      </c>
      <c r="W384" s="79">
        <f t="shared" ca="1" si="320"/>
        <v>1250</v>
      </c>
      <c r="X384" s="79">
        <f t="shared" ca="1" si="329"/>
        <v>1021.1349999999948</v>
      </c>
      <c r="Y384" s="79">
        <f t="shared" ca="1" si="295"/>
        <v>228.86500000000524</v>
      </c>
      <c r="Z384" s="79">
        <f t="shared" ca="1" si="296"/>
        <v>228.86500000000524</v>
      </c>
      <c r="AA384" s="79">
        <f t="shared" ca="1" si="337"/>
        <v>454881.60100000002</v>
      </c>
      <c r="AB384" s="14">
        <f ca="1">SUM(Z$12:Z384)</f>
        <v>234750.49099999998</v>
      </c>
      <c r="AC384" s="77">
        <f ca="1">SUM(X$12:X384)+SUMIF(Y$12:Y384, "&lt;0")</f>
        <v>220131.11</v>
      </c>
      <c r="AE384" s="78">
        <v>44558</v>
      </c>
      <c r="AF384" s="79">
        <f t="shared" ca="1" si="297"/>
        <v>2000</v>
      </c>
      <c r="AG384" s="79">
        <f t="shared" ca="1" si="321"/>
        <v>2000</v>
      </c>
      <c r="AH384" s="79">
        <f t="shared" ca="1" si="330"/>
        <v>1021.1349999999948</v>
      </c>
      <c r="AI384" s="79">
        <f t="shared" ca="1" si="298"/>
        <v>978.86500000000524</v>
      </c>
      <c r="AJ384" s="79">
        <f t="shared" ca="1" si="299"/>
        <v>978.86500000000524</v>
      </c>
      <c r="AK384" s="79">
        <f t="shared" ca="1" si="316"/>
        <v>680081.49010891607</v>
      </c>
      <c r="AL384" s="14">
        <f ca="1">SUM(AJ$12:AJ384)</f>
        <v>351950.38010891608</v>
      </c>
      <c r="AM384" s="77">
        <f ca="1">SUM(AH$12:AH384)+SUMIF(AI$12:AI384, "&lt;0")</f>
        <v>328131.11000000004</v>
      </c>
      <c r="AO384" s="78">
        <v>44558</v>
      </c>
      <c r="AP384" s="79">
        <f t="shared" ca="1" si="300"/>
        <v>3000</v>
      </c>
      <c r="AQ384" s="79">
        <f t="shared" ca="1" si="322"/>
        <v>3000</v>
      </c>
      <c r="AR384" s="79">
        <f t="shared" ca="1" si="331"/>
        <v>1585.260919530464</v>
      </c>
      <c r="AS384" s="79">
        <f t="shared" ca="1" si="301"/>
        <v>1414.739080469536</v>
      </c>
      <c r="AT384" s="79">
        <f t="shared" ca="1" si="302"/>
        <v>1414.739080469536</v>
      </c>
      <c r="AU384" s="79">
        <f t="shared" ca="1" si="338"/>
        <v>952967.72356228146</v>
      </c>
      <c r="AV384" s="14">
        <f ca="1">SUM(AT$12:AT384)</f>
        <v>494594.00077609275</v>
      </c>
      <c r="AW384" s="77">
        <f ca="1">SUM(AR$12:AR384)+SUMIF(AS$12:AS384, "&lt;0")</f>
        <v>458373.72278618888</v>
      </c>
      <c r="AX384" s="14"/>
      <c r="AZ384" s="78">
        <v>44558</v>
      </c>
      <c r="BA384" s="79">
        <f t="shared" ca="1" si="303"/>
        <v>1500</v>
      </c>
      <c r="BB384" s="79">
        <f t="shared" ca="1" si="323"/>
        <v>1500</v>
      </c>
      <c r="BC384" s="79">
        <f t="shared" ca="1" si="332"/>
        <v>1021.1349999999948</v>
      </c>
      <c r="BD384" s="79">
        <f t="shared" ca="1" si="304"/>
        <v>478.86500000000524</v>
      </c>
      <c r="BE384" s="79">
        <f t="shared" ca="1" si="305"/>
        <v>478.86500000000524</v>
      </c>
      <c r="BF384" s="79">
        <f t="shared" ca="1" si="339"/>
        <v>530131.60100000002</v>
      </c>
      <c r="BG384" s="14">
        <f ca="1">SUM(BE$12:BE384)</f>
        <v>274000.49099999998</v>
      </c>
      <c r="BH384" s="77">
        <f ca="1">SUM(BC$12:BC384)+SUMIF(BD$12:BD384, "&lt;0")</f>
        <v>256131.11000000002</v>
      </c>
      <c r="BJ384" s="78">
        <v>44558</v>
      </c>
      <c r="BK384" s="79">
        <f t="shared" ca="1" si="306"/>
        <v>1750</v>
      </c>
      <c r="BL384" s="79">
        <f t="shared" ca="1" si="324"/>
        <v>1750</v>
      </c>
      <c r="BM384" s="79">
        <f t="shared" ca="1" si="333"/>
        <v>1021.1349999999948</v>
      </c>
      <c r="BN384" s="79">
        <f t="shared" ca="1" si="307"/>
        <v>728.86500000000524</v>
      </c>
      <c r="BO384" s="79">
        <f t="shared" ca="1" si="308"/>
        <v>728.86500000000524</v>
      </c>
      <c r="BP384" s="79">
        <f t="shared" ca="1" si="340"/>
        <v>605381.60100000002</v>
      </c>
      <c r="BQ384" s="14">
        <f ca="1">SUM(BO$12:BO384)</f>
        <v>313250.49099999998</v>
      </c>
      <c r="BR384" s="77">
        <f ca="1">SUM(BM$12:BM384)+SUMIF(BN$12:BN384, "&lt;0")</f>
        <v>292131.11</v>
      </c>
      <c r="BT384" s="78">
        <v>44558</v>
      </c>
      <c r="BU384" s="79">
        <f t="shared" ca="1" si="309"/>
        <v>2000</v>
      </c>
      <c r="BV384" s="79">
        <f t="shared" ca="1" si="325"/>
        <v>2000</v>
      </c>
      <c r="BW384" s="79">
        <f t="shared" ca="1" si="334"/>
        <v>1021.1349999999948</v>
      </c>
      <c r="BX384" s="79">
        <f t="shared" ca="1" si="310"/>
        <v>978.86500000000524</v>
      </c>
      <c r="BY384" s="79">
        <f t="shared" ca="1" si="311"/>
        <v>978.86500000000524</v>
      </c>
      <c r="BZ384" s="79">
        <f t="shared" ca="1" si="317"/>
        <v>680081.49010891607</v>
      </c>
      <c r="CA384" s="14">
        <f ca="1">SUM(BY$12:BY384)</f>
        <v>351950.38010891608</v>
      </c>
      <c r="CB384" s="77">
        <f ca="1">SUM(BW$12:BW384)+SUMIF(BX$12:BX384, "&lt;0")</f>
        <v>328131.11000000004</v>
      </c>
      <c r="CD384" s="78">
        <v>44558</v>
      </c>
      <c r="CE384" s="79">
        <f t="shared" ca="1" si="312"/>
        <v>2500</v>
      </c>
      <c r="CF384" s="79">
        <f t="shared" ca="1" si="326"/>
        <v>2500</v>
      </c>
      <c r="CG384" s="79">
        <f t="shared" ca="1" si="335"/>
        <v>1388.1750503309145</v>
      </c>
      <c r="CH384" s="79">
        <f t="shared" ca="1" si="313"/>
        <v>1111.8249496690855</v>
      </c>
      <c r="CI384" s="79">
        <f t="shared" ca="1" si="314"/>
        <v>1111.8249496690855</v>
      </c>
      <c r="CJ384" s="79">
        <f t="shared" ca="1" si="341"/>
        <v>821841.69994991261</v>
      </c>
      <c r="CK384" s="14">
        <f ca="1">SUM(CI$12:CI384)</f>
        <v>424395.56110722397</v>
      </c>
      <c r="CL384" s="77">
        <f ca="1">SUM(CG$12:CG384)+SUMIF(CH$12:CH384, "&lt;0")</f>
        <v>397446.13884268864</v>
      </c>
    </row>
    <row r="385" spans="1:90" x14ac:dyDescent="0.2">
      <c r="A385" s="56">
        <v>44559</v>
      </c>
      <c r="B385" s="76">
        <f ca="1">IF($A385&gt;= $C$5,$C$6, INDEX('[1]Historical Data'!$D$2:$D$742, MATCH(A385, '[1]Historical Data'!$B$2:$B$742, 0)))</f>
        <v>1942.7882857142852</v>
      </c>
      <c r="C385" s="79">
        <f t="shared" ca="1" si="318"/>
        <v>1942.7882857142852</v>
      </c>
      <c r="D385" s="79">
        <f t="shared" ca="1" si="327"/>
        <v>0</v>
      </c>
      <c r="E385" s="79">
        <f t="shared" ca="1" si="289"/>
        <v>1942.7882857142852</v>
      </c>
      <c r="F385" s="79">
        <f t="shared" ca="1" si="290"/>
        <v>1942.7882857142852</v>
      </c>
      <c r="G385" s="79">
        <f t="shared" ca="1" si="315"/>
        <v>665353.66328571772</v>
      </c>
      <c r="H385" s="14">
        <f ca="1">SUM(F$12:F385)</f>
        <v>345461.04014285695</v>
      </c>
      <c r="I385" s="77">
        <f ca="1">SUM(D$12:D385)+SUMIF(E$12:E385, "&lt;0")</f>
        <v>319892.62314285705</v>
      </c>
      <c r="J385" s="14"/>
      <c r="K385" s="78">
        <v>44559</v>
      </c>
      <c r="L385" s="79">
        <f t="shared" ca="1" si="291"/>
        <v>1850.8969899038457</v>
      </c>
      <c r="M385" s="79">
        <f t="shared" ca="1" si="319"/>
        <v>1850.8969899038457</v>
      </c>
      <c r="N385" s="79">
        <f t="shared" ca="1" si="328"/>
        <v>0</v>
      </c>
      <c r="O385" s="79">
        <f t="shared" ca="1" si="292"/>
        <v>1850.8969899038457</v>
      </c>
      <c r="P385" s="79">
        <f t="shared" ca="1" si="293"/>
        <v>1850.8969899038457</v>
      </c>
      <c r="Q385" s="79">
        <f t="shared" ca="1" si="336"/>
        <v>637602.49195096013</v>
      </c>
      <c r="R385" s="14">
        <f ca="1">SUM(P$12:P385)</f>
        <v>330942.21540480724</v>
      </c>
      <c r="S385" s="77">
        <f ca="1">SUM(N$12:N385)+SUMIF(O$12:O385, "&lt;0")</f>
        <v>306660.27654615353</v>
      </c>
      <c r="U385" s="78">
        <v>44559</v>
      </c>
      <c r="V385" s="79">
        <f t="shared" ca="1" si="294"/>
        <v>1250</v>
      </c>
      <c r="W385" s="79">
        <f t="shared" ca="1" si="320"/>
        <v>1250</v>
      </c>
      <c r="X385" s="79">
        <f t="shared" ca="1" si="329"/>
        <v>0</v>
      </c>
      <c r="Y385" s="79">
        <f t="shared" ca="1" si="295"/>
        <v>1250</v>
      </c>
      <c r="Z385" s="79">
        <f t="shared" ca="1" si="296"/>
        <v>1250</v>
      </c>
      <c r="AA385" s="79">
        <f t="shared" ca="1" si="337"/>
        <v>456131.60100000002</v>
      </c>
      <c r="AB385" s="14">
        <f ca="1">SUM(Z$12:Z385)</f>
        <v>236000.49099999998</v>
      </c>
      <c r="AC385" s="77">
        <f ca="1">SUM(X$12:X385)+SUMIF(Y$12:Y385, "&lt;0")</f>
        <v>220131.11</v>
      </c>
      <c r="AE385" s="78">
        <v>44559</v>
      </c>
      <c r="AF385" s="79">
        <f t="shared" ca="1" si="297"/>
        <v>2000</v>
      </c>
      <c r="AG385" s="79">
        <f t="shared" ca="1" si="321"/>
        <v>2000</v>
      </c>
      <c r="AH385" s="79">
        <f t="shared" ca="1" si="330"/>
        <v>0</v>
      </c>
      <c r="AI385" s="79">
        <f t="shared" ca="1" si="298"/>
        <v>2000</v>
      </c>
      <c r="AJ385" s="79">
        <f t="shared" ca="1" si="299"/>
        <v>2000</v>
      </c>
      <c r="AK385" s="79">
        <f t="shared" ca="1" si="316"/>
        <v>682081.49010891607</v>
      </c>
      <c r="AL385" s="14">
        <f ca="1">SUM(AJ$12:AJ385)</f>
        <v>353950.38010891608</v>
      </c>
      <c r="AM385" s="77">
        <f ca="1">SUM(AH$12:AH385)+SUMIF(AI$12:AI385, "&lt;0")</f>
        <v>328131.11000000004</v>
      </c>
      <c r="AO385" s="78">
        <v>44559</v>
      </c>
      <c r="AP385" s="79">
        <f t="shared" ca="1" si="300"/>
        <v>3000</v>
      </c>
      <c r="AQ385" s="79">
        <f t="shared" ca="1" si="322"/>
        <v>3000</v>
      </c>
      <c r="AR385" s="79">
        <f t="shared" ca="1" si="331"/>
        <v>564.12591953046922</v>
      </c>
      <c r="AS385" s="79">
        <f t="shared" ca="1" si="301"/>
        <v>2435.8740804695308</v>
      </c>
      <c r="AT385" s="79">
        <f t="shared" ca="1" si="302"/>
        <v>2435.8740804695308</v>
      </c>
      <c r="AU385" s="79">
        <f t="shared" ca="1" si="338"/>
        <v>955967.72356228146</v>
      </c>
      <c r="AV385" s="14">
        <f ca="1">SUM(AT$12:AT385)</f>
        <v>497029.8748565623</v>
      </c>
      <c r="AW385" s="77">
        <f ca="1">SUM(AR$12:AR385)+SUMIF(AS$12:AS385, "&lt;0")</f>
        <v>458937.84870571934</v>
      </c>
      <c r="AX385" s="14"/>
      <c r="AZ385" s="78">
        <v>44559</v>
      </c>
      <c r="BA385" s="79">
        <f t="shared" ca="1" si="303"/>
        <v>1500</v>
      </c>
      <c r="BB385" s="79">
        <f t="shared" ca="1" si="323"/>
        <v>1500</v>
      </c>
      <c r="BC385" s="79">
        <f t="shared" ca="1" si="332"/>
        <v>0</v>
      </c>
      <c r="BD385" s="79">
        <f t="shared" ca="1" si="304"/>
        <v>1500</v>
      </c>
      <c r="BE385" s="79">
        <f t="shared" ca="1" si="305"/>
        <v>1500</v>
      </c>
      <c r="BF385" s="79">
        <f t="shared" ca="1" si="339"/>
        <v>531631.60100000002</v>
      </c>
      <c r="BG385" s="14">
        <f ca="1">SUM(BE$12:BE385)</f>
        <v>275500.49099999998</v>
      </c>
      <c r="BH385" s="77">
        <f ca="1">SUM(BC$12:BC385)+SUMIF(BD$12:BD385, "&lt;0")</f>
        <v>256131.11000000002</v>
      </c>
      <c r="BJ385" s="78">
        <v>44559</v>
      </c>
      <c r="BK385" s="79">
        <f t="shared" ca="1" si="306"/>
        <v>1750</v>
      </c>
      <c r="BL385" s="79">
        <f t="shared" ca="1" si="324"/>
        <v>1750</v>
      </c>
      <c r="BM385" s="79">
        <f t="shared" ca="1" si="333"/>
        <v>0</v>
      </c>
      <c r="BN385" s="79">
        <f t="shared" ca="1" si="307"/>
        <v>1750</v>
      </c>
      <c r="BO385" s="79">
        <f t="shared" ca="1" si="308"/>
        <v>1750</v>
      </c>
      <c r="BP385" s="79">
        <f t="shared" ca="1" si="340"/>
        <v>607131.60100000002</v>
      </c>
      <c r="BQ385" s="14">
        <f ca="1">SUM(BO$12:BO385)</f>
        <v>315000.49099999998</v>
      </c>
      <c r="BR385" s="77">
        <f ca="1">SUM(BM$12:BM385)+SUMIF(BN$12:BN385, "&lt;0")</f>
        <v>292131.11</v>
      </c>
      <c r="BT385" s="78">
        <v>44559</v>
      </c>
      <c r="BU385" s="79">
        <f t="shared" ca="1" si="309"/>
        <v>2000</v>
      </c>
      <c r="BV385" s="79">
        <f t="shared" ca="1" si="325"/>
        <v>2000</v>
      </c>
      <c r="BW385" s="79">
        <f t="shared" ca="1" si="334"/>
        <v>0</v>
      </c>
      <c r="BX385" s="79">
        <f t="shared" ca="1" si="310"/>
        <v>2000</v>
      </c>
      <c r="BY385" s="79">
        <f t="shared" ca="1" si="311"/>
        <v>2000</v>
      </c>
      <c r="BZ385" s="79">
        <f t="shared" ca="1" si="317"/>
        <v>682081.49010891607</v>
      </c>
      <c r="CA385" s="14">
        <f ca="1">SUM(BY$12:BY385)</f>
        <v>353950.38010891608</v>
      </c>
      <c r="CB385" s="77">
        <f ca="1">SUM(BW$12:BW385)+SUMIF(BX$12:BX385, "&lt;0")</f>
        <v>328131.11000000004</v>
      </c>
      <c r="CD385" s="78">
        <v>44559</v>
      </c>
      <c r="CE385" s="79">
        <f t="shared" ca="1" si="312"/>
        <v>2500</v>
      </c>
      <c r="CF385" s="79">
        <f t="shared" ca="1" si="326"/>
        <v>2500</v>
      </c>
      <c r="CG385" s="79">
        <f t="shared" ca="1" si="335"/>
        <v>343.53480368381679</v>
      </c>
      <c r="CH385" s="79">
        <f t="shared" ca="1" si="313"/>
        <v>2156.4651963161832</v>
      </c>
      <c r="CI385" s="79">
        <f t="shared" ca="1" si="314"/>
        <v>2156.4651963161832</v>
      </c>
      <c r="CJ385" s="79">
        <f t="shared" ca="1" si="341"/>
        <v>824341.69994991261</v>
      </c>
      <c r="CK385" s="14">
        <f ca="1">SUM(CI$12:CI385)</f>
        <v>426552.02630354016</v>
      </c>
      <c r="CL385" s="77">
        <f ca="1">SUM(CG$12:CG385)+SUMIF(CH$12:CH385, "&lt;0")</f>
        <v>397789.67364637245</v>
      </c>
    </row>
    <row r="386" spans="1:90" x14ac:dyDescent="0.2">
      <c r="A386" s="56">
        <v>44560</v>
      </c>
      <c r="B386" s="76">
        <f ca="1">IF($A386&gt;= $C$5,$C$6, INDEX('[1]Historical Data'!$D$2:$D$742, MATCH(A386, '[1]Historical Data'!$B$2:$B$742, 0)))</f>
        <v>1942.7882857142852</v>
      </c>
      <c r="C386" s="79">
        <f t="shared" ca="1" si="318"/>
        <v>1942.7882857142852</v>
      </c>
      <c r="D386" s="79">
        <f t="shared" ca="1" si="327"/>
        <v>320.53100000000268</v>
      </c>
      <c r="E386" s="79">
        <f t="shared" ca="1" si="289"/>
        <v>1622.2572857142825</v>
      </c>
      <c r="F386" s="79">
        <f t="shared" ca="1" si="290"/>
        <v>1622.2572857142825</v>
      </c>
      <c r="G386" s="79">
        <f t="shared" ca="1" si="315"/>
        <v>667296.45157143206</v>
      </c>
      <c r="H386" s="14">
        <f ca="1">SUM(F$12:F386)</f>
        <v>347083.29742857121</v>
      </c>
      <c r="I386" s="77">
        <f ca="1">SUM(D$12:D386)+SUMIF(E$12:E386, "&lt;0")</f>
        <v>320213.15414285706</v>
      </c>
      <c r="J386" s="14"/>
      <c r="K386" s="78">
        <v>44560</v>
      </c>
      <c r="L386" s="79">
        <f t="shared" ca="1" si="291"/>
        <v>1850.8969899038457</v>
      </c>
      <c r="M386" s="79">
        <f t="shared" ca="1" si="319"/>
        <v>1850.8969899038457</v>
      </c>
      <c r="N386" s="79">
        <f t="shared" ca="1" si="328"/>
        <v>320.53100000000268</v>
      </c>
      <c r="O386" s="79">
        <f t="shared" ca="1" si="292"/>
        <v>1530.365989903843</v>
      </c>
      <c r="P386" s="79">
        <f t="shared" ca="1" si="293"/>
        <v>1530.365989903843</v>
      </c>
      <c r="Q386" s="79">
        <f t="shared" ca="1" si="336"/>
        <v>639453.38894086401</v>
      </c>
      <c r="R386" s="14">
        <f ca="1">SUM(P$12:P386)</f>
        <v>332472.5813947111</v>
      </c>
      <c r="S386" s="77">
        <f ca="1">SUM(N$12:N386)+SUMIF(O$12:O386, "&lt;0")</f>
        <v>306980.80754615355</v>
      </c>
      <c r="U386" s="78">
        <v>44560</v>
      </c>
      <c r="V386" s="79">
        <f t="shared" ca="1" si="294"/>
        <v>1250</v>
      </c>
      <c r="W386" s="79">
        <f t="shared" ca="1" si="320"/>
        <v>1250</v>
      </c>
      <c r="X386" s="79">
        <f t="shared" ca="1" si="329"/>
        <v>320.53100000000268</v>
      </c>
      <c r="Y386" s="79">
        <f t="shared" ca="1" si="295"/>
        <v>929.46899999999732</v>
      </c>
      <c r="Z386" s="79">
        <f t="shared" ca="1" si="296"/>
        <v>929.46899999999732</v>
      </c>
      <c r="AA386" s="79">
        <f t="shared" ca="1" si="337"/>
        <v>457381.60100000002</v>
      </c>
      <c r="AB386" s="14">
        <f ca="1">SUM(Z$12:Z386)</f>
        <v>236929.95999999996</v>
      </c>
      <c r="AC386" s="77">
        <f ca="1">SUM(X$12:X386)+SUMIF(Y$12:Y386, "&lt;0")</f>
        <v>220451.641</v>
      </c>
      <c r="AE386" s="78">
        <v>44560</v>
      </c>
      <c r="AF386" s="79">
        <f t="shared" ca="1" si="297"/>
        <v>2000</v>
      </c>
      <c r="AG386" s="79">
        <f t="shared" ca="1" si="321"/>
        <v>2000</v>
      </c>
      <c r="AH386" s="79">
        <f t="shared" ca="1" si="330"/>
        <v>320.53100000000268</v>
      </c>
      <c r="AI386" s="79">
        <f t="shared" ca="1" si="298"/>
        <v>1679.4689999999973</v>
      </c>
      <c r="AJ386" s="79">
        <f t="shared" ca="1" si="299"/>
        <v>1679.4689999999973</v>
      </c>
      <c r="AK386" s="79">
        <f t="shared" ca="1" si="316"/>
        <v>684081.49010891607</v>
      </c>
      <c r="AL386" s="14">
        <f ca="1">SUM(AJ$12:AJ386)</f>
        <v>355629.84910891607</v>
      </c>
      <c r="AM386" s="77">
        <f ca="1">SUM(AH$12:AH386)+SUMIF(AI$12:AI386, "&lt;0")</f>
        <v>328451.64100000006</v>
      </c>
      <c r="AO386" s="78">
        <v>44560</v>
      </c>
      <c r="AP386" s="79">
        <f t="shared" ca="1" si="300"/>
        <v>3000</v>
      </c>
      <c r="AQ386" s="79">
        <f t="shared" ca="1" si="322"/>
        <v>3000</v>
      </c>
      <c r="AR386" s="79">
        <f t="shared" ca="1" si="331"/>
        <v>884.6569195304719</v>
      </c>
      <c r="AS386" s="79">
        <f t="shared" ca="1" si="301"/>
        <v>2115.3430804695281</v>
      </c>
      <c r="AT386" s="79">
        <f t="shared" ca="1" si="302"/>
        <v>2115.3430804695281</v>
      </c>
      <c r="AU386" s="79">
        <f t="shared" ca="1" si="338"/>
        <v>958967.72356228146</v>
      </c>
      <c r="AV386" s="14">
        <f ca="1">SUM(AT$12:AT386)</f>
        <v>499145.21793703182</v>
      </c>
      <c r="AW386" s="77">
        <f ca="1">SUM(AR$12:AR386)+SUMIF(AS$12:AS386, "&lt;0")</f>
        <v>459822.50562524982</v>
      </c>
      <c r="AX386" s="14"/>
      <c r="AZ386" s="78">
        <v>44560</v>
      </c>
      <c r="BA386" s="79">
        <f t="shared" ca="1" si="303"/>
        <v>1500</v>
      </c>
      <c r="BB386" s="79">
        <f t="shared" ca="1" si="323"/>
        <v>1500</v>
      </c>
      <c r="BC386" s="79">
        <f t="shared" ca="1" si="332"/>
        <v>320.53100000000268</v>
      </c>
      <c r="BD386" s="79">
        <f t="shared" ca="1" si="304"/>
        <v>1179.4689999999973</v>
      </c>
      <c r="BE386" s="79">
        <f t="shared" ca="1" si="305"/>
        <v>1179.4689999999973</v>
      </c>
      <c r="BF386" s="79">
        <f t="shared" ca="1" si="339"/>
        <v>533131.60100000002</v>
      </c>
      <c r="BG386" s="14">
        <f ca="1">SUM(BE$12:BE386)</f>
        <v>276679.95999999996</v>
      </c>
      <c r="BH386" s="77">
        <f ca="1">SUM(BC$12:BC386)+SUMIF(BD$12:BD386, "&lt;0")</f>
        <v>256451.64100000003</v>
      </c>
      <c r="BJ386" s="78">
        <v>44560</v>
      </c>
      <c r="BK386" s="79">
        <f t="shared" ca="1" si="306"/>
        <v>1750</v>
      </c>
      <c r="BL386" s="79">
        <f t="shared" ca="1" si="324"/>
        <v>1750</v>
      </c>
      <c r="BM386" s="79">
        <f t="shared" ca="1" si="333"/>
        <v>320.53100000000268</v>
      </c>
      <c r="BN386" s="79">
        <f t="shared" ca="1" si="307"/>
        <v>1429.4689999999973</v>
      </c>
      <c r="BO386" s="79">
        <f t="shared" ca="1" si="308"/>
        <v>1429.4689999999973</v>
      </c>
      <c r="BP386" s="79">
        <f t="shared" ca="1" si="340"/>
        <v>608881.60100000002</v>
      </c>
      <c r="BQ386" s="14">
        <f ca="1">SUM(BO$12:BO386)</f>
        <v>316429.95999999996</v>
      </c>
      <c r="BR386" s="77">
        <f ca="1">SUM(BM$12:BM386)+SUMIF(BN$12:BN386, "&lt;0")</f>
        <v>292451.641</v>
      </c>
      <c r="BT386" s="78">
        <v>44560</v>
      </c>
      <c r="BU386" s="79">
        <f t="shared" ca="1" si="309"/>
        <v>2000</v>
      </c>
      <c r="BV386" s="79">
        <f t="shared" ca="1" si="325"/>
        <v>2000</v>
      </c>
      <c r="BW386" s="79">
        <f t="shared" ca="1" si="334"/>
        <v>320.53100000000268</v>
      </c>
      <c r="BX386" s="79">
        <f t="shared" ca="1" si="310"/>
        <v>1679.4689999999973</v>
      </c>
      <c r="BY386" s="79">
        <f t="shared" ca="1" si="311"/>
        <v>1679.4689999999973</v>
      </c>
      <c r="BZ386" s="79">
        <f t="shared" ca="1" si="317"/>
        <v>684081.49010891607</v>
      </c>
      <c r="CA386" s="14">
        <f ca="1">SUM(BY$12:BY386)</f>
        <v>355629.84910891607</v>
      </c>
      <c r="CB386" s="77">
        <f ca="1">SUM(BW$12:BW386)+SUMIF(BX$12:BX386, "&lt;0")</f>
        <v>328451.64100000006</v>
      </c>
      <c r="CD386" s="78">
        <v>44560</v>
      </c>
      <c r="CE386" s="79">
        <f t="shared" ca="1" si="312"/>
        <v>2500</v>
      </c>
      <c r="CF386" s="79">
        <f t="shared" ca="1" si="326"/>
        <v>2500</v>
      </c>
      <c r="CG386" s="79">
        <f t="shared" ca="1" si="335"/>
        <v>640.56055703671655</v>
      </c>
      <c r="CH386" s="79">
        <f t="shared" ca="1" si="313"/>
        <v>1859.4394429632835</v>
      </c>
      <c r="CI386" s="79">
        <f t="shared" ca="1" si="314"/>
        <v>1859.4394429632835</v>
      </c>
      <c r="CJ386" s="79">
        <f t="shared" ca="1" si="341"/>
        <v>826841.69994991261</v>
      </c>
      <c r="CK386" s="14">
        <f ca="1">SUM(CI$12:CI386)</f>
        <v>428411.46574650344</v>
      </c>
      <c r="CL386" s="77">
        <f ca="1">SUM(CG$12:CG386)+SUMIF(CH$12:CH386, "&lt;0")</f>
        <v>398430.23420340917</v>
      </c>
    </row>
    <row r="387" spans="1:90" x14ac:dyDescent="0.2">
      <c r="A387" s="56">
        <v>44561</v>
      </c>
      <c r="B387" s="76">
        <f ca="1">IF($A387&gt;= $C$5,$C$6, INDEX('[1]Historical Data'!$D$2:$D$742, MATCH(A387, '[1]Historical Data'!$B$2:$B$742, 0)))</f>
        <v>1942.7882857142852</v>
      </c>
      <c r="C387" s="79">
        <f t="shared" ca="1" si="318"/>
        <v>1942.7882857142852</v>
      </c>
      <c r="D387" s="79">
        <f t="shared" ca="1" si="327"/>
        <v>0</v>
      </c>
      <c r="E387" s="79">
        <f t="shared" ca="1" si="289"/>
        <v>1942.7882857142852</v>
      </c>
      <c r="F387" s="79">
        <f t="shared" ca="1" si="290"/>
        <v>1942.7882857142852</v>
      </c>
      <c r="G387" s="79">
        <f t="shared" ca="1" si="315"/>
        <v>669239.2398571464</v>
      </c>
      <c r="H387" s="14">
        <f ca="1">SUM(F$12:F387)</f>
        <v>349026.08571428549</v>
      </c>
      <c r="I387" s="77">
        <f ca="1">SUM(D$12:D387)+SUMIF(E$12:E387, "&lt;0")</f>
        <v>320213.15414285706</v>
      </c>
      <c r="J387" s="14"/>
      <c r="K387" s="78">
        <v>44561</v>
      </c>
      <c r="L387" s="79">
        <f t="shared" ca="1" si="291"/>
        <v>1850.8969899038457</v>
      </c>
      <c r="M387" s="79">
        <f t="shared" ca="1" si="319"/>
        <v>1850.8969899038457</v>
      </c>
      <c r="N387" s="79">
        <f t="shared" ca="1" si="328"/>
        <v>0</v>
      </c>
      <c r="O387" s="79">
        <f t="shared" ca="1" si="292"/>
        <v>1850.8969899038457</v>
      </c>
      <c r="P387" s="79">
        <f t="shared" ca="1" si="293"/>
        <v>1850.8969899038457</v>
      </c>
      <c r="Q387" s="79">
        <f t="shared" ca="1" si="336"/>
        <v>641304.28593076789</v>
      </c>
      <c r="R387" s="14">
        <f ca="1">SUM(P$12:P387)</f>
        <v>334323.47838461492</v>
      </c>
      <c r="S387" s="77">
        <f ca="1">SUM(N$12:N387)+SUMIF(O$12:O387, "&lt;0")</f>
        <v>306980.80754615355</v>
      </c>
      <c r="U387" s="78">
        <v>44561</v>
      </c>
      <c r="V387" s="79">
        <f t="shared" ca="1" si="294"/>
        <v>1250</v>
      </c>
      <c r="W387" s="79">
        <f t="shared" ca="1" si="320"/>
        <v>1250</v>
      </c>
      <c r="X387" s="79">
        <f t="shared" ca="1" si="329"/>
        <v>0</v>
      </c>
      <c r="Y387" s="79">
        <f t="shared" ca="1" si="295"/>
        <v>1250</v>
      </c>
      <c r="Z387" s="79">
        <f t="shared" ca="1" si="296"/>
        <v>1250</v>
      </c>
      <c r="AA387" s="79">
        <f t="shared" ca="1" si="337"/>
        <v>458631.60100000002</v>
      </c>
      <c r="AB387" s="14">
        <f ca="1">SUM(Z$12:Z387)</f>
        <v>238179.95999999996</v>
      </c>
      <c r="AC387" s="77">
        <f ca="1">SUM(X$12:X387)+SUMIF(Y$12:Y387, "&lt;0")</f>
        <v>220451.641</v>
      </c>
      <c r="AE387" s="78">
        <v>44561</v>
      </c>
      <c r="AF387" s="79">
        <f t="shared" ca="1" si="297"/>
        <v>2000</v>
      </c>
      <c r="AG387" s="79">
        <f t="shared" ca="1" si="321"/>
        <v>2000</v>
      </c>
      <c r="AH387" s="79">
        <f t="shared" ca="1" si="330"/>
        <v>0</v>
      </c>
      <c r="AI387" s="79">
        <f t="shared" ca="1" si="298"/>
        <v>2000</v>
      </c>
      <c r="AJ387" s="79">
        <f t="shared" ca="1" si="299"/>
        <v>2000</v>
      </c>
      <c r="AK387" s="79">
        <f t="shared" ca="1" si="316"/>
        <v>686081.49010891607</v>
      </c>
      <c r="AL387" s="14">
        <f ca="1">SUM(AJ$12:AJ387)</f>
        <v>357629.84910891607</v>
      </c>
      <c r="AM387" s="77">
        <f ca="1">SUM(AH$12:AH387)+SUMIF(AI$12:AI387, "&lt;0")</f>
        <v>328451.64100000006</v>
      </c>
      <c r="AO387" s="78">
        <v>44561</v>
      </c>
      <c r="AP387" s="79">
        <f t="shared" ca="1" si="300"/>
        <v>3000</v>
      </c>
      <c r="AQ387" s="79">
        <f t="shared" ca="1" si="322"/>
        <v>3000</v>
      </c>
      <c r="AR387" s="79">
        <f t="shared" ca="1" si="331"/>
        <v>564.12591953046922</v>
      </c>
      <c r="AS387" s="79">
        <f t="shared" ca="1" si="301"/>
        <v>2435.8740804695308</v>
      </c>
      <c r="AT387" s="79">
        <f t="shared" ca="1" si="302"/>
        <v>2435.8740804695308</v>
      </c>
      <c r="AU387" s="79">
        <f t="shared" ca="1" si="338"/>
        <v>961967.72356228146</v>
      </c>
      <c r="AV387" s="14">
        <f ca="1">SUM(AT$12:AT387)</f>
        <v>501581.09201750136</v>
      </c>
      <c r="AW387" s="77">
        <f ca="1">SUM(AR$12:AR387)+SUMIF(AS$12:AS387, "&lt;0")</f>
        <v>460386.63154478028</v>
      </c>
      <c r="AX387" s="14"/>
      <c r="AZ387" s="78">
        <v>44561</v>
      </c>
      <c r="BA387" s="79">
        <f t="shared" ca="1" si="303"/>
        <v>1500</v>
      </c>
      <c r="BB387" s="79">
        <f t="shared" ca="1" si="323"/>
        <v>1500</v>
      </c>
      <c r="BC387" s="79">
        <f t="shared" ca="1" si="332"/>
        <v>0</v>
      </c>
      <c r="BD387" s="79">
        <f t="shared" ca="1" si="304"/>
        <v>1500</v>
      </c>
      <c r="BE387" s="79">
        <f t="shared" ca="1" si="305"/>
        <v>1500</v>
      </c>
      <c r="BF387" s="79">
        <f t="shared" ca="1" si="339"/>
        <v>534631.60100000002</v>
      </c>
      <c r="BG387" s="14">
        <f ca="1">SUM(BE$12:BE387)</f>
        <v>278179.95999999996</v>
      </c>
      <c r="BH387" s="77">
        <f ca="1">SUM(BC$12:BC387)+SUMIF(BD$12:BD387, "&lt;0")</f>
        <v>256451.64100000003</v>
      </c>
      <c r="BJ387" s="78">
        <v>44561</v>
      </c>
      <c r="BK387" s="79">
        <f t="shared" ca="1" si="306"/>
        <v>1750</v>
      </c>
      <c r="BL387" s="79">
        <f t="shared" ca="1" si="324"/>
        <v>1750</v>
      </c>
      <c r="BM387" s="79">
        <f t="shared" ca="1" si="333"/>
        <v>0</v>
      </c>
      <c r="BN387" s="79">
        <f t="shared" ca="1" si="307"/>
        <v>1750</v>
      </c>
      <c r="BO387" s="79">
        <f t="shared" ca="1" si="308"/>
        <v>1750</v>
      </c>
      <c r="BP387" s="79">
        <f t="shared" ca="1" si="340"/>
        <v>610631.60100000002</v>
      </c>
      <c r="BQ387" s="14">
        <f ca="1">SUM(BO$12:BO387)</f>
        <v>318179.95999999996</v>
      </c>
      <c r="BR387" s="77">
        <f ca="1">SUM(BM$12:BM387)+SUMIF(BN$12:BN387, "&lt;0")</f>
        <v>292451.641</v>
      </c>
      <c r="BT387" s="78">
        <v>44561</v>
      </c>
      <c r="BU387" s="79">
        <f t="shared" ca="1" si="309"/>
        <v>2000</v>
      </c>
      <c r="BV387" s="79">
        <f t="shared" ca="1" si="325"/>
        <v>2000</v>
      </c>
      <c r="BW387" s="79">
        <f t="shared" ca="1" si="334"/>
        <v>0</v>
      </c>
      <c r="BX387" s="79">
        <f t="shared" ca="1" si="310"/>
        <v>2000</v>
      </c>
      <c r="BY387" s="79">
        <f t="shared" ca="1" si="311"/>
        <v>2000</v>
      </c>
      <c r="BZ387" s="79">
        <f t="shared" ca="1" si="317"/>
        <v>686081.49010891607</v>
      </c>
      <c r="CA387" s="14">
        <f ca="1">SUM(BY$12:BY387)</f>
        <v>357629.84910891607</v>
      </c>
      <c r="CB387" s="77">
        <f ca="1">SUM(BW$12:BW387)+SUMIF(BX$12:BX387, "&lt;0")</f>
        <v>328451.64100000006</v>
      </c>
      <c r="CD387" s="78">
        <v>44561</v>
      </c>
      <c r="CE387" s="79">
        <f t="shared" ca="1" si="312"/>
        <v>2500</v>
      </c>
      <c r="CF387" s="79">
        <f t="shared" ca="1" si="326"/>
        <v>2500</v>
      </c>
      <c r="CG387" s="79">
        <f t="shared" ca="1" si="335"/>
        <v>296.52431038961095</v>
      </c>
      <c r="CH387" s="79">
        <f t="shared" ca="1" si="313"/>
        <v>2203.4756896103891</v>
      </c>
      <c r="CI387" s="79">
        <f t="shared" ca="1" si="314"/>
        <v>2203.4756896103891</v>
      </c>
      <c r="CJ387" s="79">
        <f t="shared" ca="1" si="341"/>
        <v>829341.69994991261</v>
      </c>
      <c r="CK387" s="14">
        <f ca="1">SUM(CI$12:CI387)</f>
        <v>430614.94143611385</v>
      </c>
      <c r="CL387" s="77">
        <f ca="1">SUM(CG$12:CG387)+SUMIF(CH$12:CH387, "&lt;0")</f>
        <v>398726.75851379876</v>
      </c>
    </row>
    <row r="388" spans="1:90" x14ac:dyDescent="0.2">
      <c r="A388" s="56">
        <v>44562</v>
      </c>
      <c r="B388" s="76">
        <f ca="1">IF($A388&gt;= $C$5,$C$6, INDEX('[1]Historical Data'!$D$2:$D$742, MATCH(A388, '[1]Historical Data'!$B$2:$B$742, 0)))</f>
        <v>1942.7882857142852</v>
      </c>
      <c r="C388" s="79">
        <f t="shared" ca="1" si="318"/>
        <v>1942.7882857142852</v>
      </c>
      <c r="D388" s="79">
        <f t="shared" ca="1" si="327"/>
        <v>0</v>
      </c>
      <c r="E388" s="79">
        <f t="shared" ca="1" si="289"/>
        <v>1942.7882857142852</v>
      </c>
      <c r="F388" s="79">
        <f t="shared" ca="1" si="290"/>
        <v>1942.7882857142852</v>
      </c>
      <c r="G388" s="79">
        <f t="shared" ca="1" si="315"/>
        <v>671182.02814286074</v>
      </c>
      <c r="H388" s="14">
        <f ca="1">SUM(F$12:F388)</f>
        <v>350968.87399999978</v>
      </c>
      <c r="I388" s="77">
        <f ca="1">SUM(D$12:D388)+SUMIF(E$12:E388, "&lt;0")</f>
        <v>320213.15414285706</v>
      </c>
      <c r="J388" s="14"/>
      <c r="K388" s="78">
        <v>44562</v>
      </c>
      <c r="L388" s="79">
        <f t="shared" ca="1" si="291"/>
        <v>1850.8969899038457</v>
      </c>
      <c r="M388" s="79">
        <f t="shared" ca="1" si="319"/>
        <v>1850.8969899038457</v>
      </c>
      <c r="N388" s="79">
        <f t="shared" ca="1" si="328"/>
        <v>0</v>
      </c>
      <c r="O388" s="79">
        <f t="shared" ca="1" si="292"/>
        <v>1850.8969899038457</v>
      </c>
      <c r="P388" s="79">
        <f t="shared" ca="1" si="293"/>
        <v>1850.8969899038457</v>
      </c>
      <c r="Q388" s="79">
        <f t="shared" ca="1" si="336"/>
        <v>643155.18292067177</v>
      </c>
      <c r="R388" s="14">
        <f ca="1">SUM(P$12:P388)</f>
        <v>336174.37537451874</v>
      </c>
      <c r="S388" s="77">
        <f ca="1">SUM(N$12:N388)+SUMIF(O$12:O388, "&lt;0")</f>
        <v>306980.80754615355</v>
      </c>
      <c r="U388" s="78">
        <v>44562</v>
      </c>
      <c r="V388" s="79">
        <f t="shared" ca="1" si="294"/>
        <v>1250</v>
      </c>
      <c r="W388" s="79">
        <f t="shared" ca="1" si="320"/>
        <v>1250</v>
      </c>
      <c r="X388" s="79">
        <f t="shared" ca="1" si="329"/>
        <v>0</v>
      </c>
      <c r="Y388" s="79">
        <f t="shared" ca="1" si="295"/>
        <v>1250</v>
      </c>
      <c r="Z388" s="79">
        <f t="shared" ca="1" si="296"/>
        <v>1250</v>
      </c>
      <c r="AA388" s="79">
        <f t="shared" ca="1" si="337"/>
        <v>459881.60100000002</v>
      </c>
      <c r="AB388" s="14">
        <f ca="1">SUM(Z$12:Z388)</f>
        <v>239429.95999999996</v>
      </c>
      <c r="AC388" s="77">
        <f ca="1">SUM(X$12:X388)+SUMIF(Y$12:Y388, "&lt;0")</f>
        <v>220451.641</v>
      </c>
      <c r="AE388" s="78">
        <v>44562</v>
      </c>
      <c r="AF388" s="79">
        <f t="shared" ca="1" si="297"/>
        <v>2000</v>
      </c>
      <c r="AG388" s="79">
        <f t="shared" ca="1" si="321"/>
        <v>2000</v>
      </c>
      <c r="AH388" s="79">
        <f t="shared" ca="1" si="330"/>
        <v>0</v>
      </c>
      <c r="AI388" s="79">
        <f t="shared" ca="1" si="298"/>
        <v>2000</v>
      </c>
      <c r="AJ388" s="79">
        <f t="shared" ca="1" si="299"/>
        <v>2000</v>
      </c>
      <c r="AK388" s="79">
        <f t="shared" ca="1" si="316"/>
        <v>688081.49010891607</v>
      </c>
      <c r="AL388" s="14">
        <f ca="1">SUM(AJ$12:AJ388)</f>
        <v>359629.84910891607</v>
      </c>
      <c r="AM388" s="77">
        <f ca="1">SUM(AH$12:AH388)+SUMIF(AI$12:AI388, "&lt;0")</f>
        <v>328451.64100000006</v>
      </c>
      <c r="AO388" s="78">
        <v>44562</v>
      </c>
      <c r="AP388" s="79">
        <f t="shared" ca="1" si="300"/>
        <v>3000</v>
      </c>
      <c r="AQ388" s="79">
        <f t="shared" ca="1" si="322"/>
        <v>3000</v>
      </c>
      <c r="AR388" s="79">
        <f t="shared" ca="1" si="331"/>
        <v>564.12591953046876</v>
      </c>
      <c r="AS388" s="79">
        <f t="shared" ca="1" si="301"/>
        <v>2435.8740804695312</v>
      </c>
      <c r="AT388" s="79">
        <f t="shared" ca="1" si="302"/>
        <v>2435.8740804695312</v>
      </c>
      <c r="AU388" s="79">
        <f t="shared" ca="1" si="338"/>
        <v>964967.72356228146</v>
      </c>
      <c r="AV388" s="14">
        <f ca="1">SUM(AT$12:AT388)</f>
        <v>504016.9660979709</v>
      </c>
      <c r="AW388" s="77">
        <f ca="1">SUM(AR$12:AR388)+SUMIF(AS$12:AS388, "&lt;0")</f>
        <v>460950.75746431074</v>
      </c>
      <c r="AX388" s="14"/>
      <c r="AZ388" s="78">
        <v>44562</v>
      </c>
      <c r="BA388" s="79">
        <f t="shared" ca="1" si="303"/>
        <v>1500</v>
      </c>
      <c r="BB388" s="79">
        <f t="shared" ca="1" si="323"/>
        <v>1500</v>
      </c>
      <c r="BC388" s="79">
        <f t="shared" ca="1" si="332"/>
        <v>0</v>
      </c>
      <c r="BD388" s="79">
        <f t="shared" ca="1" si="304"/>
        <v>1500</v>
      </c>
      <c r="BE388" s="79">
        <f t="shared" ca="1" si="305"/>
        <v>1500</v>
      </c>
      <c r="BF388" s="79">
        <f t="shared" ca="1" si="339"/>
        <v>536131.60100000002</v>
      </c>
      <c r="BG388" s="14">
        <f ca="1">SUM(BE$12:BE388)</f>
        <v>279679.95999999996</v>
      </c>
      <c r="BH388" s="77">
        <f ca="1">SUM(BC$12:BC388)+SUMIF(BD$12:BD388, "&lt;0")</f>
        <v>256451.64100000003</v>
      </c>
      <c r="BJ388" s="78">
        <v>44562</v>
      </c>
      <c r="BK388" s="79">
        <f t="shared" ca="1" si="306"/>
        <v>1750</v>
      </c>
      <c r="BL388" s="79">
        <f t="shared" ca="1" si="324"/>
        <v>1750</v>
      </c>
      <c r="BM388" s="79">
        <f t="shared" ca="1" si="333"/>
        <v>0</v>
      </c>
      <c r="BN388" s="79">
        <f t="shared" ca="1" si="307"/>
        <v>1750</v>
      </c>
      <c r="BO388" s="79">
        <f t="shared" ca="1" si="308"/>
        <v>1750</v>
      </c>
      <c r="BP388" s="79">
        <f t="shared" ca="1" si="340"/>
        <v>612381.60100000002</v>
      </c>
      <c r="BQ388" s="14">
        <f ca="1">SUM(BO$12:BO388)</f>
        <v>319929.95999999996</v>
      </c>
      <c r="BR388" s="77">
        <f ca="1">SUM(BM$12:BM388)+SUMIF(BN$12:BN388, "&lt;0")</f>
        <v>292451.641</v>
      </c>
      <c r="BT388" s="78">
        <v>44562</v>
      </c>
      <c r="BU388" s="79">
        <f t="shared" ca="1" si="309"/>
        <v>2000</v>
      </c>
      <c r="BV388" s="79">
        <f t="shared" ca="1" si="325"/>
        <v>2000</v>
      </c>
      <c r="BW388" s="79">
        <f t="shared" ca="1" si="334"/>
        <v>0</v>
      </c>
      <c r="BX388" s="79">
        <f t="shared" ca="1" si="310"/>
        <v>2000</v>
      </c>
      <c r="BY388" s="79">
        <f t="shared" ca="1" si="311"/>
        <v>2000</v>
      </c>
      <c r="BZ388" s="79">
        <f t="shared" ca="1" si="317"/>
        <v>688081.49010891607</v>
      </c>
      <c r="CA388" s="14">
        <f ca="1">SUM(BY$12:BY388)</f>
        <v>359629.84910891607</v>
      </c>
      <c r="CB388" s="77">
        <f ca="1">SUM(BW$12:BW388)+SUMIF(BX$12:BX388, "&lt;0")</f>
        <v>328451.64100000006</v>
      </c>
      <c r="CD388" s="78">
        <v>44562</v>
      </c>
      <c r="CE388" s="79">
        <f t="shared" ca="1" si="312"/>
        <v>2500</v>
      </c>
      <c r="CF388" s="79">
        <f t="shared" ca="1" si="326"/>
        <v>2500</v>
      </c>
      <c r="CG388" s="79">
        <f t="shared" ca="1" si="335"/>
        <v>273.01906374250802</v>
      </c>
      <c r="CH388" s="79">
        <f t="shared" ca="1" si="313"/>
        <v>2226.980936257492</v>
      </c>
      <c r="CI388" s="79">
        <f t="shared" ca="1" si="314"/>
        <v>2226.980936257492</v>
      </c>
      <c r="CJ388" s="79">
        <f t="shared" ca="1" si="341"/>
        <v>831841.69994991261</v>
      </c>
      <c r="CK388" s="14">
        <f ca="1">SUM(CI$12:CI388)</f>
        <v>432841.92237237137</v>
      </c>
      <c r="CL388" s="77">
        <f ca="1">SUM(CG$12:CG388)+SUMIF(CH$12:CH388, "&lt;0")</f>
        <v>398999.77757754124</v>
      </c>
    </row>
    <row r="389" spans="1:90" x14ac:dyDescent="0.2">
      <c r="A389" s="56">
        <v>44563</v>
      </c>
      <c r="B389" s="76">
        <f ca="1">IF($A389&gt;= $C$5,$C$6, INDEX('[1]Historical Data'!$D$2:$D$742, MATCH(A389, '[1]Historical Data'!$B$2:$B$742, 0)))</f>
        <v>1942.7882857142852</v>
      </c>
      <c r="C389" s="79">
        <f t="shared" ca="1" si="318"/>
        <v>1942.7882857142852</v>
      </c>
      <c r="D389" s="79">
        <f t="shared" ca="1" si="327"/>
        <v>437.93600000000151</v>
      </c>
      <c r="E389" s="79">
        <f t="shared" ca="1" si="289"/>
        <v>1504.8522857142837</v>
      </c>
      <c r="F389" s="79">
        <f t="shared" ca="1" si="290"/>
        <v>1504.8522857142837</v>
      </c>
      <c r="G389" s="79">
        <f t="shared" ca="1" si="315"/>
        <v>673124.81642857508</v>
      </c>
      <c r="H389" s="14">
        <f ca="1">SUM(F$12:F389)</f>
        <v>352473.72628571407</v>
      </c>
      <c r="I389" s="77">
        <f ca="1">SUM(D$12:D389)+SUMIF(E$12:E389, "&lt;0")</f>
        <v>320651.09014285705</v>
      </c>
      <c r="J389" s="14"/>
      <c r="K389" s="78">
        <v>44563</v>
      </c>
      <c r="L389" s="79">
        <f t="shared" ca="1" si="291"/>
        <v>1850.8969899038457</v>
      </c>
      <c r="M389" s="79">
        <f t="shared" ca="1" si="319"/>
        <v>1850.8969899038457</v>
      </c>
      <c r="N389" s="79">
        <f t="shared" ca="1" si="328"/>
        <v>437.93600000000151</v>
      </c>
      <c r="O389" s="79">
        <f t="shared" ca="1" si="292"/>
        <v>1412.9609899038442</v>
      </c>
      <c r="P389" s="79">
        <f t="shared" ca="1" si="293"/>
        <v>1412.9609899038442</v>
      </c>
      <c r="Q389" s="79">
        <f t="shared" ca="1" si="336"/>
        <v>645006.07991057565</v>
      </c>
      <c r="R389" s="14">
        <f ca="1">SUM(P$12:P389)</f>
        <v>337587.33636442258</v>
      </c>
      <c r="S389" s="77">
        <f ca="1">SUM(N$12:N389)+SUMIF(O$12:O389, "&lt;0")</f>
        <v>307418.74354615354</v>
      </c>
      <c r="U389" s="78">
        <v>44563</v>
      </c>
      <c r="V389" s="79">
        <f t="shared" ca="1" si="294"/>
        <v>1250</v>
      </c>
      <c r="W389" s="79">
        <f t="shared" ca="1" si="320"/>
        <v>1250</v>
      </c>
      <c r="X389" s="79">
        <f t="shared" ca="1" si="329"/>
        <v>437.93600000000151</v>
      </c>
      <c r="Y389" s="79">
        <f t="shared" ca="1" si="295"/>
        <v>812.06399999999849</v>
      </c>
      <c r="Z389" s="79">
        <f t="shared" ca="1" si="296"/>
        <v>812.06399999999849</v>
      </c>
      <c r="AA389" s="79">
        <f t="shared" ca="1" si="337"/>
        <v>461131.60100000002</v>
      </c>
      <c r="AB389" s="14">
        <f ca="1">SUM(Z$12:Z389)</f>
        <v>240242.02399999998</v>
      </c>
      <c r="AC389" s="77">
        <f ca="1">SUM(X$12:X389)+SUMIF(Y$12:Y389, "&lt;0")</f>
        <v>220889.57699999999</v>
      </c>
      <c r="AE389" s="78">
        <v>44563</v>
      </c>
      <c r="AF389" s="79">
        <f t="shared" ca="1" si="297"/>
        <v>2000</v>
      </c>
      <c r="AG389" s="79">
        <f t="shared" ca="1" si="321"/>
        <v>2000</v>
      </c>
      <c r="AH389" s="79">
        <f t="shared" ca="1" si="330"/>
        <v>437.93600000000151</v>
      </c>
      <c r="AI389" s="79">
        <f t="shared" ca="1" si="298"/>
        <v>1562.0639999999985</v>
      </c>
      <c r="AJ389" s="79">
        <f t="shared" ca="1" si="299"/>
        <v>1562.0639999999985</v>
      </c>
      <c r="AK389" s="79">
        <f t="shared" ca="1" si="316"/>
        <v>690081.49010891607</v>
      </c>
      <c r="AL389" s="14">
        <f ca="1">SUM(AJ$12:AJ389)</f>
        <v>361191.91310891608</v>
      </c>
      <c r="AM389" s="77">
        <f ca="1">SUM(AH$12:AH389)+SUMIF(AI$12:AI389, "&lt;0")</f>
        <v>328889.57700000005</v>
      </c>
      <c r="AO389" s="78">
        <v>44563</v>
      </c>
      <c r="AP389" s="79">
        <f t="shared" ca="1" si="300"/>
        <v>3000</v>
      </c>
      <c r="AQ389" s="79">
        <f t="shared" ca="1" si="322"/>
        <v>3000</v>
      </c>
      <c r="AR389" s="79">
        <f t="shared" ca="1" si="331"/>
        <v>1002.0619195304707</v>
      </c>
      <c r="AS389" s="79">
        <f t="shared" ca="1" si="301"/>
        <v>1997.9380804695293</v>
      </c>
      <c r="AT389" s="79">
        <f t="shared" ca="1" si="302"/>
        <v>1997.9380804695293</v>
      </c>
      <c r="AU389" s="79">
        <f t="shared" ca="1" si="338"/>
        <v>967967.72356228146</v>
      </c>
      <c r="AV389" s="14">
        <f ca="1">SUM(AT$12:AT389)</f>
        <v>506014.90417844045</v>
      </c>
      <c r="AW389" s="77">
        <f ca="1">SUM(AR$12:AR389)+SUMIF(AS$12:AS389, "&lt;0")</f>
        <v>461952.81938384118</v>
      </c>
      <c r="AX389" s="14"/>
      <c r="AZ389" s="78">
        <v>44563</v>
      </c>
      <c r="BA389" s="79">
        <f t="shared" ca="1" si="303"/>
        <v>1500</v>
      </c>
      <c r="BB389" s="79">
        <f t="shared" ca="1" si="323"/>
        <v>1500</v>
      </c>
      <c r="BC389" s="79">
        <f t="shared" ca="1" si="332"/>
        <v>437.93600000000151</v>
      </c>
      <c r="BD389" s="79">
        <f t="shared" ca="1" si="304"/>
        <v>1062.0639999999985</v>
      </c>
      <c r="BE389" s="79">
        <f t="shared" ca="1" si="305"/>
        <v>1062.0639999999985</v>
      </c>
      <c r="BF389" s="79">
        <f t="shared" ca="1" si="339"/>
        <v>537631.60100000002</v>
      </c>
      <c r="BG389" s="14">
        <f ca="1">SUM(BE$12:BE389)</f>
        <v>280742.02399999998</v>
      </c>
      <c r="BH389" s="77">
        <f ca="1">SUM(BC$12:BC389)+SUMIF(BD$12:BD389, "&lt;0")</f>
        <v>256889.57700000002</v>
      </c>
      <c r="BJ389" s="78">
        <v>44563</v>
      </c>
      <c r="BK389" s="79">
        <f t="shared" ca="1" si="306"/>
        <v>1750</v>
      </c>
      <c r="BL389" s="79">
        <f t="shared" ca="1" si="324"/>
        <v>1750</v>
      </c>
      <c r="BM389" s="79">
        <f t="shared" ca="1" si="333"/>
        <v>437.93600000000151</v>
      </c>
      <c r="BN389" s="79">
        <f t="shared" ca="1" si="307"/>
        <v>1312.0639999999985</v>
      </c>
      <c r="BO389" s="79">
        <f t="shared" ca="1" si="308"/>
        <v>1312.0639999999985</v>
      </c>
      <c r="BP389" s="79">
        <f t="shared" ca="1" si="340"/>
        <v>614131.60100000002</v>
      </c>
      <c r="BQ389" s="14">
        <f ca="1">SUM(BO$12:BO389)</f>
        <v>321242.02399999998</v>
      </c>
      <c r="BR389" s="77">
        <f ca="1">SUM(BM$12:BM389)+SUMIF(BN$12:BN389, "&lt;0")</f>
        <v>292889.57699999999</v>
      </c>
      <c r="BT389" s="78">
        <v>44563</v>
      </c>
      <c r="BU389" s="79">
        <f t="shared" ca="1" si="309"/>
        <v>2000</v>
      </c>
      <c r="BV389" s="79">
        <f t="shared" ca="1" si="325"/>
        <v>2000</v>
      </c>
      <c r="BW389" s="79">
        <f t="shared" ca="1" si="334"/>
        <v>437.93600000000151</v>
      </c>
      <c r="BX389" s="79">
        <f t="shared" ca="1" si="310"/>
        <v>1562.0639999999985</v>
      </c>
      <c r="BY389" s="79">
        <f t="shared" ca="1" si="311"/>
        <v>1562.0639999999985</v>
      </c>
      <c r="BZ389" s="79">
        <f t="shared" ca="1" si="317"/>
        <v>690081.49010891607</v>
      </c>
      <c r="CA389" s="14">
        <f ca="1">SUM(BY$12:BY389)</f>
        <v>361191.91310891608</v>
      </c>
      <c r="CB389" s="77">
        <f ca="1">SUM(BW$12:BW389)+SUMIF(BX$12:BX389, "&lt;0")</f>
        <v>328889.57700000005</v>
      </c>
      <c r="CD389" s="78">
        <v>44563</v>
      </c>
      <c r="CE389" s="79">
        <f t="shared" ca="1" si="312"/>
        <v>2500</v>
      </c>
      <c r="CF389" s="79">
        <f t="shared" ca="1" si="326"/>
        <v>2500</v>
      </c>
      <c r="CG389" s="79">
        <f t="shared" ca="1" si="335"/>
        <v>687.44981709540662</v>
      </c>
      <c r="CH389" s="79">
        <f t="shared" ca="1" si="313"/>
        <v>1812.5501829045934</v>
      </c>
      <c r="CI389" s="79">
        <f t="shared" ca="1" si="314"/>
        <v>1812.5501829045934</v>
      </c>
      <c r="CJ389" s="79">
        <f t="shared" ca="1" si="341"/>
        <v>834341.69994991261</v>
      </c>
      <c r="CK389" s="14">
        <f ca="1">SUM(CI$12:CI389)</f>
        <v>434654.47255527595</v>
      </c>
      <c r="CL389" s="77">
        <f ca="1">SUM(CG$12:CG389)+SUMIF(CH$12:CH389, "&lt;0")</f>
        <v>399687.22739463666</v>
      </c>
    </row>
    <row r="390" spans="1:90" x14ac:dyDescent="0.2">
      <c r="A390" s="56">
        <v>44564</v>
      </c>
      <c r="B390" s="76">
        <f ca="1">IF($A390&gt;= $C$5,$C$6, INDEX('[1]Historical Data'!$D$2:$D$742, MATCH(A390, '[1]Historical Data'!$B$2:$B$742, 0)))</f>
        <v>1942.7882857142852</v>
      </c>
      <c r="C390" s="79">
        <f t="shared" ca="1" si="318"/>
        <v>1942.7882857142852</v>
      </c>
      <c r="D390" s="79">
        <f t="shared" ca="1" si="327"/>
        <v>1587.7700000000004</v>
      </c>
      <c r="E390" s="79">
        <f t="shared" ca="1" si="289"/>
        <v>355.01828571428473</v>
      </c>
      <c r="F390" s="79">
        <f t="shared" ca="1" si="290"/>
        <v>355.01828571428473</v>
      </c>
      <c r="G390" s="79">
        <f t="shared" ca="1" si="315"/>
        <v>675067.60471428942</v>
      </c>
      <c r="H390" s="14">
        <f ca="1">SUM(F$12:F390)</f>
        <v>352828.74457142834</v>
      </c>
      <c r="I390" s="77">
        <f ca="1">SUM(D$12:D390)+SUMIF(E$12:E390, "&lt;0")</f>
        <v>322238.86014285707</v>
      </c>
      <c r="J390" s="14"/>
      <c r="K390" s="78">
        <v>44564</v>
      </c>
      <c r="L390" s="79">
        <f t="shared" ca="1" si="291"/>
        <v>1850.8969899038457</v>
      </c>
      <c r="M390" s="79">
        <f t="shared" ca="1" si="319"/>
        <v>1850.8969899038457</v>
      </c>
      <c r="N390" s="79">
        <f t="shared" ca="1" si="328"/>
        <v>1587.7700000000004</v>
      </c>
      <c r="O390" s="79">
        <f t="shared" ca="1" si="292"/>
        <v>263.12698990384524</v>
      </c>
      <c r="P390" s="79">
        <f t="shared" ca="1" si="293"/>
        <v>263.12698990384524</v>
      </c>
      <c r="Q390" s="79">
        <f t="shared" ca="1" si="336"/>
        <v>646856.97690047952</v>
      </c>
      <c r="R390" s="14">
        <f ca="1">SUM(P$12:P390)</f>
        <v>337850.46335432644</v>
      </c>
      <c r="S390" s="77">
        <f ca="1">SUM(N$12:N390)+SUMIF(O$12:O390, "&lt;0")</f>
        <v>309006.51354615355</v>
      </c>
      <c r="U390" s="78">
        <v>44564</v>
      </c>
      <c r="V390" s="79">
        <f t="shared" ca="1" si="294"/>
        <v>1250</v>
      </c>
      <c r="W390" s="79">
        <f t="shared" ca="1" si="320"/>
        <v>1250</v>
      </c>
      <c r="X390" s="79">
        <f t="shared" ca="1" si="329"/>
        <v>1250</v>
      </c>
      <c r="Y390" s="79">
        <f t="shared" ca="1" si="295"/>
        <v>0</v>
      </c>
      <c r="Z390" s="79">
        <f t="shared" ca="1" si="296"/>
        <v>0</v>
      </c>
      <c r="AA390" s="79">
        <f t="shared" ca="1" si="337"/>
        <v>462381.60100000002</v>
      </c>
      <c r="AB390" s="14">
        <f ca="1">SUM(Z$12:Z390)</f>
        <v>240242.02399999998</v>
      </c>
      <c r="AC390" s="77">
        <f ca="1">SUM(X$12:X390)+SUMIF(Y$12:Y390, "&lt;0")</f>
        <v>222139.57699999999</v>
      </c>
      <c r="AE390" s="78">
        <v>44564</v>
      </c>
      <c r="AF390" s="79">
        <f t="shared" ca="1" si="297"/>
        <v>2000</v>
      </c>
      <c r="AG390" s="79">
        <f t="shared" ca="1" si="321"/>
        <v>2000</v>
      </c>
      <c r="AH390" s="79">
        <f t="shared" ca="1" si="330"/>
        <v>1587.7700000000004</v>
      </c>
      <c r="AI390" s="79">
        <f t="shared" ca="1" si="298"/>
        <v>412.22999999999956</v>
      </c>
      <c r="AJ390" s="79">
        <f t="shared" ca="1" si="299"/>
        <v>412.22999999999956</v>
      </c>
      <c r="AK390" s="79">
        <f t="shared" ca="1" si="316"/>
        <v>692081.49010891607</v>
      </c>
      <c r="AL390" s="14">
        <f ca="1">SUM(AJ$12:AJ390)</f>
        <v>361604.14310891606</v>
      </c>
      <c r="AM390" s="77">
        <f ca="1">SUM(AH$12:AH390)+SUMIF(AI$12:AI390, "&lt;0")</f>
        <v>330477.34700000007</v>
      </c>
      <c r="AO390" s="78">
        <v>44564</v>
      </c>
      <c r="AP390" s="79">
        <f t="shared" ca="1" si="300"/>
        <v>3000</v>
      </c>
      <c r="AQ390" s="79">
        <f t="shared" ca="1" si="322"/>
        <v>3000</v>
      </c>
      <c r="AR390" s="79">
        <f t="shared" ca="1" si="331"/>
        <v>2151.8959195304697</v>
      </c>
      <c r="AS390" s="79">
        <f t="shared" ca="1" si="301"/>
        <v>848.10408046953034</v>
      </c>
      <c r="AT390" s="79">
        <f t="shared" ca="1" si="302"/>
        <v>848.10408046953034</v>
      </c>
      <c r="AU390" s="79">
        <f t="shared" ca="1" si="338"/>
        <v>970967.72356228146</v>
      </c>
      <c r="AV390" s="14">
        <f ca="1">SUM(AT$12:AT390)</f>
        <v>506863.00825890998</v>
      </c>
      <c r="AW390" s="77">
        <f ca="1">SUM(AR$12:AR390)+SUMIF(AS$12:AS390, "&lt;0")</f>
        <v>464104.71530337166</v>
      </c>
      <c r="AX390" s="14"/>
      <c r="AZ390" s="78">
        <v>44564</v>
      </c>
      <c r="BA390" s="79">
        <f t="shared" ca="1" si="303"/>
        <v>1500</v>
      </c>
      <c r="BB390" s="79">
        <f t="shared" ca="1" si="323"/>
        <v>1500</v>
      </c>
      <c r="BC390" s="79">
        <f t="shared" ca="1" si="332"/>
        <v>1500</v>
      </c>
      <c r="BD390" s="79">
        <f t="shared" ca="1" si="304"/>
        <v>0</v>
      </c>
      <c r="BE390" s="79">
        <f t="shared" ca="1" si="305"/>
        <v>0</v>
      </c>
      <c r="BF390" s="79">
        <f t="shared" ca="1" si="339"/>
        <v>539131.60100000002</v>
      </c>
      <c r="BG390" s="14">
        <f ca="1">SUM(BE$12:BE390)</f>
        <v>280742.02399999998</v>
      </c>
      <c r="BH390" s="77">
        <f ca="1">SUM(BC$12:BC390)+SUMIF(BD$12:BD390, "&lt;0")</f>
        <v>258389.57700000002</v>
      </c>
      <c r="BJ390" s="78">
        <v>44564</v>
      </c>
      <c r="BK390" s="79">
        <f t="shared" ca="1" si="306"/>
        <v>1750</v>
      </c>
      <c r="BL390" s="79">
        <f t="shared" ca="1" si="324"/>
        <v>1750</v>
      </c>
      <c r="BM390" s="79">
        <f t="shared" ca="1" si="333"/>
        <v>1587.7700000000004</v>
      </c>
      <c r="BN390" s="79">
        <f t="shared" ca="1" si="307"/>
        <v>162.22999999999956</v>
      </c>
      <c r="BO390" s="79">
        <f t="shared" ca="1" si="308"/>
        <v>162.22999999999956</v>
      </c>
      <c r="BP390" s="79">
        <f t="shared" ca="1" si="340"/>
        <v>615881.60100000002</v>
      </c>
      <c r="BQ390" s="14">
        <f ca="1">SUM(BO$12:BO390)</f>
        <v>321404.25399999996</v>
      </c>
      <c r="BR390" s="77">
        <f ca="1">SUM(BM$12:BM390)+SUMIF(BN$12:BN390, "&lt;0")</f>
        <v>294477.34700000001</v>
      </c>
      <c r="BT390" s="78">
        <v>44564</v>
      </c>
      <c r="BU390" s="79">
        <f t="shared" ca="1" si="309"/>
        <v>2000</v>
      </c>
      <c r="BV390" s="79">
        <f t="shared" ca="1" si="325"/>
        <v>2000</v>
      </c>
      <c r="BW390" s="79">
        <f t="shared" ca="1" si="334"/>
        <v>1587.7700000000004</v>
      </c>
      <c r="BX390" s="79">
        <f t="shared" ca="1" si="310"/>
        <v>412.22999999999956</v>
      </c>
      <c r="BY390" s="79">
        <f t="shared" ca="1" si="311"/>
        <v>412.22999999999956</v>
      </c>
      <c r="BZ390" s="79">
        <f t="shared" ca="1" si="317"/>
        <v>692081.49010891607</v>
      </c>
      <c r="CA390" s="14">
        <f ca="1">SUM(BY$12:BY390)</f>
        <v>361604.14310891606</v>
      </c>
      <c r="CB390" s="77">
        <f ca="1">SUM(BW$12:BW390)+SUMIF(BX$12:BX390, "&lt;0")</f>
        <v>330477.34700000007</v>
      </c>
      <c r="CD390" s="78">
        <v>44564</v>
      </c>
      <c r="CE390" s="79">
        <f t="shared" ca="1" si="312"/>
        <v>2500</v>
      </c>
      <c r="CF390" s="79">
        <f t="shared" ca="1" si="326"/>
        <v>2500</v>
      </c>
      <c r="CG390" s="79">
        <f t="shared" ca="1" si="335"/>
        <v>1813.7785704483031</v>
      </c>
      <c r="CH390" s="79">
        <f t="shared" ca="1" si="313"/>
        <v>686.22142955169693</v>
      </c>
      <c r="CI390" s="79">
        <f t="shared" ca="1" si="314"/>
        <v>686.22142955169693</v>
      </c>
      <c r="CJ390" s="79">
        <f t="shared" ca="1" si="341"/>
        <v>836841.69994991261</v>
      </c>
      <c r="CK390" s="14">
        <f ca="1">SUM(CI$12:CI390)</f>
        <v>435340.69398482767</v>
      </c>
      <c r="CL390" s="77">
        <f ca="1">SUM(CG$12:CG390)+SUMIF(CH$12:CH390, "&lt;0")</f>
        <v>401501.00596508494</v>
      </c>
    </row>
    <row r="391" spans="1:90" x14ac:dyDescent="0.2">
      <c r="A391" s="56">
        <v>44565</v>
      </c>
      <c r="B391" s="76">
        <f ca="1">IF($A391&gt;= $C$5,$C$6, INDEX('[1]Historical Data'!$D$2:$D$742, MATCH(A391, '[1]Historical Data'!$B$2:$B$742, 0)))</f>
        <v>1942.7882857142852</v>
      </c>
      <c r="C391" s="79">
        <f t="shared" ca="1" si="318"/>
        <v>1942.7882857142852</v>
      </c>
      <c r="D391" s="79">
        <f t="shared" ca="1" si="327"/>
        <v>1942.7882857142852</v>
      </c>
      <c r="E391" s="79">
        <f t="shared" ca="1" si="289"/>
        <v>0</v>
      </c>
      <c r="F391" s="79">
        <f t="shared" ca="1" si="290"/>
        <v>0</v>
      </c>
      <c r="G391" s="79">
        <f t="shared" ca="1" si="315"/>
        <v>677010.39300000377</v>
      </c>
      <c r="H391" s="14">
        <f ca="1">SUM(F$12:F391)</f>
        <v>352828.74457142834</v>
      </c>
      <c r="I391" s="77">
        <f ca="1">SUM(D$12:D391)+SUMIF(E$12:E391, "&lt;0")</f>
        <v>324181.64842857135</v>
      </c>
      <c r="J391" s="14"/>
      <c r="K391" s="78">
        <v>44565</v>
      </c>
      <c r="L391" s="79">
        <f t="shared" ca="1" si="291"/>
        <v>1850.8969899038457</v>
      </c>
      <c r="M391" s="79">
        <f t="shared" ca="1" si="319"/>
        <v>1850.8969899038457</v>
      </c>
      <c r="N391" s="79">
        <f t="shared" ca="1" si="328"/>
        <v>1850.8969899038457</v>
      </c>
      <c r="O391" s="79">
        <f t="shared" ca="1" si="292"/>
        <v>0</v>
      </c>
      <c r="P391" s="79">
        <f t="shared" ca="1" si="293"/>
        <v>0</v>
      </c>
      <c r="Q391" s="79">
        <f t="shared" ca="1" si="336"/>
        <v>648707.8738903834</v>
      </c>
      <c r="R391" s="14">
        <f ca="1">SUM(P$12:P391)</f>
        <v>337850.46335432644</v>
      </c>
      <c r="S391" s="77">
        <f ca="1">SUM(N$12:N391)+SUMIF(O$12:O391, "&lt;0")</f>
        <v>310857.41053605737</v>
      </c>
      <c r="U391" s="78">
        <v>44565</v>
      </c>
      <c r="V391" s="79">
        <f t="shared" ca="1" si="294"/>
        <v>1250</v>
      </c>
      <c r="W391" s="79">
        <f t="shared" ca="1" si="320"/>
        <v>1250</v>
      </c>
      <c r="X391" s="79">
        <f t="shared" ca="1" si="329"/>
        <v>1250</v>
      </c>
      <c r="Y391" s="79">
        <f t="shared" ca="1" si="295"/>
        <v>0</v>
      </c>
      <c r="Z391" s="79">
        <f t="shared" ca="1" si="296"/>
        <v>0</v>
      </c>
      <c r="AA391" s="79">
        <f t="shared" ca="1" si="337"/>
        <v>463631.60100000002</v>
      </c>
      <c r="AB391" s="14">
        <f ca="1">SUM(Z$12:Z391)</f>
        <v>240242.02399999998</v>
      </c>
      <c r="AC391" s="77">
        <f ca="1">SUM(X$12:X391)+SUMIF(Y$12:Y391, "&lt;0")</f>
        <v>223389.57699999999</v>
      </c>
      <c r="AE391" s="78">
        <v>44565</v>
      </c>
      <c r="AF391" s="79">
        <f t="shared" ca="1" si="297"/>
        <v>2000</v>
      </c>
      <c r="AG391" s="79">
        <f t="shared" ca="1" si="321"/>
        <v>2000</v>
      </c>
      <c r="AH391" s="79">
        <f t="shared" ca="1" si="330"/>
        <v>1984.7629999999963</v>
      </c>
      <c r="AI391" s="79">
        <f t="shared" ca="1" si="298"/>
        <v>15.237000000003718</v>
      </c>
      <c r="AJ391" s="79">
        <f t="shared" ca="1" si="299"/>
        <v>15.237000000003718</v>
      </c>
      <c r="AK391" s="79">
        <f t="shared" ca="1" si="316"/>
        <v>694081.49010891607</v>
      </c>
      <c r="AL391" s="14">
        <f ca="1">SUM(AJ$12:AJ391)</f>
        <v>361619.38010891608</v>
      </c>
      <c r="AM391" s="77">
        <f ca="1">SUM(AH$12:AH391)+SUMIF(AI$12:AI391, "&lt;0")</f>
        <v>332462.11000000004</v>
      </c>
      <c r="AO391" s="78">
        <v>44565</v>
      </c>
      <c r="AP391" s="79">
        <f t="shared" ca="1" si="300"/>
        <v>3000</v>
      </c>
      <c r="AQ391" s="79">
        <f t="shared" ca="1" si="322"/>
        <v>3000</v>
      </c>
      <c r="AR391" s="79">
        <f t="shared" ca="1" si="331"/>
        <v>2548.8889195304655</v>
      </c>
      <c r="AS391" s="79">
        <f t="shared" ca="1" si="301"/>
        <v>451.1110804695345</v>
      </c>
      <c r="AT391" s="79">
        <f t="shared" ca="1" si="302"/>
        <v>451.1110804695345</v>
      </c>
      <c r="AU391" s="79">
        <f t="shared" ca="1" si="338"/>
        <v>973967.72356228146</v>
      </c>
      <c r="AV391" s="14">
        <f ca="1">SUM(AT$12:AT391)</f>
        <v>507314.11933937948</v>
      </c>
      <c r="AW391" s="77">
        <f ca="1">SUM(AR$12:AR391)+SUMIF(AS$12:AS391, "&lt;0")</f>
        <v>466653.60422290216</v>
      </c>
      <c r="AX391" s="14"/>
      <c r="AZ391" s="78">
        <v>44565</v>
      </c>
      <c r="BA391" s="79">
        <f t="shared" ca="1" si="303"/>
        <v>1500</v>
      </c>
      <c r="BB391" s="79">
        <f t="shared" ca="1" si="323"/>
        <v>1500</v>
      </c>
      <c r="BC391" s="79">
        <f t="shared" ca="1" si="332"/>
        <v>1500</v>
      </c>
      <c r="BD391" s="79">
        <f t="shared" ca="1" si="304"/>
        <v>0</v>
      </c>
      <c r="BE391" s="79">
        <f t="shared" ca="1" si="305"/>
        <v>0</v>
      </c>
      <c r="BF391" s="79">
        <f t="shared" ca="1" si="339"/>
        <v>540631.60100000002</v>
      </c>
      <c r="BG391" s="14">
        <f ca="1">SUM(BE$12:BE391)</f>
        <v>280742.02399999998</v>
      </c>
      <c r="BH391" s="77">
        <f ca="1">SUM(BC$12:BC391)+SUMIF(BD$12:BD391, "&lt;0")</f>
        <v>259889.57700000002</v>
      </c>
      <c r="BJ391" s="78">
        <v>44565</v>
      </c>
      <c r="BK391" s="79">
        <f t="shared" ca="1" si="306"/>
        <v>1750</v>
      </c>
      <c r="BL391" s="79">
        <f t="shared" ca="1" si="324"/>
        <v>1750</v>
      </c>
      <c r="BM391" s="79">
        <f t="shared" ca="1" si="333"/>
        <v>1750</v>
      </c>
      <c r="BN391" s="79">
        <f t="shared" ca="1" si="307"/>
        <v>0</v>
      </c>
      <c r="BO391" s="79">
        <f t="shared" ca="1" si="308"/>
        <v>0</v>
      </c>
      <c r="BP391" s="79">
        <f t="shared" ca="1" si="340"/>
        <v>617631.60100000002</v>
      </c>
      <c r="BQ391" s="14">
        <f ca="1">SUM(BO$12:BO391)</f>
        <v>321404.25399999996</v>
      </c>
      <c r="BR391" s="77">
        <f ca="1">SUM(BM$12:BM391)+SUMIF(BN$12:BN391, "&lt;0")</f>
        <v>296227.34700000001</v>
      </c>
      <c r="BT391" s="78">
        <v>44565</v>
      </c>
      <c r="BU391" s="79">
        <f t="shared" ca="1" si="309"/>
        <v>2000</v>
      </c>
      <c r="BV391" s="79">
        <f t="shared" ca="1" si="325"/>
        <v>2000</v>
      </c>
      <c r="BW391" s="79">
        <f t="shared" ca="1" si="334"/>
        <v>1984.7629999999963</v>
      </c>
      <c r="BX391" s="79">
        <f t="shared" ca="1" si="310"/>
        <v>15.237000000003718</v>
      </c>
      <c r="BY391" s="79">
        <f t="shared" ca="1" si="311"/>
        <v>15.237000000003718</v>
      </c>
      <c r="BZ391" s="79">
        <f t="shared" ca="1" si="317"/>
        <v>694081.49010891607</v>
      </c>
      <c r="CA391" s="14">
        <f ca="1">SUM(BY$12:BY391)</f>
        <v>361619.38010891608</v>
      </c>
      <c r="CB391" s="77">
        <f ca="1">SUM(BW$12:BW391)+SUMIF(BX$12:BX391, "&lt;0")</f>
        <v>332462.11000000004</v>
      </c>
      <c r="CD391" s="78">
        <v>44565</v>
      </c>
      <c r="CE391" s="79">
        <f t="shared" ca="1" si="312"/>
        <v>2500</v>
      </c>
      <c r="CF391" s="79">
        <f t="shared" ca="1" si="326"/>
        <v>2500</v>
      </c>
      <c r="CG391" s="79">
        <f t="shared" ca="1" si="335"/>
        <v>2187.266323801196</v>
      </c>
      <c r="CH391" s="79">
        <f t="shared" ca="1" si="313"/>
        <v>312.73367619880401</v>
      </c>
      <c r="CI391" s="79">
        <f t="shared" ca="1" si="314"/>
        <v>312.73367619880401</v>
      </c>
      <c r="CJ391" s="79">
        <f t="shared" ca="1" si="341"/>
        <v>839341.69994991261</v>
      </c>
      <c r="CK391" s="14">
        <f ca="1">SUM(CI$12:CI391)</f>
        <v>435653.42766102648</v>
      </c>
      <c r="CL391" s="77">
        <f ca="1">SUM(CG$12:CG391)+SUMIF(CH$12:CH391, "&lt;0")</f>
        <v>403688.27228888613</v>
      </c>
    </row>
    <row r="392" spans="1:90" x14ac:dyDescent="0.2">
      <c r="A392" s="56">
        <v>44566</v>
      </c>
      <c r="B392" s="76">
        <f ca="1">IF($A392&gt;= $C$5,$C$6, INDEX('[1]Historical Data'!$D$2:$D$742, MATCH(A392, '[1]Historical Data'!$B$2:$B$742, 0)))</f>
        <v>1942.7882857142852</v>
      </c>
      <c r="C392" s="79">
        <f t="shared" ca="1" si="318"/>
        <v>1942.7882857142852</v>
      </c>
      <c r="D392" s="79">
        <f t="shared" ca="1" si="327"/>
        <v>1406.6237142857051</v>
      </c>
      <c r="E392" s="79">
        <f t="shared" ca="1" si="289"/>
        <v>536.16457142858008</v>
      </c>
      <c r="F392" s="79">
        <f t="shared" ca="1" si="290"/>
        <v>536.16457142858008</v>
      </c>
      <c r="G392" s="79">
        <f t="shared" ca="1" si="315"/>
        <v>678953.18128571811</v>
      </c>
      <c r="H392" s="14">
        <f ca="1">SUM(F$12:F392)</f>
        <v>353364.90914285689</v>
      </c>
      <c r="I392" s="77">
        <f ca="1">SUM(D$12:D392)+SUMIF(E$12:E392, "&lt;0")</f>
        <v>325588.27214285708</v>
      </c>
      <c r="J392" s="14"/>
      <c r="K392" s="78">
        <v>44566</v>
      </c>
      <c r="L392" s="79">
        <f t="shared" ca="1" si="291"/>
        <v>1850.8969899038457</v>
      </c>
      <c r="M392" s="79">
        <f t="shared" ca="1" si="319"/>
        <v>1850.8969899038457</v>
      </c>
      <c r="N392" s="79">
        <f t="shared" ca="1" si="328"/>
        <v>1498.5150100961446</v>
      </c>
      <c r="O392" s="79">
        <f t="shared" ca="1" si="292"/>
        <v>352.3819798077011</v>
      </c>
      <c r="P392" s="79">
        <f t="shared" ca="1" si="293"/>
        <v>352.3819798077011</v>
      </c>
      <c r="Q392" s="79">
        <f t="shared" ca="1" si="336"/>
        <v>650558.77088028728</v>
      </c>
      <c r="R392" s="14">
        <f ca="1">SUM(P$12:P392)</f>
        <v>338202.84533413412</v>
      </c>
      <c r="S392" s="77">
        <f ca="1">SUM(N$12:N392)+SUMIF(O$12:O392, "&lt;0")</f>
        <v>312355.92554615351</v>
      </c>
      <c r="U392" s="78">
        <v>44566</v>
      </c>
      <c r="V392" s="79">
        <f t="shared" ca="1" si="294"/>
        <v>1250</v>
      </c>
      <c r="W392" s="79">
        <f t="shared" ca="1" si="320"/>
        <v>1250</v>
      </c>
      <c r="X392" s="79">
        <f t="shared" ca="1" si="329"/>
        <v>1250</v>
      </c>
      <c r="Y392" s="79">
        <f t="shared" ca="1" si="295"/>
        <v>0</v>
      </c>
      <c r="Z392" s="79">
        <f t="shared" ca="1" si="296"/>
        <v>0</v>
      </c>
      <c r="AA392" s="79">
        <f t="shared" ca="1" si="337"/>
        <v>464881.60100000002</v>
      </c>
      <c r="AB392" s="14">
        <f ca="1">SUM(Z$12:Z392)</f>
        <v>240242.02399999998</v>
      </c>
      <c r="AC392" s="77">
        <f ca="1">SUM(X$12:X392)+SUMIF(Y$12:Y392, "&lt;0")</f>
        <v>224639.57699999999</v>
      </c>
      <c r="AE392" s="78">
        <v>44566</v>
      </c>
      <c r="AF392" s="79">
        <f t="shared" ca="1" si="297"/>
        <v>2000</v>
      </c>
      <c r="AG392" s="79">
        <f t="shared" ca="1" si="321"/>
        <v>2000</v>
      </c>
      <c r="AH392" s="79">
        <f t="shared" ca="1" si="330"/>
        <v>1364.648999999994</v>
      </c>
      <c r="AI392" s="79">
        <f t="shared" ca="1" si="298"/>
        <v>635.35100000000602</v>
      </c>
      <c r="AJ392" s="79">
        <f t="shared" ca="1" si="299"/>
        <v>635.35100000000602</v>
      </c>
      <c r="AK392" s="79">
        <f t="shared" ca="1" si="316"/>
        <v>696081.49010891607</v>
      </c>
      <c r="AL392" s="14">
        <f ca="1">SUM(AJ$12:AJ392)</f>
        <v>362254.73110891611</v>
      </c>
      <c r="AM392" s="77">
        <f ca="1">SUM(AH$12:AH392)+SUMIF(AI$12:AI392, "&lt;0")</f>
        <v>333826.75900000002</v>
      </c>
      <c r="AO392" s="78">
        <v>44566</v>
      </c>
      <c r="AP392" s="79">
        <f t="shared" ca="1" si="300"/>
        <v>3000</v>
      </c>
      <c r="AQ392" s="79">
        <f t="shared" ca="1" si="322"/>
        <v>3000</v>
      </c>
      <c r="AR392" s="79">
        <f t="shared" ca="1" si="331"/>
        <v>1928.7749195304632</v>
      </c>
      <c r="AS392" s="79">
        <f t="shared" ca="1" si="301"/>
        <v>1071.2250804695368</v>
      </c>
      <c r="AT392" s="79">
        <f t="shared" ca="1" si="302"/>
        <v>1071.2250804695368</v>
      </c>
      <c r="AU392" s="79">
        <f t="shared" ca="1" si="338"/>
        <v>976967.72356228146</v>
      </c>
      <c r="AV392" s="14">
        <f ca="1">SUM(AT$12:AT392)</f>
        <v>508385.34441984905</v>
      </c>
      <c r="AW392" s="77">
        <f ca="1">SUM(AR$12:AR392)+SUMIF(AS$12:AS392, "&lt;0")</f>
        <v>468582.37914243259</v>
      </c>
      <c r="AX392" s="14"/>
      <c r="AZ392" s="78">
        <v>44566</v>
      </c>
      <c r="BA392" s="79">
        <f t="shared" ca="1" si="303"/>
        <v>1500</v>
      </c>
      <c r="BB392" s="79">
        <f t="shared" ca="1" si="323"/>
        <v>1500</v>
      </c>
      <c r="BC392" s="79">
        <f t="shared" ca="1" si="332"/>
        <v>1500</v>
      </c>
      <c r="BD392" s="79">
        <f t="shared" ca="1" si="304"/>
        <v>0</v>
      </c>
      <c r="BE392" s="79">
        <f t="shared" ca="1" si="305"/>
        <v>0</v>
      </c>
      <c r="BF392" s="79">
        <f t="shared" ca="1" si="339"/>
        <v>542131.60100000002</v>
      </c>
      <c r="BG392" s="14">
        <f ca="1">SUM(BE$12:BE392)</f>
        <v>280742.02399999998</v>
      </c>
      <c r="BH392" s="77">
        <f ca="1">SUM(BC$12:BC392)+SUMIF(BD$12:BD392, "&lt;0")</f>
        <v>261389.57700000002</v>
      </c>
      <c r="BJ392" s="78">
        <v>44566</v>
      </c>
      <c r="BK392" s="79">
        <f t="shared" ca="1" si="306"/>
        <v>1750</v>
      </c>
      <c r="BL392" s="79">
        <f t="shared" ca="1" si="324"/>
        <v>1750</v>
      </c>
      <c r="BM392" s="79">
        <f t="shared" ca="1" si="333"/>
        <v>1599.4119999999903</v>
      </c>
      <c r="BN392" s="79">
        <f t="shared" ca="1" si="307"/>
        <v>150.58800000000974</v>
      </c>
      <c r="BO392" s="79">
        <f t="shared" ca="1" si="308"/>
        <v>150.58800000000974</v>
      </c>
      <c r="BP392" s="79">
        <f t="shared" ca="1" si="340"/>
        <v>619381.60100000002</v>
      </c>
      <c r="BQ392" s="14">
        <f ca="1">SUM(BO$12:BO392)</f>
        <v>321554.84199999995</v>
      </c>
      <c r="BR392" s="77">
        <f ca="1">SUM(BM$12:BM392)+SUMIF(BN$12:BN392, "&lt;0")</f>
        <v>297826.75900000002</v>
      </c>
      <c r="BT392" s="78">
        <v>44566</v>
      </c>
      <c r="BU392" s="79">
        <f t="shared" ca="1" si="309"/>
        <v>2000</v>
      </c>
      <c r="BV392" s="79">
        <f t="shared" ca="1" si="325"/>
        <v>2000</v>
      </c>
      <c r="BW392" s="79">
        <f t="shared" ca="1" si="334"/>
        <v>1364.648999999994</v>
      </c>
      <c r="BX392" s="79">
        <f t="shared" ca="1" si="310"/>
        <v>635.35100000000602</v>
      </c>
      <c r="BY392" s="79">
        <f t="shared" ca="1" si="311"/>
        <v>635.35100000000602</v>
      </c>
      <c r="BZ392" s="79">
        <f t="shared" ca="1" si="317"/>
        <v>696081.49010891607</v>
      </c>
      <c r="CA392" s="14">
        <f ca="1">SUM(BY$12:BY392)</f>
        <v>362254.73110891611</v>
      </c>
      <c r="CB392" s="77">
        <f ca="1">SUM(BW$12:BW392)+SUMIF(BX$12:BX392, "&lt;0")</f>
        <v>333826.75900000002</v>
      </c>
      <c r="CD392" s="78">
        <v>44566</v>
      </c>
      <c r="CE392" s="79">
        <f t="shared" ca="1" si="312"/>
        <v>2500</v>
      </c>
      <c r="CF392" s="79">
        <f t="shared" ca="1" si="326"/>
        <v>2500</v>
      </c>
      <c r="CG392" s="79">
        <f t="shared" ca="1" si="335"/>
        <v>1543.6470771540908</v>
      </c>
      <c r="CH392" s="79">
        <f t="shared" ca="1" si="313"/>
        <v>956.35292284590923</v>
      </c>
      <c r="CI392" s="79">
        <f t="shared" ca="1" si="314"/>
        <v>956.35292284590923</v>
      </c>
      <c r="CJ392" s="79">
        <f t="shared" ca="1" si="341"/>
        <v>841841.69994991261</v>
      </c>
      <c r="CK392" s="14">
        <f ca="1">SUM(CI$12:CI392)</f>
        <v>436609.7805838724</v>
      </c>
      <c r="CL392" s="77">
        <f ca="1">SUM(CG$12:CG392)+SUMIF(CH$12:CH392, "&lt;0")</f>
        <v>405231.91936604021</v>
      </c>
    </row>
    <row r="393" spans="1:90" x14ac:dyDescent="0.2">
      <c r="A393" s="56">
        <v>44567</v>
      </c>
      <c r="B393" s="76">
        <f ca="1">IF($A393&gt;= $C$5,$C$6, INDEX('[1]Historical Data'!$D$2:$D$742, MATCH(A393, '[1]Historical Data'!$B$2:$B$742, 0)))</f>
        <v>1942.7882857142852</v>
      </c>
      <c r="C393" s="79">
        <f t="shared" ca="1" si="318"/>
        <v>1942.7882857142852</v>
      </c>
      <c r="D393" s="79">
        <f t="shared" ca="1" si="327"/>
        <v>1942.7882857142852</v>
      </c>
      <c r="E393" s="79">
        <f t="shared" ca="1" si="289"/>
        <v>0</v>
      </c>
      <c r="F393" s="79">
        <f t="shared" ca="1" si="290"/>
        <v>0</v>
      </c>
      <c r="G393" s="79">
        <f t="shared" ca="1" si="315"/>
        <v>680895.96957143245</v>
      </c>
      <c r="H393" s="14">
        <f ca="1">SUM(F$12:F393)</f>
        <v>353364.90914285689</v>
      </c>
      <c r="I393" s="77">
        <f ca="1">SUM(D$12:D393)+SUMIF(E$12:E393, "&lt;0")</f>
        <v>327531.06042857136</v>
      </c>
      <c r="J393" s="14"/>
      <c r="K393" s="78">
        <v>44567</v>
      </c>
      <c r="L393" s="79">
        <f t="shared" ca="1" si="291"/>
        <v>1850.8969899038457</v>
      </c>
      <c r="M393" s="79">
        <f t="shared" ca="1" si="319"/>
        <v>1850.8969899038457</v>
      </c>
      <c r="N393" s="79">
        <f t="shared" ca="1" si="328"/>
        <v>1850.8969899038457</v>
      </c>
      <c r="O393" s="79">
        <f t="shared" ca="1" si="292"/>
        <v>0</v>
      </c>
      <c r="P393" s="79">
        <f t="shared" ca="1" si="293"/>
        <v>0</v>
      </c>
      <c r="Q393" s="79">
        <f t="shared" ca="1" si="336"/>
        <v>652409.66787019116</v>
      </c>
      <c r="R393" s="14">
        <f ca="1">SUM(P$12:P393)</f>
        <v>338202.84533413412</v>
      </c>
      <c r="S393" s="77">
        <f ca="1">SUM(N$12:N393)+SUMIF(O$12:O393, "&lt;0")</f>
        <v>314206.82253605733</v>
      </c>
      <c r="U393" s="78">
        <v>44567</v>
      </c>
      <c r="V393" s="79">
        <f t="shared" ca="1" si="294"/>
        <v>1250</v>
      </c>
      <c r="W393" s="79">
        <f t="shared" ca="1" si="320"/>
        <v>1250</v>
      </c>
      <c r="X393" s="79">
        <f t="shared" ca="1" si="329"/>
        <v>1250</v>
      </c>
      <c r="Y393" s="79">
        <f t="shared" ca="1" si="295"/>
        <v>0</v>
      </c>
      <c r="Z393" s="79">
        <f t="shared" ca="1" si="296"/>
        <v>0</v>
      </c>
      <c r="AA393" s="79">
        <f t="shared" ca="1" si="337"/>
        <v>466131.60100000002</v>
      </c>
      <c r="AB393" s="14">
        <f ca="1">SUM(Z$12:Z393)</f>
        <v>240242.02399999998</v>
      </c>
      <c r="AC393" s="77">
        <f ca="1">SUM(X$12:X393)+SUMIF(Y$12:Y393, "&lt;0")</f>
        <v>225889.57699999999</v>
      </c>
      <c r="AE393" s="78">
        <v>44567</v>
      </c>
      <c r="AF393" s="79">
        <f t="shared" ca="1" si="297"/>
        <v>2000</v>
      </c>
      <c r="AG393" s="79">
        <f t="shared" ca="1" si="321"/>
        <v>2000</v>
      </c>
      <c r="AH393" s="79">
        <f t="shared" ca="1" si="330"/>
        <v>1997.8820000000042</v>
      </c>
      <c r="AI393" s="79">
        <f t="shared" ca="1" si="298"/>
        <v>2.1179999999958454</v>
      </c>
      <c r="AJ393" s="79">
        <f t="shared" ca="1" si="299"/>
        <v>2.1179999999958454</v>
      </c>
      <c r="AK393" s="79">
        <f t="shared" ca="1" si="316"/>
        <v>698081.49010891607</v>
      </c>
      <c r="AL393" s="14">
        <f ca="1">SUM(AJ$12:AJ393)</f>
        <v>362256.84910891613</v>
      </c>
      <c r="AM393" s="77">
        <f ca="1">SUM(AH$12:AH393)+SUMIF(AI$12:AI393, "&lt;0")</f>
        <v>335824.641</v>
      </c>
      <c r="AO393" s="78">
        <v>44567</v>
      </c>
      <c r="AP393" s="79">
        <f t="shared" ca="1" si="300"/>
        <v>3000</v>
      </c>
      <c r="AQ393" s="79">
        <f t="shared" ca="1" si="322"/>
        <v>3000</v>
      </c>
      <c r="AR393" s="79">
        <f t="shared" ca="1" si="331"/>
        <v>2562.0079195304734</v>
      </c>
      <c r="AS393" s="79">
        <f t="shared" ca="1" si="301"/>
        <v>437.99208046952663</v>
      </c>
      <c r="AT393" s="79">
        <f t="shared" ca="1" si="302"/>
        <v>437.99208046952663</v>
      </c>
      <c r="AU393" s="79">
        <f t="shared" ca="1" si="338"/>
        <v>979967.72356228146</v>
      </c>
      <c r="AV393" s="14">
        <f ca="1">SUM(AT$12:AT393)</f>
        <v>508823.33650031855</v>
      </c>
      <c r="AW393" s="77">
        <f ca="1">SUM(AR$12:AR393)+SUMIF(AS$12:AS393, "&lt;0")</f>
        <v>471144.38706196309</v>
      </c>
      <c r="AX393" s="14"/>
      <c r="AZ393" s="78">
        <v>44567</v>
      </c>
      <c r="BA393" s="79">
        <f t="shared" ca="1" si="303"/>
        <v>1500</v>
      </c>
      <c r="BB393" s="79">
        <f t="shared" ca="1" si="323"/>
        <v>1500</v>
      </c>
      <c r="BC393" s="79">
        <f t="shared" ca="1" si="332"/>
        <v>1500</v>
      </c>
      <c r="BD393" s="79">
        <f t="shared" ca="1" si="304"/>
        <v>0</v>
      </c>
      <c r="BE393" s="79">
        <f t="shared" ca="1" si="305"/>
        <v>0</v>
      </c>
      <c r="BF393" s="79">
        <f t="shared" ca="1" si="339"/>
        <v>543631.60100000002</v>
      </c>
      <c r="BG393" s="14">
        <f ca="1">SUM(BE$12:BE393)</f>
        <v>280742.02399999998</v>
      </c>
      <c r="BH393" s="77">
        <f ca="1">SUM(BC$12:BC393)+SUMIF(BD$12:BD393, "&lt;0")</f>
        <v>262889.57700000005</v>
      </c>
      <c r="BJ393" s="78">
        <v>44567</v>
      </c>
      <c r="BK393" s="79">
        <f t="shared" ca="1" si="306"/>
        <v>1750</v>
      </c>
      <c r="BL393" s="79">
        <f t="shared" ca="1" si="324"/>
        <v>1750</v>
      </c>
      <c r="BM393" s="79">
        <f t="shared" ca="1" si="333"/>
        <v>1750</v>
      </c>
      <c r="BN393" s="79">
        <f t="shared" ca="1" si="307"/>
        <v>0</v>
      </c>
      <c r="BO393" s="79">
        <f t="shared" ca="1" si="308"/>
        <v>0</v>
      </c>
      <c r="BP393" s="79">
        <f t="shared" ca="1" si="340"/>
        <v>621131.60100000002</v>
      </c>
      <c r="BQ393" s="14">
        <f ca="1">SUM(BO$12:BO393)</f>
        <v>321554.84199999995</v>
      </c>
      <c r="BR393" s="77">
        <f ca="1">SUM(BM$12:BM393)+SUMIF(BN$12:BN393, "&lt;0")</f>
        <v>299576.75900000002</v>
      </c>
      <c r="BT393" s="78">
        <v>44567</v>
      </c>
      <c r="BU393" s="79">
        <f t="shared" ca="1" si="309"/>
        <v>2000</v>
      </c>
      <c r="BV393" s="79">
        <f t="shared" ca="1" si="325"/>
        <v>2000</v>
      </c>
      <c r="BW393" s="79">
        <f t="shared" ca="1" si="334"/>
        <v>1997.8820000000042</v>
      </c>
      <c r="BX393" s="79">
        <f t="shared" ca="1" si="310"/>
        <v>2.1179999999958454</v>
      </c>
      <c r="BY393" s="79">
        <f t="shared" ca="1" si="311"/>
        <v>2.1179999999958454</v>
      </c>
      <c r="BZ393" s="79">
        <f t="shared" ca="1" si="317"/>
        <v>698081.49010891607</v>
      </c>
      <c r="CA393" s="14">
        <f ca="1">SUM(BY$12:BY393)</f>
        <v>362256.84910891613</v>
      </c>
      <c r="CB393" s="77">
        <f ca="1">SUM(BW$12:BW393)+SUMIF(BX$12:BX393, "&lt;0")</f>
        <v>335824.641</v>
      </c>
      <c r="CD393" s="78">
        <v>44567</v>
      </c>
      <c r="CE393" s="79">
        <f t="shared" ca="1" si="312"/>
        <v>2500</v>
      </c>
      <c r="CF393" s="79">
        <f t="shared" ca="1" si="326"/>
        <v>2500</v>
      </c>
      <c r="CG393" s="79">
        <f t="shared" ca="1" si="335"/>
        <v>2153.374830506998</v>
      </c>
      <c r="CH393" s="79">
        <f t="shared" ca="1" si="313"/>
        <v>346.62516949300198</v>
      </c>
      <c r="CI393" s="79">
        <f t="shared" ca="1" si="314"/>
        <v>346.62516949300198</v>
      </c>
      <c r="CJ393" s="79">
        <f t="shared" ca="1" si="341"/>
        <v>844341.69994991261</v>
      </c>
      <c r="CK393" s="14">
        <f ca="1">SUM(CI$12:CI393)</f>
        <v>436956.40575336543</v>
      </c>
      <c r="CL393" s="77">
        <f ca="1">SUM(CG$12:CG393)+SUMIF(CH$12:CH393, "&lt;0")</f>
        <v>407385.29419654718</v>
      </c>
    </row>
    <row r="394" spans="1:90" x14ac:dyDescent="0.2">
      <c r="A394" s="56">
        <v>44568</v>
      </c>
      <c r="B394" s="76">
        <f ca="1">IF($A394&gt;= $C$5,$C$6, INDEX('[1]Historical Data'!$D$2:$D$742, MATCH(A394, '[1]Historical Data'!$B$2:$B$742, 0)))</f>
        <v>1942.7882857142852</v>
      </c>
      <c r="C394" s="79">
        <f t="shared" ca="1" si="318"/>
        <v>1942.7882857142852</v>
      </c>
      <c r="D394" s="79">
        <f t="shared" ca="1" si="327"/>
        <v>608.51771428571988</v>
      </c>
      <c r="E394" s="79">
        <f t="shared" ca="1" si="289"/>
        <v>1334.2705714285653</v>
      </c>
      <c r="F394" s="79">
        <f t="shared" ca="1" si="290"/>
        <v>1334.2705714285653</v>
      </c>
      <c r="G394" s="79">
        <f t="shared" ca="1" si="315"/>
        <v>682838.75785714679</v>
      </c>
      <c r="H394" s="14">
        <f ca="1">SUM(F$12:F394)</f>
        <v>354699.17971428548</v>
      </c>
      <c r="I394" s="77">
        <f ca="1">SUM(D$12:D394)+SUMIF(E$12:E394, "&lt;0")</f>
        <v>328139.57814285706</v>
      </c>
      <c r="J394" s="14"/>
      <c r="K394" s="78">
        <v>44568</v>
      </c>
      <c r="L394" s="79">
        <f t="shared" ca="1" si="291"/>
        <v>1850.8969899038457</v>
      </c>
      <c r="M394" s="79">
        <f t="shared" ca="1" si="319"/>
        <v>1850.8969899038457</v>
      </c>
      <c r="N394" s="79">
        <f t="shared" ca="1" si="328"/>
        <v>700.40901009615936</v>
      </c>
      <c r="O394" s="79">
        <f t="shared" ca="1" si="292"/>
        <v>1150.4879798076863</v>
      </c>
      <c r="P394" s="79">
        <f t="shared" ca="1" si="293"/>
        <v>1150.4879798076863</v>
      </c>
      <c r="Q394" s="79">
        <f t="shared" ca="1" si="336"/>
        <v>654260.56486009504</v>
      </c>
      <c r="R394" s="14">
        <f ca="1">SUM(P$12:P394)</f>
        <v>339353.33331394178</v>
      </c>
      <c r="S394" s="77">
        <f ca="1">SUM(N$12:N394)+SUMIF(O$12:O394, "&lt;0")</f>
        <v>314907.23154615349</v>
      </c>
      <c r="U394" s="78">
        <v>44568</v>
      </c>
      <c r="V394" s="79">
        <f t="shared" ca="1" si="294"/>
        <v>1250</v>
      </c>
      <c r="W394" s="79">
        <f t="shared" ca="1" si="320"/>
        <v>1250</v>
      </c>
      <c r="X394" s="79">
        <f t="shared" ca="1" si="329"/>
        <v>1250</v>
      </c>
      <c r="Y394" s="79">
        <f t="shared" ca="1" si="295"/>
        <v>0</v>
      </c>
      <c r="Z394" s="79">
        <f t="shared" ca="1" si="296"/>
        <v>0</v>
      </c>
      <c r="AA394" s="79">
        <f t="shared" ca="1" si="337"/>
        <v>467381.60100000002</v>
      </c>
      <c r="AB394" s="14">
        <f ca="1">SUM(Z$12:Z394)</f>
        <v>240242.02399999998</v>
      </c>
      <c r="AC394" s="77">
        <f ca="1">SUM(X$12:X394)+SUMIF(Y$12:Y394, "&lt;0")</f>
        <v>227139.57699999999</v>
      </c>
      <c r="AE394" s="78">
        <v>44568</v>
      </c>
      <c r="AF394" s="79">
        <f t="shared" ca="1" si="297"/>
        <v>2000</v>
      </c>
      <c r="AG394" s="79">
        <f t="shared" ca="1" si="321"/>
        <v>2000</v>
      </c>
      <c r="AH394" s="79">
        <f t="shared" ca="1" si="330"/>
        <v>553.42400000000089</v>
      </c>
      <c r="AI394" s="79">
        <f t="shared" ca="1" si="298"/>
        <v>1446.5759999999991</v>
      </c>
      <c r="AJ394" s="79">
        <f t="shared" ca="1" si="299"/>
        <v>1446.5759999999991</v>
      </c>
      <c r="AK394" s="79">
        <f t="shared" ca="1" si="316"/>
        <v>700081.49010891607</v>
      </c>
      <c r="AL394" s="14">
        <f ca="1">SUM(AJ$12:AJ394)</f>
        <v>363703.42510891613</v>
      </c>
      <c r="AM394" s="77">
        <f ca="1">SUM(AH$12:AH394)+SUMIF(AI$12:AI394, "&lt;0")</f>
        <v>336378.065</v>
      </c>
      <c r="AO394" s="78">
        <v>44568</v>
      </c>
      <c r="AP394" s="79">
        <f t="shared" ca="1" si="300"/>
        <v>3000</v>
      </c>
      <c r="AQ394" s="79">
        <f t="shared" ca="1" si="322"/>
        <v>3000</v>
      </c>
      <c r="AR394" s="79">
        <f t="shared" ca="1" si="331"/>
        <v>1117.5499195304701</v>
      </c>
      <c r="AS394" s="79">
        <f t="shared" ca="1" si="301"/>
        <v>1882.4500804695299</v>
      </c>
      <c r="AT394" s="79">
        <f t="shared" ca="1" si="302"/>
        <v>1882.4500804695299</v>
      </c>
      <c r="AU394" s="79">
        <f t="shared" ca="1" si="338"/>
        <v>982967.72356228146</v>
      </c>
      <c r="AV394" s="14">
        <f ca="1">SUM(AT$12:AT394)</f>
        <v>510705.78658078809</v>
      </c>
      <c r="AW394" s="77">
        <f ca="1">SUM(AR$12:AR394)+SUMIF(AS$12:AS394, "&lt;0")</f>
        <v>472261.93698149355</v>
      </c>
      <c r="AX394" s="14"/>
      <c r="AZ394" s="78">
        <v>44568</v>
      </c>
      <c r="BA394" s="79">
        <f t="shared" ca="1" si="303"/>
        <v>1500</v>
      </c>
      <c r="BB394" s="79">
        <f t="shared" ca="1" si="323"/>
        <v>1500</v>
      </c>
      <c r="BC394" s="79">
        <f t="shared" ca="1" si="332"/>
        <v>1488.4879999999957</v>
      </c>
      <c r="BD394" s="79">
        <f t="shared" ca="1" si="304"/>
        <v>11.512000000004264</v>
      </c>
      <c r="BE394" s="79">
        <f t="shared" ca="1" si="305"/>
        <v>11.512000000004264</v>
      </c>
      <c r="BF394" s="79">
        <f t="shared" ca="1" si="339"/>
        <v>545131.60100000002</v>
      </c>
      <c r="BG394" s="14">
        <f ca="1">SUM(BE$12:BE394)</f>
        <v>280753.53599999996</v>
      </c>
      <c r="BH394" s="77">
        <f ca="1">SUM(BC$12:BC394)+SUMIF(BD$12:BD394, "&lt;0")</f>
        <v>264378.06500000006</v>
      </c>
      <c r="BJ394" s="78">
        <v>44568</v>
      </c>
      <c r="BK394" s="79">
        <f t="shared" ca="1" si="306"/>
        <v>1750</v>
      </c>
      <c r="BL394" s="79">
        <f t="shared" ca="1" si="324"/>
        <v>1750</v>
      </c>
      <c r="BM394" s="79">
        <f t="shared" ca="1" si="333"/>
        <v>801.30600000000504</v>
      </c>
      <c r="BN394" s="79">
        <f t="shared" ca="1" si="307"/>
        <v>948.69399999999496</v>
      </c>
      <c r="BO394" s="79">
        <f t="shared" ca="1" si="308"/>
        <v>948.69399999999496</v>
      </c>
      <c r="BP394" s="79">
        <f t="shared" ca="1" si="340"/>
        <v>622881.60100000002</v>
      </c>
      <c r="BQ394" s="14">
        <f ca="1">SUM(BO$12:BO394)</f>
        <v>322503.53599999996</v>
      </c>
      <c r="BR394" s="77">
        <f ca="1">SUM(BM$12:BM394)+SUMIF(BN$12:BN394, "&lt;0")</f>
        <v>300378.065</v>
      </c>
      <c r="BT394" s="78">
        <v>44568</v>
      </c>
      <c r="BU394" s="79">
        <f t="shared" ca="1" si="309"/>
        <v>2000</v>
      </c>
      <c r="BV394" s="79">
        <f t="shared" ca="1" si="325"/>
        <v>2000</v>
      </c>
      <c r="BW394" s="79">
        <f t="shared" ca="1" si="334"/>
        <v>553.42400000000089</v>
      </c>
      <c r="BX394" s="79">
        <f t="shared" ca="1" si="310"/>
        <v>1446.5759999999991</v>
      </c>
      <c r="BY394" s="79">
        <f t="shared" ca="1" si="311"/>
        <v>1446.5759999999991</v>
      </c>
      <c r="BZ394" s="79">
        <f t="shared" ca="1" si="317"/>
        <v>700081.49010891607</v>
      </c>
      <c r="CA394" s="14">
        <f ca="1">SUM(BY$12:BY394)</f>
        <v>363703.42510891613</v>
      </c>
      <c r="CB394" s="77">
        <f ca="1">SUM(BW$12:BW394)+SUMIF(BX$12:BX394, "&lt;0")</f>
        <v>336378.065</v>
      </c>
      <c r="CD394" s="78">
        <v>44568</v>
      </c>
      <c r="CE394" s="79">
        <f t="shared" ca="1" si="312"/>
        <v>2500</v>
      </c>
      <c r="CF394" s="79">
        <f t="shared" ca="1" si="326"/>
        <v>2500</v>
      </c>
      <c r="CG394" s="79">
        <f t="shared" ca="1" si="335"/>
        <v>685.41158385989183</v>
      </c>
      <c r="CH394" s="79">
        <f t="shared" ca="1" si="313"/>
        <v>1814.5884161401082</v>
      </c>
      <c r="CI394" s="79">
        <f t="shared" ca="1" si="314"/>
        <v>1814.5884161401082</v>
      </c>
      <c r="CJ394" s="79">
        <f t="shared" ca="1" si="341"/>
        <v>846841.69994991261</v>
      </c>
      <c r="CK394" s="14">
        <f ca="1">SUM(CI$12:CI394)</f>
        <v>438770.99416950555</v>
      </c>
      <c r="CL394" s="77">
        <f ca="1">SUM(CG$12:CG394)+SUMIF(CH$12:CH394, "&lt;0")</f>
        <v>408070.70578040706</v>
      </c>
    </row>
    <row r="395" spans="1:90" x14ac:dyDescent="0.2">
      <c r="A395" s="56">
        <v>44569</v>
      </c>
      <c r="B395" s="76">
        <f ca="1">IF($A395&gt;= $C$5,$C$6, INDEX('[1]Historical Data'!$D$2:$D$742, MATCH(A395, '[1]Historical Data'!$B$2:$B$742, 0)))</f>
        <v>1942.7882857142852</v>
      </c>
      <c r="C395" s="79">
        <f t="shared" ca="1" si="318"/>
        <v>1942.7882857142852</v>
      </c>
      <c r="D395" s="79">
        <f t="shared" ca="1" si="327"/>
        <v>517.90399999999681</v>
      </c>
      <c r="E395" s="79">
        <f t="shared" ca="1" si="289"/>
        <v>1424.8842857142884</v>
      </c>
      <c r="F395" s="79">
        <f t="shared" ca="1" si="290"/>
        <v>1424.8842857142884</v>
      </c>
      <c r="G395" s="79">
        <f t="shared" ca="1" si="315"/>
        <v>684781.54614286113</v>
      </c>
      <c r="H395" s="14">
        <f ca="1">SUM(F$12:F395)</f>
        <v>356124.06399999978</v>
      </c>
      <c r="I395" s="77">
        <f ca="1">SUM(D$12:D395)+SUMIF(E$12:E395, "&lt;0")</f>
        <v>328657.48214285704</v>
      </c>
      <c r="J395" s="14"/>
      <c r="K395" s="78">
        <v>44569</v>
      </c>
      <c r="L395" s="79">
        <f t="shared" ca="1" si="291"/>
        <v>1850.8969899038457</v>
      </c>
      <c r="M395" s="79">
        <f t="shared" ca="1" si="319"/>
        <v>1850.8969899038457</v>
      </c>
      <c r="N395" s="79">
        <f t="shared" ca="1" si="328"/>
        <v>517.90399999999681</v>
      </c>
      <c r="O395" s="79">
        <f t="shared" ca="1" si="292"/>
        <v>1332.9929899038489</v>
      </c>
      <c r="P395" s="79">
        <f t="shared" ca="1" si="293"/>
        <v>1332.9929899038489</v>
      </c>
      <c r="Q395" s="79">
        <f t="shared" ca="1" si="336"/>
        <v>656111.46184999892</v>
      </c>
      <c r="R395" s="14">
        <f ca="1">SUM(P$12:P395)</f>
        <v>340686.32630384562</v>
      </c>
      <c r="S395" s="77">
        <f ca="1">SUM(N$12:N395)+SUMIF(O$12:O395, "&lt;0")</f>
        <v>315425.13554615347</v>
      </c>
      <c r="U395" s="78">
        <v>44569</v>
      </c>
      <c r="V395" s="79">
        <f t="shared" ca="1" si="294"/>
        <v>1250</v>
      </c>
      <c r="W395" s="79">
        <f t="shared" ca="1" si="320"/>
        <v>1250</v>
      </c>
      <c r="X395" s="79">
        <f t="shared" ca="1" si="329"/>
        <v>1250</v>
      </c>
      <c r="Y395" s="79">
        <f t="shared" ca="1" si="295"/>
        <v>0</v>
      </c>
      <c r="Z395" s="79">
        <f t="shared" ca="1" si="296"/>
        <v>0</v>
      </c>
      <c r="AA395" s="79">
        <f t="shared" ca="1" si="337"/>
        <v>468631.60100000002</v>
      </c>
      <c r="AB395" s="14">
        <f ca="1">SUM(Z$12:Z395)</f>
        <v>240242.02399999998</v>
      </c>
      <c r="AC395" s="77">
        <f ca="1">SUM(X$12:X395)+SUMIF(Y$12:Y395, "&lt;0")</f>
        <v>228389.57699999999</v>
      </c>
      <c r="AE395" s="78">
        <v>44569</v>
      </c>
      <c r="AF395" s="79">
        <f t="shared" ca="1" si="297"/>
        <v>2000</v>
      </c>
      <c r="AG395" s="79">
        <f t="shared" ca="1" si="321"/>
        <v>2000</v>
      </c>
      <c r="AH395" s="79">
        <f t="shared" ca="1" si="330"/>
        <v>517.90399999999681</v>
      </c>
      <c r="AI395" s="79">
        <f t="shared" ca="1" si="298"/>
        <v>1482.0960000000032</v>
      </c>
      <c r="AJ395" s="79">
        <f t="shared" ca="1" si="299"/>
        <v>1482.0960000000032</v>
      </c>
      <c r="AK395" s="79">
        <f t="shared" ca="1" si="316"/>
        <v>702081.49010891607</v>
      </c>
      <c r="AL395" s="14">
        <f ca="1">SUM(AJ$12:AJ395)</f>
        <v>365185.52110891615</v>
      </c>
      <c r="AM395" s="77">
        <f ca="1">SUM(AH$12:AH395)+SUMIF(AI$12:AI395, "&lt;0")</f>
        <v>336895.96899999998</v>
      </c>
      <c r="AO395" s="78">
        <v>44569</v>
      </c>
      <c r="AP395" s="79">
        <f t="shared" ca="1" si="300"/>
        <v>3000</v>
      </c>
      <c r="AQ395" s="79">
        <f t="shared" ca="1" si="322"/>
        <v>3000</v>
      </c>
      <c r="AR395" s="79">
        <f t="shared" ca="1" si="331"/>
        <v>1082.029919530466</v>
      </c>
      <c r="AS395" s="79">
        <f t="shared" ca="1" si="301"/>
        <v>1917.970080469534</v>
      </c>
      <c r="AT395" s="79">
        <f t="shared" ca="1" si="302"/>
        <v>1917.970080469534</v>
      </c>
      <c r="AU395" s="79">
        <f t="shared" ca="1" si="338"/>
        <v>985967.72356228146</v>
      </c>
      <c r="AV395" s="14">
        <f ca="1">SUM(AT$12:AT395)</f>
        <v>512623.75666125765</v>
      </c>
      <c r="AW395" s="77">
        <f ca="1">SUM(AR$12:AR395)+SUMIF(AS$12:AS395, "&lt;0")</f>
        <v>473343.96690102399</v>
      </c>
      <c r="AX395" s="14"/>
      <c r="AZ395" s="78">
        <v>44569</v>
      </c>
      <c r="BA395" s="79">
        <f t="shared" ca="1" si="303"/>
        <v>1500</v>
      </c>
      <c r="BB395" s="79">
        <f t="shared" ca="1" si="323"/>
        <v>1500</v>
      </c>
      <c r="BC395" s="79">
        <f t="shared" ca="1" si="332"/>
        <v>517.90399999999681</v>
      </c>
      <c r="BD395" s="79">
        <f t="shared" ca="1" si="304"/>
        <v>982.09600000000319</v>
      </c>
      <c r="BE395" s="79">
        <f t="shared" ca="1" si="305"/>
        <v>982.09600000000319</v>
      </c>
      <c r="BF395" s="79">
        <f t="shared" ca="1" si="339"/>
        <v>546631.60100000002</v>
      </c>
      <c r="BG395" s="14">
        <f ca="1">SUM(BE$12:BE395)</f>
        <v>281735.63199999998</v>
      </c>
      <c r="BH395" s="77">
        <f ca="1">SUM(BC$12:BC395)+SUMIF(BD$12:BD395, "&lt;0")</f>
        <v>264895.96900000004</v>
      </c>
      <c r="BJ395" s="78">
        <v>44569</v>
      </c>
      <c r="BK395" s="79">
        <f t="shared" ca="1" si="306"/>
        <v>1750</v>
      </c>
      <c r="BL395" s="79">
        <f t="shared" ca="1" si="324"/>
        <v>1750</v>
      </c>
      <c r="BM395" s="79">
        <f t="shared" ca="1" si="333"/>
        <v>517.90399999999681</v>
      </c>
      <c r="BN395" s="79">
        <f t="shared" ca="1" si="307"/>
        <v>1232.0960000000032</v>
      </c>
      <c r="BO395" s="79">
        <f t="shared" ca="1" si="308"/>
        <v>1232.0960000000032</v>
      </c>
      <c r="BP395" s="79">
        <f t="shared" ca="1" si="340"/>
        <v>624631.60100000002</v>
      </c>
      <c r="BQ395" s="14">
        <f ca="1">SUM(BO$12:BO395)</f>
        <v>323735.63199999998</v>
      </c>
      <c r="BR395" s="77">
        <f ca="1">SUM(BM$12:BM395)+SUMIF(BN$12:BN395, "&lt;0")</f>
        <v>300895.96899999998</v>
      </c>
      <c r="BT395" s="78">
        <v>44569</v>
      </c>
      <c r="BU395" s="79">
        <f t="shared" ca="1" si="309"/>
        <v>2000</v>
      </c>
      <c r="BV395" s="79">
        <f t="shared" ca="1" si="325"/>
        <v>2000</v>
      </c>
      <c r="BW395" s="79">
        <f t="shared" ca="1" si="334"/>
        <v>517.90399999999681</v>
      </c>
      <c r="BX395" s="79">
        <f t="shared" ca="1" si="310"/>
        <v>1482.0960000000032</v>
      </c>
      <c r="BY395" s="79">
        <f t="shared" ca="1" si="311"/>
        <v>1482.0960000000032</v>
      </c>
      <c r="BZ395" s="79">
        <f t="shared" ca="1" si="317"/>
        <v>702081.49010891607</v>
      </c>
      <c r="CA395" s="14">
        <f ca="1">SUM(BY$12:BY395)</f>
        <v>365185.52110891615</v>
      </c>
      <c r="CB395" s="77">
        <f ca="1">SUM(BW$12:BW395)+SUMIF(BX$12:BX395, "&lt;0")</f>
        <v>336895.96899999998</v>
      </c>
      <c r="CD395" s="78">
        <v>44569</v>
      </c>
      <c r="CE395" s="79">
        <f t="shared" ca="1" si="312"/>
        <v>2500</v>
      </c>
      <c r="CF395" s="79">
        <f t="shared" ca="1" si="326"/>
        <v>2500</v>
      </c>
      <c r="CG395" s="79">
        <f t="shared" ca="1" si="335"/>
        <v>626.38633721278484</v>
      </c>
      <c r="CH395" s="79">
        <f t="shared" ca="1" si="313"/>
        <v>1873.6136627872152</v>
      </c>
      <c r="CI395" s="79">
        <f t="shared" ca="1" si="314"/>
        <v>1873.6136627872152</v>
      </c>
      <c r="CJ395" s="79">
        <f t="shared" ca="1" si="341"/>
        <v>849341.69994991261</v>
      </c>
      <c r="CK395" s="14">
        <f ca="1">SUM(CI$12:CI395)</f>
        <v>440644.60783229274</v>
      </c>
      <c r="CL395" s="77">
        <f ca="1">SUM(CG$12:CG395)+SUMIF(CH$12:CH395, "&lt;0")</f>
        <v>408697.09211761988</v>
      </c>
    </row>
    <row r="396" spans="1:90" x14ac:dyDescent="0.2">
      <c r="A396" s="56">
        <v>44570</v>
      </c>
      <c r="B396" s="76">
        <f ca="1">IF($A396&gt;= $C$5,$C$6, INDEX('[1]Historical Data'!$D$2:$D$742, MATCH(A396, '[1]Historical Data'!$B$2:$B$742, 0)))</f>
        <v>1942.7882857142852</v>
      </c>
      <c r="C396" s="79">
        <f t="shared" ca="1" si="318"/>
        <v>1942.7882857142852</v>
      </c>
      <c r="D396" s="79">
        <f t="shared" ca="1" si="327"/>
        <v>1170.3842857142859</v>
      </c>
      <c r="E396" s="79">
        <f t="shared" ref="E396:E459" ca="1" si="342">B396-D396</f>
        <v>772.40399999999931</v>
      </c>
      <c r="F396" s="79">
        <f t="shared" ref="F396:F459" ca="1" si="343">IF(E396 &gt; 0, E396, 0)</f>
        <v>772.40399999999931</v>
      </c>
      <c r="G396" s="79">
        <f t="shared" ca="1" si="315"/>
        <v>686724.33442857547</v>
      </c>
      <c r="H396" s="14">
        <f ca="1">SUM(F$12:F396)</f>
        <v>356896.46799999976</v>
      </c>
      <c r="I396" s="77">
        <f ca="1">SUM(D$12:D396)+SUMIF(E$12:E396, "&lt;0")</f>
        <v>329827.86642857135</v>
      </c>
      <c r="J396" s="14"/>
      <c r="K396" s="78">
        <v>44570</v>
      </c>
      <c r="L396" s="79">
        <f t="shared" ref="L396:L459" ca="1" si="344">IF(K396&lt;M$5, $B396, MIN(M$7, M$9 + $C$8*(K396-M$5)))</f>
        <v>1850.8969899038457</v>
      </c>
      <c r="M396" s="79">
        <f t="shared" ca="1" si="319"/>
        <v>1850.8969899038457</v>
      </c>
      <c r="N396" s="79">
        <f t="shared" ca="1" si="328"/>
        <v>1078.4929899038464</v>
      </c>
      <c r="O396" s="79">
        <f t="shared" ref="O396:O459" ca="1" si="345">L396-N396</f>
        <v>772.40399999999931</v>
      </c>
      <c r="P396" s="79">
        <f t="shared" ref="P396:P459" ca="1" si="346">IF(O396 &gt; 0, O396, 0)</f>
        <v>772.40399999999931</v>
      </c>
      <c r="Q396" s="79">
        <f t="shared" ca="1" si="336"/>
        <v>657962.35883990279</v>
      </c>
      <c r="R396" s="14">
        <f ca="1">SUM(P$12:P396)</f>
        <v>341458.7303038456</v>
      </c>
      <c r="S396" s="77">
        <f ca="1">SUM(N$12:N396)+SUMIF(O$12:O396, "&lt;0")</f>
        <v>316503.62853605731</v>
      </c>
      <c r="U396" s="78">
        <v>44570</v>
      </c>
      <c r="V396" s="79">
        <f t="shared" ref="V396:V459" ca="1" si="347">IF(U396&lt;W$5, $B396, MIN(W$7, W$9 + $C$8*(U396-W$5)))</f>
        <v>1250</v>
      </c>
      <c r="W396" s="79">
        <f t="shared" ca="1" si="320"/>
        <v>1250</v>
      </c>
      <c r="X396" s="79">
        <f t="shared" ca="1" si="329"/>
        <v>983.98799999999324</v>
      </c>
      <c r="Y396" s="79">
        <f t="shared" ref="Y396:Y459" ca="1" si="348">V396-X396</f>
        <v>266.01200000000676</v>
      </c>
      <c r="Z396" s="79">
        <f t="shared" ref="Z396:Z459" ca="1" si="349">IF(Y396 &gt; 0, Y396, 0)</f>
        <v>266.01200000000676</v>
      </c>
      <c r="AA396" s="79">
        <f t="shared" ca="1" si="337"/>
        <v>469881.60100000002</v>
      </c>
      <c r="AB396" s="14">
        <f ca="1">SUM(Z$12:Z396)</f>
        <v>240508.03599999999</v>
      </c>
      <c r="AC396" s="77">
        <f ca="1">SUM(X$12:X396)+SUMIF(Y$12:Y396, "&lt;0")</f>
        <v>229373.56499999997</v>
      </c>
      <c r="AE396" s="78">
        <v>44570</v>
      </c>
      <c r="AF396" s="79">
        <f t="shared" ref="AF396:AF459" ca="1" si="350">IF(AE396&lt;AG$5, $B396, MIN(AG$7, AG$9 + $C$8*(AE396-AG$5)))</f>
        <v>2000</v>
      </c>
      <c r="AG396" s="79">
        <f t="shared" ca="1" si="321"/>
        <v>2000</v>
      </c>
      <c r="AH396" s="79">
        <f t="shared" ca="1" si="330"/>
        <v>1078.4929899038464</v>
      </c>
      <c r="AI396" s="79">
        <f t="shared" ref="AI396:AI459" ca="1" si="351">AF396-AH396</f>
        <v>921.50701009615364</v>
      </c>
      <c r="AJ396" s="79">
        <f t="shared" ref="AJ396:AJ459" ca="1" si="352">IF(AI396 &gt; 0, AI396, 0)</f>
        <v>921.50701009615364</v>
      </c>
      <c r="AK396" s="79">
        <f t="shared" ca="1" si="316"/>
        <v>704081.49010891607</v>
      </c>
      <c r="AL396" s="14">
        <f ca="1">SUM(AJ$12:AJ396)</f>
        <v>366107.02811901231</v>
      </c>
      <c r="AM396" s="77">
        <f ca="1">SUM(AH$12:AH396)+SUMIF(AI$12:AI396, "&lt;0")</f>
        <v>337974.46198990382</v>
      </c>
      <c r="AO396" s="78">
        <v>44570</v>
      </c>
      <c r="AP396" s="79">
        <f t="shared" ref="AP396:AP459" ca="1" si="353">IF(AO396&lt;AQ$5, $B396, MIN(AQ$7, AQ$9 + $C$8*(AO396-AQ$5)))</f>
        <v>3000</v>
      </c>
      <c r="AQ396" s="79">
        <f t="shared" ca="1" si="322"/>
        <v>3000</v>
      </c>
      <c r="AR396" s="79">
        <f t="shared" ca="1" si="331"/>
        <v>1642.6189094343156</v>
      </c>
      <c r="AS396" s="79">
        <f t="shared" ref="AS396:AS459" ca="1" si="354">AP396-AR396</f>
        <v>1357.3810905656844</v>
      </c>
      <c r="AT396" s="79">
        <f t="shared" ref="AT396:AT459" ca="1" si="355">IF(AS396 &gt; 0, AS396, 0)</f>
        <v>1357.3810905656844</v>
      </c>
      <c r="AU396" s="79">
        <f t="shared" ca="1" si="338"/>
        <v>988967.72356228146</v>
      </c>
      <c r="AV396" s="14">
        <f ca="1">SUM(AT$12:AT396)</f>
        <v>513981.13775182335</v>
      </c>
      <c r="AW396" s="77">
        <f ca="1">SUM(AR$12:AR396)+SUMIF(AS$12:AS396, "&lt;0")</f>
        <v>474986.58581045829</v>
      </c>
      <c r="AX396" s="14"/>
      <c r="AZ396" s="78">
        <v>44570</v>
      </c>
      <c r="BA396" s="79">
        <f t="shared" ref="BA396:BA459" ca="1" si="356">IF(AZ396&lt;BB$5, $B396, MIN(BB$7, BB$9 + $C$8*(AZ396-BB$5)))</f>
        <v>1500</v>
      </c>
      <c r="BB396" s="79">
        <f t="shared" ca="1" si="323"/>
        <v>1500</v>
      </c>
      <c r="BC396" s="79">
        <f t="shared" ca="1" si="332"/>
        <v>727.59600000000069</v>
      </c>
      <c r="BD396" s="79">
        <f t="shared" ref="BD396:BD459" ca="1" si="357">BA396-BC396</f>
        <v>772.40399999999931</v>
      </c>
      <c r="BE396" s="79">
        <f t="shared" ref="BE396:BE459" ca="1" si="358">IF(BD396 &gt; 0, BD396, 0)</f>
        <v>772.40399999999931</v>
      </c>
      <c r="BF396" s="79">
        <f t="shared" ca="1" si="339"/>
        <v>548131.60100000002</v>
      </c>
      <c r="BG396" s="14">
        <f ca="1">SUM(BE$12:BE396)</f>
        <v>282508.03599999996</v>
      </c>
      <c r="BH396" s="77">
        <f ca="1">SUM(BC$12:BC396)+SUMIF(BD$12:BD396, "&lt;0")</f>
        <v>265623.56500000006</v>
      </c>
      <c r="BJ396" s="78">
        <v>44570</v>
      </c>
      <c r="BK396" s="79">
        <f t="shared" ref="BK396:BK459" ca="1" si="359">IF(BJ396&lt;BL$5, $B396, MIN(BL$7, BL$9 + $C$8*(BJ396-BL$5)))</f>
        <v>1750</v>
      </c>
      <c r="BL396" s="79">
        <f t="shared" ca="1" si="324"/>
        <v>1750</v>
      </c>
      <c r="BM396" s="79">
        <f t="shared" ca="1" si="333"/>
        <v>977.59600000000069</v>
      </c>
      <c r="BN396" s="79">
        <f t="shared" ref="BN396:BN459" ca="1" si="360">BK396-BM396</f>
        <v>772.40399999999931</v>
      </c>
      <c r="BO396" s="79">
        <f t="shared" ref="BO396:BO459" ca="1" si="361">IF(BN396 &gt; 0, BN396, 0)</f>
        <v>772.40399999999931</v>
      </c>
      <c r="BP396" s="79">
        <f t="shared" ca="1" si="340"/>
        <v>626381.60100000002</v>
      </c>
      <c r="BQ396" s="14">
        <f ca="1">SUM(BO$12:BO396)</f>
        <v>324508.03599999996</v>
      </c>
      <c r="BR396" s="77">
        <f ca="1">SUM(BM$12:BM396)+SUMIF(BN$12:BN396, "&lt;0")</f>
        <v>301873.565</v>
      </c>
      <c r="BT396" s="78">
        <v>44570</v>
      </c>
      <c r="BU396" s="79">
        <f t="shared" ref="BU396:BU459" ca="1" si="362">IF(BT396&lt;BV$5, $B396, MIN(BV$7, BV$9 + $C$8*(BT396-BV$5)))</f>
        <v>2000</v>
      </c>
      <c r="BV396" s="79">
        <f t="shared" ca="1" si="325"/>
        <v>2000</v>
      </c>
      <c r="BW396" s="79">
        <f t="shared" ca="1" si="334"/>
        <v>1078.4929899038464</v>
      </c>
      <c r="BX396" s="79">
        <f t="shared" ref="BX396:BX459" ca="1" si="363">BU396-BW396</f>
        <v>921.50701009615364</v>
      </c>
      <c r="BY396" s="79">
        <f t="shared" ref="BY396:BY459" ca="1" si="364">IF(BX396 &gt; 0, BX396, 0)</f>
        <v>921.50701009615364</v>
      </c>
      <c r="BZ396" s="79">
        <f t="shared" ca="1" si="317"/>
        <v>704081.49010891607</v>
      </c>
      <c r="CA396" s="14">
        <f ca="1">SUM(BY$12:BY396)</f>
        <v>366107.02811901231</v>
      </c>
      <c r="CB396" s="77">
        <f ca="1">SUM(BW$12:BW396)+SUMIF(BX$12:BX396, "&lt;0")</f>
        <v>337974.46198990382</v>
      </c>
      <c r="CD396" s="78">
        <v>44570</v>
      </c>
      <c r="CE396" s="79">
        <f t="shared" ref="CE396:CE459" ca="1" si="365">IF(CD396&lt;CF$5, $B396, MIN(CF$7, CF$9 + $C$8*(CD396-CF$5)))</f>
        <v>2500</v>
      </c>
      <c r="CF396" s="79">
        <f t="shared" ca="1" si="326"/>
        <v>2500</v>
      </c>
      <c r="CG396" s="79">
        <f t="shared" ca="1" si="335"/>
        <v>1163.4700804695315</v>
      </c>
      <c r="CH396" s="79">
        <f t="shared" ref="CH396:CH459" ca="1" si="366">CE396-CG396</f>
        <v>1336.5299195304685</v>
      </c>
      <c r="CI396" s="79">
        <f t="shared" ref="CI396:CI459" ca="1" si="367">IF(CH396 &gt; 0, CH396, 0)</f>
        <v>1336.5299195304685</v>
      </c>
      <c r="CJ396" s="79">
        <f t="shared" ca="1" si="341"/>
        <v>851841.69994991261</v>
      </c>
      <c r="CK396" s="14">
        <f ca="1">SUM(CI$12:CI396)</f>
        <v>441981.13775182317</v>
      </c>
      <c r="CL396" s="77">
        <f ca="1">SUM(CG$12:CG396)+SUMIF(CH$12:CH396, "&lt;0")</f>
        <v>409860.56219808944</v>
      </c>
    </row>
    <row r="397" spans="1:90" x14ac:dyDescent="0.2">
      <c r="A397" s="56">
        <v>44571</v>
      </c>
      <c r="B397" s="76">
        <f ca="1">IF($A397&gt;= $C$5,$C$6, INDEX('[1]Historical Data'!$D$2:$D$742, MATCH(A397, '[1]Historical Data'!$B$2:$B$742, 0)))</f>
        <v>1942.7882857142852</v>
      </c>
      <c r="C397" s="79">
        <f t="shared" ca="1" si="318"/>
        <v>1942.7882857142852</v>
      </c>
      <c r="D397" s="79">
        <f t="shared" ca="1" si="327"/>
        <v>1700.762285714284</v>
      </c>
      <c r="E397" s="79">
        <f t="shared" ca="1" si="342"/>
        <v>242.0260000000012</v>
      </c>
      <c r="F397" s="79">
        <f t="shared" ca="1" si="343"/>
        <v>242.0260000000012</v>
      </c>
      <c r="G397" s="79">
        <f t="shared" ref="G397:G460" ca="1" si="368">B397+G396</f>
        <v>688667.12271428981</v>
      </c>
      <c r="H397" s="14">
        <f ca="1">SUM(F$12:F397)</f>
        <v>357138.49399999977</v>
      </c>
      <c r="I397" s="77">
        <f ca="1">SUM(D$12:D397)+SUMIF(E$12:E397, "&lt;0")</f>
        <v>331528.62871428562</v>
      </c>
      <c r="J397" s="14"/>
      <c r="K397" s="78">
        <v>44571</v>
      </c>
      <c r="L397" s="79">
        <f t="shared" ca="1" si="344"/>
        <v>1850.8969899038457</v>
      </c>
      <c r="M397" s="79">
        <f t="shared" ca="1" si="319"/>
        <v>1850.8969899038457</v>
      </c>
      <c r="N397" s="79">
        <f t="shared" ca="1" si="328"/>
        <v>1608.8709899038445</v>
      </c>
      <c r="O397" s="79">
        <f t="shared" ca="1" si="345"/>
        <v>242.0260000000012</v>
      </c>
      <c r="P397" s="79">
        <f t="shared" ca="1" si="346"/>
        <v>242.0260000000012</v>
      </c>
      <c r="Q397" s="79">
        <f t="shared" ca="1" si="336"/>
        <v>659813.25582980667</v>
      </c>
      <c r="R397" s="14">
        <f ca="1">SUM(P$12:P397)</f>
        <v>341700.75630384561</v>
      </c>
      <c r="S397" s="77">
        <f ca="1">SUM(N$12:N397)+SUMIF(O$12:O397, "&lt;0")</f>
        <v>318112.49952596118</v>
      </c>
      <c r="U397" s="78">
        <v>44571</v>
      </c>
      <c r="V397" s="79">
        <f t="shared" ca="1" si="347"/>
        <v>1250</v>
      </c>
      <c r="W397" s="79">
        <f t="shared" ca="1" si="320"/>
        <v>1250</v>
      </c>
      <c r="X397" s="79">
        <f t="shared" ca="1" si="329"/>
        <v>1007.9739999999988</v>
      </c>
      <c r="Y397" s="79">
        <f t="shared" ca="1" si="348"/>
        <v>242.0260000000012</v>
      </c>
      <c r="Z397" s="79">
        <f t="shared" ca="1" si="349"/>
        <v>242.0260000000012</v>
      </c>
      <c r="AA397" s="79">
        <f t="shared" ca="1" si="337"/>
        <v>471131.60100000002</v>
      </c>
      <c r="AB397" s="14">
        <f ca="1">SUM(Z$12:Z397)</f>
        <v>240750.06200000001</v>
      </c>
      <c r="AC397" s="77">
        <f ca="1">SUM(X$12:X397)+SUMIF(Y$12:Y397, "&lt;0")</f>
        <v>230381.53899999996</v>
      </c>
      <c r="AE397" s="78">
        <v>44571</v>
      </c>
      <c r="AF397" s="79">
        <f t="shared" ca="1" si="350"/>
        <v>2000</v>
      </c>
      <c r="AG397" s="79">
        <f t="shared" ca="1" si="321"/>
        <v>2000</v>
      </c>
      <c r="AH397" s="79">
        <f t="shared" ca="1" si="330"/>
        <v>1632.3762365509474</v>
      </c>
      <c r="AI397" s="79">
        <f t="shared" ca="1" si="351"/>
        <v>367.6237634490526</v>
      </c>
      <c r="AJ397" s="79">
        <f t="shared" ca="1" si="352"/>
        <v>367.6237634490526</v>
      </c>
      <c r="AK397" s="79">
        <f t="shared" ref="AK397:AK460" ca="1" si="369">AF397+AK396</f>
        <v>706081.49010891607</v>
      </c>
      <c r="AL397" s="14">
        <f ca="1">SUM(AJ$12:AJ397)</f>
        <v>366474.65188246133</v>
      </c>
      <c r="AM397" s="77">
        <f ca="1">SUM(AH$12:AH397)+SUMIF(AI$12:AI397, "&lt;0")</f>
        <v>339606.8382264548</v>
      </c>
      <c r="AO397" s="78">
        <v>44571</v>
      </c>
      <c r="AP397" s="79">
        <f t="shared" ca="1" si="353"/>
        <v>3000</v>
      </c>
      <c r="AQ397" s="79">
        <f t="shared" ca="1" si="322"/>
        <v>3000</v>
      </c>
      <c r="AR397" s="79">
        <f t="shared" ca="1" si="331"/>
        <v>2193.8480804695296</v>
      </c>
      <c r="AS397" s="79">
        <f t="shared" ca="1" si="354"/>
        <v>806.15191953047042</v>
      </c>
      <c r="AT397" s="79">
        <f t="shared" ca="1" si="355"/>
        <v>806.15191953047042</v>
      </c>
      <c r="AU397" s="79">
        <f t="shared" ca="1" si="338"/>
        <v>991967.72356228146</v>
      </c>
      <c r="AV397" s="14">
        <f ca="1">SUM(AT$12:AT397)</f>
        <v>514787.28967135382</v>
      </c>
      <c r="AW397" s="77">
        <f ca="1">SUM(AR$12:AR397)+SUMIF(AS$12:AS397, "&lt;0")</f>
        <v>477180.43389092782</v>
      </c>
      <c r="AX397" s="14"/>
      <c r="AZ397" s="78">
        <v>44571</v>
      </c>
      <c r="BA397" s="79">
        <f t="shared" ca="1" si="356"/>
        <v>1500</v>
      </c>
      <c r="BB397" s="79">
        <f t="shared" ca="1" si="323"/>
        <v>1500</v>
      </c>
      <c r="BC397" s="79">
        <f t="shared" ca="1" si="332"/>
        <v>1257.9739999999988</v>
      </c>
      <c r="BD397" s="79">
        <f t="shared" ca="1" si="357"/>
        <v>242.0260000000012</v>
      </c>
      <c r="BE397" s="79">
        <f t="shared" ca="1" si="358"/>
        <v>242.0260000000012</v>
      </c>
      <c r="BF397" s="79">
        <f t="shared" ca="1" si="339"/>
        <v>549631.60100000002</v>
      </c>
      <c r="BG397" s="14">
        <f ca="1">SUM(BE$12:BE397)</f>
        <v>282750.06199999998</v>
      </c>
      <c r="BH397" s="77">
        <f ca="1">SUM(BC$12:BC397)+SUMIF(BD$12:BD397, "&lt;0")</f>
        <v>266881.53900000005</v>
      </c>
      <c r="BJ397" s="78">
        <v>44571</v>
      </c>
      <c r="BK397" s="79">
        <f t="shared" ca="1" si="359"/>
        <v>1750</v>
      </c>
      <c r="BL397" s="79">
        <f t="shared" ca="1" si="324"/>
        <v>1750</v>
      </c>
      <c r="BM397" s="79">
        <f t="shared" ca="1" si="333"/>
        <v>1507.9739999999988</v>
      </c>
      <c r="BN397" s="79">
        <f t="shared" ca="1" si="360"/>
        <v>242.0260000000012</v>
      </c>
      <c r="BO397" s="79">
        <f t="shared" ca="1" si="361"/>
        <v>242.0260000000012</v>
      </c>
      <c r="BP397" s="79">
        <f t="shared" ca="1" si="340"/>
        <v>628131.60100000002</v>
      </c>
      <c r="BQ397" s="14">
        <f ca="1">SUM(BO$12:BO397)</f>
        <v>324750.06199999998</v>
      </c>
      <c r="BR397" s="77">
        <f ca="1">SUM(BM$12:BM397)+SUMIF(BN$12:BN397, "&lt;0")</f>
        <v>303381.53899999999</v>
      </c>
      <c r="BT397" s="78">
        <v>44571</v>
      </c>
      <c r="BU397" s="79">
        <f t="shared" ca="1" si="362"/>
        <v>2000</v>
      </c>
      <c r="BV397" s="79">
        <f t="shared" ca="1" si="325"/>
        <v>2000</v>
      </c>
      <c r="BW397" s="79">
        <f t="shared" ca="1" si="334"/>
        <v>1632.3762365509474</v>
      </c>
      <c r="BX397" s="79">
        <f t="shared" ca="1" si="363"/>
        <v>367.6237634490526</v>
      </c>
      <c r="BY397" s="79">
        <f t="shared" ca="1" si="364"/>
        <v>367.6237634490526</v>
      </c>
      <c r="BZ397" s="79">
        <f t="shared" ref="BZ397:BZ460" ca="1" si="370">BU397+BZ396</f>
        <v>706081.49010891607</v>
      </c>
      <c r="CA397" s="14">
        <f ca="1">SUM(BY$12:BY397)</f>
        <v>366474.65188246133</v>
      </c>
      <c r="CB397" s="77">
        <f ca="1">SUM(BW$12:BW397)+SUMIF(BX$12:BX397, "&lt;0")</f>
        <v>339606.8382264548</v>
      </c>
      <c r="CD397" s="78">
        <v>44571</v>
      </c>
      <c r="CE397" s="79">
        <f t="shared" ca="1" si="365"/>
        <v>2500</v>
      </c>
      <c r="CF397" s="79">
        <f t="shared" ca="1" si="326"/>
        <v>2500</v>
      </c>
      <c r="CG397" s="79">
        <f t="shared" ca="1" si="335"/>
        <v>1693.8480804695296</v>
      </c>
      <c r="CH397" s="79">
        <f t="shared" ca="1" si="366"/>
        <v>806.15191953047042</v>
      </c>
      <c r="CI397" s="79">
        <f t="shared" ca="1" si="367"/>
        <v>806.15191953047042</v>
      </c>
      <c r="CJ397" s="79">
        <f t="shared" ca="1" si="341"/>
        <v>854341.69994991261</v>
      </c>
      <c r="CK397" s="14">
        <f ca="1">SUM(CI$12:CI397)</f>
        <v>442787.28967135365</v>
      </c>
      <c r="CL397" s="77">
        <f ca="1">SUM(CG$12:CG397)+SUMIF(CH$12:CH397, "&lt;0")</f>
        <v>411554.41027855896</v>
      </c>
    </row>
    <row r="398" spans="1:90" x14ac:dyDescent="0.2">
      <c r="A398" s="56">
        <v>44572</v>
      </c>
      <c r="B398" s="76">
        <f ca="1">IF($A398&gt;= $C$5,$C$6, INDEX('[1]Historical Data'!$D$2:$D$742, MATCH(A398, '[1]Historical Data'!$B$2:$B$742, 0)))</f>
        <v>1942.7882857142852</v>
      </c>
      <c r="C398" s="79">
        <f t="shared" ca="1" si="318"/>
        <v>1942.7882857142852</v>
      </c>
      <c r="D398" s="79">
        <f t="shared" ca="1" si="327"/>
        <v>831.98028571428381</v>
      </c>
      <c r="E398" s="79">
        <f t="shared" ca="1" si="342"/>
        <v>1110.8080000000014</v>
      </c>
      <c r="F398" s="79">
        <f t="shared" ca="1" si="343"/>
        <v>1110.8080000000014</v>
      </c>
      <c r="G398" s="79">
        <f t="shared" ca="1" si="368"/>
        <v>690609.91100000415</v>
      </c>
      <c r="H398" s="14">
        <f ca="1">SUM(F$12:F398)</f>
        <v>358249.30199999979</v>
      </c>
      <c r="I398" s="77">
        <f ca="1">SUM(D$12:D398)+SUMIF(E$12:E398, "&lt;0")</f>
        <v>332360.60899999988</v>
      </c>
      <c r="J398" s="14"/>
      <c r="K398" s="78">
        <v>44572</v>
      </c>
      <c r="L398" s="79">
        <f t="shared" ca="1" si="344"/>
        <v>1850.8969899038457</v>
      </c>
      <c r="M398" s="79">
        <f t="shared" ca="1" si="319"/>
        <v>1850.8969899038457</v>
      </c>
      <c r="N398" s="79">
        <f t="shared" ca="1" si="328"/>
        <v>740.08898990384432</v>
      </c>
      <c r="O398" s="79">
        <f t="shared" ca="1" si="345"/>
        <v>1110.8080000000014</v>
      </c>
      <c r="P398" s="79">
        <f t="shared" ca="1" si="346"/>
        <v>1110.8080000000014</v>
      </c>
      <c r="Q398" s="79">
        <f t="shared" ca="1" si="336"/>
        <v>661664.15281971055</v>
      </c>
      <c r="R398" s="14">
        <f ca="1">SUM(P$12:P398)</f>
        <v>342811.56430384563</v>
      </c>
      <c r="S398" s="77">
        <f ca="1">SUM(N$12:N398)+SUMIF(O$12:O398, "&lt;0")</f>
        <v>318852.58851586503</v>
      </c>
      <c r="U398" s="78">
        <v>44572</v>
      </c>
      <c r="V398" s="79">
        <f t="shared" ca="1" si="347"/>
        <v>1250</v>
      </c>
      <c r="W398" s="79">
        <f t="shared" ca="1" si="320"/>
        <v>1250</v>
      </c>
      <c r="X398" s="79">
        <f t="shared" ca="1" si="329"/>
        <v>139.19199999999864</v>
      </c>
      <c r="Y398" s="79">
        <f t="shared" ca="1" si="348"/>
        <v>1110.8080000000014</v>
      </c>
      <c r="Z398" s="79">
        <f t="shared" ca="1" si="349"/>
        <v>1110.8080000000014</v>
      </c>
      <c r="AA398" s="79">
        <f t="shared" ca="1" si="337"/>
        <v>472381.60100000002</v>
      </c>
      <c r="AB398" s="14">
        <f ca="1">SUM(Z$12:Z398)</f>
        <v>241860.87</v>
      </c>
      <c r="AC398" s="77">
        <f ca="1">SUM(X$12:X398)+SUMIF(Y$12:Y398, "&lt;0")</f>
        <v>230520.73099999997</v>
      </c>
      <c r="AE398" s="78">
        <v>44572</v>
      </c>
      <c r="AF398" s="79">
        <f t="shared" ca="1" si="350"/>
        <v>2000</v>
      </c>
      <c r="AG398" s="79">
        <f t="shared" ca="1" si="321"/>
        <v>2000</v>
      </c>
      <c r="AH398" s="79">
        <f t="shared" ca="1" si="330"/>
        <v>787.09948319805017</v>
      </c>
      <c r="AI398" s="79">
        <f t="shared" ca="1" si="351"/>
        <v>1212.9005168019498</v>
      </c>
      <c r="AJ398" s="79">
        <f t="shared" ca="1" si="352"/>
        <v>1212.9005168019498</v>
      </c>
      <c r="AK398" s="79">
        <f t="shared" ca="1" si="369"/>
        <v>708081.49010891607</v>
      </c>
      <c r="AL398" s="14">
        <f ca="1">SUM(AJ$12:AJ398)</f>
        <v>367687.55239926325</v>
      </c>
      <c r="AM398" s="77">
        <f ca="1">SUM(AH$12:AH398)+SUMIF(AI$12:AI398, "&lt;0")</f>
        <v>340393.93770965288</v>
      </c>
      <c r="AO398" s="78">
        <v>44572</v>
      </c>
      <c r="AP398" s="79">
        <f t="shared" ca="1" si="353"/>
        <v>3000</v>
      </c>
      <c r="AQ398" s="79">
        <f t="shared" ca="1" si="322"/>
        <v>3000</v>
      </c>
      <c r="AR398" s="79">
        <f t="shared" ca="1" si="331"/>
        <v>1325.0660804695294</v>
      </c>
      <c r="AS398" s="79">
        <f t="shared" ca="1" si="354"/>
        <v>1674.9339195304706</v>
      </c>
      <c r="AT398" s="79">
        <f t="shared" ca="1" si="355"/>
        <v>1674.9339195304706</v>
      </c>
      <c r="AU398" s="79">
        <f t="shared" ca="1" si="338"/>
        <v>994967.72356228146</v>
      </c>
      <c r="AV398" s="14">
        <f ca="1">SUM(AT$12:AT398)</f>
        <v>516462.2235908843</v>
      </c>
      <c r="AW398" s="77">
        <f ca="1">SUM(AR$12:AR398)+SUMIF(AS$12:AS398, "&lt;0")</f>
        <v>478505.49997139734</v>
      </c>
      <c r="AX398" s="14"/>
      <c r="AZ398" s="78">
        <v>44572</v>
      </c>
      <c r="BA398" s="79">
        <f t="shared" ca="1" si="356"/>
        <v>1500</v>
      </c>
      <c r="BB398" s="79">
        <f t="shared" ca="1" si="323"/>
        <v>1500</v>
      </c>
      <c r="BC398" s="79">
        <f t="shared" ca="1" si="332"/>
        <v>389.19199999999864</v>
      </c>
      <c r="BD398" s="79">
        <f t="shared" ca="1" si="357"/>
        <v>1110.8080000000014</v>
      </c>
      <c r="BE398" s="79">
        <f t="shared" ca="1" si="358"/>
        <v>1110.8080000000014</v>
      </c>
      <c r="BF398" s="79">
        <f t="shared" ca="1" si="339"/>
        <v>551131.60100000002</v>
      </c>
      <c r="BG398" s="14">
        <f ca="1">SUM(BE$12:BE398)</f>
        <v>283860.87</v>
      </c>
      <c r="BH398" s="77">
        <f ca="1">SUM(BC$12:BC398)+SUMIF(BD$12:BD398, "&lt;0")</f>
        <v>267270.73100000003</v>
      </c>
      <c r="BJ398" s="78">
        <v>44572</v>
      </c>
      <c r="BK398" s="79">
        <f t="shared" ca="1" si="359"/>
        <v>1750</v>
      </c>
      <c r="BL398" s="79">
        <f t="shared" ca="1" si="324"/>
        <v>1750</v>
      </c>
      <c r="BM398" s="79">
        <f t="shared" ca="1" si="333"/>
        <v>639.19199999999864</v>
      </c>
      <c r="BN398" s="79">
        <f t="shared" ca="1" si="360"/>
        <v>1110.8080000000014</v>
      </c>
      <c r="BO398" s="79">
        <f t="shared" ca="1" si="361"/>
        <v>1110.8080000000014</v>
      </c>
      <c r="BP398" s="79">
        <f t="shared" ca="1" si="340"/>
        <v>629881.60100000002</v>
      </c>
      <c r="BQ398" s="14">
        <f ca="1">SUM(BO$12:BO398)</f>
        <v>325860.87</v>
      </c>
      <c r="BR398" s="77">
        <f ca="1">SUM(BM$12:BM398)+SUMIF(BN$12:BN398, "&lt;0")</f>
        <v>304020.73099999997</v>
      </c>
      <c r="BT398" s="78">
        <v>44572</v>
      </c>
      <c r="BU398" s="79">
        <f t="shared" ca="1" si="362"/>
        <v>2000</v>
      </c>
      <c r="BV398" s="79">
        <f t="shared" ca="1" si="325"/>
        <v>2000</v>
      </c>
      <c r="BW398" s="79">
        <f t="shared" ca="1" si="334"/>
        <v>787.09948319805017</v>
      </c>
      <c r="BX398" s="79">
        <f t="shared" ca="1" si="363"/>
        <v>1212.9005168019498</v>
      </c>
      <c r="BY398" s="79">
        <f t="shared" ca="1" si="364"/>
        <v>1212.9005168019498</v>
      </c>
      <c r="BZ398" s="79">
        <f t="shared" ca="1" si="370"/>
        <v>708081.49010891607</v>
      </c>
      <c r="CA398" s="14">
        <f ca="1">SUM(BY$12:BY398)</f>
        <v>367687.55239926325</v>
      </c>
      <c r="CB398" s="77">
        <f ca="1">SUM(BW$12:BW398)+SUMIF(BX$12:BX398, "&lt;0")</f>
        <v>340393.93770965288</v>
      </c>
      <c r="CD398" s="78">
        <v>44572</v>
      </c>
      <c r="CE398" s="79">
        <f t="shared" ca="1" si="365"/>
        <v>2500</v>
      </c>
      <c r="CF398" s="79">
        <f t="shared" ca="1" si="326"/>
        <v>2500</v>
      </c>
      <c r="CG398" s="79">
        <f t="shared" ca="1" si="335"/>
        <v>825.06608046952942</v>
      </c>
      <c r="CH398" s="79">
        <f t="shared" ca="1" si="366"/>
        <v>1674.9339195304706</v>
      </c>
      <c r="CI398" s="79">
        <f t="shared" ca="1" si="367"/>
        <v>1674.9339195304706</v>
      </c>
      <c r="CJ398" s="79">
        <f t="shared" ca="1" si="341"/>
        <v>856841.69994991261</v>
      </c>
      <c r="CK398" s="14">
        <f ca="1">SUM(CI$12:CI398)</f>
        <v>444462.22359088412</v>
      </c>
      <c r="CL398" s="77">
        <f ca="1">SUM(CG$12:CG398)+SUMIF(CH$12:CH398, "&lt;0")</f>
        <v>412379.47635902849</v>
      </c>
    </row>
    <row r="399" spans="1:90" x14ac:dyDescent="0.2">
      <c r="A399" s="56">
        <v>44573</v>
      </c>
      <c r="B399" s="76">
        <f ca="1">IF($A399&gt;= $C$5,$C$6, INDEX('[1]Historical Data'!$D$2:$D$742, MATCH(A399, '[1]Historical Data'!$B$2:$B$742, 0)))</f>
        <v>1942.7882857142852</v>
      </c>
      <c r="C399" s="79">
        <f t="shared" ca="1" si="318"/>
        <v>1942.7882857142852</v>
      </c>
      <c r="D399" s="79">
        <f t="shared" ca="1" si="327"/>
        <v>744.15928571429208</v>
      </c>
      <c r="E399" s="79">
        <f t="shared" ca="1" si="342"/>
        <v>1198.6289999999931</v>
      </c>
      <c r="F399" s="79">
        <f t="shared" ca="1" si="343"/>
        <v>1198.6289999999931</v>
      </c>
      <c r="G399" s="79">
        <f t="shared" ca="1" si="368"/>
        <v>692552.6992857185</v>
      </c>
      <c r="H399" s="14">
        <f ca="1">SUM(F$12:F399)</f>
        <v>359447.93099999981</v>
      </c>
      <c r="I399" s="77">
        <f ca="1">SUM(D$12:D399)+SUMIF(E$12:E399, "&lt;0")</f>
        <v>333104.76828571415</v>
      </c>
      <c r="J399" s="14"/>
      <c r="K399" s="78">
        <v>44573</v>
      </c>
      <c r="L399" s="79">
        <f t="shared" ca="1" si="344"/>
        <v>1850.8969899038457</v>
      </c>
      <c r="M399" s="79">
        <f t="shared" ca="1" si="319"/>
        <v>1850.8969899038457</v>
      </c>
      <c r="N399" s="79">
        <f t="shared" ca="1" si="328"/>
        <v>652.26798990385259</v>
      </c>
      <c r="O399" s="79">
        <f t="shared" ca="1" si="345"/>
        <v>1198.6289999999931</v>
      </c>
      <c r="P399" s="79">
        <f t="shared" ca="1" si="346"/>
        <v>1198.6289999999931</v>
      </c>
      <c r="Q399" s="79">
        <f t="shared" ca="1" si="336"/>
        <v>663515.04980961443</v>
      </c>
      <c r="R399" s="14">
        <f ca="1">SUM(P$12:P399)</f>
        <v>344010.19330384565</v>
      </c>
      <c r="S399" s="77">
        <f ca="1">SUM(N$12:N399)+SUMIF(O$12:O399, "&lt;0")</f>
        <v>319504.8565057689</v>
      </c>
      <c r="U399" s="78">
        <v>44573</v>
      </c>
      <c r="V399" s="79">
        <f t="shared" ca="1" si="347"/>
        <v>1250</v>
      </c>
      <c r="W399" s="79">
        <f t="shared" ca="1" si="320"/>
        <v>1250</v>
      </c>
      <c r="X399" s="79">
        <f t="shared" ca="1" si="329"/>
        <v>51.371000000006916</v>
      </c>
      <c r="Y399" s="79">
        <f t="shared" ca="1" si="348"/>
        <v>1198.6289999999931</v>
      </c>
      <c r="Z399" s="79">
        <f t="shared" ca="1" si="349"/>
        <v>1198.6289999999931</v>
      </c>
      <c r="AA399" s="79">
        <f t="shared" ca="1" si="337"/>
        <v>473631.60100000002</v>
      </c>
      <c r="AB399" s="14">
        <f ca="1">SUM(Z$12:Z399)</f>
        <v>243059.49899999998</v>
      </c>
      <c r="AC399" s="77">
        <f ca="1">SUM(X$12:X399)+SUMIF(Y$12:Y399, "&lt;0")</f>
        <v>230572.10199999998</v>
      </c>
      <c r="AE399" s="78">
        <v>44573</v>
      </c>
      <c r="AF399" s="79">
        <f t="shared" ca="1" si="350"/>
        <v>2000</v>
      </c>
      <c r="AG399" s="79">
        <f t="shared" ca="1" si="321"/>
        <v>2000</v>
      </c>
      <c r="AH399" s="79">
        <f t="shared" ca="1" si="330"/>
        <v>722.78372984516136</v>
      </c>
      <c r="AI399" s="79">
        <f t="shared" ca="1" si="351"/>
        <v>1277.2162701548386</v>
      </c>
      <c r="AJ399" s="79">
        <f t="shared" ca="1" si="352"/>
        <v>1277.2162701548386</v>
      </c>
      <c r="AK399" s="79">
        <f t="shared" ca="1" si="369"/>
        <v>710081.49010891607</v>
      </c>
      <c r="AL399" s="14">
        <f ca="1">SUM(AJ$12:AJ399)</f>
        <v>368964.76866941812</v>
      </c>
      <c r="AM399" s="77">
        <f ca="1">SUM(AH$12:AH399)+SUMIF(AI$12:AI399, "&lt;0")</f>
        <v>341116.72143949801</v>
      </c>
      <c r="AO399" s="78">
        <v>44573</v>
      </c>
      <c r="AP399" s="79">
        <f t="shared" ca="1" si="353"/>
        <v>3000</v>
      </c>
      <c r="AQ399" s="79">
        <f t="shared" ca="1" si="322"/>
        <v>3000</v>
      </c>
      <c r="AR399" s="79">
        <f t="shared" ca="1" si="331"/>
        <v>1237.2450804695377</v>
      </c>
      <c r="AS399" s="79">
        <f t="shared" ca="1" si="354"/>
        <v>1762.7549195304623</v>
      </c>
      <c r="AT399" s="79">
        <f t="shared" ca="1" si="355"/>
        <v>1762.7549195304623</v>
      </c>
      <c r="AU399" s="79">
        <f t="shared" ca="1" si="338"/>
        <v>997967.72356228146</v>
      </c>
      <c r="AV399" s="14">
        <f ca="1">SUM(AT$12:AT399)</f>
        <v>518224.97851041477</v>
      </c>
      <c r="AW399" s="77">
        <f ca="1">SUM(AR$12:AR399)+SUMIF(AS$12:AS399, "&lt;0")</f>
        <v>479742.74505186686</v>
      </c>
      <c r="AX399" s="14"/>
      <c r="AZ399" s="78">
        <v>44573</v>
      </c>
      <c r="BA399" s="79">
        <f t="shared" ca="1" si="356"/>
        <v>1500</v>
      </c>
      <c r="BB399" s="79">
        <f t="shared" ca="1" si="323"/>
        <v>1500</v>
      </c>
      <c r="BC399" s="79">
        <f t="shared" ca="1" si="332"/>
        <v>301.37100000000692</v>
      </c>
      <c r="BD399" s="79">
        <f t="shared" ca="1" si="357"/>
        <v>1198.6289999999931</v>
      </c>
      <c r="BE399" s="79">
        <f t="shared" ca="1" si="358"/>
        <v>1198.6289999999931</v>
      </c>
      <c r="BF399" s="79">
        <f t="shared" ca="1" si="339"/>
        <v>552631.60100000002</v>
      </c>
      <c r="BG399" s="14">
        <f ca="1">SUM(BE$12:BE399)</f>
        <v>285059.49900000001</v>
      </c>
      <c r="BH399" s="77">
        <f ca="1">SUM(BC$12:BC399)+SUMIF(BD$12:BD399, "&lt;0")</f>
        <v>267572.10200000001</v>
      </c>
      <c r="BJ399" s="78">
        <v>44573</v>
      </c>
      <c r="BK399" s="79">
        <f t="shared" ca="1" si="359"/>
        <v>1750</v>
      </c>
      <c r="BL399" s="79">
        <f t="shared" ca="1" si="324"/>
        <v>1750</v>
      </c>
      <c r="BM399" s="79">
        <f t="shared" ca="1" si="333"/>
        <v>551.37100000000692</v>
      </c>
      <c r="BN399" s="79">
        <f t="shared" ca="1" si="360"/>
        <v>1198.6289999999931</v>
      </c>
      <c r="BO399" s="79">
        <f t="shared" ca="1" si="361"/>
        <v>1198.6289999999931</v>
      </c>
      <c r="BP399" s="79">
        <f t="shared" ca="1" si="340"/>
        <v>631631.60100000002</v>
      </c>
      <c r="BQ399" s="14">
        <f ca="1">SUM(BO$12:BO399)</f>
        <v>327059.49900000001</v>
      </c>
      <c r="BR399" s="77">
        <f ca="1">SUM(BM$12:BM399)+SUMIF(BN$12:BN399, "&lt;0")</f>
        <v>304572.10199999996</v>
      </c>
      <c r="BT399" s="78">
        <v>44573</v>
      </c>
      <c r="BU399" s="79">
        <f t="shared" ca="1" si="362"/>
        <v>2000</v>
      </c>
      <c r="BV399" s="79">
        <f t="shared" ca="1" si="325"/>
        <v>2000</v>
      </c>
      <c r="BW399" s="79">
        <f t="shared" ca="1" si="334"/>
        <v>722.78372984516136</v>
      </c>
      <c r="BX399" s="79">
        <f t="shared" ca="1" si="363"/>
        <v>1277.2162701548386</v>
      </c>
      <c r="BY399" s="79">
        <f t="shared" ca="1" si="364"/>
        <v>1277.2162701548386</v>
      </c>
      <c r="BZ399" s="79">
        <f t="shared" ca="1" si="370"/>
        <v>710081.49010891607</v>
      </c>
      <c r="CA399" s="14">
        <f ca="1">SUM(BY$12:BY399)</f>
        <v>368964.76866941812</v>
      </c>
      <c r="CB399" s="77">
        <f ca="1">SUM(BW$12:BW399)+SUMIF(BX$12:BX399, "&lt;0")</f>
        <v>341116.72143949801</v>
      </c>
      <c r="CD399" s="78">
        <v>44573</v>
      </c>
      <c r="CE399" s="79">
        <f t="shared" ca="1" si="365"/>
        <v>2500</v>
      </c>
      <c r="CF399" s="79">
        <f t="shared" ca="1" si="326"/>
        <v>2500</v>
      </c>
      <c r="CG399" s="79">
        <f t="shared" ca="1" si="335"/>
        <v>737.2450804695377</v>
      </c>
      <c r="CH399" s="79">
        <f t="shared" ca="1" si="366"/>
        <v>1762.7549195304623</v>
      </c>
      <c r="CI399" s="79">
        <f t="shared" ca="1" si="367"/>
        <v>1762.7549195304623</v>
      </c>
      <c r="CJ399" s="79">
        <f t="shared" ca="1" si="341"/>
        <v>859341.69994991261</v>
      </c>
      <c r="CK399" s="14">
        <f ca="1">SUM(CI$12:CI399)</f>
        <v>446224.9785104146</v>
      </c>
      <c r="CL399" s="77">
        <f ca="1">SUM(CG$12:CG399)+SUMIF(CH$12:CH399, "&lt;0")</f>
        <v>413116.72143949801</v>
      </c>
    </row>
    <row r="400" spans="1:90" x14ac:dyDescent="0.2">
      <c r="A400" s="56">
        <v>44574</v>
      </c>
      <c r="B400" s="76">
        <f ca="1">IF($A400&gt;= $C$5,$C$6, INDEX('[1]Historical Data'!$D$2:$D$742, MATCH(A400, '[1]Historical Data'!$B$2:$B$742, 0)))</f>
        <v>1942.7882857142852</v>
      </c>
      <c r="C400" s="79">
        <f t="shared" ca="1" si="318"/>
        <v>1942.7882857142852</v>
      </c>
      <c r="D400" s="79">
        <f t="shared" ca="1" si="327"/>
        <v>451.12128571428025</v>
      </c>
      <c r="E400" s="79">
        <f t="shared" ca="1" si="342"/>
        <v>1491.6670000000049</v>
      </c>
      <c r="F400" s="79">
        <f t="shared" ca="1" si="343"/>
        <v>1491.6670000000049</v>
      </c>
      <c r="G400" s="79">
        <f t="shared" ca="1" si="368"/>
        <v>694495.48757143284</v>
      </c>
      <c r="H400" s="14">
        <f ca="1">SUM(F$12:F400)</f>
        <v>360939.59799999982</v>
      </c>
      <c r="I400" s="77">
        <f ca="1">SUM(D$12:D400)+SUMIF(E$12:E400, "&lt;0")</f>
        <v>333555.88957142842</v>
      </c>
      <c r="J400" s="14"/>
      <c r="K400" s="78">
        <v>44574</v>
      </c>
      <c r="L400" s="79">
        <f t="shared" ca="1" si="344"/>
        <v>1850.8969899038457</v>
      </c>
      <c r="M400" s="79">
        <f t="shared" ca="1" si="319"/>
        <v>1850.8969899038457</v>
      </c>
      <c r="N400" s="79">
        <f t="shared" ca="1" si="328"/>
        <v>359.22998990384076</v>
      </c>
      <c r="O400" s="79">
        <f t="shared" ca="1" si="345"/>
        <v>1491.6670000000049</v>
      </c>
      <c r="P400" s="79">
        <f t="shared" ca="1" si="346"/>
        <v>1491.6670000000049</v>
      </c>
      <c r="Q400" s="79">
        <f t="shared" ca="1" si="336"/>
        <v>665365.94679951831</v>
      </c>
      <c r="R400" s="14">
        <f ca="1">SUM(P$12:P400)</f>
        <v>345501.86030384566</v>
      </c>
      <c r="S400" s="77">
        <f ca="1">SUM(N$12:N400)+SUMIF(O$12:O400, "&lt;0")</f>
        <v>319864.08649567276</v>
      </c>
      <c r="U400" s="78">
        <v>44574</v>
      </c>
      <c r="V400" s="79">
        <f t="shared" ca="1" si="347"/>
        <v>1250</v>
      </c>
      <c r="W400" s="79">
        <f t="shared" ca="1" si="320"/>
        <v>1250</v>
      </c>
      <c r="X400" s="79">
        <f t="shared" ca="1" si="329"/>
        <v>0</v>
      </c>
      <c r="Y400" s="79">
        <f t="shared" ca="1" si="348"/>
        <v>1250</v>
      </c>
      <c r="Z400" s="79">
        <f t="shared" ca="1" si="349"/>
        <v>1250</v>
      </c>
      <c r="AA400" s="79">
        <f t="shared" ca="1" si="337"/>
        <v>474881.60100000002</v>
      </c>
      <c r="AB400" s="14">
        <f ca="1">SUM(Z$12:Z400)</f>
        <v>244309.49899999998</v>
      </c>
      <c r="AC400" s="77">
        <f ca="1">SUM(X$12:X400)+SUMIF(Y$12:Y400, "&lt;0")</f>
        <v>230572.10199999998</v>
      </c>
      <c r="AE400" s="78">
        <v>44574</v>
      </c>
      <c r="AF400" s="79">
        <f t="shared" ca="1" si="350"/>
        <v>2000</v>
      </c>
      <c r="AG400" s="79">
        <f t="shared" ca="1" si="321"/>
        <v>2000</v>
      </c>
      <c r="AH400" s="79">
        <f t="shared" ca="1" si="330"/>
        <v>453.25097649225222</v>
      </c>
      <c r="AI400" s="79">
        <f t="shared" ca="1" si="351"/>
        <v>1546.7490235077478</v>
      </c>
      <c r="AJ400" s="79">
        <f t="shared" ca="1" si="352"/>
        <v>1546.7490235077478</v>
      </c>
      <c r="AK400" s="79">
        <f t="shared" ca="1" si="369"/>
        <v>712081.49010891607</v>
      </c>
      <c r="AL400" s="14">
        <f ca="1">SUM(AJ$12:AJ400)</f>
        <v>370511.51769292587</v>
      </c>
      <c r="AM400" s="77">
        <f ca="1">SUM(AH$12:AH400)+SUMIF(AI$12:AI400, "&lt;0")</f>
        <v>341569.97241599025</v>
      </c>
      <c r="AO400" s="78">
        <v>44574</v>
      </c>
      <c r="AP400" s="79">
        <f t="shared" ca="1" si="353"/>
        <v>3000</v>
      </c>
      <c r="AQ400" s="79">
        <f t="shared" ca="1" si="322"/>
        <v>3000</v>
      </c>
      <c r="AR400" s="79">
        <f t="shared" ca="1" si="331"/>
        <v>944.20708046952586</v>
      </c>
      <c r="AS400" s="79">
        <f t="shared" ca="1" si="354"/>
        <v>2055.7929195304741</v>
      </c>
      <c r="AT400" s="79">
        <f t="shared" ca="1" si="355"/>
        <v>2055.7929195304741</v>
      </c>
      <c r="AU400" s="79">
        <f t="shared" ca="1" si="338"/>
        <v>1000967.7235622815</v>
      </c>
      <c r="AV400" s="14">
        <f ca="1">SUM(AT$12:AT400)</f>
        <v>520280.77142994525</v>
      </c>
      <c r="AW400" s="77">
        <f ca="1">SUM(AR$12:AR400)+SUMIF(AS$12:AS400, "&lt;0")</f>
        <v>480686.95213233639</v>
      </c>
      <c r="AX400" s="14"/>
      <c r="AZ400" s="78">
        <v>44574</v>
      </c>
      <c r="BA400" s="79">
        <f t="shared" ca="1" si="356"/>
        <v>1500</v>
      </c>
      <c r="BB400" s="79">
        <f t="shared" ca="1" si="323"/>
        <v>1500</v>
      </c>
      <c r="BC400" s="79">
        <f t="shared" ca="1" si="332"/>
        <v>8.3329999999950815</v>
      </c>
      <c r="BD400" s="79">
        <f t="shared" ca="1" si="357"/>
        <v>1491.6670000000049</v>
      </c>
      <c r="BE400" s="79">
        <f t="shared" ca="1" si="358"/>
        <v>1491.6670000000049</v>
      </c>
      <c r="BF400" s="79">
        <f t="shared" ca="1" si="339"/>
        <v>554131.60100000002</v>
      </c>
      <c r="BG400" s="14">
        <f ca="1">SUM(BE$12:BE400)</f>
        <v>286551.16600000003</v>
      </c>
      <c r="BH400" s="77">
        <f ca="1">SUM(BC$12:BC400)+SUMIF(BD$12:BD400, "&lt;0")</f>
        <v>267580.435</v>
      </c>
      <c r="BJ400" s="78">
        <v>44574</v>
      </c>
      <c r="BK400" s="79">
        <f t="shared" ca="1" si="359"/>
        <v>1750</v>
      </c>
      <c r="BL400" s="79">
        <f t="shared" ca="1" si="324"/>
        <v>1750</v>
      </c>
      <c r="BM400" s="79">
        <f t="shared" ca="1" si="333"/>
        <v>258.33299999999508</v>
      </c>
      <c r="BN400" s="79">
        <f t="shared" ca="1" si="360"/>
        <v>1491.6670000000049</v>
      </c>
      <c r="BO400" s="79">
        <f t="shared" ca="1" si="361"/>
        <v>1491.6670000000049</v>
      </c>
      <c r="BP400" s="79">
        <f t="shared" ca="1" si="340"/>
        <v>633381.60100000002</v>
      </c>
      <c r="BQ400" s="14">
        <f ca="1">SUM(BO$12:BO400)</f>
        <v>328551.16600000003</v>
      </c>
      <c r="BR400" s="77">
        <f ca="1">SUM(BM$12:BM400)+SUMIF(BN$12:BN400, "&lt;0")</f>
        <v>304830.43499999994</v>
      </c>
      <c r="BT400" s="78">
        <v>44574</v>
      </c>
      <c r="BU400" s="79">
        <f t="shared" ca="1" si="362"/>
        <v>2000</v>
      </c>
      <c r="BV400" s="79">
        <f t="shared" ca="1" si="325"/>
        <v>2000</v>
      </c>
      <c r="BW400" s="79">
        <f t="shared" ca="1" si="334"/>
        <v>453.25097649225222</v>
      </c>
      <c r="BX400" s="79">
        <f t="shared" ca="1" si="363"/>
        <v>1546.7490235077478</v>
      </c>
      <c r="BY400" s="79">
        <f t="shared" ca="1" si="364"/>
        <v>1546.7490235077478</v>
      </c>
      <c r="BZ400" s="79">
        <f t="shared" ca="1" si="370"/>
        <v>712081.49010891607</v>
      </c>
      <c r="CA400" s="14">
        <f ca="1">SUM(BY$12:BY400)</f>
        <v>370511.51769292587</v>
      </c>
      <c r="CB400" s="77">
        <f ca="1">SUM(BW$12:BW400)+SUMIF(BX$12:BX400, "&lt;0")</f>
        <v>341569.97241599025</v>
      </c>
      <c r="CD400" s="78">
        <v>44574</v>
      </c>
      <c r="CE400" s="79">
        <f t="shared" ca="1" si="365"/>
        <v>2500</v>
      </c>
      <c r="CF400" s="79">
        <f t="shared" ca="1" si="326"/>
        <v>2500</v>
      </c>
      <c r="CG400" s="79">
        <f t="shared" ca="1" si="335"/>
        <v>453.25097649225222</v>
      </c>
      <c r="CH400" s="79">
        <f t="shared" ca="1" si="366"/>
        <v>2046.7490235077478</v>
      </c>
      <c r="CI400" s="79">
        <f t="shared" ca="1" si="367"/>
        <v>2046.7490235077478</v>
      </c>
      <c r="CJ400" s="79">
        <f t="shared" ca="1" si="341"/>
        <v>861841.69994991261</v>
      </c>
      <c r="CK400" s="14">
        <f ca="1">SUM(CI$12:CI400)</f>
        <v>448271.72753392236</v>
      </c>
      <c r="CL400" s="77">
        <f ca="1">SUM(CG$12:CG400)+SUMIF(CH$12:CH400, "&lt;0")</f>
        <v>413569.97241599025</v>
      </c>
    </row>
    <row r="401" spans="1:90" x14ac:dyDescent="0.2">
      <c r="A401" s="56">
        <v>44575</v>
      </c>
      <c r="B401" s="76">
        <f ca="1">IF($A401&gt;= $C$5,$C$6, INDEX('[1]Historical Data'!$D$2:$D$742, MATCH(A401, '[1]Historical Data'!$B$2:$B$742, 0)))</f>
        <v>1942.7882857142852</v>
      </c>
      <c r="C401" s="79">
        <f t="shared" ca="1" si="318"/>
        <v>1942.7882857142852</v>
      </c>
      <c r="D401" s="79">
        <f t="shared" ca="1" si="327"/>
        <v>589.41828571428437</v>
      </c>
      <c r="E401" s="79">
        <f t="shared" ca="1" si="342"/>
        <v>1353.3700000000008</v>
      </c>
      <c r="F401" s="79">
        <f t="shared" ca="1" si="343"/>
        <v>1353.3700000000008</v>
      </c>
      <c r="G401" s="79">
        <f t="shared" ca="1" si="368"/>
        <v>696438.27585714718</v>
      </c>
      <c r="H401" s="14">
        <f ca="1">SUM(F$12:F401)</f>
        <v>362292.96799999982</v>
      </c>
      <c r="I401" s="77">
        <f ca="1">SUM(D$12:D401)+SUMIF(E$12:E401, "&lt;0")</f>
        <v>334145.3078571427</v>
      </c>
      <c r="J401" s="14"/>
      <c r="K401" s="78">
        <v>44575</v>
      </c>
      <c r="L401" s="79">
        <f t="shared" ca="1" si="344"/>
        <v>1850.8969899038457</v>
      </c>
      <c r="M401" s="79">
        <f t="shared" ca="1" si="319"/>
        <v>1850.8969899038457</v>
      </c>
      <c r="N401" s="79">
        <f t="shared" ca="1" si="328"/>
        <v>497.52698990384488</v>
      </c>
      <c r="O401" s="79">
        <f t="shared" ca="1" si="345"/>
        <v>1353.3700000000008</v>
      </c>
      <c r="P401" s="79">
        <f t="shared" ca="1" si="346"/>
        <v>1353.3700000000008</v>
      </c>
      <c r="Q401" s="79">
        <f t="shared" ca="1" si="336"/>
        <v>667216.84378942219</v>
      </c>
      <c r="R401" s="14">
        <f ca="1">SUM(P$12:P401)</f>
        <v>346855.23030384566</v>
      </c>
      <c r="S401" s="77">
        <f ca="1">SUM(N$12:N401)+SUMIF(O$12:O401, "&lt;0")</f>
        <v>320361.61348557658</v>
      </c>
      <c r="U401" s="78">
        <v>44575</v>
      </c>
      <c r="V401" s="79">
        <f t="shared" ca="1" si="347"/>
        <v>1250</v>
      </c>
      <c r="W401" s="79">
        <f t="shared" ca="1" si="320"/>
        <v>1250</v>
      </c>
      <c r="X401" s="79">
        <f t="shared" ca="1" si="329"/>
        <v>0</v>
      </c>
      <c r="Y401" s="79">
        <f t="shared" ca="1" si="348"/>
        <v>1250</v>
      </c>
      <c r="Z401" s="79">
        <f t="shared" ca="1" si="349"/>
        <v>1250</v>
      </c>
      <c r="AA401" s="79">
        <f t="shared" ca="1" si="337"/>
        <v>476131.60100000002</v>
      </c>
      <c r="AB401" s="14">
        <f ca="1">SUM(Z$12:Z401)</f>
        <v>245559.49899999998</v>
      </c>
      <c r="AC401" s="77">
        <f ca="1">SUM(X$12:X401)+SUMIF(Y$12:Y401, "&lt;0")</f>
        <v>230572.10199999998</v>
      </c>
      <c r="AE401" s="78">
        <v>44575</v>
      </c>
      <c r="AF401" s="79">
        <f t="shared" ca="1" si="350"/>
        <v>2000</v>
      </c>
      <c r="AG401" s="79">
        <f t="shared" ca="1" si="321"/>
        <v>2000</v>
      </c>
      <c r="AH401" s="79">
        <f t="shared" ca="1" si="330"/>
        <v>615.05322313935926</v>
      </c>
      <c r="AI401" s="79">
        <f t="shared" ca="1" si="351"/>
        <v>1384.9467768606407</v>
      </c>
      <c r="AJ401" s="79">
        <f t="shared" ca="1" si="352"/>
        <v>1384.9467768606407</v>
      </c>
      <c r="AK401" s="79">
        <f t="shared" ca="1" si="369"/>
        <v>714081.49010891607</v>
      </c>
      <c r="AL401" s="14">
        <f ca="1">SUM(AJ$12:AJ401)</f>
        <v>371896.4644697865</v>
      </c>
      <c r="AM401" s="77">
        <f ca="1">SUM(AH$12:AH401)+SUMIF(AI$12:AI401, "&lt;0")</f>
        <v>342185.02563912963</v>
      </c>
      <c r="AO401" s="78">
        <v>44575</v>
      </c>
      <c r="AP401" s="79">
        <f t="shared" ca="1" si="353"/>
        <v>3000</v>
      </c>
      <c r="AQ401" s="79">
        <f t="shared" ca="1" si="322"/>
        <v>3000</v>
      </c>
      <c r="AR401" s="79">
        <f t="shared" ca="1" si="331"/>
        <v>1082.5040804695302</v>
      </c>
      <c r="AS401" s="79">
        <f t="shared" ca="1" si="354"/>
        <v>1917.4959195304698</v>
      </c>
      <c r="AT401" s="79">
        <f t="shared" ca="1" si="355"/>
        <v>1917.4959195304698</v>
      </c>
      <c r="AU401" s="79">
        <f t="shared" ca="1" si="338"/>
        <v>1003967.7235622815</v>
      </c>
      <c r="AV401" s="14">
        <f ca="1">SUM(AT$12:AT401)</f>
        <v>522198.2673494757</v>
      </c>
      <c r="AW401" s="77">
        <f ca="1">SUM(AR$12:AR401)+SUMIF(AS$12:AS401, "&lt;0")</f>
        <v>481769.45621280593</v>
      </c>
      <c r="AX401" s="14"/>
      <c r="AZ401" s="78">
        <v>44575</v>
      </c>
      <c r="BA401" s="79">
        <f t="shared" ca="1" si="356"/>
        <v>1500</v>
      </c>
      <c r="BB401" s="79">
        <f t="shared" ca="1" si="323"/>
        <v>1500</v>
      </c>
      <c r="BC401" s="79">
        <f t="shared" ca="1" si="332"/>
        <v>146.6299999999992</v>
      </c>
      <c r="BD401" s="79">
        <f t="shared" ca="1" si="357"/>
        <v>1353.3700000000008</v>
      </c>
      <c r="BE401" s="79">
        <f t="shared" ca="1" si="358"/>
        <v>1353.3700000000008</v>
      </c>
      <c r="BF401" s="79">
        <f t="shared" ca="1" si="339"/>
        <v>555631.60100000002</v>
      </c>
      <c r="BG401" s="14">
        <f ca="1">SUM(BE$12:BE401)</f>
        <v>287904.53600000002</v>
      </c>
      <c r="BH401" s="77">
        <f ca="1">SUM(BC$12:BC401)+SUMIF(BD$12:BD401, "&lt;0")</f>
        <v>267727.065</v>
      </c>
      <c r="BJ401" s="78">
        <v>44575</v>
      </c>
      <c r="BK401" s="79">
        <f t="shared" ca="1" si="359"/>
        <v>1750</v>
      </c>
      <c r="BL401" s="79">
        <f t="shared" ca="1" si="324"/>
        <v>1750</v>
      </c>
      <c r="BM401" s="79">
        <f t="shared" ca="1" si="333"/>
        <v>396.6299999999992</v>
      </c>
      <c r="BN401" s="79">
        <f t="shared" ca="1" si="360"/>
        <v>1353.3700000000008</v>
      </c>
      <c r="BO401" s="79">
        <f t="shared" ca="1" si="361"/>
        <v>1353.3700000000008</v>
      </c>
      <c r="BP401" s="79">
        <f t="shared" ca="1" si="340"/>
        <v>635131.60100000002</v>
      </c>
      <c r="BQ401" s="14">
        <f ca="1">SUM(BO$12:BO401)</f>
        <v>329904.53600000002</v>
      </c>
      <c r="BR401" s="77">
        <f ca="1">SUM(BM$12:BM401)+SUMIF(BN$12:BN401, "&lt;0")</f>
        <v>305227.06499999994</v>
      </c>
      <c r="BT401" s="78">
        <v>44575</v>
      </c>
      <c r="BU401" s="79">
        <f t="shared" ca="1" si="362"/>
        <v>2000</v>
      </c>
      <c r="BV401" s="79">
        <f t="shared" ca="1" si="325"/>
        <v>2000</v>
      </c>
      <c r="BW401" s="79">
        <f t="shared" ca="1" si="334"/>
        <v>615.05322313935926</v>
      </c>
      <c r="BX401" s="79">
        <f t="shared" ca="1" si="363"/>
        <v>1384.9467768606407</v>
      </c>
      <c r="BY401" s="79">
        <f t="shared" ca="1" si="364"/>
        <v>1384.9467768606407</v>
      </c>
      <c r="BZ401" s="79">
        <f t="shared" ca="1" si="370"/>
        <v>714081.49010891607</v>
      </c>
      <c r="CA401" s="14">
        <f ca="1">SUM(BY$12:BY401)</f>
        <v>371896.4644697865</v>
      </c>
      <c r="CB401" s="77">
        <f ca="1">SUM(BW$12:BW401)+SUMIF(BX$12:BX401, "&lt;0")</f>
        <v>342185.02563912963</v>
      </c>
      <c r="CD401" s="78">
        <v>44575</v>
      </c>
      <c r="CE401" s="79">
        <f t="shared" ca="1" si="365"/>
        <v>2500</v>
      </c>
      <c r="CF401" s="79">
        <f t="shared" ca="1" si="326"/>
        <v>2500</v>
      </c>
      <c r="CG401" s="79">
        <f t="shared" ca="1" si="335"/>
        <v>615.05322313935926</v>
      </c>
      <c r="CH401" s="79">
        <f t="shared" ca="1" si="366"/>
        <v>1884.9467768606407</v>
      </c>
      <c r="CI401" s="79">
        <f t="shared" ca="1" si="367"/>
        <v>1884.9467768606407</v>
      </c>
      <c r="CJ401" s="79">
        <f t="shared" ca="1" si="341"/>
        <v>864341.69994991261</v>
      </c>
      <c r="CK401" s="14">
        <f ca="1">SUM(CI$12:CI401)</f>
        <v>450156.67431078298</v>
      </c>
      <c r="CL401" s="77">
        <f ca="1">SUM(CG$12:CG401)+SUMIF(CH$12:CH401, "&lt;0")</f>
        <v>414185.02563912963</v>
      </c>
    </row>
    <row r="402" spans="1:90" x14ac:dyDescent="0.2">
      <c r="A402" s="56">
        <v>44576</v>
      </c>
      <c r="B402" s="76">
        <f ca="1">IF($A402&gt;= $C$5,$C$6, INDEX('[1]Historical Data'!$D$2:$D$742, MATCH(A402, '[1]Historical Data'!$B$2:$B$742, 0)))</f>
        <v>1942.7882857142852</v>
      </c>
      <c r="C402" s="79">
        <f t="shared" ref="C402:C465" ca="1" si="371">AVERAGE(B396:B402)</f>
        <v>1942.7882857142852</v>
      </c>
      <c r="D402" s="79">
        <f t="shared" ca="1" si="327"/>
        <v>1333.3132857142889</v>
      </c>
      <c r="E402" s="79">
        <f t="shared" ca="1" si="342"/>
        <v>609.47499999999627</v>
      </c>
      <c r="F402" s="79">
        <f t="shared" ca="1" si="343"/>
        <v>609.47499999999627</v>
      </c>
      <c r="G402" s="79">
        <f t="shared" ca="1" si="368"/>
        <v>698381.06414286152</v>
      </c>
      <c r="H402" s="14">
        <f ca="1">SUM(F$12:F402)</f>
        <v>362902.4429999998</v>
      </c>
      <c r="I402" s="77">
        <f ca="1">SUM(D$12:D402)+SUMIF(E$12:E402, "&lt;0")</f>
        <v>335478.62114285701</v>
      </c>
      <c r="J402" s="14"/>
      <c r="K402" s="78">
        <v>44576</v>
      </c>
      <c r="L402" s="79">
        <f t="shared" ca="1" si="344"/>
        <v>1850.8969899038457</v>
      </c>
      <c r="M402" s="79">
        <f t="shared" ref="M402:M465" ca="1" si="372">AVERAGE(L396:L402)</f>
        <v>1850.8969899038457</v>
      </c>
      <c r="N402" s="79">
        <f t="shared" ca="1" si="328"/>
        <v>1241.4219899038494</v>
      </c>
      <c r="O402" s="79">
        <f t="shared" ca="1" si="345"/>
        <v>609.47499999999627</v>
      </c>
      <c r="P402" s="79">
        <f t="shared" ca="1" si="346"/>
        <v>609.47499999999627</v>
      </c>
      <c r="Q402" s="79">
        <f t="shared" ca="1" si="336"/>
        <v>669067.74077932606</v>
      </c>
      <c r="R402" s="14">
        <f ca="1">SUM(P$12:P402)</f>
        <v>347464.70530384564</v>
      </c>
      <c r="S402" s="77">
        <f ca="1">SUM(N$12:N402)+SUMIF(O$12:O402, "&lt;0")</f>
        <v>321603.03547548043</v>
      </c>
      <c r="U402" s="78">
        <v>44576</v>
      </c>
      <c r="V402" s="79">
        <f t="shared" ca="1" si="347"/>
        <v>1250</v>
      </c>
      <c r="W402" s="79">
        <f t="shared" ref="W402:W465" ca="1" si="373">AVERAGE(V396:V402)</f>
        <v>1250</v>
      </c>
      <c r="X402" s="79">
        <f t="shared" ca="1" si="329"/>
        <v>295.48799999999801</v>
      </c>
      <c r="Y402" s="79">
        <f t="shared" ca="1" si="348"/>
        <v>954.51200000000199</v>
      </c>
      <c r="Z402" s="79">
        <f t="shared" ca="1" si="349"/>
        <v>954.51200000000199</v>
      </c>
      <c r="AA402" s="79">
        <f t="shared" ca="1" si="337"/>
        <v>477381.60100000002</v>
      </c>
      <c r="AB402" s="14">
        <f ca="1">SUM(Z$12:Z402)</f>
        <v>246514.01099999997</v>
      </c>
      <c r="AC402" s="77">
        <f ca="1">SUM(X$12:X402)+SUMIF(Y$12:Y402, "&lt;0")</f>
        <v>230867.59</v>
      </c>
      <c r="AE402" s="78">
        <v>44576</v>
      </c>
      <c r="AF402" s="79">
        <f t="shared" ca="1" si="350"/>
        <v>2000</v>
      </c>
      <c r="AG402" s="79">
        <f t="shared" ref="AG402:AG465" ca="1" si="374">AVERAGE(AF396:AF402)</f>
        <v>2000</v>
      </c>
      <c r="AH402" s="79">
        <f t="shared" ca="1" si="330"/>
        <v>1382.4534697864667</v>
      </c>
      <c r="AI402" s="79">
        <f t="shared" ca="1" si="351"/>
        <v>617.54653021353329</v>
      </c>
      <c r="AJ402" s="79">
        <f t="shared" ca="1" si="352"/>
        <v>617.54653021353329</v>
      </c>
      <c r="AK402" s="79">
        <f t="shared" ca="1" si="369"/>
        <v>716081.49010891607</v>
      </c>
      <c r="AL402" s="14">
        <f ca="1">SUM(AJ$12:AJ402)</f>
        <v>372514.01100000006</v>
      </c>
      <c r="AM402" s="77">
        <f ca="1">SUM(AH$12:AH402)+SUMIF(AI$12:AI402, "&lt;0")</f>
        <v>343567.47910891607</v>
      </c>
      <c r="AO402" s="78">
        <v>44576</v>
      </c>
      <c r="AP402" s="79">
        <f t="shared" ca="1" si="353"/>
        <v>3000</v>
      </c>
      <c r="AQ402" s="79">
        <f t="shared" ref="AQ402:AQ465" ca="1" si="375">ROUND(AVERAGE(AP396:AP402), 0)</f>
        <v>3000</v>
      </c>
      <c r="AR402" s="79">
        <f t="shared" ca="1" si="331"/>
        <v>1826.3990804695343</v>
      </c>
      <c r="AS402" s="79">
        <f t="shared" ca="1" si="354"/>
        <v>1173.6009195304657</v>
      </c>
      <c r="AT402" s="79">
        <f t="shared" ca="1" si="355"/>
        <v>1173.6009195304657</v>
      </c>
      <c r="AU402" s="79">
        <f t="shared" ca="1" si="338"/>
        <v>1006967.7235622815</v>
      </c>
      <c r="AV402" s="14">
        <f ca="1">SUM(AT$12:AT402)</f>
        <v>523371.8682690062</v>
      </c>
      <c r="AW402" s="77">
        <f ca="1">SUM(AR$12:AR402)+SUMIF(AS$12:AS402, "&lt;0")</f>
        <v>483595.85529327544</v>
      </c>
      <c r="AX402" s="14"/>
      <c r="AZ402" s="78">
        <v>44576</v>
      </c>
      <c r="BA402" s="79">
        <f t="shared" ca="1" si="356"/>
        <v>1500</v>
      </c>
      <c r="BB402" s="79">
        <f t="shared" ref="BB402:BB465" ca="1" si="376">AVERAGE(BA396:BA402)</f>
        <v>1500</v>
      </c>
      <c r="BC402" s="79">
        <f t="shared" ca="1" si="332"/>
        <v>890.52500000000373</v>
      </c>
      <c r="BD402" s="79">
        <f t="shared" ca="1" si="357"/>
        <v>609.47499999999627</v>
      </c>
      <c r="BE402" s="79">
        <f t="shared" ca="1" si="358"/>
        <v>609.47499999999627</v>
      </c>
      <c r="BF402" s="79">
        <f t="shared" ca="1" si="339"/>
        <v>557131.60100000002</v>
      </c>
      <c r="BG402" s="14">
        <f ca="1">SUM(BE$12:BE402)</f>
        <v>288514.011</v>
      </c>
      <c r="BH402" s="77">
        <f ca="1">SUM(BC$12:BC402)+SUMIF(BD$12:BD402, "&lt;0")</f>
        <v>268617.59000000003</v>
      </c>
      <c r="BJ402" s="78">
        <v>44576</v>
      </c>
      <c r="BK402" s="79">
        <f t="shared" ca="1" si="359"/>
        <v>1750</v>
      </c>
      <c r="BL402" s="79">
        <f t="shared" ref="BL402:BL465" ca="1" si="377">AVERAGE(BK396:BK402)</f>
        <v>1750</v>
      </c>
      <c r="BM402" s="79">
        <f t="shared" ca="1" si="333"/>
        <v>1140.5250000000037</v>
      </c>
      <c r="BN402" s="79">
        <f t="shared" ca="1" si="360"/>
        <v>609.47499999999627</v>
      </c>
      <c r="BO402" s="79">
        <f t="shared" ca="1" si="361"/>
        <v>609.47499999999627</v>
      </c>
      <c r="BP402" s="79">
        <f t="shared" ca="1" si="340"/>
        <v>636881.60100000002</v>
      </c>
      <c r="BQ402" s="14">
        <f ca="1">SUM(BO$12:BO402)</f>
        <v>330514.011</v>
      </c>
      <c r="BR402" s="77">
        <f ca="1">SUM(BM$12:BM402)+SUMIF(BN$12:BN402, "&lt;0")</f>
        <v>306367.58999999997</v>
      </c>
      <c r="BT402" s="78">
        <v>44576</v>
      </c>
      <c r="BU402" s="79">
        <f t="shared" ca="1" si="362"/>
        <v>2000</v>
      </c>
      <c r="BV402" s="79">
        <f t="shared" ref="BV402:BV465" ca="1" si="378">AVERAGE(BU396:BU402)</f>
        <v>2000</v>
      </c>
      <c r="BW402" s="79">
        <f t="shared" ca="1" si="334"/>
        <v>1382.4534697864667</v>
      </c>
      <c r="BX402" s="79">
        <f t="shared" ca="1" si="363"/>
        <v>617.54653021353329</v>
      </c>
      <c r="BY402" s="79">
        <f t="shared" ca="1" si="364"/>
        <v>617.54653021353329</v>
      </c>
      <c r="BZ402" s="79">
        <f t="shared" ca="1" si="370"/>
        <v>716081.49010891607</v>
      </c>
      <c r="CA402" s="14">
        <f ca="1">SUM(BY$12:BY402)</f>
        <v>372514.01100000006</v>
      </c>
      <c r="CB402" s="77">
        <f ca="1">SUM(BW$12:BW402)+SUMIF(BX$12:BX402, "&lt;0")</f>
        <v>343567.47910891607</v>
      </c>
      <c r="CD402" s="78">
        <v>44576</v>
      </c>
      <c r="CE402" s="79">
        <f t="shared" ca="1" si="365"/>
        <v>2500</v>
      </c>
      <c r="CF402" s="79">
        <f t="shared" ref="CF402:CF465" ca="1" si="379">AVERAGE(CE396:CE402)</f>
        <v>2500</v>
      </c>
      <c r="CG402" s="79">
        <f t="shared" ca="1" si="335"/>
        <v>1382.4534697864667</v>
      </c>
      <c r="CH402" s="79">
        <f t="shared" ca="1" si="366"/>
        <v>1117.5465302135333</v>
      </c>
      <c r="CI402" s="79">
        <f t="shared" ca="1" si="367"/>
        <v>1117.5465302135333</v>
      </c>
      <c r="CJ402" s="79">
        <f t="shared" ca="1" si="341"/>
        <v>866841.69994991261</v>
      </c>
      <c r="CK402" s="14">
        <f ca="1">SUM(CI$12:CI402)</f>
        <v>451274.22084099654</v>
      </c>
      <c r="CL402" s="77">
        <f ca="1">SUM(CG$12:CG402)+SUMIF(CH$12:CH402, "&lt;0")</f>
        <v>415567.47910891607</v>
      </c>
    </row>
    <row r="403" spans="1:90" x14ac:dyDescent="0.2">
      <c r="A403" s="56">
        <v>44577</v>
      </c>
      <c r="B403" s="76">
        <f ca="1">IF($A403&gt;= $C$5,$C$6, INDEX('[1]Historical Data'!$D$2:$D$742, MATCH(A403, '[1]Historical Data'!$B$2:$B$742, 0)))</f>
        <v>1942.7882857142852</v>
      </c>
      <c r="C403" s="79">
        <f t="shared" ca="1" si="371"/>
        <v>1942.7882857142852</v>
      </c>
      <c r="D403" s="79">
        <f t="shared" ca="1" si="327"/>
        <v>1171.7392857142838</v>
      </c>
      <c r="E403" s="79">
        <f t="shared" ca="1" si="342"/>
        <v>771.04900000000134</v>
      </c>
      <c r="F403" s="79">
        <f t="shared" ca="1" si="343"/>
        <v>771.04900000000134</v>
      </c>
      <c r="G403" s="79">
        <f t="shared" ca="1" si="368"/>
        <v>700323.85242857586</v>
      </c>
      <c r="H403" s="14">
        <f ca="1">SUM(F$12:F403)</f>
        <v>363673.49199999979</v>
      </c>
      <c r="I403" s="77">
        <f ca="1">SUM(D$12:D403)+SUMIF(E$12:E403, "&lt;0")</f>
        <v>336650.36042857129</v>
      </c>
      <c r="J403" s="14"/>
      <c r="K403" s="78">
        <v>44577</v>
      </c>
      <c r="L403" s="79">
        <f t="shared" ca="1" si="344"/>
        <v>1850.8969899038457</v>
      </c>
      <c r="M403" s="79">
        <f t="shared" ca="1" si="372"/>
        <v>1850.8969899038457</v>
      </c>
      <c r="N403" s="79">
        <f t="shared" ca="1" si="328"/>
        <v>1079.8479899038443</v>
      </c>
      <c r="O403" s="79">
        <f t="shared" ca="1" si="345"/>
        <v>771.04900000000134</v>
      </c>
      <c r="P403" s="79">
        <f t="shared" ca="1" si="346"/>
        <v>771.04900000000134</v>
      </c>
      <c r="Q403" s="79">
        <f t="shared" ca="1" si="336"/>
        <v>670918.63776922994</v>
      </c>
      <c r="R403" s="14">
        <f ca="1">SUM(P$12:P403)</f>
        <v>348235.75430384564</v>
      </c>
      <c r="S403" s="77">
        <f ca="1">SUM(N$12:N403)+SUMIF(O$12:O403, "&lt;0")</f>
        <v>322682.88346538425</v>
      </c>
      <c r="U403" s="78">
        <v>44577</v>
      </c>
      <c r="V403" s="79">
        <f t="shared" ca="1" si="347"/>
        <v>1250</v>
      </c>
      <c r="W403" s="79">
        <f t="shared" ca="1" si="373"/>
        <v>1250</v>
      </c>
      <c r="X403" s="79">
        <f t="shared" ca="1" si="329"/>
        <v>478.95099999999866</v>
      </c>
      <c r="Y403" s="79">
        <f t="shared" ca="1" si="348"/>
        <v>771.04900000000134</v>
      </c>
      <c r="Z403" s="79">
        <f t="shared" ca="1" si="349"/>
        <v>771.04900000000134</v>
      </c>
      <c r="AA403" s="79">
        <f t="shared" ca="1" si="337"/>
        <v>478631.60100000002</v>
      </c>
      <c r="AB403" s="14">
        <f ca="1">SUM(Z$12:Z403)</f>
        <v>247285.05999999997</v>
      </c>
      <c r="AC403" s="77">
        <f ca="1">SUM(X$12:X403)+SUMIF(Y$12:Y403, "&lt;0")</f>
        <v>231346.541</v>
      </c>
      <c r="AE403" s="78">
        <v>44577</v>
      </c>
      <c r="AF403" s="79">
        <f t="shared" ca="1" si="350"/>
        <v>2000</v>
      </c>
      <c r="AG403" s="79">
        <f t="shared" ca="1" si="374"/>
        <v>2000</v>
      </c>
      <c r="AH403" s="79">
        <f t="shared" ca="1" si="330"/>
        <v>1228.9509999999987</v>
      </c>
      <c r="AI403" s="79">
        <f t="shared" ca="1" si="351"/>
        <v>771.04900000000134</v>
      </c>
      <c r="AJ403" s="79">
        <f t="shared" ca="1" si="352"/>
        <v>771.04900000000134</v>
      </c>
      <c r="AK403" s="79">
        <f t="shared" ca="1" si="369"/>
        <v>718081.49010891607</v>
      </c>
      <c r="AL403" s="14">
        <f ca="1">SUM(AJ$12:AJ403)</f>
        <v>373285.06000000006</v>
      </c>
      <c r="AM403" s="77">
        <f ca="1">SUM(AH$12:AH403)+SUMIF(AI$12:AI403, "&lt;0")</f>
        <v>344796.43010891607</v>
      </c>
      <c r="AO403" s="78">
        <v>44577</v>
      </c>
      <c r="AP403" s="79">
        <f t="shared" ca="1" si="353"/>
        <v>3000</v>
      </c>
      <c r="AQ403" s="79">
        <f t="shared" ca="1" si="375"/>
        <v>3000</v>
      </c>
      <c r="AR403" s="79">
        <f t="shared" ca="1" si="331"/>
        <v>1664.8250804695297</v>
      </c>
      <c r="AS403" s="79">
        <f t="shared" ca="1" si="354"/>
        <v>1335.1749195304703</v>
      </c>
      <c r="AT403" s="79">
        <f t="shared" ca="1" si="355"/>
        <v>1335.1749195304703</v>
      </c>
      <c r="AU403" s="79">
        <f t="shared" ca="1" si="338"/>
        <v>1009967.7235622815</v>
      </c>
      <c r="AV403" s="14">
        <f ca="1">SUM(AT$12:AT403)</f>
        <v>524707.04318853666</v>
      </c>
      <c r="AW403" s="77">
        <f ca="1">SUM(AR$12:AR403)+SUMIF(AS$12:AS403, "&lt;0")</f>
        <v>485260.68037374498</v>
      </c>
      <c r="AX403" s="14"/>
      <c r="AZ403" s="78">
        <v>44577</v>
      </c>
      <c r="BA403" s="79">
        <f t="shared" ca="1" si="356"/>
        <v>1500</v>
      </c>
      <c r="BB403" s="79">
        <f t="shared" ca="1" si="376"/>
        <v>1500</v>
      </c>
      <c r="BC403" s="79">
        <f t="shared" ca="1" si="332"/>
        <v>728.95099999999866</v>
      </c>
      <c r="BD403" s="79">
        <f t="shared" ca="1" si="357"/>
        <v>771.04900000000134</v>
      </c>
      <c r="BE403" s="79">
        <f t="shared" ca="1" si="358"/>
        <v>771.04900000000134</v>
      </c>
      <c r="BF403" s="79">
        <f t="shared" ca="1" si="339"/>
        <v>558631.60100000002</v>
      </c>
      <c r="BG403" s="14">
        <f ca="1">SUM(BE$12:BE403)</f>
        <v>289285.06</v>
      </c>
      <c r="BH403" s="77">
        <f ca="1">SUM(BC$12:BC403)+SUMIF(BD$12:BD403, "&lt;0")</f>
        <v>269346.54100000003</v>
      </c>
      <c r="BJ403" s="78">
        <v>44577</v>
      </c>
      <c r="BK403" s="79">
        <f t="shared" ca="1" si="359"/>
        <v>1750</v>
      </c>
      <c r="BL403" s="79">
        <f t="shared" ca="1" si="377"/>
        <v>1750</v>
      </c>
      <c r="BM403" s="79">
        <f t="shared" ca="1" si="333"/>
        <v>978.95099999999866</v>
      </c>
      <c r="BN403" s="79">
        <f t="shared" ca="1" si="360"/>
        <v>771.04900000000134</v>
      </c>
      <c r="BO403" s="79">
        <f t="shared" ca="1" si="361"/>
        <v>771.04900000000134</v>
      </c>
      <c r="BP403" s="79">
        <f t="shared" ca="1" si="340"/>
        <v>638631.60100000002</v>
      </c>
      <c r="BQ403" s="14">
        <f ca="1">SUM(BO$12:BO403)</f>
        <v>331285.06</v>
      </c>
      <c r="BR403" s="77">
        <f ca="1">SUM(BM$12:BM403)+SUMIF(BN$12:BN403, "&lt;0")</f>
        <v>307346.54099999997</v>
      </c>
      <c r="BT403" s="78">
        <v>44577</v>
      </c>
      <c r="BU403" s="79">
        <f t="shared" ca="1" si="362"/>
        <v>2000</v>
      </c>
      <c r="BV403" s="79">
        <f t="shared" ca="1" si="378"/>
        <v>2000</v>
      </c>
      <c r="BW403" s="79">
        <f t="shared" ca="1" si="334"/>
        <v>1228.9509999999987</v>
      </c>
      <c r="BX403" s="79">
        <f t="shared" ca="1" si="363"/>
        <v>771.04900000000134</v>
      </c>
      <c r="BY403" s="79">
        <f t="shared" ca="1" si="364"/>
        <v>771.04900000000134</v>
      </c>
      <c r="BZ403" s="79">
        <f t="shared" ca="1" si="370"/>
        <v>718081.49010891607</v>
      </c>
      <c r="CA403" s="14">
        <f ca="1">SUM(BY$12:BY403)</f>
        <v>373285.06000000006</v>
      </c>
      <c r="CB403" s="77">
        <f ca="1">SUM(BW$12:BW403)+SUMIF(BX$12:BX403, "&lt;0")</f>
        <v>344796.43010891607</v>
      </c>
      <c r="CD403" s="78">
        <v>44577</v>
      </c>
      <c r="CE403" s="79">
        <f t="shared" ca="1" si="365"/>
        <v>2500</v>
      </c>
      <c r="CF403" s="79">
        <f t="shared" ca="1" si="379"/>
        <v>2500</v>
      </c>
      <c r="CG403" s="79">
        <f t="shared" ca="1" si="335"/>
        <v>1244.3847164335646</v>
      </c>
      <c r="CH403" s="79">
        <f t="shared" ca="1" si="366"/>
        <v>1255.6152835664354</v>
      </c>
      <c r="CI403" s="79">
        <f t="shared" ca="1" si="367"/>
        <v>1255.6152835664354</v>
      </c>
      <c r="CJ403" s="79">
        <f t="shared" ca="1" si="341"/>
        <v>869341.69994991261</v>
      </c>
      <c r="CK403" s="14">
        <f ca="1">SUM(CI$12:CI403)</f>
        <v>452529.83612456295</v>
      </c>
      <c r="CL403" s="77">
        <f ca="1">SUM(CG$12:CG403)+SUMIF(CH$12:CH403, "&lt;0")</f>
        <v>416811.86382534966</v>
      </c>
    </row>
    <row r="404" spans="1:90" x14ac:dyDescent="0.2">
      <c r="A404" s="56">
        <v>44578</v>
      </c>
      <c r="B404" s="76">
        <f ca="1">IF($A404&gt;= $C$5,$C$6, INDEX('[1]Historical Data'!$D$2:$D$742, MATCH(A404, '[1]Historical Data'!$B$2:$B$742, 0)))</f>
        <v>1942.7882857142852</v>
      </c>
      <c r="C404" s="79">
        <f t="shared" ca="1" si="371"/>
        <v>1942.7882857142852</v>
      </c>
      <c r="D404" s="79">
        <f t="shared" ca="1" si="327"/>
        <v>1942.7882857142852</v>
      </c>
      <c r="E404" s="79">
        <f t="shared" ca="1" si="342"/>
        <v>0</v>
      </c>
      <c r="F404" s="79">
        <f t="shared" ca="1" si="343"/>
        <v>0</v>
      </c>
      <c r="G404" s="79">
        <f t="shared" ca="1" si="368"/>
        <v>702266.6407142902</v>
      </c>
      <c r="H404" s="14">
        <f ca="1">SUM(F$12:F404)</f>
        <v>363673.49199999979</v>
      </c>
      <c r="I404" s="77">
        <f ca="1">SUM(D$12:D404)+SUMIF(E$12:E404, "&lt;0")</f>
        <v>338593.14871428558</v>
      </c>
      <c r="J404" s="14"/>
      <c r="K404" s="78">
        <v>44578</v>
      </c>
      <c r="L404" s="79">
        <f t="shared" ca="1" si="344"/>
        <v>1850.8969899038457</v>
      </c>
      <c r="M404" s="79">
        <f t="shared" ca="1" si="372"/>
        <v>1850.8969899038457</v>
      </c>
      <c r="N404" s="79">
        <f t="shared" ca="1" si="328"/>
        <v>1850.8969899038457</v>
      </c>
      <c r="O404" s="79">
        <f t="shared" ca="1" si="345"/>
        <v>0</v>
      </c>
      <c r="P404" s="79">
        <f t="shared" ca="1" si="346"/>
        <v>0</v>
      </c>
      <c r="Q404" s="79">
        <f t="shared" ca="1" si="336"/>
        <v>672769.53475913382</v>
      </c>
      <c r="R404" s="14">
        <f ca="1">SUM(P$12:P404)</f>
        <v>348235.75430384564</v>
      </c>
      <c r="S404" s="77">
        <f ca="1">SUM(N$12:N404)+SUMIF(O$12:O404, "&lt;0")</f>
        <v>324533.78045528807</v>
      </c>
      <c r="U404" s="78">
        <v>44578</v>
      </c>
      <c r="V404" s="79">
        <f t="shared" ca="1" si="347"/>
        <v>1250</v>
      </c>
      <c r="W404" s="79">
        <f t="shared" ca="1" si="373"/>
        <v>1250</v>
      </c>
      <c r="X404" s="79">
        <f t="shared" ca="1" si="329"/>
        <v>1250</v>
      </c>
      <c r="Y404" s="79">
        <f t="shared" ca="1" si="348"/>
        <v>0</v>
      </c>
      <c r="Z404" s="79">
        <f t="shared" ca="1" si="349"/>
        <v>0</v>
      </c>
      <c r="AA404" s="79">
        <f t="shared" ca="1" si="337"/>
        <v>479881.60100000002</v>
      </c>
      <c r="AB404" s="14">
        <f ca="1">SUM(Z$12:Z404)</f>
        <v>247285.05999999997</v>
      </c>
      <c r="AC404" s="77">
        <f ca="1">SUM(X$12:X404)+SUMIF(Y$12:Y404, "&lt;0")</f>
        <v>232596.541</v>
      </c>
      <c r="AE404" s="78">
        <v>44578</v>
      </c>
      <c r="AF404" s="79">
        <f t="shared" ca="1" si="350"/>
        <v>2000</v>
      </c>
      <c r="AG404" s="79">
        <f t="shared" ca="1" si="374"/>
        <v>2000</v>
      </c>
      <c r="AH404" s="79">
        <f t="shared" ca="1" si="330"/>
        <v>2000</v>
      </c>
      <c r="AI404" s="79">
        <f t="shared" ca="1" si="351"/>
        <v>0</v>
      </c>
      <c r="AJ404" s="79">
        <f t="shared" ca="1" si="352"/>
        <v>0</v>
      </c>
      <c r="AK404" s="79">
        <f t="shared" ca="1" si="369"/>
        <v>720081.49010891607</v>
      </c>
      <c r="AL404" s="14">
        <f ca="1">SUM(AJ$12:AJ404)</f>
        <v>373285.06000000006</v>
      </c>
      <c r="AM404" s="77">
        <f ca="1">SUM(AH$12:AH404)+SUMIF(AI$12:AI404, "&lt;0")</f>
        <v>346796.43010891607</v>
      </c>
      <c r="AO404" s="78">
        <v>44578</v>
      </c>
      <c r="AP404" s="79">
        <f t="shared" ca="1" si="353"/>
        <v>3000</v>
      </c>
      <c r="AQ404" s="79">
        <f t="shared" ca="1" si="375"/>
        <v>3000</v>
      </c>
      <c r="AR404" s="79">
        <f t="shared" ca="1" si="331"/>
        <v>2435.8740804695308</v>
      </c>
      <c r="AS404" s="79">
        <f t="shared" ca="1" si="354"/>
        <v>564.12591953046922</v>
      </c>
      <c r="AT404" s="79">
        <f t="shared" ca="1" si="355"/>
        <v>564.12591953046922</v>
      </c>
      <c r="AU404" s="79">
        <f t="shared" ca="1" si="338"/>
        <v>1012967.7235622815</v>
      </c>
      <c r="AV404" s="14">
        <f ca="1">SUM(AT$12:AT404)</f>
        <v>525271.16910806717</v>
      </c>
      <c r="AW404" s="77">
        <f ca="1">SUM(AR$12:AR404)+SUMIF(AS$12:AS404, "&lt;0")</f>
        <v>487696.55445421452</v>
      </c>
      <c r="AX404" s="14"/>
      <c r="AZ404" s="78">
        <v>44578</v>
      </c>
      <c r="BA404" s="79">
        <f t="shared" ca="1" si="356"/>
        <v>1500</v>
      </c>
      <c r="BB404" s="79">
        <f t="shared" ca="1" si="376"/>
        <v>1500</v>
      </c>
      <c r="BC404" s="79">
        <f t="shared" ca="1" si="332"/>
        <v>1500</v>
      </c>
      <c r="BD404" s="79">
        <f t="shared" ca="1" si="357"/>
        <v>0</v>
      </c>
      <c r="BE404" s="79">
        <f t="shared" ca="1" si="358"/>
        <v>0</v>
      </c>
      <c r="BF404" s="79">
        <f t="shared" ca="1" si="339"/>
        <v>560131.60100000002</v>
      </c>
      <c r="BG404" s="14">
        <f ca="1">SUM(BE$12:BE404)</f>
        <v>289285.06</v>
      </c>
      <c r="BH404" s="77">
        <f ca="1">SUM(BC$12:BC404)+SUMIF(BD$12:BD404, "&lt;0")</f>
        <v>270846.54100000003</v>
      </c>
      <c r="BJ404" s="78">
        <v>44578</v>
      </c>
      <c r="BK404" s="79">
        <f t="shared" ca="1" si="359"/>
        <v>1750</v>
      </c>
      <c r="BL404" s="79">
        <f t="shared" ca="1" si="377"/>
        <v>1750</v>
      </c>
      <c r="BM404" s="79">
        <f t="shared" ca="1" si="333"/>
        <v>1750</v>
      </c>
      <c r="BN404" s="79">
        <f t="shared" ca="1" si="360"/>
        <v>0</v>
      </c>
      <c r="BO404" s="79">
        <f t="shared" ca="1" si="361"/>
        <v>0</v>
      </c>
      <c r="BP404" s="79">
        <f t="shared" ca="1" si="340"/>
        <v>640381.60100000002</v>
      </c>
      <c r="BQ404" s="14">
        <f ca="1">SUM(BO$12:BO404)</f>
        <v>331285.06</v>
      </c>
      <c r="BR404" s="77">
        <f ca="1">SUM(BM$12:BM404)+SUMIF(BN$12:BN404, "&lt;0")</f>
        <v>309096.54099999997</v>
      </c>
      <c r="BT404" s="78">
        <v>44578</v>
      </c>
      <c r="BU404" s="79">
        <f t="shared" ca="1" si="362"/>
        <v>2000</v>
      </c>
      <c r="BV404" s="79">
        <f t="shared" ca="1" si="378"/>
        <v>2000</v>
      </c>
      <c r="BW404" s="79">
        <f t="shared" ca="1" si="334"/>
        <v>2000</v>
      </c>
      <c r="BX404" s="79">
        <f t="shared" ca="1" si="363"/>
        <v>0</v>
      </c>
      <c r="BY404" s="79">
        <f t="shared" ca="1" si="364"/>
        <v>0</v>
      </c>
      <c r="BZ404" s="79">
        <f t="shared" ca="1" si="370"/>
        <v>720081.49010891607</v>
      </c>
      <c r="CA404" s="14">
        <f ca="1">SUM(BY$12:BY404)</f>
        <v>373285.06000000006</v>
      </c>
      <c r="CB404" s="77">
        <f ca="1">SUM(BW$12:BW404)+SUMIF(BX$12:BX404, "&lt;0")</f>
        <v>346796.43010891607</v>
      </c>
      <c r="CD404" s="78">
        <v>44578</v>
      </c>
      <c r="CE404" s="79">
        <f t="shared" ca="1" si="365"/>
        <v>2500</v>
      </c>
      <c r="CF404" s="79">
        <f t="shared" ca="1" si="379"/>
        <v>2500</v>
      </c>
      <c r="CG404" s="79">
        <f t="shared" ca="1" si="335"/>
        <v>2038.9389630806688</v>
      </c>
      <c r="CH404" s="79">
        <f t="shared" ca="1" si="366"/>
        <v>461.06103691933117</v>
      </c>
      <c r="CI404" s="79">
        <f t="shared" ca="1" si="367"/>
        <v>461.06103691933117</v>
      </c>
      <c r="CJ404" s="79">
        <f t="shared" ca="1" si="341"/>
        <v>871841.69994991261</v>
      </c>
      <c r="CK404" s="14">
        <f ca="1">SUM(CI$12:CI404)</f>
        <v>452990.89716148231</v>
      </c>
      <c r="CL404" s="77">
        <f ca="1">SUM(CG$12:CG404)+SUMIF(CH$12:CH404, "&lt;0")</f>
        <v>418850.8027884303</v>
      </c>
    </row>
    <row r="405" spans="1:90" x14ac:dyDescent="0.2">
      <c r="A405" s="56">
        <v>44579</v>
      </c>
      <c r="B405" s="76">
        <f ca="1">IF($A405&gt;= $C$5,$C$6, INDEX('[1]Historical Data'!$D$2:$D$742, MATCH(A405, '[1]Historical Data'!$B$2:$B$742, 0)))</f>
        <v>1942.7882857142852</v>
      </c>
      <c r="C405" s="79">
        <f t="shared" ca="1" si="371"/>
        <v>1942.7882857142852</v>
      </c>
      <c r="D405" s="79">
        <f t="shared" ca="1" si="327"/>
        <v>1214.0212857142872</v>
      </c>
      <c r="E405" s="79">
        <f t="shared" ca="1" si="342"/>
        <v>728.76699999999801</v>
      </c>
      <c r="F405" s="79">
        <f t="shared" ca="1" si="343"/>
        <v>728.76699999999801</v>
      </c>
      <c r="G405" s="79">
        <f t="shared" ca="1" si="368"/>
        <v>704209.42900000454</v>
      </c>
      <c r="H405" s="14">
        <f ca="1">SUM(F$12:F405)</f>
        <v>364402.25899999979</v>
      </c>
      <c r="I405" s="77">
        <f ca="1">SUM(D$12:D405)+SUMIF(E$12:E405, "&lt;0")</f>
        <v>339807.16999999987</v>
      </c>
      <c r="J405" s="14"/>
      <c r="K405" s="78">
        <v>44579</v>
      </c>
      <c r="L405" s="79">
        <f t="shared" ca="1" si="344"/>
        <v>1850.8969899038457</v>
      </c>
      <c r="M405" s="79">
        <f t="shared" ca="1" si="372"/>
        <v>1850.8969899038457</v>
      </c>
      <c r="N405" s="79">
        <f t="shared" ca="1" si="328"/>
        <v>1122.1299899038477</v>
      </c>
      <c r="O405" s="79">
        <f t="shared" ca="1" si="345"/>
        <v>728.76699999999801</v>
      </c>
      <c r="P405" s="79">
        <f t="shared" ca="1" si="346"/>
        <v>728.76699999999801</v>
      </c>
      <c r="Q405" s="79">
        <f t="shared" ca="1" si="336"/>
        <v>674620.4317490377</v>
      </c>
      <c r="R405" s="14">
        <f ca="1">SUM(P$12:P405)</f>
        <v>348964.52130384563</v>
      </c>
      <c r="S405" s="77">
        <f ca="1">SUM(N$12:N405)+SUMIF(O$12:O405, "&lt;0")</f>
        <v>325655.9104451919</v>
      </c>
      <c r="U405" s="78">
        <v>44579</v>
      </c>
      <c r="V405" s="79">
        <f t="shared" ca="1" si="347"/>
        <v>1250</v>
      </c>
      <c r="W405" s="79">
        <f t="shared" ca="1" si="373"/>
        <v>1250</v>
      </c>
      <c r="X405" s="79">
        <f t="shared" ca="1" si="329"/>
        <v>521.23300000000199</v>
      </c>
      <c r="Y405" s="79">
        <f t="shared" ca="1" si="348"/>
        <v>728.76699999999801</v>
      </c>
      <c r="Z405" s="79">
        <f t="shared" ca="1" si="349"/>
        <v>728.76699999999801</v>
      </c>
      <c r="AA405" s="79">
        <f t="shared" ca="1" si="337"/>
        <v>481131.60100000002</v>
      </c>
      <c r="AB405" s="14">
        <f ca="1">SUM(Z$12:Z405)</f>
        <v>248013.82699999996</v>
      </c>
      <c r="AC405" s="77">
        <f ca="1">SUM(X$12:X405)+SUMIF(Y$12:Y405, "&lt;0")</f>
        <v>233117.774</v>
      </c>
      <c r="AE405" s="78">
        <v>44579</v>
      </c>
      <c r="AF405" s="79">
        <f t="shared" ca="1" si="350"/>
        <v>2000</v>
      </c>
      <c r="AG405" s="79">
        <f t="shared" ca="1" si="374"/>
        <v>2000</v>
      </c>
      <c r="AH405" s="79">
        <f t="shared" ca="1" si="330"/>
        <v>1271.233000000002</v>
      </c>
      <c r="AI405" s="79">
        <f t="shared" ca="1" si="351"/>
        <v>728.76699999999801</v>
      </c>
      <c r="AJ405" s="79">
        <f t="shared" ca="1" si="352"/>
        <v>728.76699999999801</v>
      </c>
      <c r="AK405" s="79">
        <f t="shared" ca="1" si="369"/>
        <v>722081.49010891607</v>
      </c>
      <c r="AL405" s="14">
        <f ca="1">SUM(AJ$12:AJ405)</f>
        <v>374013.82700000005</v>
      </c>
      <c r="AM405" s="77">
        <f ca="1">SUM(AH$12:AH405)+SUMIF(AI$12:AI405, "&lt;0")</f>
        <v>348067.66310891608</v>
      </c>
      <c r="AO405" s="78">
        <v>44579</v>
      </c>
      <c r="AP405" s="79">
        <f t="shared" ca="1" si="353"/>
        <v>3000</v>
      </c>
      <c r="AQ405" s="79">
        <f t="shared" ca="1" si="375"/>
        <v>3000</v>
      </c>
      <c r="AR405" s="79">
        <f t="shared" ca="1" si="331"/>
        <v>1707.1070804695328</v>
      </c>
      <c r="AS405" s="79">
        <f t="shared" ca="1" si="354"/>
        <v>1292.8929195304672</v>
      </c>
      <c r="AT405" s="79">
        <f t="shared" ca="1" si="355"/>
        <v>1292.8929195304672</v>
      </c>
      <c r="AU405" s="79">
        <f t="shared" ca="1" si="338"/>
        <v>1015967.7235622815</v>
      </c>
      <c r="AV405" s="14">
        <f ca="1">SUM(AT$12:AT405)</f>
        <v>526564.06202759768</v>
      </c>
      <c r="AW405" s="77">
        <f ca="1">SUM(AR$12:AR405)+SUMIF(AS$12:AS405, "&lt;0")</f>
        <v>489403.66153468407</v>
      </c>
      <c r="AX405" s="14"/>
      <c r="AZ405" s="78">
        <v>44579</v>
      </c>
      <c r="BA405" s="79">
        <f t="shared" ca="1" si="356"/>
        <v>1500</v>
      </c>
      <c r="BB405" s="79">
        <f t="shared" ca="1" si="376"/>
        <v>1500</v>
      </c>
      <c r="BC405" s="79">
        <f t="shared" ca="1" si="332"/>
        <v>771.23300000000199</v>
      </c>
      <c r="BD405" s="79">
        <f t="shared" ca="1" si="357"/>
        <v>728.76699999999801</v>
      </c>
      <c r="BE405" s="79">
        <f t="shared" ca="1" si="358"/>
        <v>728.76699999999801</v>
      </c>
      <c r="BF405" s="79">
        <f t="shared" ca="1" si="339"/>
        <v>561631.60100000002</v>
      </c>
      <c r="BG405" s="14">
        <f ca="1">SUM(BE$12:BE405)</f>
        <v>290013.82699999999</v>
      </c>
      <c r="BH405" s="77">
        <f ca="1">SUM(BC$12:BC405)+SUMIF(BD$12:BD405, "&lt;0")</f>
        <v>271617.77400000003</v>
      </c>
      <c r="BJ405" s="78">
        <v>44579</v>
      </c>
      <c r="BK405" s="79">
        <f t="shared" ca="1" si="359"/>
        <v>1750</v>
      </c>
      <c r="BL405" s="79">
        <f t="shared" ca="1" si="377"/>
        <v>1750</v>
      </c>
      <c r="BM405" s="79">
        <f t="shared" ca="1" si="333"/>
        <v>1021.233000000002</v>
      </c>
      <c r="BN405" s="79">
        <f t="shared" ca="1" si="360"/>
        <v>728.76699999999801</v>
      </c>
      <c r="BO405" s="79">
        <f t="shared" ca="1" si="361"/>
        <v>728.76699999999801</v>
      </c>
      <c r="BP405" s="79">
        <f t="shared" ca="1" si="340"/>
        <v>642131.60100000002</v>
      </c>
      <c r="BQ405" s="14">
        <f ca="1">SUM(BO$12:BO405)</f>
        <v>332013.82699999999</v>
      </c>
      <c r="BR405" s="77">
        <f ca="1">SUM(BM$12:BM405)+SUMIF(BN$12:BN405, "&lt;0")</f>
        <v>310117.77399999998</v>
      </c>
      <c r="BT405" s="78">
        <v>44579</v>
      </c>
      <c r="BU405" s="79">
        <f t="shared" ca="1" si="362"/>
        <v>2000</v>
      </c>
      <c r="BV405" s="79">
        <f t="shared" ca="1" si="378"/>
        <v>2000</v>
      </c>
      <c r="BW405" s="79">
        <f t="shared" ca="1" si="334"/>
        <v>1271.233000000002</v>
      </c>
      <c r="BX405" s="79">
        <f t="shared" ca="1" si="363"/>
        <v>728.76699999999801</v>
      </c>
      <c r="BY405" s="79">
        <f t="shared" ca="1" si="364"/>
        <v>728.76699999999801</v>
      </c>
      <c r="BZ405" s="79">
        <f t="shared" ca="1" si="370"/>
        <v>722081.49010891607</v>
      </c>
      <c r="CA405" s="14">
        <f ca="1">SUM(BY$12:BY405)</f>
        <v>374013.82700000005</v>
      </c>
      <c r="CB405" s="77">
        <f ca="1">SUM(BW$12:BW405)+SUMIF(BX$12:BX405, "&lt;0")</f>
        <v>348067.66310891608</v>
      </c>
      <c r="CD405" s="78">
        <v>44579</v>
      </c>
      <c r="CE405" s="79">
        <f t="shared" ca="1" si="365"/>
        <v>2500</v>
      </c>
      <c r="CF405" s="79">
        <f t="shared" ca="1" si="379"/>
        <v>2500</v>
      </c>
      <c r="CG405" s="79">
        <f t="shared" ca="1" si="335"/>
        <v>1333.6772097277735</v>
      </c>
      <c r="CH405" s="79">
        <f t="shared" ca="1" si="366"/>
        <v>1166.3227902722265</v>
      </c>
      <c r="CI405" s="79">
        <f t="shared" ca="1" si="367"/>
        <v>1166.3227902722265</v>
      </c>
      <c r="CJ405" s="79">
        <f t="shared" ca="1" si="341"/>
        <v>874341.69994991261</v>
      </c>
      <c r="CK405" s="14">
        <f ca="1">SUM(CI$12:CI405)</f>
        <v>454157.21995175455</v>
      </c>
      <c r="CL405" s="77">
        <f ca="1">SUM(CG$12:CG405)+SUMIF(CH$12:CH405, "&lt;0")</f>
        <v>420184.47999815806</v>
      </c>
    </row>
    <row r="406" spans="1:90" x14ac:dyDescent="0.2">
      <c r="A406" s="56">
        <v>44580</v>
      </c>
      <c r="B406" s="76">
        <f ca="1">IF($A406&gt;= $C$5,$C$6, INDEX('[1]Historical Data'!$D$2:$D$742, MATCH(A406, '[1]Historical Data'!$B$2:$B$742, 0)))</f>
        <v>1942.7882857142852</v>
      </c>
      <c r="C406" s="79">
        <f t="shared" ca="1" si="371"/>
        <v>1942.7882857142852</v>
      </c>
      <c r="D406" s="79">
        <f t="shared" ca="1" si="327"/>
        <v>1823.9932857142824</v>
      </c>
      <c r="E406" s="79">
        <f t="shared" ca="1" si="342"/>
        <v>118.7950000000028</v>
      </c>
      <c r="F406" s="79">
        <f t="shared" ca="1" si="343"/>
        <v>118.7950000000028</v>
      </c>
      <c r="G406" s="79">
        <f t="shared" ca="1" si="368"/>
        <v>706152.21728571889</v>
      </c>
      <c r="H406" s="14">
        <f ca="1">SUM(F$12:F406)</f>
        <v>364521.05399999977</v>
      </c>
      <c r="I406" s="77">
        <f ca="1">SUM(D$12:D406)+SUMIF(E$12:E406, "&lt;0")</f>
        <v>341631.16328571417</v>
      </c>
      <c r="J406" s="14"/>
      <c r="K406" s="78">
        <v>44580</v>
      </c>
      <c r="L406" s="79">
        <f t="shared" ca="1" si="344"/>
        <v>1850.8969899038457</v>
      </c>
      <c r="M406" s="79">
        <f t="shared" ca="1" si="372"/>
        <v>1850.8969899038457</v>
      </c>
      <c r="N406" s="79">
        <f t="shared" ca="1" si="328"/>
        <v>1732.1019899038429</v>
      </c>
      <c r="O406" s="79">
        <f t="shared" ca="1" si="345"/>
        <v>118.7950000000028</v>
      </c>
      <c r="P406" s="79">
        <f t="shared" ca="1" si="346"/>
        <v>118.7950000000028</v>
      </c>
      <c r="Q406" s="79">
        <f t="shared" ca="1" si="336"/>
        <v>676471.32873894158</v>
      </c>
      <c r="R406" s="14">
        <f ca="1">SUM(P$12:P406)</f>
        <v>349083.31630384561</v>
      </c>
      <c r="S406" s="77">
        <f ca="1">SUM(N$12:N406)+SUMIF(O$12:O406, "&lt;0")</f>
        <v>327388.01243509573</v>
      </c>
      <c r="U406" s="78">
        <v>44580</v>
      </c>
      <c r="V406" s="79">
        <f t="shared" ca="1" si="347"/>
        <v>1250</v>
      </c>
      <c r="W406" s="79">
        <f t="shared" ca="1" si="373"/>
        <v>1250</v>
      </c>
      <c r="X406" s="79">
        <f t="shared" ca="1" si="329"/>
        <v>1131.2049999999972</v>
      </c>
      <c r="Y406" s="79">
        <f t="shared" ca="1" si="348"/>
        <v>118.7950000000028</v>
      </c>
      <c r="Z406" s="79">
        <f t="shared" ca="1" si="349"/>
        <v>118.7950000000028</v>
      </c>
      <c r="AA406" s="79">
        <f t="shared" ca="1" si="337"/>
        <v>482381.60100000002</v>
      </c>
      <c r="AB406" s="14">
        <f ca="1">SUM(Z$12:Z406)</f>
        <v>248132.62199999997</v>
      </c>
      <c r="AC406" s="77">
        <f ca="1">SUM(X$12:X406)+SUMIF(Y$12:Y406, "&lt;0")</f>
        <v>234248.97899999999</v>
      </c>
      <c r="AE406" s="78">
        <v>44580</v>
      </c>
      <c r="AF406" s="79">
        <f t="shared" ca="1" si="350"/>
        <v>2000</v>
      </c>
      <c r="AG406" s="79">
        <f t="shared" ca="1" si="374"/>
        <v>2000</v>
      </c>
      <c r="AH406" s="79">
        <f t="shared" ca="1" si="330"/>
        <v>1881.2049999999972</v>
      </c>
      <c r="AI406" s="79">
        <f t="shared" ca="1" si="351"/>
        <v>118.7950000000028</v>
      </c>
      <c r="AJ406" s="79">
        <f t="shared" ca="1" si="352"/>
        <v>118.7950000000028</v>
      </c>
      <c r="AK406" s="79">
        <f t="shared" ca="1" si="369"/>
        <v>724081.49010891607</v>
      </c>
      <c r="AL406" s="14">
        <f ca="1">SUM(AJ$12:AJ406)</f>
        <v>374132.62200000003</v>
      </c>
      <c r="AM406" s="77">
        <f ca="1">SUM(AH$12:AH406)+SUMIF(AI$12:AI406, "&lt;0")</f>
        <v>349948.8681089161</v>
      </c>
      <c r="AO406" s="78">
        <v>44580</v>
      </c>
      <c r="AP406" s="79">
        <f t="shared" ca="1" si="353"/>
        <v>3000</v>
      </c>
      <c r="AQ406" s="79">
        <f t="shared" ca="1" si="375"/>
        <v>3000</v>
      </c>
      <c r="AR406" s="79">
        <f t="shared" ca="1" si="331"/>
        <v>2317.079080469528</v>
      </c>
      <c r="AS406" s="79">
        <f t="shared" ca="1" si="354"/>
        <v>682.92091953047202</v>
      </c>
      <c r="AT406" s="79">
        <f t="shared" ca="1" si="355"/>
        <v>682.92091953047202</v>
      </c>
      <c r="AU406" s="79">
        <f t="shared" ca="1" si="338"/>
        <v>1018967.7235622815</v>
      </c>
      <c r="AV406" s="14">
        <f ca="1">SUM(AT$12:AT406)</f>
        <v>527246.98294712813</v>
      </c>
      <c r="AW406" s="77">
        <f ca="1">SUM(AR$12:AR406)+SUMIF(AS$12:AS406, "&lt;0")</f>
        <v>491720.74061515363</v>
      </c>
      <c r="AX406" s="14"/>
      <c r="AZ406" s="78">
        <v>44580</v>
      </c>
      <c r="BA406" s="79">
        <f t="shared" ca="1" si="356"/>
        <v>1500</v>
      </c>
      <c r="BB406" s="79">
        <f t="shared" ca="1" si="376"/>
        <v>1500</v>
      </c>
      <c r="BC406" s="79">
        <f t="shared" ca="1" si="332"/>
        <v>1381.2049999999972</v>
      </c>
      <c r="BD406" s="79">
        <f t="shared" ca="1" si="357"/>
        <v>118.7950000000028</v>
      </c>
      <c r="BE406" s="79">
        <f t="shared" ca="1" si="358"/>
        <v>118.7950000000028</v>
      </c>
      <c r="BF406" s="79">
        <f t="shared" ca="1" si="339"/>
        <v>563131.60100000002</v>
      </c>
      <c r="BG406" s="14">
        <f ca="1">SUM(BE$12:BE406)</f>
        <v>290132.62199999997</v>
      </c>
      <c r="BH406" s="77">
        <f ca="1">SUM(BC$12:BC406)+SUMIF(BD$12:BD406, "&lt;0")</f>
        <v>272998.97900000005</v>
      </c>
      <c r="BJ406" s="78">
        <v>44580</v>
      </c>
      <c r="BK406" s="79">
        <f t="shared" ca="1" si="359"/>
        <v>1750</v>
      </c>
      <c r="BL406" s="79">
        <f t="shared" ca="1" si="377"/>
        <v>1750</v>
      </c>
      <c r="BM406" s="79">
        <f t="shared" ca="1" si="333"/>
        <v>1631.2049999999972</v>
      </c>
      <c r="BN406" s="79">
        <f t="shared" ca="1" si="360"/>
        <v>118.7950000000028</v>
      </c>
      <c r="BO406" s="79">
        <f t="shared" ca="1" si="361"/>
        <v>118.7950000000028</v>
      </c>
      <c r="BP406" s="79">
        <f t="shared" ca="1" si="340"/>
        <v>643881.60100000002</v>
      </c>
      <c r="BQ406" s="14">
        <f ca="1">SUM(BO$12:BO406)</f>
        <v>332132.62199999997</v>
      </c>
      <c r="BR406" s="77">
        <f ca="1">SUM(BM$12:BM406)+SUMIF(BN$12:BN406, "&lt;0")</f>
        <v>311748.97899999999</v>
      </c>
      <c r="BT406" s="78">
        <v>44580</v>
      </c>
      <c r="BU406" s="79">
        <f t="shared" ca="1" si="362"/>
        <v>2000</v>
      </c>
      <c r="BV406" s="79">
        <f t="shared" ca="1" si="378"/>
        <v>2000</v>
      </c>
      <c r="BW406" s="79">
        <f t="shared" ca="1" si="334"/>
        <v>1881.2049999999972</v>
      </c>
      <c r="BX406" s="79">
        <f t="shared" ca="1" si="363"/>
        <v>118.7950000000028</v>
      </c>
      <c r="BY406" s="79">
        <f t="shared" ca="1" si="364"/>
        <v>118.7950000000028</v>
      </c>
      <c r="BZ406" s="79">
        <f t="shared" ca="1" si="370"/>
        <v>724081.49010891607</v>
      </c>
      <c r="CA406" s="14">
        <f ca="1">SUM(BY$12:BY406)</f>
        <v>374132.62200000003</v>
      </c>
      <c r="CB406" s="77">
        <f ca="1">SUM(BW$12:BW406)+SUMIF(BX$12:BX406, "&lt;0")</f>
        <v>349948.8681089161</v>
      </c>
      <c r="CD406" s="78">
        <v>44580</v>
      </c>
      <c r="CE406" s="79">
        <f t="shared" ca="1" si="365"/>
        <v>2500</v>
      </c>
      <c r="CF406" s="79">
        <f t="shared" ca="1" si="379"/>
        <v>2500</v>
      </c>
      <c r="CG406" s="79">
        <f t="shared" ca="1" si="335"/>
        <v>1967.1544563748716</v>
      </c>
      <c r="CH406" s="79">
        <f t="shared" ca="1" si="366"/>
        <v>532.84554362512836</v>
      </c>
      <c r="CI406" s="79">
        <f t="shared" ca="1" si="367"/>
        <v>532.84554362512836</v>
      </c>
      <c r="CJ406" s="79">
        <f t="shared" ca="1" si="341"/>
        <v>876841.69994991261</v>
      </c>
      <c r="CK406" s="14">
        <f ca="1">SUM(CI$12:CI406)</f>
        <v>454690.06549537968</v>
      </c>
      <c r="CL406" s="77">
        <f ca="1">SUM(CG$12:CG406)+SUMIF(CH$12:CH406, "&lt;0")</f>
        <v>422151.63445453293</v>
      </c>
    </row>
    <row r="407" spans="1:90" x14ac:dyDescent="0.2">
      <c r="A407" s="56">
        <v>44581</v>
      </c>
      <c r="B407" s="76">
        <f ca="1">IF($A407&gt;= $C$5,$C$6, INDEX('[1]Historical Data'!$D$2:$D$742, MATCH(A407, '[1]Historical Data'!$B$2:$B$742, 0)))</f>
        <v>1942.7882857142852</v>
      </c>
      <c r="C407" s="79">
        <f t="shared" ca="1" si="371"/>
        <v>1942.7882857142852</v>
      </c>
      <c r="D407" s="79">
        <f t="shared" ca="1" si="327"/>
        <v>965.43528571428328</v>
      </c>
      <c r="E407" s="79">
        <f t="shared" ca="1" si="342"/>
        <v>977.35300000000188</v>
      </c>
      <c r="F407" s="79">
        <f t="shared" ca="1" si="343"/>
        <v>977.35300000000188</v>
      </c>
      <c r="G407" s="79">
        <f t="shared" ca="1" si="368"/>
        <v>708095.00557143323</v>
      </c>
      <c r="H407" s="14">
        <f ca="1">SUM(F$12:F407)</f>
        <v>365498.40699999977</v>
      </c>
      <c r="I407" s="77">
        <f ca="1">SUM(D$12:D407)+SUMIF(E$12:E407, "&lt;0")</f>
        <v>342596.59857142845</v>
      </c>
      <c r="J407" s="14"/>
      <c r="K407" s="78">
        <v>44581</v>
      </c>
      <c r="L407" s="79">
        <f t="shared" ca="1" si="344"/>
        <v>1850.8969899038457</v>
      </c>
      <c r="M407" s="79">
        <f t="shared" ca="1" si="372"/>
        <v>1850.8969899038457</v>
      </c>
      <c r="N407" s="79">
        <f t="shared" ca="1" si="328"/>
        <v>873.54398990384379</v>
      </c>
      <c r="O407" s="79">
        <f t="shared" ca="1" si="345"/>
        <v>977.35300000000188</v>
      </c>
      <c r="P407" s="79">
        <f t="shared" ca="1" si="346"/>
        <v>977.35300000000188</v>
      </c>
      <c r="Q407" s="79">
        <f t="shared" ca="1" si="336"/>
        <v>678322.22572884546</v>
      </c>
      <c r="R407" s="14">
        <f ca="1">SUM(P$12:P407)</f>
        <v>350060.66930384561</v>
      </c>
      <c r="S407" s="77">
        <f ca="1">SUM(N$12:N407)+SUMIF(O$12:O407, "&lt;0")</f>
        <v>328261.55642499955</v>
      </c>
      <c r="U407" s="78">
        <v>44581</v>
      </c>
      <c r="V407" s="79">
        <f t="shared" ca="1" si="347"/>
        <v>1250</v>
      </c>
      <c r="W407" s="79">
        <f t="shared" ca="1" si="373"/>
        <v>1250</v>
      </c>
      <c r="X407" s="79">
        <f t="shared" ca="1" si="329"/>
        <v>272.64699999999812</v>
      </c>
      <c r="Y407" s="79">
        <f t="shared" ca="1" si="348"/>
        <v>977.35300000000188</v>
      </c>
      <c r="Z407" s="79">
        <f t="shared" ca="1" si="349"/>
        <v>977.35300000000188</v>
      </c>
      <c r="AA407" s="79">
        <f t="shared" ca="1" si="337"/>
        <v>483631.60100000002</v>
      </c>
      <c r="AB407" s="14">
        <f ca="1">SUM(Z$12:Z407)</f>
        <v>249109.97499999998</v>
      </c>
      <c r="AC407" s="77">
        <f ca="1">SUM(X$12:X407)+SUMIF(Y$12:Y407, "&lt;0")</f>
        <v>234521.62599999999</v>
      </c>
      <c r="AE407" s="78">
        <v>44581</v>
      </c>
      <c r="AF407" s="79">
        <f t="shared" ca="1" si="350"/>
        <v>2000</v>
      </c>
      <c r="AG407" s="79">
        <f t="shared" ca="1" si="374"/>
        <v>2000</v>
      </c>
      <c r="AH407" s="79">
        <f t="shared" ca="1" si="330"/>
        <v>1022.6469999999981</v>
      </c>
      <c r="AI407" s="79">
        <f t="shared" ca="1" si="351"/>
        <v>977.35300000000188</v>
      </c>
      <c r="AJ407" s="79">
        <f t="shared" ca="1" si="352"/>
        <v>977.35300000000188</v>
      </c>
      <c r="AK407" s="79">
        <f t="shared" ca="1" si="369"/>
        <v>726081.49010891607</v>
      </c>
      <c r="AL407" s="14">
        <f ca="1">SUM(AJ$12:AJ407)</f>
        <v>375109.97500000003</v>
      </c>
      <c r="AM407" s="77">
        <f ca="1">SUM(AH$12:AH407)+SUMIF(AI$12:AI407, "&lt;0")</f>
        <v>350971.51510891609</v>
      </c>
      <c r="AO407" s="78">
        <v>44581</v>
      </c>
      <c r="AP407" s="79">
        <f t="shared" ca="1" si="353"/>
        <v>3000</v>
      </c>
      <c r="AQ407" s="79">
        <f t="shared" ca="1" si="375"/>
        <v>3000</v>
      </c>
      <c r="AR407" s="79">
        <f t="shared" ca="1" si="331"/>
        <v>1458.5210804695289</v>
      </c>
      <c r="AS407" s="79">
        <f t="shared" ca="1" si="354"/>
        <v>1541.4789195304711</v>
      </c>
      <c r="AT407" s="79">
        <f t="shared" ca="1" si="355"/>
        <v>1541.4789195304711</v>
      </c>
      <c r="AU407" s="79">
        <f t="shared" ca="1" si="338"/>
        <v>1021967.7235622815</v>
      </c>
      <c r="AV407" s="14">
        <f ca="1">SUM(AT$12:AT407)</f>
        <v>528788.46186665865</v>
      </c>
      <c r="AW407" s="77">
        <f ca="1">SUM(AR$12:AR407)+SUMIF(AS$12:AS407, "&lt;0")</f>
        <v>493179.26169562316</v>
      </c>
      <c r="AX407" s="14"/>
      <c r="AZ407" s="78">
        <v>44581</v>
      </c>
      <c r="BA407" s="79">
        <f t="shared" ca="1" si="356"/>
        <v>1500</v>
      </c>
      <c r="BB407" s="79">
        <f t="shared" ca="1" si="376"/>
        <v>1500</v>
      </c>
      <c r="BC407" s="79">
        <f t="shared" ca="1" si="332"/>
        <v>522.64699999999812</v>
      </c>
      <c r="BD407" s="79">
        <f t="shared" ca="1" si="357"/>
        <v>977.35300000000188</v>
      </c>
      <c r="BE407" s="79">
        <f t="shared" ca="1" si="358"/>
        <v>977.35300000000188</v>
      </c>
      <c r="BF407" s="79">
        <f t="shared" ca="1" si="339"/>
        <v>564631.60100000002</v>
      </c>
      <c r="BG407" s="14">
        <f ca="1">SUM(BE$12:BE407)</f>
        <v>291109.97499999998</v>
      </c>
      <c r="BH407" s="77">
        <f ca="1">SUM(BC$12:BC407)+SUMIF(BD$12:BD407, "&lt;0")</f>
        <v>273521.62600000005</v>
      </c>
      <c r="BJ407" s="78">
        <v>44581</v>
      </c>
      <c r="BK407" s="79">
        <f t="shared" ca="1" si="359"/>
        <v>1750</v>
      </c>
      <c r="BL407" s="79">
        <f t="shared" ca="1" si="377"/>
        <v>1750</v>
      </c>
      <c r="BM407" s="79">
        <f t="shared" ca="1" si="333"/>
        <v>772.64699999999812</v>
      </c>
      <c r="BN407" s="79">
        <f t="shared" ca="1" si="360"/>
        <v>977.35300000000188</v>
      </c>
      <c r="BO407" s="79">
        <f t="shared" ca="1" si="361"/>
        <v>977.35300000000188</v>
      </c>
      <c r="BP407" s="79">
        <f t="shared" ca="1" si="340"/>
        <v>645631.60100000002</v>
      </c>
      <c r="BQ407" s="14">
        <f ca="1">SUM(BO$12:BO407)</f>
        <v>333109.97499999998</v>
      </c>
      <c r="BR407" s="77">
        <f ca="1">SUM(BM$12:BM407)+SUMIF(BN$12:BN407, "&lt;0")</f>
        <v>312521.62599999999</v>
      </c>
      <c r="BT407" s="78">
        <v>44581</v>
      </c>
      <c r="BU407" s="79">
        <f t="shared" ca="1" si="362"/>
        <v>2000</v>
      </c>
      <c r="BV407" s="79">
        <f t="shared" ca="1" si="378"/>
        <v>2000</v>
      </c>
      <c r="BW407" s="79">
        <f t="shared" ca="1" si="334"/>
        <v>1022.6469999999981</v>
      </c>
      <c r="BX407" s="79">
        <f t="shared" ca="1" si="363"/>
        <v>977.35300000000188</v>
      </c>
      <c r="BY407" s="79">
        <f t="shared" ca="1" si="364"/>
        <v>977.35300000000188</v>
      </c>
      <c r="BZ407" s="79">
        <f t="shared" ca="1" si="370"/>
        <v>726081.49010891607</v>
      </c>
      <c r="CA407" s="14">
        <f ca="1">SUM(BY$12:BY407)</f>
        <v>375109.97500000003</v>
      </c>
      <c r="CB407" s="77">
        <f ca="1">SUM(BW$12:BW407)+SUMIF(BX$12:BX407, "&lt;0")</f>
        <v>350971.51510891609</v>
      </c>
      <c r="CD407" s="78">
        <v>44581</v>
      </c>
      <c r="CE407" s="79">
        <f t="shared" ca="1" si="365"/>
        <v>2500</v>
      </c>
      <c r="CF407" s="79">
        <f t="shared" ca="1" si="379"/>
        <v>2500</v>
      </c>
      <c r="CG407" s="79">
        <f t="shared" ca="1" si="335"/>
        <v>1132.1017030219755</v>
      </c>
      <c r="CH407" s="79">
        <f t="shared" ca="1" si="366"/>
        <v>1367.8982969780245</v>
      </c>
      <c r="CI407" s="79">
        <f t="shared" ca="1" si="367"/>
        <v>1367.8982969780245</v>
      </c>
      <c r="CJ407" s="79">
        <f t="shared" ca="1" si="341"/>
        <v>879341.69994991261</v>
      </c>
      <c r="CK407" s="14">
        <f ca="1">SUM(CI$12:CI407)</f>
        <v>456057.96379235771</v>
      </c>
      <c r="CL407" s="77">
        <f ca="1">SUM(CG$12:CG407)+SUMIF(CH$12:CH407, "&lt;0")</f>
        <v>423283.7361575549</v>
      </c>
    </row>
    <row r="408" spans="1:90" x14ac:dyDescent="0.2">
      <c r="A408" s="56">
        <v>44582</v>
      </c>
      <c r="B408" s="76">
        <f ca="1">IF($A408&gt;= $C$5,$C$6, INDEX('[1]Historical Data'!$D$2:$D$742, MATCH(A408, '[1]Historical Data'!$B$2:$B$742, 0)))</f>
        <v>1942.7882857142852</v>
      </c>
      <c r="C408" s="79">
        <f t="shared" ca="1" si="371"/>
        <v>1942.7882857142852</v>
      </c>
      <c r="D408" s="79">
        <f t="shared" ca="1" si="327"/>
        <v>921.6532857142904</v>
      </c>
      <c r="E408" s="79">
        <f t="shared" ca="1" si="342"/>
        <v>1021.1349999999948</v>
      </c>
      <c r="F408" s="79">
        <f t="shared" ca="1" si="343"/>
        <v>1021.1349999999948</v>
      </c>
      <c r="G408" s="79">
        <f t="shared" ca="1" si="368"/>
        <v>710037.79385714757</v>
      </c>
      <c r="H408" s="14">
        <f ca="1">SUM(F$12:F408)</f>
        <v>366519.54199999978</v>
      </c>
      <c r="I408" s="77">
        <f ca="1">SUM(D$12:D408)+SUMIF(E$12:E408, "&lt;0")</f>
        <v>343518.25185714272</v>
      </c>
      <c r="J408" s="14"/>
      <c r="K408" s="78">
        <v>44582</v>
      </c>
      <c r="L408" s="79">
        <f t="shared" ca="1" si="344"/>
        <v>1850.8969899038457</v>
      </c>
      <c r="M408" s="79">
        <f t="shared" ca="1" si="372"/>
        <v>1850.8969899038457</v>
      </c>
      <c r="N408" s="79">
        <f t="shared" ca="1" si="328"/>
        <v>829.76198990385092</v>
      </c>
      <c r="O408" s="79">
        <f t="shared" ca="1" si="345"/>
        <v>1021.1349999999948</v>
      </c>
      <c r="P408" s="79">
        <f t="shared" ca="1" si="346"/>
        <v>1021.1349999999948</v>
      </c>
      <c r="Q408" s="79">
        <f t="shared" ca="1" si="336"/>
        <v>680173.12271874934</v>
      </c>
      <c r="R408" s="14">
        <f ca="1">SUM(P$12:P408)</f>
        <v>351081.80430384562</v>
      </c>
      <c r="S408" s="77">
        <f ca="1">SUM(N$12:N408)+SUMIF(O$12:O408, "&lt;0")</f>
        <v>329091.31841490342</v>
      </c>
      <c r="U408" s="78">
        <v>44582</v>
      </c>
      <c r="V408" s="79">
        <f t="shared" ca="1" si="347"/>
        <v>1250</v>
      </c>
      <c r="W408" s="79">
        <f t="shared" ca="1" si="373"/>
        <v>1250</v>
      </c>
      <c r="X408" s="79">
        <f t="shared" ca="1" si="329"/>
        <v>228.86500000000524</v>
      </c>
      <c r="Y408" s="79">
        <f t="shared" ca="1" si="348"/>
        <v>1021.1349999999948</v>
      </c>
      <c r="Z408" s="79">
        <f t="shared" ca="1" si="349"/>
        <v>1021.1349999999948</v>
      </c>
      <c r="AA408" s="79">
        <f t="shared" ca="1" si="337"/>
        <v>484881.60100000002</v>
      </c>
      <c r="AB408" s="14">
        <f ca="1">SUM(Z$12:Z408)</f>
        <v>250131.11</v>
      </c>
      <c r="AC408" s="77">
        <f ca="1">SUM(X$12:X408)+SUMIF(Y$12:Y408, "&lt;0")</f>
        <v>234750.49099999998</v>
      </c>
      <c r="AE408" s="78">
        <v>44582</v>
      </c>
      <c r="AF408" s="79">
        <f t="shared" ca="1" si="350"/>
        <v>2000</v>
      </c>
      <c r="AG408" s="79">
        <f t="shared" ca="1" si="374"/>
        <v>2000</v>
      </c>
      <c r="AH408" s="79">
        <f t="shared" ca="1" si="330"/>
        <v>978.86500000000524</v>
      </c>
      <c r="AI408" s="79">
        <f t="shared" ca="1" si="351"/>
        <v>1021.1349999999948</v>
      </c>
      <c r="AJ408" s="79">
        <f t="shared" ca="1" si="352"/>
        <v>1021.1349999999948</v>
      </c>
      <c r="AK408" s="79">
        <f t="shared" ca="1" si="369"/>
        <v>728081.49010891607</v>
      </c>
      <c r="AL408" s="14">
        <f ca="1">SUM(AJ$12:AJ408)</f>
        <v>376131.11000000004</v>
      </c>
      <c r="AM408" s="77">
        <f ca="1">SUM(AH$12:AH408)+SUMIF(AI$12:AI408, "&lt;0")</f>
        <v>351950.38010891608</v>
      </c>
      <c r="AO408" s="78">
        <v>44582</v>
      </c>
      <c r="AP408" s="79">
        <f t="shared" ca="1" si="353"/>
        <v>3000</v>
      </c>
      <c r="AQ408" s="79">
        <f t="shared" ca="1" si="375"/>
        <v>3000</v>
      </c>
      <c r="AR408" s="79">
        <f t="shared" ca="1" si="331"/>
        <v>1414.739080469536</v>
      </c>
      <c r="AS408" s="79">
        <f t="shared" ca="1" si="354"/>
        <v>1585.260919530464</v>
      </c>
      <c r="AT408" s="79">
        <f t="shared" ca="1" si="355"/>
        <v>1585.260919530464</v>
      </c>
      <c r="AU408" s="79">
        <f t="shared" ca="1" si="338"/>
        <v>1024967.7235622815</v>
      </c>
      <c r="AV408" s="14">
        <f ca="1">SUM(AT$12:AT408)</f>
        <v>530373.72278618906</v>
      </c>
      <c r="AW408" s="77">
        <f ca="1">SUM(AR$12:AR408)+SUMIF(AS$12:AS408, "&lt;0")</f>
        <v>494594.0007760927</v>
      </c>
      <c r="AX408" s="14"/>
      <c r="AZ408" s="78">
        <v>44582</v>
      </c>
      <c r="BA408" s="79">
        <f t="shared" ca="1" si="356"/>
        <v>1500</v>
      </c>
      <c r="BB408" s="79">
        <f t="shared" ca="1" si="376"/>
        <v>1500</v>
      </c>
      <c r="BC408" s="79">
        <f t="shared" ca="1" si="332"/>
        <v>478.86500000000524</v>
      </c>
      <c r="BD408" s="79">
        <f t="shared" ca="1" si="357"/>
        <v>1021.1349999999948</v>
      </c>
      <c r="BE408" s="79">
        <f t="shared" ca="1" si="358"/>
        <v>1021.1349999999948</v>
      </c>
      <c r="BF408" s="79">
        <f t="shared" ca="1" si="339"/>
        <v>566131.60100000002</v>
      </c>
      <c r="BG408" s="14">
        <f ca="1">SUM(BE$12:BE408)</f>
        <v>292131.11</v>
      </c>
      <c r="BH408" s="77">
        <f ca="1">SUM(BC$12:BC408)+SUMIF(BD$12:BD408, "&lt;0")</f>
        <v>274000.49100000004</v>
      </c>
      <c r="BJ408" s="78">
        <v>44582</v>
      </c>
      <c r="BK408" s="79">
        <f t="shared" ca="1" si="359"/>
        <v>1750</v>
      </c>
      <c r="BL408" s="79">
        <f t="shared" ca="1" si="377"/>
        <v>1750</v>
      </c>
      <c r="BM408" s="79">
        <f t="shared" ca="1" si="333"/>
        <v>728.86500000000524</v>
      </c>
      <c r="BN408" s="79">
        <f t="shared" ca="1" si="360"/>
        <v>1021.1349999999948</v>
      </c>
      <c r="BO408" s="79">
        <f t="shared" ca="1" si="361"/>
        <v>1021.1349999999948</v>
      </c>
      <c r="BP408" s="79">
        <f t="shared" ca="1" si="340"/>
        <v>647381.60100000002</v>
      </c>
      <c r="BQ408" s="14">
        <f ca="1">SUM(BO$12:BO408)</f>
        <v>334131.11</v>
      </c>
      <c r="BR408" s="77">
        <f ca="1">SUM(BM$12:BM408)+SUMIF(BN$12:BN408, "&lt;0")</f>
        <v>313250.49099999998</v>
      </c>
      <c r="BT408" s="78">
        <v>44582</v>
      </c>
      <c r="BU408" s="79">
        <f t="shared" ca="1" si="362"/>
        <v>2000</v>
      </c>
      <c r="BV408" s="79">
        <f t="shared" ca="1" si="378"/>
        <v>2000</v>
      </c>
      <c r="BW408" s="79">
        <f t="shared" ca="1" si="334"/>
        <v>978.86500000000524</v>
      </c>
      <c r="BX408" s="79">
        <f t="shared" ca="1" si="363"/>
        <v>1021.1349999999948</v>
      </c>
      <c r="BY408" s="79">
        <f t="shared" ca="1" si="364"/>
        <v>1021.1349999999948</v>
      </c>
      <c r="BZ408" s="79">
        <f t="shared" ca="1" si="370"/>
        <v>728081.49010891607</v>
      </c>
      <c r="CA408" s="14">
        <f ca="1">SUM(BY$12:BY408)</f>
        <v>376131.11000000004</v>
      </c>
      <c r="CB408" s="77">
        <f ca="1">SUM(BW$12:BW408)+SUMIF(BX$12:BX408, "&lt;0")</f>
        <v>351950.38010891608</v>
      </c>
      <c r="CD408" s="78">
        <v>44582</v>
      </c>
      <c r="CE408" s="79">
        <f t="shared" ca="1" si="365"/>
        <v>2500</v>
      </c>
      <c r="CF408" s="79">
        <f t="shared" ca="1" si="379"/>
        <v>2500</v>
      </c>
      <c r="CG408" s="79">
        <f t="shared" ca="1" si="335"/>
        <v>1111.8249496690855</v>
      </c>
      <c r="CH408" s="79">
        <f t="shared" ca="1" si="366"/>
        <v>1388.1750503309145</v>
      </c>
      <c r="CI408" s="79">
        <f t="shared" ca="1" si="367"/>
        <v>1388.1750503309145</v>
      </c>
      <c r="CJ408" s="79">
        <f t="shared" ca="1" si="341"/>
        <v>881841.69994991261</v>
      </c>
      <c r="CK408" s="14">
        <f ca="1">SUM(CI$12:CI408)</f>
        <v>457446.13884268864</v>
      </c>
      <c r="CL408" s="77">
        <f ca="1">SUM(CG$12:CG408)+SUMIF(CH$12:CH408, "&lt;0")</f>
        <v>424395.56110722397</v>
      </c>
    </row>
    <row r="409" spans="1:90" x14ac:dyDescent="0.2">
      <c r="A409" s="56">
        <v>44583</v>
      </c>
      <c r="B409" s="76">
        <f ca="1">IF($A409&gt;= $C$5,$C$6, INDEX('[1]Historical Data'!$D$2:$D$742, MATCH(A409, '[1]Historical Data'!$B$2:$B$742, 0)))</f>
        <v>1942.7882857142852</v>
      </c>
      <c r="C409" s="79">
        <f t="shared" ca="1" si="371"/>
        <v>1942.7882857142852</v>
      </c>
      <c r="D409" s="79">
        <f t="shared" ca="1" si="327"/>
        <v>1942.7882857142852</v>
      </c>
      <c r="E409" s="79">
        <f t="shared" ca="1" si="342"/>
        <v>0</v>
      </c>
      <c r="F409" s="79">
        <f t="shared" ca="1" si="343"/>
        <v>0</v>
      </c>
      <c r="G409" s="79">
        <f t="shared" ca="1" si="368"/>
        <v>711980.58214286191</v>
      </c>
      <c r="H409" s="14">
        <f ca="1">SUM(F$12:F409)</f>
        <v>366519.54199999978</v>
      </c>
      <c r="I409" s="77">
        <f ca="1">SUM(D$12:D409)+SUMIF(E$12:E409, "&lt;0")</f>
        <v>345461.040142857</v>
      </c>
      <c r="J409" s="14"/>
      <c r="K409" s="78">
        <v>44583</v>
      </c>
      <c r="L409" s="79">
        <f t="shared" ca="1" si="344"/>
        <v>1850.8969899038457</v>
      </c>
      <c r="M409" s="79">
        <f t="shared" ca="1" si="372"/>
        <v>1850.8969899038457</v>
      </c>
      <c r="N409" s="79">
        <f t="shared" ca="1" si="328"/>
        <v>1850.8969899038457</v>
      </c>
      <c r="O409" s="79">
        <f t="shared" ca="1" si="345"/>
        <v>0</v>
      </c>
      <c r="P409" s="79">
        <f t="shared" ca="1" si="346"/>
        <v>0</v>
      </c>
      <c r="Q409" s="79">
        <f t="shared" ca="1" si="336"/>
        <v>682024.01970865321</v>
      </c>
      <c r="R409" s="14">
        <f ca="1">SUM(P$12:P409)</f>
        <v>351081.80430384562</v>
      </c>
      <c r="S409" s="77">
        <f ca="1">SUM(N$12:N409)+SUMIF(O$12:O409, "&lt;0")</f>
        <v>330942.21540480724</v>
      </c>
      <c r="U409" s="78">
        <v>44583</v>
      </c>
      <c r="V409" s="79">
        <f t="shared" ca="1" si="347"/>
        <v>1250</v>
      </c>
      <c r="W409" s="79">
        <f t="shared" ca="1" si="373"/>
        <v>1250</v>
      </c>
      <c r="X409" s="79">
        <f t="shared" ca="1" si="329"/>
        <v>1250</v>
      </c>
      <c r="Y409" s="79">
        <f t="shared" ca="1" si="348"/>
        <v>0</v>
      </c>
      <c r="Z409" s="79">
        <f t="shared" ca="1" si="349"/>
        <v>0</v>
      </c>
      <c r="AA409" s="79">
        <f t="shared" ca="1" si="337"/>
        <v>486131.60100000002</v>
      </c>
      <c r="AB409" s="14">
        <f ca="1">SUM(Z$12:Z409)</f>
        <v>250131.11</v>
      </c>
      <c r="AC409" s="77">
        <f ca="1">SUM(X$12:X409)+SUMIF(Y$12:Y409, "&lt;0")</f>
        <v>236000.49099999998</v>
      </c>
      <c r="AE409" s="78">
        <v>44583</v>
      </c>
      <c r="AF409" s="79">
        <f t="shared" ca="1" si="350"/>
        <v>2000</v>
      </c>
      <c r="AG409" s="79">
        <f t="shared" ca="1" si="374"/>
        <v>2000</v>
      </c>
      <c r="AH409" s="79">
        <f t="shared" ca="1" si="330"/>
        <v>2000</v>
      </c>
      <c r="AI409" s="79">
        <f t="shared" ca="1" si="351"/>
        <v>0</v>
      </c>
      <c r="AJ409" s="79">
        <f t="shared" ca="1" si="352"/>
        <v>0</v>
      </c>
      <c r="AK409" s="79">
        <f t="shared" ca="1" si="369"/>
        <v>730081.49010891607</v>
      </c>
      <c r="AL409" s="14">
        <f ca="1">SUM(AJ$12:AJ409)</f>
        <v>376131.11000000004</v>
      </c>
      <c r="AM409" s="77">
        <f ca="1">SUM(AH$12:AH409)+SUMIF(AI$12:AI409, "&lt;0")</f>
        <v>353950.38010891608</v>
      </c>
      <c r="AO409" s="78">
        <v>44583</v>
      </c>
      <c r="AP409" s="79">
        <f t="shared" ca="1" si="353"/>
        <v>3000</v>
      </c>
      <c r="AQ409" s="79">
        <f t="shared" ca="1" si="375"/>
        <v>3000</v>
      </c>
      <c r="AR409" s="79">
        <f t="shared" ca="1" si="331"/>
        <v>2435.8740804695308</v>
      </c>
      <c r="AS409" s="79">
        <f t="shared" ca="1" si="354"/>
        <v>564.12591953046922</v>
      </c>
      <c r="AT409" s="79">
        <f t="shared" ca="1" si="355"/>
        <v>564.12591953046922</v>
      </c>
      <c r="AU409" s="79">
        <f t="shared" ca="1" si="338"/>
        <v>1027967.7235622815</v>
      </c>
      <c r="AV409" s="14">
        <f ca="1">SUM(AT$12:AT409)</f>
        <v>530937.84870571957</v>
      </c>
      <c r="AW409" s="77">
        <f ca="1">SUM(AR$12:AR409)+SUMIF(AS$12:AS409, "&lt;0")</f>
        <v>497029.87485656224</v>
      </c>
      <c r="AX409" s="14"/>
      <c r="AZ409" s="78">
        <v>44583</v>
      </c>
      <c r="BA409" s="79">
        <f t="shared" ca="1" si="356"/>
        <v>1500</v>
      </c>
      <c r="BB409" s="79">
        <f t="shared" ca="1" si="376"/>
        <v>1500</v>
      </c>
      <c r="BC409" s="79">
        <f t="shared" ca="1" si="332"/>
        <v>1500</v>
      </c>
      <c r="BD409" s="79">
        <f t="shared" ca="1" si="357"/>
        <v>0</v>
      </c>
      <c r="BE409" s="79">
        <f t="shared" ca="1" si="358"/>
        <v>0</v>
      </c>
      <c r="BF409" s="79">
        <f t="shared" ca="1" si="339"/>
        <v>567631.60100000002</v>
      </c>
      <c r="BG409" s="14">
        <f ca="1">SUM(BE$12:BE409)</f>
        <v>292131.11</v>
      </c>
      <c r="BH409" s="77">
        <f ca="1">SUM(BC$12:BC409)+SUMIF(BD$12:BD409, "&lt;0")</f>
        <v>275500.49100000004</v>
      </c>
      <c r="BJ409" s="78">
        <v>44583</v>
      </c>
      <c r="BK409" s="79">
        <f t="shared" ca="1" si="359"/>
        <v>1750</v>
      </c>
      <c r="BL409" s="79">
        <f t="shared" ca="1" si="377"/>
        <v>1750</v>
      </c>
      <c r="BM409" s="79">
        <f t="shared" ca="1" si="333"/>
        <v>1750</v>
      </c>
      <c r="BN409" s="79">
        <f t="shared" ca="1" si="360"/>
        <v>0</v>
      </c>
      <c r="BO409" s="79">
        <f t="shared" ca="1" si="361"/>
        <v>0</v>
      </c>
      <c r="BP409" s="79">
        <f t="shared" ca="1" si="340"/>
        <v>649131.60100000002</v>
      </c>
      <c r="BQ409" s="14">
        <f ca="1">SUM(BO$12:BO409)</f>
        <v>334131.11</v>
      </c>
      <c r="BR409" s="77">
        <f ca="1">SUM(BM$12:BM409)+SUMIF(BN$12:BN409, "&lt;0")</f>
        <v>315000.49099999998</v>
      </c>
      <c r="BT409" s="78">
        <v>44583</v>
      </c>
      <c r="BU409" s="79">
        <f t="shared" ca="1" si="362"/>
        <v>2000</v>
      </c>
      <c r="BV409" s="79">
        <f t="shared" ca="1" si="378"/>
        <v>2000</v>
      </c>
      <c r="BW409" s="79">
        <f t="shared" ca="1" si="334"/>
        <v>2000</v>
      </c>
      <c r="BX409" s="79">
        <f t="shared" ca="1" si="363"/>
        <v>0</v>
      </c>
      <c r="BY409" s="79">
        <f t="shared" ca="1" si="364"/>
        <v>0</v>
      </c>
      <c r="BZ409" s="79">
        <f t="shared" ca="1" si="370"/>
        <v>730081.49010891607</v>
      </c>
      <c r="CA409" s="14">
        <f ca="1">SUM(BY$12:BY409)</f>
        <v>376131.11000000004</v>
      </c>
      <c r="CB409" s="77">
        <f ca="1">SUM(BW$12:BW409)+SUMIF(BX$12:BX409, "&lt;0")</f>
        <v>353950.38010891608</v>
      </c>
      <c r="CD409" s="78">
        <v>44583</v>
      </c>
      <c r="CE409" s="79">
        <f t="shared" ca="1" si="365"/>
        <v>2500</v>
      </c>
      <c r="CF409" s="79">
        <f t="shared" ca="1" si="379"/>
        <v>2500</v>
      </c>
      <c r="CG409" s="79">
        <f t="shared" ca="1" si="335"/>
        <v>2156.4651963161832</v>
      </c>
      <c r="CH409" s="79">
        <f t="shared" ca="1" si="366"/>
        <v>343.53480368381679</v>
      </c>
      <c r="CI409" s="79">
        <f t="shared" ca="1" si="367"/>
        <v>343.53480368381679</v>
      </c>
      <c r="CJ409" s="79">
        <f t="shared" ca="1" si="341"/>
        <v>884341.69994991261</v>
      </c>
      <c r="CK409" s="14">
        <f ca="1">SUM(CI$12:CI409)</f>
        <v>457789.67364637245</v>
      </c>
      <c r="CL409" s="77">
        <f ca="1">SUM(CG$12:CG409)+SUMIF(CH$12:CH409, "&lt;0")</f>
        <v>426552.02630354016</v>
      </c>
    </row>
    <row r="410" spans="1:90" x14ac:dyDescent="0.2">
      <c r="A410" s="56">
        <v>44584</v>
      </c>
      <c r="B410" s="76">
        <f ca="1">IF($A410&gt;= $C$5,$C$6, INDEX('[1]Historical Data'!$D$2:$D$742, MATCH(A410, '[1]Historical Data'!$B$2:$B$742, 0)))</f>
        <v>1942.7882857142852</v>
      </c>
      <c r="C410" s="79">
        <f t="shared" ca="1" si="371"/>
        <v>1942.7882857142852</v>
      </c>
      <c r="D410" s="79">
        <f t="shared" ca="1" si="327"/>
        <v>1622.2572857142825</v>
      </c>
      <c r="E410" s="79">
        <f t="shared" ca="1" si="342"/>
        <v>320.53100000000268</v>
      </c>
      <c r="F410" s="79">
        <f t="shared" ca="1" si="343"/>
        <v>320.53100000000268</v>
      </c>
      <c r="G410" s="79">
        <f t="shared" ca="1" si="368"/>
        <v>713923.37042857625</v>
      </c>
      <c r="H410" s="14">
        <f ca="1">SUM(F$12:F410)</f>
        <v>366840.0729999998</v>
      </c>
      <c r="I410" s="77">
        <f ca="1">SUM(D$12:D410)+SUMIF(E$12:E410, "&lt;0")</f>
        <v>347083.29742857127</v>
      </c>
      <c r="J410" s="14"/>
      <c r="K410" s="78">
        <v>44584</v>
      </c>
      <c r="L410" s="79">
        <f t="shared" ca="1" si="344"/>
        <v>1850.8969899038457</v>
      </c>
      <c r="M410" s="79">
        <f t="shared" ca="1" si="372"/>
        <v>1850.8969899038457</v>
      </c>
      <c r="N410" s="79">
        <f t="shared" ca="1" si="328"/>
        <v>1530.365989903843</v>
      </c>
      <c r="O410" s="79">
        <f t="shared" ca="1" si="345"/>
        <v>320.53100000000268</v>
      </c>
      <c r="P410" s="79">
        <f t="shared" ca="1" si="346"/>
        <v>320.53100000000268</v>
      </c>
      <c r="Q410" s="79">
        <f t="shared" ca="1" si="336"/>
        <v>683874.91669855709</v>
      </c>
      <c r="R410" s="14">
        <f ca="1">SUM(P$12:P410)</f>
        <v>351402.33530384564</v>
      </c>
      <c r="S410" s="77">
        <f ca="1">SUM(N$12:N410)+SUMIF(O$12:O410, "&lt;0")</f>
        <v>332472.5813947111</v>
      </c>
      <c r="U410" s="78">
        <v>44584</v>
      </c>
      <c r="V410" s="79">
        <f t="shared" ca="1" si="347"/>
        <v>1250</v>
      </c>
      <c r="W410" s="79">
        <f t="shared" ca="1" si="373"/>
        <v>1250</v>
      </c>
      <c r="X410" s="79">
        <f t="shared" ca="1" si="329"/>
        <v>929.46899999999732</v>
      </c>
      <c r="Y410" s="79">
        <f t="shared" ca="1" si="348"/>
        <v>320.53100000000268</v>
      </c>
      <c r="Z410" s="79">
        <f t="shared" ca="1" si="349"/>
        <v>320.53100000000268</v>
      </c>
      <c r="AA410" s="79">
        <f t="shared" ca="1" si="337"/>
        <v>487381.60100000002</v>
      </c>
      <c r="AB410" s="14">
        <f ca="1">SUM(Z$12:Z410)</f>
        <v>250451.641</v>
      </c>
      <c r="AC410" s="77">
        <f ca="1">SUM(X$12:X410)+SUMIF(Y$12:Y410, "&lt;0")</f>
        <v>236929.95999999996</v>
      </c>
      <c r="AE410" s="78">
        <v>44584</v>
      </c>
      <c r="AF410" s="79">
        <f t="shared" ca="1" si="350"/>
        <v>2000</v>
      </c>
      <c r="AG410" s="79">
        <f t="shared" ca="1" si="374"/>
        <v>2000</v>
      </c>
      <c r="AH410" s="79">
        <f t="shared" ca="1" si="330"/>
        <v>1679.4689999999973</v>
      </c>
      <c r="AI410" s="79">
        <f t="shared" ca="1" si="351"/>
        <v>320.53100000000268</v>
      </c>
      <c r="AJ410" s="79">
        <f t="shared" ca="1" si="352"/>
        <v>320.53100000000268</v>
      </c>
      <c r="AK410" s="79">
        <f t="shared" ca="1" si="369"/>
        <v>732081.49010891607</v>
      </c>
      <c r="AL410" s="14">
        <f ca="1">SUM(AJ$12:AJ410)</f>
        <v>376451.64100000006</v>
      </c>
      <c r="AM410" s="77">
        <f ca="1">SUM(AH$12:AH410)+SUMIF(AI$12:AI410, "&lt;0")</f>
        <v>355629.84910891607</v>
      </c>
      <c r="AO410" s="78">
        <v>44584</v>
      </c>
      <c r="AP410" s="79">
        <f t="shared" ca="1" si="353"/>
        <v>3000</v>
      </c>
      <c r="AQ410" s="79">
        <f t="shared" ca="1" si="375"/>
        <v>3000</v>
      </c>
      <c r="AR410" s="79">
        <f t="shared" ca="1" si="331"/>
        <v>2115.3430804695281</v>
      </c>
      <c r="AS410" s="79">
        <f t="shared" ca="1" si="354"/>
        <v>884.6569195304719</v>
      </c>
      <c r="AT410" s="79">
        <f t="shared" ca="1" si="355"/>
        <v>884.6569195304719</v>
      </c>
      <c r="AU410" s="79">
        <f t="shared" ca="1" si="338"/>
        <v>1030967.7235622815</v>
      </c>
      <c r="AV410" s="14">
        <f ca="1">SUM(AT$12:AT410)</f>
        <v>531822.50562525005</v>
      </c>
      <c r="AW410" s="77">
        <f ca="1">SUM(AR$12:AR410)+SUMIF(AS$12:AS410, "&lt;0")</f>
        <v>499145.21793703176</v>
      </c>
      <c r="AX410" s="14"/>
      <c r="AZ410" s="78">
        <v>44584</v>
      </c>
      <c r="BA410" s="79">
        <f t="shared" ca="1" si="356"/>
        <v>1500</v>
      </c>
      <c r="BB410" s="79">
        <f t="shared" ca="1" si="376"/>
        <v>1500</v>
      </c>
      <c r="BC410" s="79">
        <f t="shared" ca="1" si="332"/>
        <v>1179.4689999999973</v>
      </c>
      <c r="BD410" s="79">
        <f t="shared" ca="1" si="357"/>
        <v>320.53100000000268</v>
      </c>
      <c r="BE410" s="79">
        <f t="shared" ca="1" si="358"/>
        <v>320.53100000000268</v>
      </c>
      <c r="BF410" s="79">
        <f t="shared" ca="1" si="339"/>
        <v>569131.60100000002</v>
      </c>
      <c r="BG410" s="14">
        <f ca="1">SUM(BE$12:BE410)</f>
        <v>292451.641</v>
      </c>
      <c r="BH410" s="77">
        <f ca="1">SUM(BC$12:BC410)+SUMIF(BD$12:BD410, "&lt;0")</f>
        <v>276679.96000000002</v>
      </c>
      <c r="BJ410" s="78">
        <v>44584</v>
      </c>
      <c r="BK410" s="79">
        <f t="shared" ca="1" si="359"/>
        <v>1750</v>
      </c>
      <c r="BL410" s="79">
        <f t="shared" ca="1" si="377"/>
        <v>1750</v>
      </c>
      <c r="BM410" s="79">
        <f t="shared" ca="1" si="333"/>
        <v>1429.4689999999973</v>
      </c>
      <c r="BN410" s="79">
        <f t="shared" ca="1" si="360"/>
        <v>320.53100000000268</v>
      </c>
      <c r="BO410" s="79">
        <f t="shared" ca="1" si="361"/>
        <v>320.53100000000268</v>
      </c>
      <c r="BP410" s="79">
        <f t="shared" ca="1" si="340"/>
        <v>650881.60100000002</v>
      </c>
      <c r="BQ410" s="14">
        <f ca="1">SUM(BO$12:BO410)</f>
        <v>334451.641</v>
      </c>
      <c r="BR410" s="77">
        <f ca="1">SUM(BM$12:BM410)+SUMIF(BN$12:BN410, "&lt;0")</f>
        <v>316429.95999999996</v>
      </c>
      <c r="BT410" s="78">
        <v>44584</v>
      </c>
      <c r="BU410" s="79">
        <f t="shared" ca="1" si="362"/>
        <v>2000</v>
      </c>
      <c r="BV410" s="79">
        <f t="shared" ca="1" si="378"/>
        <v>2000</v>
      </c>
      <c r="BW410" s="79">
        <f t="shared" ca="1" si="334"/>
        <v>1679.4689999999973</v>
      </c>
      <c r="BX410" s="79">
        <f t="shared" ca="1" si="363"/>
        <v>320.53100000000268</v>
      </c>
      <c r="BY410" s="79">
        <f t="shared" ca="1" si="364"/>
        <v>320.53100000000268</v>
      </c>
      <c r="BZ410" s="79">
        <f t="shared" ca="1" si="370"/>
        <v>732081.49010891607</v>
      </c>
      <c r="CA410" s="14">
        <f ca="1">SUM(BY$12:BY410)</f>
        <v>376451.64100000006</v>
      </c>
      <c r="CB410" s="77">
        <f ca="1">SUM(BW$12:BW410)+SUMIF(BX$12:BX410, "&lt;0")</f>
        <v>355629.84910891607</v>
      </c>
      <c r="CD410" s="78">
        <v>44584</v>
      </c>
      <c r="CE410" s="79">
        <f t="shared" ca="1" si="365"/>
        <v>2500</v>
      </c>
      <c r="CF410" s="79">
        <f t="shared" ca="1" si="379"/>
        <v>2500</v>
      </c>
      <c r="CG410" s="79">
        <f t="shared" ca="1" si="335"/>
        <v>1859.4394429632835</v>
      </c>
      <c r="CH410" s="79">
        <f t="shared" ca="1" si="366"/>
        <v>640.56055703671655</v>
      </c>
      <c r="CI410" s="79">
        <f t="shared" ca="1" si="367"/>
        <v>640.56055703671655</v>
      </c>
      <c r="CJ410" s="79">
        <f t="shared" ca="1" si="341"/>
        <v>886841.69994991261</v>
      </c>
      <c r="CK410" s="14">
        <f ca="1">SUM(CI$12:CI410)</f>
        <v>458430.23420340917</v>
      </c>
      <c r="CL410" s="77">
        <f ca="1">SUM(CG$12:CG410)+SUMIF(CH$12:CH410, "&lt;0")</f>
        <v>428411.46574650344</v>
      </c>
    </row>
    <row r="411" spans="1:90" x14ac:dyDescent="0.2">
      <c r="A411" s="56">
        <v>44585</v>
      </c>
      <c r="B411" s="76">
        <f ca="1">IF($A411&gt;= $C$5,$C$6, INDEX('[1]Historical Data'!$D$2:$D$742, MATCH(A411, '[1]Historical Data'!$B$2:$B$742, 0)))</f>
        <v>1942.7882857142852</v>
      </c>
      <c r="C411" s="79">
        <f t="shared" ca="1" si="371"/>
        <v>1942.7882857142852</v>
      </c>
      <c r="D411" s="79">
        <f t="shared" ca="1" si="327"/>
        <v>1942.7882857142852</v>
      </c>
      <c r="E411" s="79">
        <f t="shared" ca="1" si="342"/>
        <v>0</v>
      </c>
      <c r="F411" s="79">
        <f t="shared" ca="1" si="343"/>
        <v>0</v>
      </c>
      <c r="G411" s="79">
        <f t="shared" ca="1" si="368"/>
        <v>715866.15871429059</v>
      </c>
      <c r="H411" s="14">
        <f ca="1">SUM(F$12:F411)</f>
        <v>366840.0729999998</v>
      </c>
      <c r="I411" s="77">
        <f ca="1">SUM(D$12:D411)+SUMIF(E$12:E411, "&lt;0")</f>
        <v>349026.08571428555</v>
      </c>
      <c r="J411" s="14"/>
      <c r="K411" s="78">
        <v>44585</v>
      </c>
      <c r="L411" s="79">
        <f t="shared" ca="1" si="344"/>
        <v>1850.8969899038457</v>
      </c>
      <c r="M411" s="79">
        <f t="shared" ca="1" si="372"/>
        <v>1850.8969899038457</v>
      </c>
      <c r="N411" s="79">
        <f t="shared" ca="1" si="328"/>
        <v>1850.8969899038457</v>
      </c>
      <c r="O411" s="79">
        <f t="shared" ca="1" si="345"/>
        <v>0</v>
      </c>
      <c r="P411" s="79">
        <f t="shared" ca="1" si="346"/>
        <v>0</v>
      </c>
      <c r="Q411" s="79">
        <f t="shared" ca="1" si="336"/>
        <v>685725.81368846097</v>
      </c>
      <c r="R411" s="14">
        <f ca="1">SUM(P$12:P411)</f>
        <v>351402.33530384564</v>
      </c>
      <c r="S411" s="77">
        <f ca="1">SUM(N$12:N411)+SUMIF(O$12:O411, "&lt;0")</f>
        <v>334323.47838461492</v>
      </c>
      <c r="U411" s="78">
        <v>44585</v>
      </c>
      <c r="V411" s="79">
        <f t="shared" ca="1" si="347"/>
        <v>1250</v>
      </c>
      <c r="W411" s="79">
        <f t="shared" ca="1" si="373"/>
        <v>1250</v>
      </c>
      <c r="X411" s="79">
        <f t="shared" ca="1" si="329"/>
        <v>1250</v>
      </c>
      <c r="Y411" s="79">
        <f t="shared" ca="1" si="348"/>
        <v>0</v>
      </c>
      <c r="Z411" s="79">
        <f t="shared" ca="1" si="349"/>
        <v>0</v>
      </c>
      <c r="AA411" s="79">
        <f t="shared" ca="1" si="337"/>
        <v>488631.60100000002</v>
      </c>
      <c r="AB411" s="14">
        <f ca="1">SUM(Z$12:Z411)</f>
        <v>250451.641</v>
      </c>
      <c r="AC411" s="77">
        <f ca="1">SUM(X$12:X411)+SUMIF(Y$12:Y411, "&lt;0")</f>
        <v>238179.95999999996</v>
      </c>
      <c r="AE411" s="78">
        <v>44585</v>
      </c>
      <c r="AF411" s="79">
        <f t="shared" ca="1" si="350"/>
        <v>2000</v>
      </c>
      <c r="AG411" s="79">
        <f t="shared" ca="1" si="374"/>
        <v>2000</v>
      </c>
      <c r="AH411" s="79">
        <f t="shared" ca="1" si="330"/>
        <v>2000</v>
      </c>
      <c r="AI411" s="79">
        <f t="shared" ca="1" si="351"/>
        <v>0</v>
      </c>
      <c r="AJ411" s="79">
        <f t="shared" ca="1" si="352"/>
        <v>0</v>
      </c>
      <c r="AK411" s="79">
        <f t="shared" ca="1" si="369"/>
        <v>734081.49010891607</v>
      </c>
      <c r="AL411" s="14">
        <f ca="1">SUM(AJ$12:AJ411)</f>
        <v>376451.64100000006</v>
      </c>
      <c r="AM411" s="77">
        <f ca="1">SUM(AH$12:AH411)+SUMIF(AI$12:AI411, "&lt;0")</f>
        <v>357629.84910891607</v>
      </c>
      <c r="AO411" s="78">
        <v>44585</v>
      </c>
      <c r="AP411" s="79">
        <f t="shared" ca="1" si="353"/>
        <v>3000</v>
      </c>
      <c r="AQ411" s="79">
        <f t="shared" ca="1" si="375"/>
        <v>3000</v>
      </c>
      <c r="AR411" s="79">
        <f t="shared" ca="1" si="331"/>
        <v>2435.8740804695308</v>
      </c>
      <c r="AS411" s="79">
        <f t="shared" ca="1" si="354"/>
        <v>564.12591953046922</v>
      </c>
      <c r="AT411" s="79">
        <f t="shared" ca="1" si="355"/>
        <v>564.12591953046922</v>
      </c>
      <c r="AU411" s="79">
        <f t="shared" ca="1" si="338"/>
        <v>1033967.7235622815</v>
      </c>
      <c r="AV411" s="14">
        <f ca="1">SUM(AT$12:AT411)</f>
        <v>532386.63154478057</v>
      </c>
      <c r="AW411" s="77">
        <f ca="1">SUM(AR$12:AR411)+SUMIF(AS$12:AS411, "&lt;0")</f>
        <v>501581.0920175013</v>
      </c>
      <c r="AX411" s="14"/>
      <c r="AZ411" s="78">
        <v>44585</v>
      </c>
      <c r="BA411" s="79">
        <f t="shared" ca="1" si="356"/>
        <v>1500</v>
      </c>
      <c r="BB411" s="79">
        <f t="shared" ca="1" si="376"/>
        <v>1500</v>
      </c>
      <c r="BC411" s="79">
        <f t="shared" ca="1" si="332"/>
        <v>1500</v>
      </c>
      <c r="BD411" s="79">
        <f t="shared" ca="1" si="357"/>
        <v>0</v>
      </c>
      <c r="BE411" s="79">
        <f t="shared" ca="1" si="358"/>
        <v>0</v>
      </c>
      <c r="BF411" s="79">
        <f t="shared" ca="1" si="339"/>
        <v>570631.60100000002</v>
      </c>
      <c r="BG411" s="14">
        <f ca="1">SUM(BE$12:BE411)</f>
        <v>292451.641</v>
      </c>
      <c r="BH411" s="77">
        <f ca="1">SUM(BC$12:BC411)+SUMIF(BD$12:BD411, "&lt;0")</f>
        <v>278179.96000000002</v>
      </c>
      <c r="BJ411" s="78">
        <v>44585</v>
      </c>
      <c r="BK411" s="79">
        <f t="shared" ca="1" si="359"/>
        <v>1750</v>
      </c>
      <c r="BL411" s="79">
        <f t="shared" ca="1" si="377"/>
        <v>1750</v>
      </c>
      <c r="BM411" s="79">
        <f t="shared" ca="1" si="333"/>
        <v>1750</v>
      </c>
      <c r="BN411" s="79">
        <f t="shared" ca="1" si="360"/>
        <v>0</v>
      </c>
      <c r="BO411" s="79">
        <f t="shared" ca="1" si="361"/>
        <v>0</v>
      </c>
      <c r="BP411" s="79">
        <f t="shared" ca="1" si="340"/>
        <v>652631.60100000002</v>
      </c>
      <c r="BQ411" s="14">
        <f ca="1">SUM(BO$12:BO411)</f>
        <v>334451.641</v>
      </c>
      <c r="BR411" s="77">
        <f ca="1">SUM(BM$12:BM411)+SUMIF(BN$12:BN411, "&lt;0")</f>
        <v>318179.95999999996</v>
      </c>
      <c r="BT411" s="78">
        <v>44585</v>
      </c>
      <c r="BU411" s="79">
        <f t="shared" ca="1" si="362"/>
        <v>2000</v>
      </c>
      <c r="BV411" s="79">
        <f t="shared" ca="1" si="378"/>
        <v>2000</v>
      </c>
      <c r="BW411" s="79">
        <f t="shared" ca="1" si="334"/>
        <v>2000</v>
      </c>
      <c r="BX411" s="79">
        <f t="shared" ca="1" si="363"/>
        <v>0</v>
      </c>
      <c r="BY411" s="79">
        <f t="shared" ca="1" si="364"/>
        <v>0</v>
      </c>
      <c r="BZ411" s="79">
        <f t="shared" ca="1" si="370"/>
        <v>734081.49010891607</v>
      </c>
      <c r="CA411" s="14">
        <f ca="1">SUM(BY$12:BY411)</f>
        <v>376451.64100000006</v>
      </c>
      <c r="CB411" s="77">
        <f ca="1">SUM(BW$12:BW411)+SUMIF(BX$12:BX411, "&lt;0")</f>
        <v>357629.84910891607</v>
      </c>
      <c r="CD411" s="78">
        <v>44585</v>
      </c>
      <c r="CE411" s="79">
        <f t="shared" ca="1" si="365"/>
        <v>2500</v>
      </c>
      <c r="CF411" s="79">
        <f t="shared" ca="1" si="379"/>
        <v>2500</v>
      </c>
      <c r="CG411" s="79">
        <f t="shared" ca="1" si="335"/>
        <v>2203.4756896103891</v>
      </c>
      <c r="CH411" s="79">
        <f t="shared" ca="1" si="366"/>
        <v>296.52431038961095</v>
      </c>
      <c r="CI411" s="79">
        <f t="shared" ca="1" si="367"/>
        <v>296.52431038961095</v>
      </c>
      <c r="CJ411" s="79">
        <f t="shared" ca="1" si="341"/>
        <v>889341.69994991261</v>
      </c>
      <c r="CK411" s="14">
        <f ca="1">SUM(CI$12:CI411)</f>
        <v>458726.75851379876</v>
      </c>
      <c r="CL411" s="77">
        <f ca="1">SUM(CG$12:CG411)+SUMIF(CH$12:CH411, "&lt;0")</f>
        <v>430614.94143611385</v>
      </c>
    </row>
    <row r="412" spans="1:90" x14ac:dyDescent="0.2">
      <c r="A412" s="56">
        <v>44586</v>
      </c>
      <c r="B412" s="76">
        <f ca="1">IF($A412&gt;= $C$5,$C$6, INDEX('[1]Historical Data'!$D$2:$D$742, MATCH(A412, '[1]Historical Data'!$B$2:$B$742, 0)))</f>
        <v>1942.7882857142852</v>
      </c>
      <c r="C412" s="79">
        <f t="shared" ca="1" si="371"/>
        <v>1942.7882857142852</v>
      </c>
      <c r="D412" s="79">
        <f t="shared" ca="1" si="327"/>
        <v>1942.7882857142852</v>
      </c>
      <c r="E412" s="79">
        <f t="shared" ca="1" si="342"/>
        <v>0</v>
      </c>
      <c r="F412" s="79">
        <f t="shared" ca="1" si="343"/>
        <v>0</v>
      </c>
      <c r="G412" s="79">
        <f t="shared" ca="1" si="368"/>
        <v>717808.94700000493</v>
      </c>
      <c r="H412" s="14">
        <f ca="1">SUM(F$12:F412)</f>
        <v>366840.0729999998</v>
      </c>
      <c r="I412" s="77">
        <f ca="1">SUM(D$12:D412)+SUMIF(E$12:E412, "&lt;0")</f>
        <v>350968.87399999984</v>
      </c>
      <c r="J412" s="14"/>
      <c r="K412" s="78">
        <v>44586</v>
      </c>
      <c r="L412" s="79">
        <f t="shared" ca="1" si="344"/>
        <v>1850.8969899038457</v>
      </c>
      <c r="M412" s="79">
        <f t="shared" ca="1" si="372"/>
        <v>1850.8969899038457</v>
      </c>
      <c r="N412" s="79">
        <f t="shared" ca="1" si="328"/>
        <v>1850.8969899038457</v>
      </c>
      <c r="O412" s="79">
        <f t="shared" ca="1" si="345"/>
        <v>0</v>
      </c>
      <c r="P412" s="79">
        <f t="shared" ca="1" si="346"/>
        <v>0</v>
      </c>
      <c r="Q412" s="79">
        <f t="shared" ca="1" si="336"/>
        <v>687576.71067836485</v>
      </c>
      <c r="R412" s="14">
        <f ca="1">SUM(P$12:P412)</f>
        <v>351402.33530384564</v>
      </c>
      <c r="S412" s="77">
        <f ca="1">SUM(N$12:N412)+SUMIF(O$12:O412, "&lt;0")</f>
        <v>336174.37537451874</v>
      </c>
      <c r="U412" s="78">
        <v>44586</v>
      </c>
      <c r="V412" s="79">
        <f t="shared" ca="1" si="347"/>
        <v>1250</v>
      </c>
      <c r="W412" s="79">
        <f t="shared" ca="1" si="373"/>
        <v>1250</v>
      </c>
      <c r="X412" s="79">
        <f t="shared" ca="1" si="329"/>
        <v>1250</v>
      </c>
      <c r="Y412" s="79">
        <f t="shared" ca="1" si="348"/>
        <v>0</v>
      </c>
      <c r="Z412" s="79">
        <f t="shared" ca="1" si="349"/>
        <v>0</v>
      </c>
      <c r="AA412" s="79">
        <f t="shared" ca="1" si="337"/>
        <v>489881.60100000002</v>
      </c>
      <c r="AB412" s="14">
        <f ca="1">SUM(Z$12:Z412)</f>
        <v>250451.641</v>
      </c>
      <c r="AC412" s="77">
        <f ca="1">SUM(X$12:X412)+SUMIF(Y$12:Y412, "&lt;0")</f>
        <v>239429.95999999996</v>
      </c>
      <c r="AE412" s="78">
        <v>44586</v>
      </c>
      <c r="AF412" s="79">
        <f t="shared" ca="1" si="350"/>
        <v>2000</v>
      </c>
      <c r="AG412" s="79">
        <f t="shared" ca="1" si="374"/>
        <v>2000</v>
      </c>
      <c r="AH412" s="79">
        <f t="shared" ca="1" si="330"/>
        <v>2000</v>
      </c>
      <c r="AI412" s="79">
        <f t="shared" ca="1" si="351"/>
        <v>0</v>
      </c>
      <c r="AJ412" s="79">
        <f t="shared" ca="1" si="352"/>
        <v>0</v>
      </c>
      <c r="AK412" s="79">
        <f t="shared" ca="1" si="369"/>
        <v>736081.49010891607</v>
      </c>
      <c r="AL412" s="14">
        <f ca="1">SUM(AJ$12:AJ412)</f>
        <v>376451.64100000006</v>
      </c>
      <c r="AM412" s="77">
        <f ca="1">SUM(AH$12:AH412)+SUMIF(AI$12:AI412, "&lt;0")</f>
        <v>359629.84910891607</v>
      </c>
      <c r="AO412" s="78">
        <v>44586</v>
      </c>
      <c r="AP412" s="79">
        <f t="shared" ca="1" si="353"/>
        <v>3000</v>
      </c>
      <c r="AQ412" s="79">
        <f t="shared" ca="1" si="375"/>
        <v>3000</v>
      </c>
      <c r="AR412" s="79">
        <f t="shared" ca="1" si="331"/>
        <v>2435.8740804695312</v>
      </c>
      <c r="AS412" s="79">
        <f t="shared" ca="1" si="354"/>
        <v>564.12591953046876</v>
      </c>
      <c r="AT412" s="79">
        <f t="shared" ca="1" si="355"/>
        <v>564.12591953046876</v>
      </c>
      <c r="AU412" s="79">
        <f t="shared" ca="1" si="338"/>
        <v>1036967.7235622815</v>
      </c>
      <c r="AV412" s="14">
        <f ca="1">SUM(AT$12:AT412)</f>
        <v>532950.75746431109</v>
      </c>
      <c r="AW412" s="77">
        <f ca="1">SUM(AR$12:AR412)+SUMIF(AS$12:AS412, "&lt;0")</f>
        <v>504016.96609797084</v>
      </c>
      <c r="AX412" s="14"/>
      <c r="AZ412" s="78">
        <v>44586</v>
      </c>
      <c r="BA412" s="79">
        <f t="shared" ca="1" si="356"/>
        <v>1500</v>
      </c>
      <c r="BB412" s="79">
        <f t="shared" ca="1" si="376"/>
        <v>1500</v>
      </c>
      <c r="BC412" s="79">
        <f t="shared" ca="1" si="332"/>
        <v>1500</v>
      </c>
      <c r="BD412" s="79">
        <f t="shared" ca="1" si="357"/>
        <v>0</v>
      </c>
      <c r="BE412" s="79">
        <f t="shared" ca="1" si="358"/>
        <v>0</v>
      </c>
      <c r="BF412" s="79">
        <f t="shared" ca="1" si="339"/>
        <v>572131.60100000002</v>
      </c>
      <c r="BG412" s="14">
        <f ca="1">SUM(BE$12:BE412)</f>
        <v>292451.641</v>
      </c>
      <c r="BH412" s="77">
        <f ca="1">SUM(BC$12:BC412)+SUMIF(BD$12:BD412, "&lt;0")</f>
        <v>279679.96000000002</v>
      </c>
      <c r="BJ412" s="78">
        <v>44586</v>
      </c>
      <c r="BK412" s="79">
        <f t="shared" ca="1" si="359"/>
        <v>1750</v>
      </c>
      <c r="BL412" s="79">
        <f t="shared" ca="1" si="377"/>
        <v>1750</v>
      </c>
      <c r="BM412" s="79">
        <f t="shared" ca="1" si="333"/>
        <v>1750</v>
      </c>
      <c r="BN412" s="79">
        <f t="shared" ca="1" si="360"/>
        <v>0</v>
      </c>
      <c r="BO412" s="79">
        <f t="shared" ca="1" si="361"/>
        <v>0</v>
      </c>
      <c r="BP412" s="79">
        <f t="shared" ca="1" si="340"/>
        <v>654381.60100000002</v>
      </c>
      <c r="BQ412" s="14">
        <f ca="1">SUM(BO$12:BO412)</f>
        <v>334451.641</v>
      </c>
      <c r="BR412" s="77">
        <f ca="1">SUM(BM$12:BM412)+SUMIF(BN$12:BN412, "&lt;0")</f>
        <v>319929.95999999996</v>
      </c>
      <c r="BT412" s="78">
        <v>44586</v>
      </c>
      <c r="BU412" s="79">
        <f t="shared" ca="1" si="362"/>
        <v>2000</v>
      </c>
      <c r="BV412" s="79">
        <f t="shared" ca="1" si="378"/>
        <v>2000</v>
      </c>
      <c r="BW412" s="79">
        <f t="shared" ca="1" si="334"/>
        <v>2000</v>
      </c>
      <c r="BX412" s="79">
        <f t="shared" ca="1" si="363"/>
        <v>0</v>
      </c>
      <c r="BY412" s="79">
        <f t="shared" ca="1" si="364"/>
        <v>0</v>
      </c>
      <c r="BZ412" s="79">
        <f t="shared" ca="1" si="370"/>
        <v>736081.49010891607</v>
      </c>
      <c r="CA412" s="14">
        <f ca="1">SUM(BY$12:BY412)</f>
        <v>376451.64100000006</v>
      </c>
      <c r="CB412" s="77">
        <f ca="1">SUM(BW$12:BW412)+SUMIF(BX$12:BX412, "&lt;0")</f>
        <v>359629.84910891607</v>
      </c>
      <c r="CD412" s="78">
        <v>44586</v>
      </c>
      <c r="CE412" s="79">
        <f t="shared" ca="1" si="365"/>
        <v>2500</v>
      </c>
      <c r="CF412" s="79">
        <f t="shared" ca="1" si="379"/>
        <v>2500</v>
      </c>
      <c r="CG412" s="79">
        <f t="shared" ca="1" si="335"/>
        <v>2226.980936257492</v>
      </c>
      <c r="CH412" s="79">
        <f t="shared" ca="1" si="366"/>
        <v>273.01906374250802</v>
      </c>
      <c r="CI412" s="79">
        <f t="shared" ca="1" si="367"/>
        <v>273.01906374250802</v>
      </c>
      <c r="CJ412" s="79">
        <f t="shared" ca="1" si="341"/>
        <v>891841.69994991261</v>
      </c>
      <c r="CK412" s="14">
        <f ca="1">SUM(CI$12:CI412)</f>
        <v>458999.77757754124</v>
      </c>
      <c r="CL412" s="77">
        <f ca="1">SUM(CG$12:CG412)+SUMIF(CH$12:CH412, "&lt;0")</f>
        <v>432841.92237237137</v>
      </c>
    </row>
    <row r="413" spans="1:90" x14ac:dyDescent="0.2">
      <c r="A413" s="56">
        <v>44587</v>
      </c>
      <c r="B413" s="76">
        <f ca="1">IF($A413&gt;= $C$5,$C$6, INDEX('[1]Historical Data'!$D$2:$D$742, MATCH(A413, '[1]Historical Data'!$B$2:$B$742, 0)))</f>
        <v>1942.7882857142852</v>
      </c>
      <c r="C413" s="79">
        <f t="shared" ca="1" si="371"/>
        <v>1942.7882857142852</v>
      </c>
      <c r="D413" s="79">
        <f t="shared" ca="1" si="327"/>
        <v>1504.8522857142837</v>
      </c>
      <c r="E413" s="79">
        <f t="shared" ca="1" si="342"/>
        <v>437.93600000000151</v>
      </c>
      <c r="F413" s="79">
        <f t="shared" ca="1" si="343"/>
        <v>437.93600000000151</v>
      </c>
      <c r="G413" s="79">
        <f t="shared" ca="1" si="368"/>
        <v>719751.73528571927</v>
      </c>
      <c r="H413" s="14">
        <f ca="1">SUM(F$12:F413)</f>
        <v>367278.00899999979</v>
      </c>
      <c r="I413" s="77">
        <f ca="1">SUM(D$12:D413)+SUMIF(E$12:E413, "&lt;0")</f>
        <v>352473.72628571413</v>
      </c>
      <c r="J413" s="14"/>
      <c r="K413" s="78">
        <v>44587</v>
      </c>
      <c r="L413" s="79">
        <f t="shared" ca="1" si="344"/>
        <v>1850.8969899038457</v>
      </c>
      <c r="M413" s="79">
        <f t="shared" ca="1" si="372"/>
        <v>1850.8969899038457</v>
      </c>
      <c r="N413" s="79">
        <f t="shared" ca="1" si="328"/>
        <v>1412.9609899038442</v>
      </c>
      <c r="O413" s="79">
        <f t="shared" ca="1" si="345"/>
        <v>437.93600000000151</v>
      </c>
      <c r="P413" s="79">
        <f t="shared" ca="1" si="346"/>
        <v>437.93600000000151</v>
      </c>
      <c r="Q413" s="79">
        <f t="shared" ca="1" si="336"/>
        <v>689427.60766826873</v>
      </c>
      <c r="R413" s="14">
        <f ca="1">SUM(P$12:P413)</f>
        <v>351840.27130384563</v>
      </c>
      <c r="S413" s="77">
        <f ca="1">SUM(N$12:N413)+SUMIF(O$12:O413, "&lt;0")</f>
        <v>337587.33636442258</v>
      </c>
      <c r="U413" s="78">
        <v>44587</v>
      </c>
      <c r="V413" s="79">
        <f t="shared" ca="1" si="347"/>
        <v>1250</v>
      </c>
      <c r="W413" s="79">
        <f t="shared" ca="1" si="373"/>
        <v>1250</v>
      </c>
      <c r="X413" s="79">
        <f t="shared" ca="1" si="329"/>
        <v>812.06399999999849</v>
      </c>
      <c r="Y413" s="79">
        <f t="shared" ca="1" si="348"/>
        <v>437.93600000000151</v>
      </c>
      <c r="Z413" s="79">
        <f t="shared" ca="1" si="349"/>
        <v>437.93600000000151</v>
      </c>
      <c r="AA413" s="79">
        <f t="shared" ca="1" si="337"/>
        <v>491131.60100000002</v>
      </c>
      <c r="AB413" s="14">
        <f ca="1">SUM(Z$12:Z413)</f>
        <v>250889.57699999999</v>
      </c>
      <c r="AC413" s="77">
        <f ca="1">SUM(X$12:X413)+SUMIF(Y$12:Y413, "&lt;0")</f>
        <v>240242.02399999998</v>
      </c>
      <c r="AE413" s="78">
        <v>44587</v>
      </c>
      <c r="AF413" s="79">
        <f t="shared" ca="1" si="350"/>
        <v>2000</v>
      </c>
      <c r="AG413" s="79">
        <f t="shared" ca="1" si="374"/>
        <v>2000</v>
      </c>
      <c r="AH413" s="79">
        <f t="shared" ca="1" si="330"/>
        <v>1562.0639999999985</v>
      </c>
      <c r="AI413" s="79">
        <f t="shared" ca="1" si="351"/>
        <v>437.93600000000151</v>
      </c>
      <c r="AJ413" s="79">
        <f t="shared" ca="1" si="352"/>
        <v>437.93600000000151</v>
      </c>
      <c r="AK413" s="79">
        <f t="shared" ca="1" si="369"/>
        <v>738081.49010891607</v>
      </c>
      <c r="AL413" s="14">
        <f ca="1">SUM(AJ$12:AJ413)</f>
        <v>376889.57700000005</v>
      </c>
      <c r="AM413" s="77">
        <f ca="1">SUM(AH$12:AH413)+SUMIF(AI$12:AI413, "&lt;0")</f>
        <v>361191.91310891608</v>
      </c>
      <c r="AO413" s="78">
        <v>44587</v>
      </c>
      <c r="AP413" s="79">
        <f t="shared" ca="1" si="353"/>
        <v>3000</v>
      </c>
      <c r="AQ413" s="79">
        <f t="shared" ca="1" si="375"/>
        <v>3000</v>
      </c>
      <c r="AR413" s="79">
        <f t="shared" ca="1" si="331"/>
        <v>1997.9380804695293</v>
      </c>
      <c r="AS413" s="79">
        <f t="shared" ca="1" si="354"/>
        <v>1002.0619195304707</v>
      </c>
      <c r="AT413" s="79">
        <f t="shared" ca="1" si="355"/>
        <v>1002.0619195304707</v>
      </c>
      <c r="AU413" s="79">
        <f t="shared" ca="1" si="338"/>
        <v>1039967.7235622815</v>
      </c>
      <c r="AV413" s="14">
        <f ca="1">SUM(AT$12:AT413)</f>
        <v>533952.81938384159</v>
      </c>
      <c r="AW413" s="77">
        <f ca="1">SUM(AR$12:AR413)+SUMIF(AS$12:AS413, "&lt;0")</f>
        <v>506014.9041784404</v>
      </c>
      <c r="AX413" s="14"/>
      <c r="AZ413" s="78">
        <v>44587</v>
      </c>
      <c r="BA413" s="79">
        <f t="shared" ca="1" si="356"/>
        <v>1500</v>
      </c>
      <c r="BB413" s="79">
        <f t="shared" ca="1" si="376"/>
        <v>1500</v>
      </c>
      <c r="BC413" s="79">
        <f t="shared" ca="1" si="332"/>
        <v>1062.0639999999985</v>
      </c>
      <c r="BD413" s="79">
        <f t="shared" ca="1" si="357"/>
        <v>437.93600000000151</v>
      </c>
      <c r="BE413" s="79">
        <f t="shared" ca="1" si="358"/>
        <v>437.93600000000151</v>
      </c>
      <c r="BF413" s="79">
        <f t="shared" ca="1" si="339"/>
        <v>573631.60100000002</v>
      </c>
      <c r="BG413" s="14">
        <f ca="1">SUM(BE$12:BE413)</f>
        <v>292889.57699999999</v>
      </c>
      <c r="BH413" s="77">
        <f ca="1">SUM(BC$12:BC413)+SUMIF(BD$12:BD413, "&lt;0")</f>
        <v>280742.02400000003</v>
      </c>
      <c r="BJ413" s="78">
        <v>44587</v>
      </c>
      <c r="BK413" s="79">
        <f t="shared" ca="1" si="359"/>
        <v>1750</v>
      </c>
      <c r="BL413" s="79">
        <f t="shared" ca="1" si="377"/>
        <v>1750</v>
      </c>
      <c r="BM413" s="79">
        <f t="shared" ca="1" si="333"/>
        <v>1312.0639999999985</v>
      </c>
      <c r="BN413" s="79">
        <f t="shared" ca="1" si="360"/>
        <v>437.93600000000151</v>
      </c>
      <c r="BO413" s="79">
        <f t="shared" ca="1" si="361"/>
        <v>437.93600000000151</v>
      </c>
      <c r="BP413" s="79">
        <f t="shared" ca="1" si="340"/>
        <v>656131.60100000002</v>
      </c>
      <c r="BQ413" s="14">
        <f ca="1">SUM(BO$12:BO413)</f>
        <v>334889.57699999999</v>
      </c>
      <c r="BR413" s="77">
        <f ca="1">SUM(BM$12:BM413)+SUMIF(BN$12:BN413, "&lt;0")</f>
        <v>321242.02399999998</v>
      </c>
      <c r="BT413" s="78">
        <v>44587</v>
      </c>
      <c r="BU413" s="79">
        <f t="shared" ca="1" si="362"/>
        <v>2000</v>
      </c>
      <c r="BV413" s="79">
        <f t="shared" ca="1" si="378"/>
        <v>2000</v>
      </c>
      <c r="BW413" s="79">
        <f t="shared" ca="1" si="334"/>
        <v>1562.0639999999985</v>
      </c>
      <c r="BX413" s="79">
        <f t="shared" ca="1" si="363"/>
        <v>437.93600000000151</v>
      </c>
      <c r="BY413" s="79">
        <f t="shared" ca="1" si="364"/>
        <v>437.93600000000151</v>
      </c>
      <c r="BZ413" s="79">
        <f t="shared" ca="1" si="370"/>
        <v>738081.49010891607</v>
      </c>
      <c r="CA413" s="14">
        <f ca="1">SUM(BY$12:BY413)</f>
        <v>376889.57700000005</v>
      </c>
      <c r="CB413" s="77">
        <f ca="1">SUM(BW$12:BW413)+SUMIF(BX$12:BX413, "&lt;0")</f>
        <v>361191.91310891608</v>
      </c>
      <c r="CD413" s="78">
        <v>44587</v>
      </c>
      <c r="CE413" s="79">
        <f t="shared" ca="1" si="365"/>
        <v>2500</v>
      </c>
      <c r="CF413" s="79">
        <f t="shared" ca="1" si="379"/>
        <v>2500</v>
      </c>
      <c r="CG413" s="79">
        <f t="shared" ca="1" si="335"/>
        <v>1812.5501829045934</v>
      </c>
      <c r="CH413" s="79">
        <f t="shared" ca="1" si="366"/>
        <v>687.44981709540662</v>
      </c>
      <c r="CI413" s="79">
        <f t="shared" ca="1" si="367"/>
        <v>687.44981709540662</v>
      </c>
      <c r="CJ413" s="79">
        <f t="shared" ca="1" si="341"/>
        <v>894341.69994991261</v>
      </c>
      <c r="CK413" s="14">
        <f ca="1">SUM(CI$12:CI413)</f>
        <v>459687.22739463666</v>
      </c>
      <c r="CL413" s="77">
        <f ca="1">SUM(CG$12:CG413)+SUMIF(CH$12:CH413, "&lt;0")</f>
        <v>434654.47255527595</v>
      </c>
    </row>
    <row r="414" spans="1:90" x14ac:dyDescent="0.2">
      <c r="A414" s="56">
        <v>44588</v>
      </c>
      <c r="B414" s="76">
        <f ca="1">IF($A414&gt;= $C$5,$C$6, INDEX('[1]Historical Data'!$D$2:$D$742, MATCH(A414, '[1]Historical Data'!$B$2:$B$742, 0)))</f>
        <v>1942.7882857142852</v>
      </c>
      <c r="C414" s="79">
        <f t="shared" ca="1" si="371"/>
        <v>1942.7882857142852</v>
      </c>
      <c r="D414" s="79">
        <f t="shared" ca="1" si="327"/>
        <v>355.01828571428473</v>
      </c>
      <c r="E414" s="79">
        <f t="shared" ca="1" si="342"/>
        <v>1587.7700000000004</v>
      </c>
      <c r="F414" s="79">
        <f t="shared" ca="1" si="343"/>
        <v>1587.7700000000004</v>
      </c>
      <c r="G414" s="79">
        <f t="shared" ca="1" si="368"/>
        <v>721694.52357143362</v>
      </c>
      <c r="H414" s="14">
        <f ca="1">SUM(F$12:F414)</f>
        <v>368865.77899999981</v>
      </c>
      <c r="I414" s="77">
        <f ca="1">SUM(D$12:D414)+SUMIF(E$12:E414, "&lt;0")</f>
        <v>352828.7445714284</v>
      </c>
      <c r="J414" s="14"/>
      <c r="K414" s="78">
        <v>44588</v>
      </c>
      <c r="L414" s="79">
        <f t="shared" ca="1" si="344"/>
        <v>1850.8969899038457</v>
      </c>
      <c r="M414" s="79">
        <f t="shared" ca="1" si="372"/>
        <v>1850.8969899038457</v>
      </c>
      <c r="N414" s="79">
        <f t="shared" ca="1" si="328"/>
        <v>263.12698990384524</v>
      </c>
      <c r="O414" s="79">
        <f t="shared" ca="1" si="345"/>
        <v>1587.7700000000004</v>
      </c>
      <c r="P414" s="79">
        <f t="shared" ca="1" si="346"/>
        <v>1587.7700000000004</v>
      </c>
      <c r="Q414" s="79">
        <f t="shared" ca="1" si="336"/>
        <v>691278.50465817261</v>
      </c>
      <c r="R414" s="14">
        <f ca="1">SUM(P$12:P414)</f>
        <v>353428.04130384565</v>
      </c>
      <c r="S414" s="77">
        <f ca="1">SUM(N$12:N414)+SUMIF(O$12:O414, "&lt;0")</f>
        <v>337850.46335432644</v>
      </c>
      <c r="U414" s="78">
        <v>44588</v>
      </c>
      <c r="V414" s="79">
        <f t="shared" ca="1" si="347"/>
        <v>1250</v>
      </c>
      <c r="W414" s="79">
        <f t="shared" ca="1" si="373"/>
        <v>1250</v>
      </c>
      <c r="X414" s="79">
        <f t="shared" ca="1" si="329"/>
        <v>0</v>
      </c>
      <c r="Y414" s="79">
        <f t="shared" ca="1" si="348"/>
        <v>1250</v>
      </c>
      <c r="Z414" s="79">
        <f t="shared" ca="1" si="349"/>
        <v>1250</v>
      </c>
      <c r="AA414" s="79">
        <f t="shared" ca="1" si="337"/>
        <v>492381.60100000002</v>
      </c>
      <c r="AB414" s="14">
        <f ca="1">SUM(Z$12:Z414)</f>
        <v>252139.57699999999</v>
      </c>
      <c r="AC414" s="77">
        <f ca="1">SUM(X$12:X414)+SUMIF(Y$12:Y414, "&lt;0")</f>
        <v>240242.02399999998</v>
      </c>
      <c r="AE414" s="78">
        <v>44588</v>
      </c>
      <c r="AF414" s="79">
        <f t="shared" ca="1" si="350"/>
        <v>2000</v>
      </c>
      <c r="AG414" s="79">
        <f t="shared" ca="1" si="374"/>
        <v>2000</v>
      </c>
      <c r="AH414" s="79">
        <f t="shared" ca="1" si="330"/>
        <v>412.22999999999956</v>
      </c>
      <c r="AI414" s="79">
        <f t="shared" ca="1" si="351"/>
        <v>1587.7700000000004</v>
      </c>
      <c r="AJ414" s="79">
        <f t="shared" ca="1" si="352"/>
        <v>1587.7700000000004</v>
      </c>
      <c r="AK414" s="79">
        <f t="shared" ca="1" si="369"/>
        <v>740081.49010891607</v>
      </c>
      <c r="AL414" s="14">
        <f ca="1">SUM(AJ$12:AJ414)</f>
        <v>378477.34700000007</v>
      </c>
      <c r="AM414" s="77">
        <f ca="1">SUM(AH$12:AH414)+SUMIF(AI$12:AI414, "&lt;0")</f>
        <v>361604.14310891606</v>
      </c>
      <c r="AO414" s="78">
        <v>44588</v>
      </c>
      <c r="AP414" s="79">
        <f t="shared" ca="1" si="353"/>
        <v>3000</v>
      </c>
      <c r="AQ414" s="79">
        <f t="shared" ca="1" si="375"/>
        <v>3000</v>
      </c>
      <c r="AR414" s="79">
        <f t="shared" ca="1" si="331"/>
        <v>848.10408046953034</v>
      </c>
      <c r="AS414" s="79">
        <f t="shared" ca="1" si="354"/>
        <v>2151.8959195304697</v>
      </c>
      <c r="AT414" s="79">
        <f t="shared" ca="1" si="355"/>
        <v>2151.8959195304697</v>
      </c>
      <c r="AU414" s="79">
        <f t="shared" ca="1" si="338"/>
        <v>1042967.7235622815</v>
      </c>
      <c r="AV414" s="14">
        <f ca="1">SUM(AT$12:AT414)</f>
        <v>536104.71530337201</v>
      </c>
      <c r="AW414" s="77">
        <f ca="1">SUM(AR$12:AR414)+SUMIF(AS$12:AS414, "&lt;0")</f>
        <v>506863.00825890992</v>
      </c>
      <c r="AX414" s="14"/>
      <c r="AZ414" s="78">
        <v>44588</v>
      </c>
      <c r="BA414" s="79">
        <f t="shared" ca="1" si="356"/>
        <v>1500</v>
      </c>
      <c r="BB414" s="79">
        <f t="shared" ca="1" si="376"/>
        <v>1500</v>
      </c>
      <c r="BC414" s="79">
        <f t="shared" ca="1" si="332"/>
        <v>0</v>
      </c>
      <c r="BD414" s="79">
        <f t="shared" ca="1" si="357"/>
        <v>1500</v>
      </c>
      <c r="BE414" s="79">
        <f t="shared" ca="1" si="358"/>
        <v>1500</v>
      </c>
      <c r="BF414" s="79">
        <f t="shared" ca="1" si="339"/>
        <v>575131.60100000002</v>
      </c>
      <c r="BG414" s="14">
        <f ca="1">SUM(BE$12:BE414)</f>
        <v>294389.57699999999</v>
      </c>
      <c r="BH414" s="77">
        <f ca="1">SUM(BC$12:BC414)+SUMIF(BD$12:BD414, "&lt;0")</f>
        <v>280742.02400000003</v>
      </c>
      <c r="BJ414" s="78">
        <v>44588</v>
      </c>
      <c r="BK414" s="79">
        <f t="shared" ca="1" si="359"/>
        <v>1750</v>
      </c>
      <c r="BL414" s="79">
        <f t="shared" ca="1" si="377"/>
        <v>1750</v>
      </c>
      <c r="BM414" s="79">
        <f t="shared" ca="1" si="333"/>
        <v>162.22999999999956</v>
      </c>
      <c r="BN414" s="79">
        <f t="shared" ca="1" si="360"/>
        <v>1587.7700000000004</v>
      </c>
      <c r="BO414" s="79">
        <f t="shared" ca="1" si="361"/>
        <v>1587.7700000000004</v>
      </c>
      <c r="BP414" s="79">
        <f t="shared" ca="1" si="340"/>
        <v>657881.60100000002</v>
      </c>
      <c r="BQ414" s="14">
        <f ca="1">SUM(BO$12:BO414)</f>
        <v>336477.34700000001</v>
      </c>
      <c r="BR414" s="77">
        <f ca="1">SUM(BM$12:BM414)+SUMIF(BN$12:BN414, "&lt;0")</f>
        <v>321404.25399999996</v>
      </c>
      <c r="BT414" s="78">
        <v>44588</v>
      </c>
      <c r="BU414" s="79">
        <f t="shared" ca="1" si="362"/>
        <v>2000</v>
      </c>
      <c r="BV414" s="79">
        <f t="shared" ca="1" si="378"/>
        <v>2000</v>
      </c>
      <c r="BW414" s="79">
        <f t="shared" ca="1" si="334"/>
        <v>412.22999999999956</v>
      </c>
      <c r="BX414" s="79">
        <f t="shared" ca="1" si="363"/>
        <v>1587.7700000000004</v>
      </c>
      <c r="BY414" s="79">
        <f t="shared" ca="1" si="364"/>
        <v>1587.7700000000004</v>
      </c>
      <c r="BZ414" s="79">
        <f t="shared" ca="1" si="370"/>
        <v>740081.49010891607</v>
      </c>
      <c r="CA414" s="14">
        <f ca="1">SUM(BY$12:BY414)</f>
        <v>378477.34700000007</v>
      </c>
      <c r="CB414" s="77">
        <f ca="1">SUM(BW$12:BW414)+SUMIF(BX$12:BX414, "&lt;0")</f>
        <v>361604.14310891606</v>
      </c>
      <c r="CD414" s="78">
        <v>44588</v>
      </c>
      <c r="CE414" s="79">
        <f t="shared" ca="1" si="365"/>
        <v>2500</v>
      </c>
      <c r="CF414" s="79">
        <f t="shared" ca="1" si="379"/>
        <v>2500</v>
      </c>
      <c r="CG414" s="79">
        <f t="shared" ca="1" si="335"/>
        <v>686.22142955169693</v>
      </c>
      <c r="CH414" s="79">
        <f t="shared" ca="1" si="366"/>
        <v>1813.7785704483031</v>
      </c>
      <c r="CI414" s="79">
        <f t="shared" ca="1" si="367"/>
        <v>1813.7785704483031</v>
      </c>
      <c r="CJ414" s="79">
        <f t="shared" ca="1" si="341"/>
        <v>896841.69994991261</v>
      </c>
      <c r="CK414" s="14">
        <f ca="1">SUM(CI$12:CI414)</f>
        <v>461501.00596508494</v>
      </c>
      <c r="CL414" s="77">
        <f ca="1">SUM(CG$12:CG414)+SUMIF(CH$12:CH414, "&lt;0")</f>
        <v>435340.69398482767</v>
      </c>
    </row>
    <row r="415" spans="1:90" x14ac:dyDescent="0.2">
      <c r="A415" s="56">
        <v>44589</v>
      </c>
      <c r="B415" s="76">
        <f ca="1">IF($A415&gt;= $C$5,$C$6, INDEX('[1]Historical Data'!$D$2:$D$742, MATCH(A415, '[1]Historical Data'!$B$2:$B$742, 0)))</f>
        <v>1942.7882857142852</v>
      </c>
      <c r="C415" s="79">
        <f t="shared" ca="1" si="371"/>
        <v>1942.7882857142852</v>
      </c>
      <c r="D415" s="79">
        <f t="shared" ca="1" si="327"/>
        <v>0</v>
      </c>
      <c r="E415" s="79">
        <f t="shared" ca="1" si="342"/>
        <v>1942.7882857142852</v>
      </c>
      <c r="F415" s="79">
        <f t="shared" ca="1" si="343"/>
        <v>1942.7882857142852</v>
      </c>
      <c r="G415" s="79">
        <f t="shared" ca="1" si="368"/>
        <v>723637.31185714796</v>
      </c>
      <c r="H415" s="14">
        <f ca="1">SUM(F$12:F415)</f>
        <v>370808.56728571409</v>
      </c>
      <c r="I415" s="77">
        <f ca="1">SUM(D$12:D415)+SUMIF(E$12:E415, "&lt;0")</f>
        <v>352828.7445714284</v>
      </c>
      <c r="J415" s="14"/>
      <c r="K415" s="78">
        <v>44589</v>
      </c>
      <c r="L415" s="79">
        <f t="shared" ca="1" si="344"/>
        <v>1850.8969899038457</v>
      </c>
      <c r="M415" s="79">
        <f t="shared" ca="1" si="372"/>
        <v>1850.8969899038457</v>
      </c>
      <c r="N415" s="79">
        <f t="shared" ca="1" si="328"/>
        <v>0</v>
      </c>
      <c r="O415" s="79">
        <f t="shared" ca="1" si="345"/>
        <v>1850.8969899038457</v>
      </c>
      <c r="P415" s="79">
        <f t="shared" ca="1" si="346"/>
        <v>1850.8969899038457</v>
      </c>
      <c r="Q415" s="79">
        <f t="shared" ca="1" si="336"/>
        <v>693129.40164807648</v>
      </c>
      <c r="R415" s="14">
        <f ca="1">SUM(P$12:P415)</f>
        <v>355278.93829374947</v>
      </c>
      <c r="S415" s="77">
        <f ca="1">SUM(N$12:N415)+SUMIF(O$12:O415, "&lt;0")</f>
        <v>337850.46335432644</v>
      </c>
      <c r="U415" s="78">
        <v>44589</v>
      </c>
      <c r="V415" s="79">
        <f t="shared" ca="1" si="347"/>
        <v>1250</v>
      </c>
      <c r="W415" s="79">
        <f t="shared" ca="1" si="373"/>
        <v>1250</v>
      </c>
      <c r="X415" s="79">
        <f t="shared" ca="1" si="329"/>
        <v>0</v>
      </c>
      <c r="Y415" s="79">
        <f t="shared" ca="1" si="348"/>
        <v>1250</v>
      </c>
      <c r="Z415" s="79">
        <f t="shared" ca="1" si="349"/>
        <v>1250</v>
      </c>
      <c r="AA415" s="79">
        <f t="shared" ca="1" si="337"/>
        <v>493631.60100000002</v>
      </c>
      <c r="AB415" s="14">
        <f ca="1">SUM(Z$12:Z415)</f>
        <v>253389.57699999999</v>
      </c>
      <c r="AC415" s="77">
        <f ca="1">SUM(X$12:X415)+SUMIF(Y$12:Y415, "&lt;0")</f>
        <v>240242.02399999998</v>
      </c>
      <c r="AE415" s="78">
        <v>44589</v>
      </c>
      <c r="AF415" s="79">
        <f t="shared" ca="1" si="350"/>
        <v>2000</v>
      </c>
      <c r="AG415" s="79">
        <f t="shared" ca="1" si="374"/>
        <v>2000</v>
      </c>
      <c r="AH415" s="79">
        <f t="shared" ca="1" si="330"/>
        <v>15.237000000003718</v>
      </c>
      <c r="AI415" s="79">
        <f t="shared" ca="1" si="351"/>
        <v>1984.7629999999963</v>
      </c>
      <c r="AJ415" s="79">
        <f t="shared" ca="1" si="352"/>
        <v>1984.7629999999963</v>
      </c>
      <c r="AK415" s="79">
        <f t="shared" ca="1" si="369"/>
        <v>742081.49010891607</v>
      </c>
      <c r="AL415" s="14">
        <f ca="1">SUM(AJ$12:AJ415)</f>
        <v>380462.11000000004</v>
      </c>
      <c r="AM415" s="77">
        <f ca="1">SUM(AH$12:AH415)+SUMIF(AI$12:AI415, "&lt;0")</f>
        <v>361619.38010891608</v>
      </c>
      <c r="AO415" s="78">
        <v>44589</v>
      </c>
      <c r="AP415" s="79">
        <f t="shared" ca="1" si="353"/>
        <v>3000</v>
      </c>
      <c r="AQ415" s="79">
        <f t="shared" ca="1" si="375"/>
        <v>3000</v>
      </c>
      <c r="AR415" s="79">
        <f t="shared" ca="1" si="331"/>
        <v>451.1110804695345</v>
      </c>
      <c r="AS415" s="79">
        <f t="shared" ca="1" si="354"/>
        <v>2548.8889195304655</v>
      </c>
      <c r="AT415" s="79">
        <f t="shared" ca="1" si="355"/>
        <v>2548.8889195304655</v>
      </c>
      <c r="AU415" s="79">
        <f t="shared" ca="1" si="338"/>
        <v>1045967.7235622815</v>
      </c>
      <c r="AV415" s="14">
        <f ca="1">SUM(AT$12:AT415)</f>
        <v>538653.60422290245</v>
      </c>
      <c r="AW415" s="77">
        <f ca="1">SUM(AR$12:AR415)+SUMIF(AS$12:AS415, "&lt;0")</f>
        <v>507314.11933937942</v>
      </c>
      <c r="AX415" s="14"/>
      <c r="AZ415" s="78">
        <v>44589</v>
      </c>
      <c r="BA415" s="79">
        <f t="shared" ca="1" si="356"/>
        <v>1500</v>
      </c>
      <c r="BB415" s="79">
        <f t="shared" ca="1" si="376"/>
        <v>1500</v>
      </c>
      <c r="BC415" s="79">
        <f t="shared" ca="1" si="332"/>
        <v>0</v>
      </c>
      <c r="BD415" s="79">
        <f t="shared" ca="1" si="357"/>
        <v>1500</v>
      </c>
      <c r="BE415" s="79">
        <f t="shared" ca="1" si="358"/>
        <v>1500</v>
      </c>
      <c r="BF415" s="79">
        <f t="shared" ca="1" si="339"/>
        <v>576631.60100000002</v>
      </c>
      <c r="BG415" s="14">
        <f ca="1">SUM(BE$12:BE415)</f>
        <v>295889.57699999999</v>
      </c>
      <c r="BH415" s="77">
        <f ca="1">SUM(BC$12:BC415)+SUMIF(BD$12:BD415, "&lt;0")</f>
        <v>280742.02400000003</v>
      </c>
      <c r="BJ415" s="78">
        <v>44589</v>
      </c>
      <c r="BK415" s="79">
        <f t="shared" ca="1" si="359"/>
        <v>1750</v>
      </c>
      <c r="BL415" s="79">
        <f t="shared" ca="1" si="377"/>
        <v>1750</v>
      </c>
      <c r="BM415" s="79">
        <f t="shared" ca="1" si="333"/>
        <v>0</v>
      </c>
      <c r="BN415" s="79">
        <f t="shared" ca="1" si="360"/>
        <v>1750</v>
      </c>
      <c r="BO415" s="79">
        <f t="shared" ca="1" si="361"/>
        <v>1750</v>
      </c>
      <c r="BP415" s="79">
        <f t="shared" ca="1" si="340"/>
        <v>659631.60100000002</v>
      </c>
      <c r="BQ415" s="14">
        <f ca="1">SUM(BO$12:BO415)</f>
        <v>338227.34700000001</v>
      </c>
      <c r="BR415" s="77">
        <f ca="1">SUM(BM$12:BM415)+SUMIF(BN$12:BN415, "&lt;0")</f>
        <v>321404.25399999996</v>
      </c>
      <c r="BT415" s="78">
        <v>44589</v>
      </c>
      <c r="BU415" s="79">
        <f t="shared" ca="1" si="362"/>
        <v>2000</v>
      </c>
      <c r="BV415" s="79">
        <f t="shared" ca="1" si="378"/>
        <v>2000</v>
      </c>
      <c r="BW415" s="79">
        <f t="shared" ca="1" si="334"/>
        <v>15.237000000003718</v>
      </c>
      <c r="BX415" s="79">
        <f t="shared" ca="1" si="363"/>
        <v>1984.7629999999963</v>
      </c>
      <c r="BY415" s="79">
        <f t="shared" ca="1" si="364"/>
        <v>1984.7629999999963</v>
      </c>
      <c r="BZ415" s="79">
        <f t="shared" ca="1" si="370"/>
        <v>742081.49010891607</v>
      </c>
      <c r="CA415" s="14">
        <f ca="1">SUM(BY$12:BY415)</f>
        <v>380462.11000000004</v>
      </c>
      <c r="CB415" s="77">
        <f ca="1">SUM(BW$12:BW415)+SUMIF(BX$12:BX415, "&lt;0")</f>
        <v>361619.38010891608</v>
      </c>
      <c r="CD415" s="78">
        <v>44589</v>
      </c>
      <c r="CE415" s="79">
        <f t="shared" ca="1" si="365"/>
        <v>2500</v>
      </c>
      <c r="CF415" s="79">
        <f t="shared" ca="1" si="379"/>
        <v>2500</v>
      </c>
      <c r="CG415" s="79">
        <f t="shared" ca="1" si="335"/>
        <v>312.73367619880401</v>
      </c>
      <c r="CH415" s="79">
        <f t="shared" ca="1" si="366"/>
        <v>2187.266323801196</v>
      </c>
      <c r="CI415" s="79">
        <f t="shared" ca="1" si="367"/>
        <v>2187.266323801196</v>
      </c>
      <c r="CJ415" s="79">
        <f t="shared" ca="1" si="341"/>
        <v>899341.69994991261</v>
      </c>
      <c r="CK415" s="14">
        <f ca="1">SUM(CI$12:CI415)</f>
        <v>463688.27228888613</v>
      </c>
      <c r="CL415" s="77">
        <f ca="1">SUM(CG$12:CG415)+SUMIF(CH$12:CH415, "&lt;0")</f>
        <v>435653.42766102648</v>
      </c>
    </row>
    <row r="416" spans="1:90" x14ac:dyDescent="0.2">
      <c r="A416" s="56">
        <v>44590</v>
      </c>
      <c r="B416" s="76">
        <f ca="1">IF($A416&gt;= $C$5,$C$6, INDEX('[1]Historical Data'!$D$2:$D$742, MATCH(A416, '[1]Historical Data'!$B$2:$B$742, 0)))</f>
        <v>1942.7882857142852</v>
      </c>
      <c r="C416" s="79">
        <f t="shared" ca="1" si="371"/>
        <v>1942.7882857142852</v>
      </c>
      <c r="D416" s="79">
        <f t="shared" ca="1" si="327"/>
        <v>536.16457142858008</v>
      </c>
      <c r="E416" s="79">
        <f t="shared" ca="1" si="342"/>
        <v>1406.6237142857051</v>
      </c>
      <c r="F416" s="79">
        <f t="shared" ca="1" si="343"/>
        <v>1406.6237142857051</v>
      </c>
      <c r="G416" s="79">
        <f t="shared" ca="1" si="368"/>
        <v>725580.1001428623</v>
      </c>
      <c r="H416" s="14">
        <f ca="1">SUM(F$12:F416)</f>
        <v>372215.19099999982</v>
      </c>
      <c r="I416" s="77">
        <f ca="1">SUM(D$12:D416)+SUMIF(E$12:E416, "&lt;0")</f>
        <v>353364.90914285695</v>
      </c>
      <c r="J416" s="14"/>
      <c r="K416" s="78">
        <v>44590</v>
      </c>
      <c r="L416" s="79">
        <f t="shared" ca="1" si="344"/>
        <v>1850.8969899038457</v>
      </c>
      <c r="M416" s="79">
        <f t="shared" ca="1" si="372"/>
        <v>1850.8969899038457</v>
      </c>
      <c r="N416" s="79">
        <f t="shared" ca="1" si="328"/>
        <v>352.3819798077011</v>
      </c>
      <c r="O416" s="79">
        <f t="shared" ca="1" si="345"/>
        <v>1498.5150100961446</v>
      </c>
      <c r="P416" s="79">
        <f t="shared" ca="1" si="346"/>
        <v>1498.5150100961446</v>
      </c>
      <c r="Q416" s="79">
        <f t="shared" ca="1" si="336"/>
        <v>694980.29863798036</v>
      </c>
      <c r="R416" s="14">
        <f ca="1">SUM(P$12:P416)</f>
        <v>356777.4533038456</v>
      </c>
      <c r="S416" s="77">
        <f ca="1">SUM(N$12:N416)+SUMIF(O$12:O416, "&lt;0")</f>
        <v>338202.84533413412</v>
      </c>
      <c r="U416" s="78">
        <v>44590</v>
      </c>
      <c r="V416" s="79">
        <f t="shared" ca="1" si="347"/>
        <v>1250</v>
      </c>
      <c r="W416" s="79">
        <f t="shared" ca="1" si="373"/>
        <v>1250</v>
      </c>
      <c r="X416" s="79">
        <f t="shared" ca="1" si="329"/>
        <v>0</v>
      </c>
      <c r="Y416" s="79">
        <f t="shared" ca="1" si="348"/>
        <v>1250</v>
      </c>
      <c r="Z416" s="79">
        <f t="shared" ca="1" si="349"/>
        <v>1250</v>
      </c>
      <c r="AA416" s="79">
        <f t="shared" ca="1" si="337"/>
        <v>494881.60100000002</v>
      </c>
      <c r="AB416" s="14">
        <f ca="1">SUM(Z$12:Z416)</f>
        <v>254639.57699999999</v>
      </c>
      <c r="AC416" s="77">
        <f ca="1">SUM(X$12:X416)+SUMIF(Y$12:Y416, "&lt;0")</f>
        <v>240242.02399999998</v>
      </c>
      <c r="AE416" s="78">
        <v>44590</v>
      </c>
      <c r="AF416" s="79">
        <f t="shared" ca="1" si="350"/>
        <v>2000</v>
      </c>
      <c r="AG416" s="79">
        <f t="shared" ca="1" si="374"/>
        <v>2000</v>
      </c>
      <c r="AH416" s="79">
        <f t="shared" ca="1" si="330"/>
        <v>635.35100000000602</v>
      </c>
      <c r="AI416" s="79">
        <f t="shared" ca="1" si="351"/>
        <v>1364.648999999994</v>
      </c>
      <c r="AJ416" s="79">
        <f t="shared" ca="1" si="352"/>
        <v>1364.648999999994</v>
      </c>
      <c r="AK416" s="79">
        <f t="shared" ca="1" si="369"/>
        <v>744081.49010891607</v>
      </c>
      <c r="AL416" s="14">
        <f ca="1">SUM(AJ$12:AJ416)</f>
        <v>381826.75900000002</v>
      </c>
      <c r="AM416" s="77">
        <f ca="1">SUM(AH$12:AH416)+SUMIF(AI$12:AI416, "&lt;0")</f>
        <v>362254.73110891611</v>
      </c>
      <c r="AO416" s="78">
        <v>44590</v>
      </c>
      <c r="AP416" s="79">
        <f t="shared" ca="1" si="353"/>
        <v>3000</v>
      </c>
      <c r="AQ416" s="79">
        <f t="shared" ca="1" si="375"/>
        <v>3000</v>
      </c>
      <c r="AR416" s="79">
        <f t="shared" ca="1" si="331"/>
        <v>1071.2250804695368</v>
      </c>
      <c r="AS416" s="79">
        <f t="shared" ca="1" si="354"/>
        <v>1928.7749195304632</v>
      </c>
      <c r="AT416" s="79">
        <f t="shared" ca="1" si="355"/>
        <v>1928.7749195304632</v>
      </c>
      <c r="AU416" s="79">
        <f t="shared" ca="1" si="338"/>
        <v>1048967.7235622816</v>
      </c>
      <c r="AV416" s="14">
        <f ca="1">SUM(AT$12:AT416)</f>
        <v>540582.37914243294</v>
      </c>
      <c r="AW416" s="77">
        <f ca="1">SUM(AR$12:AR416)+SUMIF(AS$12:AS416, "&lt;0")</f>
        <v>508385.34441984899</v>
      </c>
      <c r="AX416" s="14"/>
      <c r="AZ416" s="78">
        <v>44590</v>
      </c>
      <c r="BA416" s="79">
        <f t="shared" ca="1" si="356"/>
        <v>1500</v>
      </c>
      <c r="BB416" s="79">
        <f t="shared" ca="1" si="376"/>
        <v>1500</v>
      </c>
      <c r="BC416" s="79">
        <f t="shared" ca="1" si="332"/>
        <v>0</v>
      </c>
      <c r="BD416" s="79">
        <f t="shared" ca="1" si="357"/>
        <v>1500</v>
      </c>
      <c r="BE416" s="79">
        <f t="shared" ca="1" si="358"/>
        <v>1500</v>
      </c>
      <c r="BF416" s="79">
        <f t="shared" ca="1" si="339"/>
        <v>578131.60100000002</v>
      </c>
      <c r="BG416" s="14">
        <f ca="1">SUM(BE$12:BE416)</f>
        <v>297389.57699999999</v>
      </c>
      <c r="BH416" s="77">
        <f ca="1">SUM(BC$12:BC416)+SUMIF(BD$12:BD416, "&lt;0")</f>
        <v>280742.02400000003</v>
      </c>
      <c r="BJ416" s="78">
        <v>44590</v>
      </c>
      <c r="BK416" s="79">
        <f t="shared" ca="1" si="359"/>
        <v>1750</v>
      </c>
      <c r="BL416" s="79">
        <f t="shared" ca="1" si="377"/>
        <v>1750</v>
      </c>
      <c r="BM416" s="79">
        <f t="shared" ca="1" si="333"/>
        <v>150.58800000000974</v>
      </c>
      <c r="BN416" s="79">
        <f t="shared" ca="1" si="360"/>
        <v>1599.4119999999903</v>
      </c>
      <c r="BO416" s="79">
        <f t="shared" ca="1" si="361"/>
        <v>1599.4119999999903</v>
      </c>
      <c r="BP416" s="79">
        <f t="shared" ca="1" si="340"/>
        <v>661381.60100000002</v>
      </c>
      <c r="BQ416" s="14">
        <f ca="1">SUM(BO$12:BO416)</f>
        <v>339826.75900000002</v>
      </c>
      <c r="BR416" s="77">
        <f ca="1">SUM(BM$12:BM416)+SUMIF(BN$12:BN416, "&lt;0")</f>
        <v>321554.84199999995</v>
      </c>
      <c r="BT416" s="78">
        <v>44590</v>
      </c>
      <c r="BU416" s="79">
        <f t="shared" ca="1" si="362"/>
        <v>2000</v>
      </c>
      <c r="BV416" s="79">
        <f t="shared" ca="1" si="378"/>
        <v>2000</v>
      </c>
      <c r="BW416" s="79">
        <f t="shared" ca="1" si="334"/>
        <v>635.35100000000602</v>
      </c>
      <c r="BX416" s="79">
        <f t="shared" ca="1" si="363"/>
        <v>1364.648999999994</v>
      </c>
      <c r="BY416" s="79">
        <f t="shared" ca="1" si="364"/>
        <v>1364.648999999994</v>
      </c>
      <c r="BZ416" s="79">
        <f t="shared" ca="1" si="370"/>
        <v>744081.49010891607</v>
      </c>
      <c r="CA416" s="14">
        <f ca="1">SUM(BY$12:BY416)</f>
        <v>381826.75900000002</v>
      </c>
      <c r="CB416" s="77">
        <f ca="1">SUM(BW$12:BW416)+SUMIF(BX$12:BX416, "&lt;0")</f>
        <v>362254.73110891611</v>
      </c>
      <c r="CD416" s="78">
        <v>44590</v>
      </c>
      <c r="CE416" s="79">
        <f t="shared" ca="1" si="365"/>
        <v>2500</v>
      </c>
      <c r="CF416" s="79">
        <f t="shared" ca="1" si="379"/>
        <v>2500</v>
      </c>
      <c r="CG416" s="79">
        <f t="shared" ca="1" si="335"/>
        <v>956.35292284590923</v>
      </c>
      <c r="CH416" s="79">
        <f t="shared" ca="1" si="366"/>
        <v>1543.6470771540908</v>
      </c>
      <c r="CI416" s="79">
        <f t="shared" ca="1" si="367"/>
        <v>1543.6470771540908</v>
      </c>
      <c r="CJ416" s="79">
        <f t="shared" ca="1" si="341"/>
        <v>901841.69994991261</v>
      </c>
      <c r="CK416" s="14">
        <f ca="1">SUM(CI$12:CI416)</f>
        <v>465231.91936604021</v>
      </c>
      <c r="CL416" s="77">
        <f ca="1">SUM(CG$12:CG416)+SUMIF(CH$12:CH416, "&lt;0")</f>
        <v>436609.7805838724</v>
      </c>
    </row>
    <row r="417" spans="1:90" x14ac:dyDescent="0.2">
      <c r="A417" s="56">
        <v>44591</v>
      </c>
      <c r="B417" s="76">
        <f ca="1">IF($A417&gt;= $C$5,$C$6, INDEX('[1]Historical Data'!$D$2:$D$742, MATCH(A417, '[1]Historical Data'!$B$2:$B$742, 0)))</f>
        <v>1942.7882857142852</v>
      </c>
      <c r="C417" s="79">
        <f t="shared" ca="1" si="371"/>
        <v>1942.7882857142852</v>
      </c>
      <c r="D417" s="79">
        <f t="shared" ca="1" si="327"/>
        <v>0</v>
      </c>
      <c r="E417" s="79">
        <f t="shared" ca="1" si="342"/>
        <v>1942.7882857142852</v>
      </c>
      <c r="F417" s="79">
        <f t="shared" ca="1" si="343"/>
        <v>1942.7882857142852</v>
      </c>
      <c r="G417" s="79">
        <f t="shared" ca="1" si="368"/>
        <v>727522.88842857664</v>
      </c>
      <c r="H417" s="14">
        <f ca="1">SUM(F$12:F417)</f>
        <v>374157.9792857141</v>
      </c>
      <c r="I417" s="77">
        <f ca="1">SUM(D$12:D417)+SUMIF(E$12:E417, "&lt;0")</f>
        <v>353364.90914285695</v>
      </c>
      <c r="J417" s="14"/>
      <c r="K417" s="78">
        <v>44591</v>
      </c>
      <c r="L417" s="79">
        <f t="shared" ca="1" si="344"/>
        <v>1850.8969899038457</v>
      </c>
      <c r="M417" s="79">
        <f t="shared" ca="1" si="372"/>
        <v>1850.8969899038457</v>
      </c>
      <c r="N417" s="79">
        <f t="shared" ca="1" si="328"/>
        <v>0</v>
      </c>
      <c r="O417" s="79">
        <f t="shared" ca="1" si="345"/>
        <v>1850.8969899038457</v>
      </c>
      <c r="P417" s="79">
        <f t="shared" ca="1" si="346"/>
        <v>1850.8969899038457</v>
      </c>
      <c r="Q417" s="79">
        <f t="shared" ca="1" si="336"/>
        <v>696831.19562788424</v>
      </c>
      <c r="R417" s="14">
        <f ca="1">SUM(P$12:P417)</f>
        <v>358628.35029374942</v>
      </c>
      <c r="S417" s="77">
        <f ca="1">SUM(N$12:N417)+SUMIF(O$12:O417, "&lt;0")</f>
        <v>338202.84533413412</v>
      </c>
      <c r="U417" s="78">
        <v>44591</v>
      </c>
      <c r="V417" s="79">
        <f t="shared" ca="1" si="347"/>
        <v>1250</v>
      </c>
      <c r="W417" s="79">
        <f t="shared" ca="1" si="373"/>
        <v>1250</v>
      </c>
      <c r="X417" s="79">
        <f t="shared" ca="1" si="329"/>
        <v>0</v>
      </c>
      <c r="Y417" s="79">
        <f t="shared" ca="1" si="348"/>
        <v>1250</v>
      </c>
      <c r="Z417" s="79">
        <f t="shared" ca="1" si="349"/>
        <v>1250</v>
      </c>
      <c r="AA417" s="79">
        <f t="shared" ca="1" si="337"/>
        <v>496131.60100000002</v>
      </c>
      <c r="AB417" s="14">
        <f ca="1">SUM(Z$12:Z417)</f>
        <v>255889.57699999999</v>
      </c>
      <c r="AC417" s="77">
        <f ca="1">SUM(X$12:X417)+SUMIF(Y$12:Y417, "&lt;0")</f>
        <v>240242.02399999998</v>
      </c>
      <c r="AE417" s="78">
        <v>44591</v>
      </c>
      <c r="AF417" s="79">
        <f t="shared" ca="1" si="350"/>
        <v>2000</v>
      </c>
      <c r="AG417" s="79">
        <f t="shared" ca="1" si="374"/>
        <v>2000</v>
      </c>
      <c r="AH417" s="79">
        <f t="shared" ca="1" si="330"/>
        <v>2.1179999999958454</v>
      </c>
      <c r="AI417" s="79">
        <f t="shared" ca="1" si="351"/>
        <v>1997.8820000000042</v>
      </c>
      <c r="AJ417" s="79">
        <f t="shared" ca="1" si="352"/>
        <v>1997.8820000000042</v>
      </c>
      <c r="AK417" s="79">
        <f t="shared" ca="1" si="369"/>
        <v>746081.49010891607</v>
      </c>
      <c r="AL417" s="14">
        <f ca="1">SUM(AJ$12:AJ417)</f>
        <v>383824.641</v>
      </c>
      <c r="AM417" s="77">
        <f ca="1">SUM(AH$12:AH417)+SUMIF(AI$12:AI417, "&lt;0")</f>
        <v>362256.84910891613</v>
      </c>
      <c r="AO417" s="78">
        <v>44591</v>
      </c>
      <c r="AP417" s="79">
        <f t="shared" ca="1" si="353"/>
        <v>3000</v>
      </c>
      <c r="AQ417" s="79">
        <f t="shared" ca="1" si="375"/>
        <v>3000</v>
      </c>
      <c r="AR417" s="79">
        <f t="shared" ca="1" si="331"/>
        <v>437.99208046952663</v>
      </c>
      <c r="AS417" s="79">
        <f t="shared" ca="1" si="354"/>
        <v>2562.0079195304734</v>
      </c>
      <c r="AT417" s="79">
        <f t="shared" ca="1" si="355"/>
        <v>2562.0079195304734</v>
      </c>
      <c r="AU417" s="79">
        <f t="shared" ca="1" si="338"/>
        <v>1051967.7235622816</v>
      </c>
      <c r="AV417" s="14">
        <f ca="1">SUM(AT$12:AT417)</f>
        <v>543144.38706196344</v>
      </c>
      <c r="AW417" s="77">
        <f ca="1">SUM(AR$12:AR417)+SUMIF(AS$12:AS417, "&lt;0")</f>
        <v>508823.33650031849</v>
      </c>
      <c r="AX417" s="14"/>
      <c r="AZ417" s="78">
        <v>44591</v>
      </c>
      <c r="BA417" s="79">
        <f t="shared" ca="1" si="356"/>
        <v>1500</v>
      </c>
      <c r="BB417" s="79">
        <f t="shared" ca="1" si="376"/>
        <v>1500</v>
      </c>
      <c r="BC417" s="79">
        <f t="shared" ca="1" si="332"/>
        <v>0</v>
      </c>
      <c r="BD417" s="79">
        <f t="shared" ca="1" si="357"/>
        <v>1500</v>
      </c>
      <c r="BE417" s="79">
        <f t="shared" ca="1" si="358"/>
        <v>1500</v>
      </c>
      <c r="BF417" s="79">
        <f t="shared" ca="1" si="339"/>
        <v>579631.60100000002</v>
      </c>
      <c r="BG417" s="14">
        <f ca="1">SUM(BE$12:BE417)</f>
        <v>298889.57699999999</v>
      </c>
      <c r="BH417" s="77">
        <f ca="1">SUM(BC$12:BC417)+SUMIF(BD$12:BD417, "&lt;0")</f>
        <v>280742.02400000003</v>
      </c>
      <c r="BJ417" s="78">
        <v>44591</v>
      </c>
      <c r="BK417" s="79">
        <f t="shared" ca="1" si="359"/>
        <v>1750</v>
      </c>
      <c r="BL417" s="79">
        <f t="shared" ca="1" si="377"/>
        <v>1750</v>
      </c>
      <c r="BM417" s="79">
        <f t="shared" ca="1" si="333"/>
        <v>0</v>
      </c>
      <c r="BN417" s="79">
        <f t="shared" ca="1" si="360"/>
        <v>1750</v>
      </c>
      <c r="BO417" s="79">
        <f t="shared" ca="1" si="361"/>
        <v>1750</v>
      </c>
      <c r="BP417" s="79">
        <f t="shared" ca="1" si="340"/>
        <v>663131.60100000002</v>
      </c>
      <c r="BQ417" s="14">
        <f ca="1">SUM(BO$12:BO417)</f>
        <v>341576.75900000002</v>
      </c>
      <c r="BR417" s="77">
        <f ca="1">SUM(BM$12:BM417)+SUMIF(BN$12:BN417, "&lt;0")</f>
        <v>321554.84199999995</v>
      </c>
      <c r="BT417" s="78">
        <v>44591</v>
      </c>
      <c r="BU417" s="79">
        <f t="shared" ca="1" si="362"/>
        <v>2000</v>
      </c>
      <c r="BV417" s="79">
        <f t="shared" ca="1" si="378"/>
        <v>2000</v>
      </c>
      <c r="BW417" s="79">
        <f t="shared" ca="1" si="334"/>
        <v>2.1179999999958454</v>
      </c>
      <c r="BX417" s="79">
        <f t="shared" ca="1" si="363"/>
        <v>1997.8820000000042</v>
      </c>
      <c r="BY417" s="79">
        <f t="shared" ca="1" si="364"/>
        <v>1997.8820000000042</v>
      </c>
      <c r="BZ417" s="79">
        <f t="shared" ca="1" si="370"/>
        <v>746081.49010891607</v>
      </c>
      <c r="CA417" s="14">
        <f ca="1">SUM(BY$12:BY417)</f>
        <v>383824.641</v>
      </c>
      <c r="CB417" s="77">
        <f ca="1">SUM(BW$12:BW417)+SUMIF(BX$12:BX417, "&lt;0")</f>
        <v>362256.84910891613</v>
      </c>
      <c r="CD417" s="78">
        <v>44591</v>
      </c>
      <c r="CE417" s="79">
        <f t="shared" ca="1" si="365"/>
        <v>2500</v>
      </c>
      <c r="CF417" s="79">
        <f t="shared" ca="1" si="379"/>
        <v>2500</v>
      </c>
      <c r="CG417" s="79">
        <f t="shared" ca="1" si="335"/>
        <v>346.62516949300198</v>
      </c>
      <c r="CH417" s="79">
        <f t="shared" ca="1" si="366"/>
        <v>2153.374830506998</v>
      </c>
      <c r="CI417" s="79">
        <f t="shared" ca="1" si="367"/>
        <v>2153.374830506998</v>
      </c>
      <c r="CJ417" s="79">
        <f t="shared" ca="1" si="341"/>
        <v>904341.69994991261</v>
      </c>
      <c r="CK417" s="14">
        <f ca="1">SUM(CI$12:CI417)</f>
        <v>467385.29419654718</v>
      </c>
      <c r="CL417" s="77">
        <f ca="1">SUM(CG$12:CG417)+SUMIF(CH$12:CH417, "&lt;0")</f>
        <v>436956.40575336543</v>
      </c>
    </row>
    <row r="418" spans="1:90" x14ac:dyDescent="0.2">
      <c r="A418" s="56">
        <v>44592</v>
      </c>
      <c r="B418" s="76">
        <f ca="1">IF($A418&gt;= $C$5,$C$6, INDEX('[1]Historical Data'!$D$2:$D$742, MATCH(A418, '[1]Historical Data'!$B$2:$B$742, 0)))</f>
        <v>1942.7882857142852</v>
      </c>
      <c r="C418" s="79">
        <f t="shared" ca="1" si="371"/>
        <v>1942.7882857142852</v>
      </c>
      <c r="D418" s="79">
        <f t="shared" ca="1" si="327"/>
        <v>1334.2705714285653</v>
      </c>
      <c r="E418" s="79">
        <f t="shared" ca="1" si="342"/>
        <v>608.51771428571988</v>
      </c>
      <c r="F418" s="79">
        <f t="shared" ca="1" si="343"/>
        <v>608.51771428571988</v>
      </c>
      <c r="G418" s="79">
        <f t="shared" ca="1" si="368"/>
        <v>729465.67671429098</v>
      </c>
      <c r="H418" s="14">
        <f ca="1">SUM(F$12:F418)</f>
        <v>374766.4969999998</v>
      </c>
      <c r="I418" s="77">
        <f ca="1">SUM(D$12:D418)+SUMIF(E$12:E418, "&lt;0")</f>
        <v>354699.17971428554</v>
      </c>
      <c r="J418" s="14"/>
      <c r="K418" s="78">
        <v>44592</v>
      </c>
      <c r="L418" s="79">
        <f t="shared" ca="1" si="344"/>
        <v>1850.8969899038457</v>
      </c>
      <c r="M418" s="79">
        <f t="shared" ca="1" si="372"/>
        <v>1850.8969899038457</v>
      </c>
      <c r="N418" s="79">
        <f t="shared" ca="1" si="328"/>
        <v>1150.4879798076863</v>
      </c>
      <c r="O418" s="79">
        <f t="shared" ca="1" si="345"/>
        <v>700.40901009615936</v>
      </c>
      <c r="P418" s="79">
        <f t="shared" ca="1" si="346"/>
        <v>700.40901009615936</v>
      </c>
      <c r="Q418" s="79">
        <f t="shared" ca="1" si="336"/>
        <v>698682.09261778812</v>
      </c>
      <c r="R418" s="14">
        <f ca="1">SUM(P$12:P418)</f>
        <v>359328.75930384558</v>
      </c>
      <c r="S418" s="77">
        <f ca="1">SUM(N$12:N418)+SUMIF(O$12:O418, "&lt;0")</f>
        <v>339353.33331394178</v>
      </c>
      <c r="U418" s="78">
        <v>44592</v>
      </c>
      <c r="V418" s="79">
        <f t="shared" ca="1" si="347"/>
        <v>1250</v>
      </c>
      <c r="W418" s="79">
        <f t="shared" ca="1" si="373"/>
        <v>1250</v>
      </c>
      <c r="X418" s="79">
        <f t="shared" ca="1" si="329"/>
        <v>0</v>
      </c>
      <c r="Y418" s="79">
        <f t="shared" ca="1" si="348"/>
        <v>1250</v>
      </c>
      <c r="Z418" s="79">
        <f t="shared" ca="1" si="349"/>
        <v>1250</v>
      </c>
      <c r="AA418" s="79">
        <f t="shared" ca="1" si="337"/>
        <v>497381.60100000002</v>
      </c>
      <c r="AB418" s="14">
        <f ca="1">SUM(Z$12:Z418)</f>
        <v>257139.57699999999</v>
      </c>
      <c r="AC418" s="77">
        <f ca="1">SUM(X$12:X418)+SUMIF(Y$12:Y418, "&lt;0")</f>
        <v>240242.02399999998</v>
      </c>
      <c r="AE418" s="78">
        <v>44592</v>
      </c>
      <c r="AF418" s="79">
        <f t="shared" ca="1" si="350"/>
        <v>2000</v>
      </c>
      <c r="AG418" s="79">
        <f t="shared" ca="1" si="374"/>
        <v>2000</v>
      </c>
      <c r="AH418" s="79">
        <f t="shared" ca="1" si="330"/>
        <v>1446.5759999999991</v>
      </c>
      <c r="AI418" s="79">
        <f t="shared" ca="1" si="351"/>
        <v>553.42400000000089</v>
      </c>
      <c r="AJ418" s="79">
        <f t="shared" ca="1" si="352"/>
        <v>553.42400000000089</v>
      </c>
      <c r="AK418" s="79">
        <f t="shared" ca="1" si="369"/>
        <v>748081.49010891607</v>
      </c>
      <c r="AL418" s="14">
        <f ca="1">SUM(AJ$12:AJ418)</f>
        <v>384378.065</v>
      </c>
      <c r="AM418" s="77">
        <f ca="1">SUM(AH$12:AH418)+SUMIF(AI$12:AI418, "&lt;0")</f>
        <v>363703.42510891613</v>
      </c>
      <c r="AO418" s="78">
        <v>44592</v>
      </c>
      <c r="AP418" s="79">
        <f t="shared" ca="1" si="353"/>
        <v>3000</v>
      </c>
      <c r="AQ418" s="79">
        <f t="shared" ca="1" si="375"/>
        <v>3000</v>
      </c>
      <c r="AR418" s="79">
        <f t="shared" ca="1" si="331"/>
        <v>1882.4500804695299</v>
      </c>
      <c r="AS418" s="79">
        <f t="shared" ca="1" si="354"/>
        <v>1117.5499195304701</v>
      </c>
      <c r="AT418" s="79">
        <f t="shared" ca="1" si="355"/>
        <v>1117.5499195304701</v>
      </c>
      <c r="AU418" s="79">
        <f t="shared" ca="1" si="338"/>
        <v>1054967.7235622816</v>
      </c>
      <c r="AV418" s="14">
        <f ca="1">SUM(AT$12:AT418)</f>
        <v>544261.93698149396</v>
      </c>
      <c r="AW418" s="77">
        <f ca="1">SUM(AR$12:AR418)+SUMIF(AS$12:AS418, "&lt;0")</f>
        <v>510705.78658078803</v>
      </c>
      <c r="AX418" s="14"/>
      <c r="AZ418" s="78">
        <v>44592</v>
      </c>
      <c r="BA418" s="79">
        <f t="shared" ca="1" si="356"/>
        <v>1500</v>
      </c>
      <c r="BB418" s="79">
        <f t="shared" ca="1" si="376"/>
        <v>1500</v>
      </c>
      <c r="BC418" s="79">
        <f t="shared" ca="1" si="332"/>
        <v>11.512000000004264</v>
      </c>
      <c r="BD418" s="79">
        <f t="shared" ca="1" si="357"/>
        <v>1488.4879999999957</v>
      </c>
      <c r="BE418" s="79">
        <f t="shared" ca="1" si="358"/>
        <v>1488.4879999999957</v>
      </c>
      <c r="BF418" s="79">
        <f t="shared" ca="1" si="339"/>
        <v>581131.60100000002</v>
      </c>
      <c r="BG418" s="14">
        <f ca="1">SUM(BE$12:BE418)</f>
        <v>300378.065</v>
      </c>
      <c r="BH418" s="77">
        <f ca="1">SUM(BC$12:BC418)+SUMIF(BD$12:BD418, "&lt;0")</f>
        <v>280753.53600000002</v>
      </c>
      <c r="BJ418" s="78">
        <v>44592</v>
      </c>
      <c r="BK418" s="79">
        <f t="shared" ca="1" si="359"/>
        <v>1750</v>
      </c>
      <c r="BL418" s="79">
        <f t="shared" ca="1" si="377"/>
        <v>1750</v>
      </c>
      <c r="BM418" s="79">
        <f t="shared" ca="1" si="333"/>
        <v>948.69399999999496</v>
      </c>
      <c r="BN418" s="79">
        <f t="shared" ca="1" si="360"/>
        <v>801.30600000000504</v>
      </c>
      <c r="BO418" s="79">
        <f t="shared" ca="1" si="361"/>
        <v>801.30600000000504</v>
      </c>
      <c r="BP418" s="79">
        <f t="shared" ca="1" si="340"/>
        <v>664881.60100000002</v>
      </c>
      <c r="BQ418" s="14">
        <f ca="1">SUM(BO$12:BO418)</f>
        <v>342378.065</v>
      </c>
      <c r="BR418" s="77">
        <f ca="1">SUM(BM$12:BM418)+SUMIF(BN$12:BN418, "&lt;0")</f>
        <v>322503.53599999996</v>
      </c>
      <c r="BT418" s="78">
        <v>44592</v>
      </c>
      <c r="BU418" s="79">
        <f t="shared" ca="1" si="362"/>
        <v>2000</v>
      </c>
      <c r="BV418" s="79">
        <f t="shared" ca="1" si="378"/>
        <v>2000</v>
      </c>
      <c r="BW418" s="79">
        <f t="shared" ca="1" si="334"/>
        <v>1446.5759999999991</v>
      </c>
      <c r="BX418" s="79">
        <f t="shared" ca="1" si="363"/>
        <v>553.42400000000089</v>
      </c>
      <c r="BY418" s="79">
        <f t="shared" ca="1" si="364"/>
        <v>553.42400000000089</v>
      </c>
      <c r="BZ418" s="79">
        <f t="shared" ca="1" si="370"/>
        <v>748081.49010891607</v>
      </c>
      <c r="CA418" s="14">
        <f ca="1">SUM(BY$12:BY418)</f>
        <v>384378.065</v>
      </c>
      <c r="CB418" s="77">
        <f ca="1">SUM(BW$12:BW418)+SUMIF(BX$12:BX418, "&lt;0")</f>
        <v>363703.42510891613</v>
      </c>
      <c r="CD418" s="78">
        <v>44592</v>
      </c>
      <c r="CE418" s="79">
        <f t="shared" ca="1" si="365"/>
        <v>2500</v>
      </c>
      <c r="CF418" s="79">
        <f t="shared" ca="1" si="379"/>
        <v>2500</v>
      </c>
      <c r="CG418" s="79">
        <f t="shared" ca="1" si="335"/>
        <v>1814.5884161401082</v>
      </c>
      <c r="CH418" s="79">
        <f t="shared" ca="1" si="366"/>
        <v>685.41158385989183</v>
      </c>
      <c r="CI418" s="79">
        <f t="shared" ca="1" si="367"/>
        <v>685.41158385989183</v>
      </c>
      <c r="CJ418" s="79">
        <f t="shared" ca="1" si="341"/>
        <v>906841.69994991261</v>
      </c>
      <c r="CK418" s="14">
        <f ca="1">SUM(CI$12:CI418)</f>
        <v>468070.70578040706</v>
      </c>
      <c r="CL418" s="77">
        <f ca="1">SUM(CG$12:CG418)+SUMIF(CH$12:CH418, "&lt;0")</f>
        <v>438770.99416950555</v>
      </c>
    </row>
    <row r="419" spans="1:90" x14ac:dyDescent="0.2">
      <c r="A419" s="56">
        <v>44593</v>
      </c>
      <c r="B419" s="76">
        <f ca="1">IF($A419&gt;= $C$5,$C$6, INDEX('[1]Historical Data'!$D$2:$D$742, MATCH(A419, '[1]Historical Data'!$B$2:$B$742, 0)))</f>
        <v>1942.7882857142852</v>
      </c>
      <c r="C419" s="79">
        <f t="shared" ca="1" si="371"/>
        <v>1942.7882857142852</v>
      </c>
      <c r="D419" s="79">
        <f t="shared" ca="1" si="327"/>
        <v>1424.8842857142884</v>
      </c>
      <c r="E419" s="79">
        <f t="shared" ca="1" si="342"/>
        <v>517.90399999999681</v>
      </c>
      <c r="F419" s="79">
        <f t="shared" ca="1" si="343"/>
        <v>517.90399999999681</v>
      </c>
      <c r="G419" s="79">
        <f t="shared" ca="1" si="368"/>
        <v>731408.46500000532</v>
      </c>
      <c r="H419" s="14">
        <f ca="1">SUM(F$12:F419)</f>
        <v>375284.40099999978</v>
      </c>
      <c r="I419" s="77">
        <f ca="1">SUM(D$12:D419)+SUMIF(E$12:E419, "&lt;0")</f>
        <v>356124.06399999984</v>
      </c>
      <c r="J419" s="14"/>
      <c r="K419" s="78">
        <v>44593</v>
      </c>
      <c r="L419" s="79">
        <f t="shared" ca="1" si="344"/>
        <v>1850.8969899038457</v>
      </c>
      <c r="M419" s="79">
        <f t="shared" ca="1" si="372"/>
        <v>1850.8969899038457</v>
      </c>
      <c r="N419" s="79">
        <f t="shared" ca="1" si="328"/>
        <v>1332.9929899038489</v>
      </c>
      <c r="O419" s="79">
        <f t="shared" ca="1" si="345"/>
        <v>517.90399999999681</v>
      </c>
      <c r="P419" s="79">
        <f t="shared" ca="1" si="346"/>
        <v>517.90399999999681</v>
      </c>
      <c r="Q419" s="79">
        <f t="shared" ca="1" si="336"/>
        <v>700532.989607692</v>
      </c>
      <c r="R419" s="14">
        <f ca="1">SUM(P$12:P419)</f>
        <v>359846.66330384556</v>
      </c>
      <c r="S419" s="77">
        <f ca="1">SUM(N$12:N419)+SUMIF(O$12:O419, "&lt;0")</f>
        <v>340686.32630384562</v>
      </c>
      <c r="U419" s="78">
        <v>44593</v>
      </c>
      <c r="V419" s="79">
        <f t="shared" ca="1" si="347"/>
        <v>1250</v>
      </c>
      <c r="W419" s="79">
        <f t="shared" ca="1" si="373"/>
        <v>1250</v>
      </c>
      <c r="X419" s="79">
        <f t="shared" ca="1" si="329"/>
        <v>0</v>
      </c>
      <c r="Y419" s="79">
        <f t="shared" ca="1" si="348"/>
        <v>1250</v>
      </c>
      <c r="Z419" s="79">
        <f t="shared" ca="1" si="349"/>
        <v>1250</v>
      </c>
      <c r="AA419" s="79">
        <f t="shared" ca="1" si="337"/>
        <v>498631.60100000002</v>
      </c>
      <c r="AB419" s="14">
        <f ca="1">SUM(Z$12:Z419)</f>
        <v>258389.57699999999</v>
      </c>
      <c r="AC419" s="77">
        <f ca="1">SUM(X$12:X419)+SUMIF(Y$12:Y419, "&lt;0")</f>
        <v>240242.02399999998</v>
      </c>
      <c r="AE419" s="78">
        <v>44593</v>
      </c>
      <c r="AF419" s="79">
        <f t="shared" ca="1" si="350"/>
        <v>2000</v>
      </c>
      <c r="AG419" s="79">
        <f t="shared" ca="1" si="374"/>
        <v>2000</v>
      </c>
      <c r="AH419" s="79">
        <f t="shared" ca="1" si="330"/>
        <v>1482.0960000000032</v>
      </c>
      <c r="AI419" s="79">
        <f t="shared" ca="1" si="351"/>
        <v>517.90399999999681</v>
      </c>
      <c r="AJ419" s="79">
        <f t="shared" ca="1" si="352"/>
        <v>517.90399999999681</v>
      </c>
      <c r="AK419" s="79">
        <f t="shared" ca="1" si="369"/>
        <v>750081.49010891607</v>
      </c>
      <c r="AL419" s="14">
        <f ca="1">SUM(AJ$12:AJ419)</f>
        <v>384895.96899999998</v>
      </c>
      <c r="AM419" s="77">
        <f ca="1">SUM(AH$12:AH419)+SUMIF(AI$12:AI419, "&lt;0")</f>
        <v>365185.52110891615</v>
      </c>
      <c r="AO419" s="78">
        <v>44593</v>
      </c>
      <c r="AP419" s="79">
        <f t="shared" ca="1" si="353"/>
        <v>3000</v>
      </c>
      <c r="AQ419" s="79">
        <f t="shared" ca="1" si="375"/>
        <v>3000</v>
      </c>
      <c r="AR419" s="79">
        <f t="shared" ca="1" si="331"/>
        <v>1917.970080469534</v>
      </c>
      <c r="AS419" s="79">
        <f t="shared" ca="1" si="354"/>
        <v>1082.029919530466</v>
      </c>
      <c r="AT419" s="79">
        <f t="shared" ca="1" si="355"/>
        <v>1082.029919530466</v>
      </c>
      <c r="AU419" s="79">
        <f t="shared" ca="1" si="338"/>
        <v>1057967.7235622816</v>
      </c>
      <c r="AV419" s="14">
        <f ca="1">SUM(AT$12:AT419)</f>
        <v>545343.96690102445</v>
      </c>
      <c r="AW419" s="77">
        <f ca="1">SUM(AR$12:AR419)+SUMIF(AS$12:AS419, "&lt;0")</f>
        <v>512623.75666125759</v>
      </c>
      <c r="AX419" s="14"/>
      <c r="AZ419" s="78">
        <v>44593</v>
      </c>
      <c r="BA419" s="79">
        <f t="shared" ca="1" si="356"/>
        <v>1500</v>
      </c>
      <c r="BB419" s="79">
        <f t="shared" ca="1" si="376"/>
        <v>1500</v>
      </c>
      <c r="BC419" s="79">
        <f t="shared" ca="1" si="332"/>
        <v>982.09600000000319</v>
      </c>
      <c r="BD419" s="79">
        <f t="shared" ca="1" si="357"/>
        <v>517.90399999999681</v>
      </c>
      <c r="BE419" s="79">
        <f t="shared" ca="1" si="358"/>
        <v>517.90399999999681</v>
      </c>
      <c r="BF419" s="79">
        <f t="shared" ca="1" si="339"/>
        <v>582631.60100000002</v>
      </c>
      <c r="BG419" s="14">
        <f ca="1">SUM(BE$12:BE419)</f>
        <v>300895.96899999998</v>
      </c>
      <c r="BH419" s="77">
        <f ca="1">SUM(BC$12:BC419)+SUMIF(BD$12:BD419, "&lt;0")</f>
        <v>281735.63200000004</v>
      </c>
      <c r="BJ419" s="78">
        <v>44593</v>
      </c>
      <c r="BK419" s="79">
        <f t="shared" ca="1" si="359"/>
        <v>1750</v>
      </c>
      <c r="BL419" s="79">
        <f t="shared" ca="1" si="377"/>
        <v>1750</v>
      </c>
      <c r="BM419" s="79">
        <f t="shared" ca="1" si="333"/>
        <v>1232.0960000000032</v>
      </c>
      <c r="BN419" s="79">
        <f t="shared" ca="1" si="360"/>
        <v>517.90399999999681</v>
      </c>
      <c r="BO419" s="79">
        <f t="shared" ca="1" si="361"/>
        <v>517.90399999999681</v>
      </c>
      <c r="BP419" s="79">
        <f t="shared" ca="1" si="340"/>
        <v>666631.60100000002</v>
      </c>
      <c r="BQ419" s="14">
        <f ca="1">SUM(BO$12:BO419)</f>
        <v>342895.96899999998</v>
      </c>
      <c r="BR419" s="77">
        <f ca="1">SUM(BM$12:BM419)+SUMIF(BN$12:BN419, "&lt;0")</f>
        <v>323735.63199999998</v>
      </c>
      <c r="BT419" s="78">
        <v>44593</v>
      </c>
      <c r="BU419" s="79">
        <f t="shared" ca="1" si="362"/>
        <v>2000</v>
      </c>
      <c r="BV419" s="79">
        <f t="shared" ca="1" si="378"/>
        <v>2000</v>
      </c>
      <c r="BW419" s="79">
        <f t="shared" ca="1" si="334"/>
        <v>1482.0960000000032</v>
      </c>
      <c r="BX419" s="79">
        <f t="shared" ca="1" si="363"/>
        <v>517.90399999999681</v>
      </c>
      <c r="BY419" s="79">
        <f t="shared" ca="1" si="364"/>
        <v>517.90399999999681</v>
      </c>
      <c r="BZ419" s="79">
        <f t="shared" ca="1" si="370"/>
        <v>750081.49010891607</v>
      </c>
      <c r="CA419" s="14">
        <f ca="1">SUM(BY$12:BY419)</f>
        <v>384895.96899999998</v>
      </c>
      <c r="CB419" s="77">
        <f ca="1">SUM(BW$12:BW419)+SUMIF(BX$12:BX419, "&lt;0")</f>
        <v>365185.52110891615</v>
      </c>
      <c r="CD419" s="78">
        <v>44593</v>
      </c>
      <c r="CE419" s="79">
        <f t="shared" ca="1" si="365"/>
        <v>2500</v>
      </c>
      <c r="CF419" s="79">
        <f t="shared" ca="1" si="379"/>
        <v>2500</v>
      </c>
      <c r="CG419" s="79">
        <f t="shared" ca="1" si="335"/>
        <v>1873.6136627872152</v>
      </c>
      <c r="CH419" s="79">
        <f t="shared" ca="1" si="366"/>
        <v>626.38633721278484</v>
      </c>
      <c r="CI419" s="79">
        <f t="shared" ca="1" si="367"/>
        <v>626.38633721278484</v>
      </c>
      <c r="CJ419" s="79">
        <f t="shared" ca="1" si="341"/>
        <v>909341.69994991261</v>
      </c>
      <c r="CK419" s="14">
        <f ca="1">SUM(CI$12:CI419)</f>
        <v>468697.09211761988</v>
      </c>
      <c r="CL419" s="77">
        <f ca="1">SUM(CG$12:CG419)+SUMIF(CH$12:CH419, "&lt;0")</f>
        <v>440644.60783229274</v>
      </c>
    </row>
    <row r="420" spans="1:90" x14ac:dyDescent="0.2">
      <c r="A420" s="56">
        <v>44594</v>
      </c>
      <c r="B420" s="76">
        <f ca="1">IF($A420&gt;= $C$5,$C$6, INDEX('[1]Historical Data'!$D$2:$D$742, MATCH(A420, '[1]Historical Data'!$B$2:$B$742, 0)))</f>
        <v>1942.7882857142852</v>
      </c>
      <c r="C420" s="79">
        <f t="shared" ca="1" si="371"/>
        <v>1942.7882857142852</v>
      </c>
      <c r="D420" s="79">
        <f t="shared" ref="D420:D483" ca="1" si="380" xml:space="preserve"> F396 + IF(E419 &lt; 0, -E419, 0)</f>
        <v>772.40399999999931</v>
      </c>
      <c r="E420" s="79">
        <f t="shared" ca="1" si="342"/>
        <v>1170.3842857142859</v>
      </c>
      <c r="F420" s="79">
        <f t="shared" ca="1" si="343"/>
        <v>1170.3842857142859</v>
      </c>
      <c r="G420" s="79">
        <f t="shared" ca="1" si="368"/>
        <v>733351.25328571966</v>
      </c>
      <c r="H420" s="14">
        <f ca="1">SUM(F$12:F420)</f>
        <v>376454.78528571408</v>
      </c>
      <c r="I420" s="77">
        <f ca="1">SUM(D$12:D420)+SUMIF(E$12:E420, "&lt;0")</f>
        <v>356896.46799999982</v>
      </c>
      <c r="J420" s="14"/>
      <c r="K420" s="78">
        <v>44594</v>
      </c>
      <c r="L420" s="79">
        <f t="shared" ca="1" si="344"/>
        <v>1850.8969899038457</v>
      </c>
      <c r="M420" s="79">
        <f t="shared" ca="1" si="372"/>
        <v>1850.8969899038457</v>
      </c>
      <c r="N420" s="79">
        <f t="shared" ref="N420:N483" ca="1" si="381" xml:space="preserve"> P396 + IF(O419 &lt; 0, -O419, 0)</f>
        <v>772.40399999999931</v>
      </c>
      <c r="O420" s="79">
        <f t="shared" ca="1" si="345"/>
        <v>1078.4929899038464</v>
      </c>
      <c r="P420" s="79">
        <f t="shared" ca="1" si="346"/>
        <v>1078.4929899038464</v>
      </c>
      <c r="Q420" s="79">
        <f t="shared" ca="1" si="336"/>
        <v>702383.88659759588</v>
      </c>
      <c r="R420" s="14">
        <f ca="1">SUM(P$12:P420)</f>
        <v>360925.1562937494</v>
      </c>
      <c r="S420" s="77">
        <f ca="1">SUM(N$12:N420)+SUMIF(O$12:O420, "&lt;0")</f>
        <v>341458.7303038456</v>
      </c>
      <c r="U420" s="78">
        <v>44594</v>
      </c>
      <c r="V420" s="79">
        <f t="shared" ca="1" si="347"/>
        <v>1250</v>
      </c>
      <c r="W420" s="79">
        <f t="shared" ca="1" si="373"/>
        <v>1250</v>
      </c>
      <c r="X420" s="79">
        <f t="shared" ref="X420:X483" ca="1" si="382" xml:space="preserve"> Z396 + IF(Y419 &lt; 0, -Y419, 0)</f>
        <v>266.01200000000676</v>
      </c>
      <c r="Y420" s="79">
        <f t="shared" ca="1" si="348"/>
        <v>983.98799999999324</v>
      </c>
      <c r="Z420" s="79">
        <f t="shared" ca="1" si="349"/>
        <v>983.98799999999324</v>
      </c>
      <c r="AA420" s="79">
        <f t="shared" ca="1" si="337"/>
        <v>499881.60100000002</v>
      </c>
      <c r="AB420" s="14">
        <f ca="1">SUM(Z$12:Z420)</f>
        <v>259373.56499999997</v>
      </c>
      <c r="AC420" s="77">
        <f ca="1">SUM(X$12:X420)+SUMIF(Y$12:Y420, "&lt;0")</f>
        <v>240508.03599999999</v>
      </c>
      <c r="AE420" s="78">
        <v>44594</v>
      </c>
      <c r="AF420" s="79">
        <f t="shared" ca="1" si="350"/>
        <v>2000</v>
      </c>
      <c r="AG420" s="79">
        <f t="shared" ca="1" si="374"/>
        <v>2000</v>
      </c>
      <c r="AH420" s="79">
        <f t="shared" ref="AH420:AH483" ca="1" si="383" xml:space="preserve"> AJ396 + IF(AI419 &lt; 0, -AI419, 0)</f>
        <v>921.50701009615364</v>
      </c>
      <c r="AI420" s="79">
        <f t="shared" ca="1" si="351"/>
        <v>1078.4929899038464</v>
      </c>
      <c r="AJ420" s="79">
        <f t="shared" ca="1" si="352"/>
        <v>1078.4929899038464</v>
      </c>
      <c r="AK420" s="79">
        <f t="shared" ca="1" si="369"/>
        <v>752081.49010891607</v>
      </c>
      <c r="AL420" s="14">
        <f ca="1">SUM(AJ$12:AJ420)</f>
        <v>385974.46198990382</v>
      </c>
      <c r="AM420" s="77">
        <f ca="1">SUM(AH$12:AH420)+SUMIF(AI$12:AI420, "&lt;0")</f>
        <v>366107.02811901231</v>
      </c>
      <c r="AO420" s="78">
        <v>44594</v>
      </c>
      <c r="AP420" s="79">
        <f t="shared" ca="1" si="353"/>
        <v>3000</v>
      </c>
      <c r="AQ420" s="79">
        <f t="shared" ca="1" si="375"/>
        <v>3000</v>
      </c>
      <c r="AR420" s="79">
        <f t="shared" ref="AR420:AR483" ca="1" si="384" xml:space="preserve"> AT396 + IF(AS419 &lt; 0, -AS419, 0)</f>
        <v>1357.3810905656844</v>
      </c>
      <c r="AS420" s="79">
        <f t="shared" ca="1" si="354"/>
        <v>1642.6189094343156</v>
      </c>
      <c r="AT420" s="79">
        <f t="shared" ca="1" si="355"/>
        <v>1642.6189094343156</v>
      </c>
      <c r="AU420" s="79">
        <f t="shared" ca="1" si="338"/>
        <v>1060967.7235622816</v>
      </c>
      <c r="AV420" s="14">
        <f ca="1">SUM(AT$12:AT420)</f>
        <v>546986.58581045875</v>
      </c>
      <c r="AW420" s="77">
        <f ca="1">SUM(AR$12:AR420)+SUMIF(AS$12:AS420, "&lt;0")</f>
        <v>513981.13775182329</v>
      </c>
      <c r="AX420" s="14"/>
      <c r="AZ420" s="78">
        <v>44594</v>
      </c>
      <c r="BA420" s="79">
        <f t="shared" ca="1" si="356"/>
        <v>1500</v>
      </c>
      <c r="BB420" s="79">
        <f t="shared" ca="1" si="376"/>
        <v>1500</v>
      </c>
      <c r="BC420" s="79">
        <f t="shared" ref="BC420:BC483" ca="1" si="385" xml:space="preserve"> BE396 + IF(BD419 &lt; 0, -BD419, 0)</f>
        <v>772.40399999999931</v>
      </c>
      <c r="BD420" s="79">
        <f t="shared" ca="1" si="357"/>
        <v>727.59600000000069</v>
      </c>
      <c r="BE420" s="79">
        <f t="shared" ca="1" si="358"/>
        <v>727.59600000000069</v>
      </c>
      <c r="BF420" s="79">
        <f t="shared" ca="1" si="339"/>
        <v>584131.60100000002</v>
      </c>
      <c r="BG420" s="14">
        <f ca="1">SUM(BE$12:BE420)</f>
        <v>301623.565</v>
      </c>
      <c r="BH420" s="77">
        <f ca="1">SUM(BC$12:BC420)+SUMIF(BD$12:BD420, "&lt;0")</f>
        <v>282508.03600000002</v>
      </c>
      <c r="BJ420" s="78">
        <v>44594</v>
      </c>
      <c r="BK420" s="79">
        <f t="shared" ca="1" si="359"/>
        <v>1750</v>
      </c>
      <c r="BL420" s="79">
        <f t="shared" ca="1" si="377"/>
        <v>1750</v>
      </c>
      <c r="BM420" s="79">
        <f t="shared" ref="BM420:BM483" ca="1" si="386" xml:space="preserve"> BO396 + IF(BN419 &lt; 0, -BN419, 0)</f>
        <v>772.40399999999931</v>
      </c>
      <c r="BN420" s="79">
        <f t="shared" ca="1" si="360"/>
        <v>977.59600000000069</v>
      </c>
      <c r="BO420" s="79">
        <f t="shared" ca="1" si="361"/>
        <v>977.59600000000069</v>
      </c>
      <c r="BP420" s="79">
        <f t="shared" ca="1" si="340"/>
        <v>668381.60100000002</v>
      </c>
      <c r="BQ420" s="14">
        <f ca="1">SUM(BO$12:BO420)</f>
        <v>343873.565</v>
      </c>
      <c r="BR420" s="77">
        <f ca="1">SUM(BM$12:BM420)+SUMIF(BN$12:BN420, "&lt;0")</f>
        <v>324508.03599999996</v>
      </c>
      <c r="BT420" s="78">
        <v>44594</v>
      </c>
      <c r="BU420" s="79">
        <f t="shared" ca="1" si="362"/>
        <v>2000</v>
      </c>
      <c r="BV420" s="79">
        <f t="shared" ca="1" si="378"/>
        <v>2000</v>
      </c>
      <c r="BW420" s="79">
        <f t="shared" ref="BW420:BW483" ca="1" si="387" xml:space="preserve"> BY396 + IF(BX419 &lt; 0, -BX419, 0)</f>
        <v>921.50701009615364</v>
      </c>
      <c r="BX420" s="79">
        <f t="shared" ca="1" si="363"/>
        <v>1078.4929899038464</v>
      </c>
      <c r="BY420" s="79">
        <f t="shared" ca="1" si="364"/>
        <v>1078.4929899038464</v>
      </c>
      <c r="BZ420" s="79">
        <f t="shared" ca="1" si="370"/>
        <v>752081.49010891607</v>
      </c>
      <c r="CA420" s="14">
        <f ca="1">SUM(BY$12:BY420)</f>
        <v>385974.46198990382</v>
      </c>
      <c r="CB420" s="77">
        <f ca="1">SUM(BW$12:BW420)+SUMIF(BX$12:BX420, "&lt;0")</f>
        <v>366107.02811901231</v>
      </c>
      <c r="CD420" s="78">
        <v>44594</v>
      </c>
      <c r="CE420" s="79">
        <f t="shared" ca="1" si="365"/>
        <v>2500</v>
      </c>
      <c r="CF420" s="79">
        <f t="shared" ca="1" si="379"/>
        <v>2500</v>
      </c>
      <c r="CG420" s="79">
        <f t="shared" ref="CG420:CG483" ca="1" si="388" xml:space="preserve"> CI396 + IF(CH419 &lt; 0, -CH419, 0)</f>
        <v>1336.5299195304685</v>
      </c>
      <c r="CH420" s="79">
        <f t="shared" ca="1" si="366"/>
        <v>1163.4700804695315</v>
      </c>
      <c r="CI420" s="79">
        <f t="shared" ca="1" si="367"/>
        <v>1163.4700804695315</v>
      </c>
      <c r="CJ420" s="79">
        <f t="shared" ca="1" si="341"/>
        <v>911841.69994991261</v>
      </c>
      <c r="CK420" s="14">
        <f ca="1">SUM(CI$12:CI420)</f>
        <v>469860.56219808944</v>
      </c>
      <c r="CL420" s="77">
        <f ca="1">SUM(CG$12:CG420)+SUMIF(CH$12:CH420, "&lt;0")</f>
        <v>441981.13775182317</v>
      </c>
    </row>
    <row r="421" spans="1:90" x14ac:dyDescent="0.2">
      <c r="A421" s="56">
        <v>44595</v>
      </c>
      <c r="B421" s="76">
        <f ca="1">IF($A421&gt;= $C$5,$C$6, INDEX('[1]Historical Data'!$D$2:$D$742, MATCH(A421, '[1]Historical Data'!$B$2:$B$742, 0)))</f>
        <v>1942.7882857142852</v>
      </c>
      <c r="C421" s="79">
        <f t="shared" ca="1" si="371"/>
        <v>1942.7882857142852</v>
      </c>
      <c r="D421" s="79">
        <f t="shared" ca="1" si="380"/>
        <v>242.0260000000012</v>
      </c>
      <c r="E421" s="79">
        <f t="shared" ca="1" si="342"/>
        <v>1700.762285714284</v>
      </c>
      <c r="F421" s="79">
        <f t="shared" ca="1" si="343"/>
        <v>1700.762285714284</v>
      </c>
      <c r="G421" s="79">
        <f t="shared" ca="1" si="368"/>
        <v>735294.04157143401</v>
      </c>
      <c r="H421" s="14">
        <f ca="1">SUM(F$12:F421)</f>
        <v>378155.54757142835</v>
      </c>
      <c r="I421" s="77">
        <f ca="1">SUM(D$12:D421)+SUMIF(E$12:E421, "&lt;0")</f>
        <v>357138.49399999983</v>
      </c>
      <c r="J421" s="14"/>
      <c r="K421" s="78">
        <v>44595</v>
      </c>
      <c r="L421" s="79">
        <f t="shared" ca="1" si="344"/>
        <v>1850.8969899038457</v>
      </c>
      <c r="M421" s="79">
        <f t="shared" ca="1" si="372"/>
        <v>1850.8969899038457</v>
      </c>
      <c r="N421" s="79">
        <f t="shared" ca="1" si="381"/>
        <v>242.0260000000012</v>
      </c>
      <c r="O421" s="79">
        <f t="shared" ca="1" si="345"/>
        <v>1608.8709899038445</v>
      </c>
      <c r="P421" s="79">
        <f t="shared" ca="1" si="346"/>
        <v>1608.8709899038445</v>
      </c>
      <c r="Q421" s="79">
        <f t="shared" ca="1" si="336"/>
        <v>704234.78358749975</v>
      </c>
      <c r="R421" s="14">
        <f ca="1">SUM(P$12:P421)</f>
        <v>362534.02728365327</v>
      </c>
      <c r="S421" s="77">
        <f ca="1">SUM(N$12:N421)+SUMIF(O$12:O421, "&lt;0")</f>
        <v>341700.75630384561</v>
      </c>
      <c r="U421" s="78">
        <v>44595</v>
      </c>
      <c r="V421" s="79">
        <f t="shared" ca="1" si="347"/>
        <v>1250</v>
      </c>
      <c r="W421" s="79">
        <f t="shared" ca="1" si="373"/>
        <v>1250</v>
      </c>
      <c r="X421" s="79">
        <f t="shared" ca="1" si="382"/>
        <v>242.0260000000012</v>
      </c>
      <c r="Y421" s="79">
        <f t="shared" ca="1" si="348"/>
        <v>1007.9739999999988</v>
      </c>
      <c r="Z421" s="79">
        <f t="shared" ca="1" si="349"/>
        <v>1007.9739999999988</v>
      </c>
      <c r="AA421" s="79">
        <f t="shared" ca="1" si="337"/>
        <v>501131.60100000002</v>
      </c>
      <c r="AB421" s="14">
        <f ca="1">SUM(Z$12:Z421)</f>
        <v>260381.53899999996</v>
      </c>
      <c r="AC421" s="77">
        <f ca="1">SUM(X$12:X421)+SUMIF(Y$12:Y421, "&lt;0")</f>
        <v>240750.06200000001</v>
      </c>
      <c r="AE421" s="78">
        <v>44595</v>
      </c>
      <c r="AF421" s="79">
        <f t="shared" ca="1" si="350"/>
        <v>2000</v>
      </c>
      <c r="AG421" s="79">
        <f t="shared" ca="1" si="374"/>
        <v>2000</v>
      </c>
      <c r="AH421" s="79">
        <f t="shared" ca="1" si="383"/>
        <v>367.6237634490526</v>
      </c>
      <c r="AI421" s="79">
        <f t="shared" ca="1" si="351"/>
        <v>1632.3762365509474</v>
      </c>
      <c r="AJ421" s="79">
        <f t="shared" ca="1" si="352"/>
        <v>1632.3762365509474</v>
      </c>
      <c r="AK421" s="79">
        <f t="shared" ca="1" si="369"/>
        <v>754081.49010891607</v>
      </c>
      <c r="AL421" s="14">
        <f ca="1">SUM(AJ$12:AJ421)</f>
        <v>387606.8382264548</v>
      </c>
      <c r="AM421" s="77">
        <f ca="1">SUM(AH$12:AH421)+SUMIF(AI$12:AI421, "&lt;0")</f>
        <v>366474.65188246133</v>
      </c>
      <c r="AO421" s="78">
        <v>44595</v>
      </c>
      <c r="AP421" s="79">
        <f t="shared" ca="1" si="353"/>
        <v>3000</v>
      </c>
      <c r="AQ421" s="79">
        <f t="shared" ca="1" si="375"/>
        <v>3000</v>
      </c>
      <c r="AR421" s="79">
        <f t="shared" ca="1" si="384"/>
        <v>806.15191953047042</v>
      </c>
      <c r="AS421" s="79">
        <f t="shared" ca="1" si="354"/>
        <v>2193.8480804695296</v>
      </c>
      <c r="AT421" s="79">
        <f t="shared" ca="1" si="355"/>
        <v>2193.8480804695296</v>
      </c>
      <c r="AU421" s="79">
        <f t="shared" ca="1" si="338"/>
        <v>1063967.7235622816</v>
      </c>
      <c r="AV421" s="14">
        <f ca="1">SUM(AT$12:AT421)</f>
        <v>549180.43389092828</v>
      </c>
      <c r="AW421" s="77">
        <f ca="1">SUM(AR$12:AR421)+SUMIF(AS$12:AS421, "&lt;0")</f>
        <v>514787.28967135376</v>
      </c>
      <c r="AX421" s="14"/>
      <c r="AZ421" s="78">
        <v>44595</v>
      </c>
      <c r="BA421" s="79">
        <f t="shared" ca="1" si="356"/>
        <v>1500</v>
      </c>
      <c r="BB421" s="79">
        <f t="shared" ca="1" si="376"/>
        <v>1500</v>
      </c>
      <c r="BC421" s="79">
        <f t="shared" ca="1" si="385"/>
        <v>242.0260000000012</v>
      </c>
      <c r="BD421" s="79">
        <f t="shared" ca="1" si="357"/>
        <v>1257.9739999999988</v>
      </c>
      <c r="BE421" s="79">
        <f t="shared" ca="1" si="358"/>
        <v>1257.9739999999988</v>
      </c>
      <c r="BF421" s="79">
        <f t="shared" ca="1" si="339"/>
        <v>585631.60100000002</v>
      </c>
      <c r="BG421" s="14">
        <f ca="1">SUM(BE$12:BE421)</f>
        <v>302881.53899999999</v>
      </c>
      <c r="BH421" s="77">
        <f ca="1">SUM(BC$12:BC421)+SUMIF(BD$12:BD421, "&lt;0")</f>
        <v>282750.06200000003</v>
      </c>
      <c r="BJ421" s="78">
        <v>44595</v>
      </c>
      <c r="BK421" s="79">
        <f t="shared" ca="1" si="359"/>
        <v>1750</v>
      </c>
      <c r="BL421" s="79">
        <f t="shared" ca="1" si="377"/>
        <v>1750</v>
      </c>
      <c r="BM421" s="79">
        <f t="shared" ca="1" si="386"/>
        <v>242.0260000000012</v>
      </c>
      <c r="BN421" s="79">
        <f t="shared" ca="1" si="360"/>
        <v>1507.9739999999988</v>
      </c>
      <c r="BO421" s="79">
        <f t="shared" ca="1" si="361"/>
        <v>1507.9739999999988</v>
      </c>
      <c r="BP421" s="79">
        <f t="shared" ca="1" si="340"/>
        <v>670131.60100000002</v>
      </c>
      <c r="BQ421" s="14">
        <f ca="1">SUM(BO$12:BO421)</f>
        <v>345381.53899999999</v>
      </c>
      <c r="BR421" s="77">
        <f ca="1">SUM(BM$12:BM421)+SUMIF(BN$12:BN421, "&lt;0")</f>
        <v>324750.06199999998</v>
      </c>
      <c r="BT421" s="78">
        <v>44595</v>
      </c>
      <c r="BU421" s="79">
        <f t="shared" ca="1" si="362"/>
        <v>2000</v>
      </c>
      <c r="BV421" s="79">
        <f t="shared" ca="1" si="378"/>
        <v>2000</v>
      </c>
      <c r="BW421" s="79">
        <f t="shared" ca="1" si="387"/>
        <v>367.6237634490526</v>
      </c>
      <c r="BX421" s="79">
        <f t="shared" ca="1" si="363"/>
        <v>1632.3762365509474</v>
      </c>
      <c r="BY421" s="79">
        <f t="shared" ca="1" si="364"/>
        <v>1632.3762365509474</v>
      </c>
      <c r="BZ421" s="79">
        <f t="shared" ca="1" si="370"/>
        <v>754081.49010891607</v>
      </c>
      <c r="CA421" s="14">
        <f ca="1">SUM(BY$12:BY421)</f>
        <v>387606.8382264548</v>
      </c>
      <c r="CB421" s="77">
        <f ca="1">SUM(BW$12:BW421)+SUMIF(BX$12:BX421, "&lt;0")</f>
        <v>366474.65188246133</v>
      </c>
      <c r="CD421" s="78">
        <v>44595</v>
      </c>
      <c r="CE421" s="79">
        <f t="shared" ca="1" si="365"/>
        <v>2500</v>
      </c>
      <c r="CF421" s="79">
        <f t="shared" ca="1" si="379"/>
        <v>2500</v>
      </c>
      <c r="CG421" s="79">
        <f t="shared" ca="1" si="388"/>
        <v>806.15191953047042</v>
      </c>
      <c r="CH421" s="79">
        <f t="shared" ca="1" si="366"/>
        <v>1693.8480804695296</v>
      </c>
      <c r="CI421" s="79">
        <f t="shared" ca="1" si="367"/>
        <v>1693.8480804695296</v>
      </c>
      <c r="CJ421" s="79">
        <f t="shared" ca="1" si="341"/>
        <v>914341.69994991261</v>
      </c>
      <c r="CK421" s="14">
        <f ca="1">SUM(CI$12:CI421)</f>
        <v>471554.41027855896</v>
      </c>
      <c r="CL421" s="77">
        <f ca="1">SUM(CG$12:CG421)+SUMIF(CH$12:CH421, "&lt;0")</f>
        <v>442787.28967135365</v>
      </c>
    </row>
    <row r="422" spans="1:90" x14ac:dyDescent="0.2">
      <c r="A422" s="56">
        <v>44596</v>
      </c>
      <c r="B422" s="76">
        <f ca="1">IF($A422&gt;= $C$5,$C$6, INDEX('[1]Historical Data'!$D$2:$D$742, MATCH(A422, '[1]Historical Data'!$B$2:$B$742, 0)))</f>
        <v>1942.7882857142852</v>
      </c>
      <c r="C422" s="79">
        <f t="shared" ca="1" si="371"/>
        <v>1942.7882857142852</v>
      </c>
      <c r="D422" s="79">
        <f t="shared" ca="1" si="380"/>
        <v>1110.8080000000014</v>
      </c>
      <c r="E422" s="79">
        <f t="shared" ca="1" si="342"/>
        <v>831.98028571428381</v>
      </c>
      <c r="F422" s="79">
        <f t="shared" ca="1" si="343"/>
        <v>831.98028571428381</v>
      </c>
      <c r="G422" s="79">
        <f t="shared" ca="1" si="368"/>
        <v>737236.82985714835</v>
      </c>
      <c r="H422" s="14">
        <f ca="1">SUM(F$12:F422)</f>
        <v>378987.52785714262</v>
      </c>
      <c r="I422" s="77">
        <f ca="1">SUM(D$12:D422)+SUMIF(E$12:E422, "&lt;0")</f>
        <v>358249.30199999985</v>
      </c>
      <c r="J422" s="14"/>
      <c r="K422" s="78">
        <v>44596</v>
      </c>
      <c r="L422" s="79">
        <f t="shared" ca="1" si="344"/>
        <v>1850.8969899038457</v>
      </c>
      <c r="M422" s="79">
        <f t="shared" ca="1" si="372"/>
        <v>1850.8969899038457</v>
      </c>
      <c r="N422" s="79">
        <f t="shared" ca="1" si="381"/>
        <v>1110.8080000000014</v>
      </c>
      <c r="O422" s="79">
        <f t="shared" ca="1" si="345"/>
        <v>740.08898990384432</v>
      </c>
      <c r="P422" s="79">
        <f t="shared" ca="1" si="346"/>
        <v>740.08898990384432</v>
      </c>
      <c r="Q422" s="79">
        <f t="shared" ca="1" si="336"/>
        <v>706085.68057740363</v>
      </c>
      <c r="R422" s="14">
        <f ca="1">SUM(P$12:P422)</f>
        <v>363274.11627355713</v>
      </c>
      <c r="S422" s="77">
        <f ca="1">SUM(N$12:N422)+SUMIF(O$12:O422, "&lt;0")</f>
        <v>342811.56430384563</v>
      </c>
      <c r="U422" s="78">
        <v>44596</v>
      </c>
      <c r="V422" s="79">
        <f t="shared" ca="1" si="347"/>
        <v>1250</v>
      </c>
      <c r="W422" s="79">
        <f t="shared" ca="1" si="373"/>
        <v>1250</v>
      </c>
      <c r="X422" s="79">
        <f t="shared" ca="1" si="382"/>
        <v>1110.8080000000014</v>
      </c>
      <c r="Y422" s="79">
        <f t="shared" ca="1" si="348"/>
        <v>139.19199999999864</v>
      </c>
      <c r="Z422" s="79">
        <f t="shared" ca="1" si="349"/>
        <v>139.19199999999864</v>
      </c>
      <c r="AA422" s="79">
        <f t="shared" ca="1" si="337"/>
        <v>502381.60100000002</v>
      </c>
      <c r="AB422" s="14">
        <f ca="1">SUM(Z$12:Z422)</f>
        <v>260520.73099999997</v>
      </c>
      <c r="AC422" s="77">
        <f ca="1">SUM(X$12:X422)+SUMIF(Y$12:Y422, "&lt;0")</f>
        <v>241860.87</v>
      </c>
      <c r="AE422" s="78">
        <v>44596</v>
      </c>
      <c r="AF422" s="79">
        <f t="shared" ca="1" si="350"/>
        <v>2000</v>
      </c>
      <c r="AG422" s="79">
        <f t="shared" ca="1" si="374"/>
        <v>2000</v>
      </c>
      <c r="AH422" s="79">
        <f t="shared" ca="1" si="383"/>
        <v>1212.9005168019498</v>
      </c>
      <c r="AI422" s="79">
        <f t="shared" ca="1" si="351"/>
        <v>787.09948319805017</v>
      </c>
      <c r="AJ422" s="79">
        <f t="shared" ca="1" si="352"/>
        <v>787.09948319805017</v>
      </c>
      <c r="AK422" s="79">
        <f t="shared" ca="1" si="369"/>
        <v>756081.49010891607</v>
      </c>
      <c r="AL422" s="14">
        <f ca="1">SUM(AJ$12:AJ422)</f>
        <v>388393.93770965288</v>
      </c>
      <c r="AM422" s="77">
        <f ca="1">SUM(AH$12:AH422)+SUMIF(AI$12:AI422, "&lt;0")</f>
        <v>367687.55239926325</v>
      </c>
      <c r="AO422" s="78">
        <v>44596</v>
      </c>
      <c r="AP422" s="79">
        <f t="shared" ca="1" si="353"/>
        <v>3000</v>
      </c>
      <c r="AQ422" s="79">
        <f t="shared" ca="1" si="375"/>
        <v>3000</v>
      </c>
      <c r="AR422" s="79">
        <f t="shared" ca="1" si="384"/>
        <v>1674.9339195304706</v>
      </c>
      <c r="AS422" s="79">
        <f t="shared" ca="1" si="354"/>
        <v>1325.0660804695294</v>
      </c>
      <c r="AT422" s="79">
        <f t="shared" ca="1" si="355"/>
        <v>1325.0660804695294</v>
      </c>
      <c r="AU422" s="79">
        <f t="shared" ca="1" si="338"/>
        <v>1066967.7235622816</v>
      </c>
      <c r="AV422" s="14">
        <f ca="1">SUM(AT$12:AT422)</f>
        <v>550505.4999713978</v>
      </c>
      <c r="AW422" s="77">
        <f ca="1">SUM(AR$12:AR422)+SUMIF(AS$12:AS422, "&lt;0")</f>
        <v>516462.22359088424</v>
      </c>
      <c r="AX422" s="14"/>
      <c r="AZ422" s="78">
        <v>44596</v>
      </c>
      <c r="BA422" s="79">
        <f t="shared" ca="1" si="356"/>
        <v>1500</v>
      </c>
      <c r="BB422" s="79">
        <f t="shared" ca="1" si="376"/>
        <v>1500</v>
      </c>
      <c r="BC422" s="79">
        <f t="shared" ca="1" si="385"/>
        <v>1110.8080000000014</v>
      </c>
      <c r="BD422" s="79">
        <f t="shared" ca="1" si="357"/>
        <v>389.19199999999864</v>
      </c>
      <c r="BE422" s="79">
        <f t="shared" ca="1" si="358"/>
        <v>389.19199999999864</v>
      </c>
      <c r="BF422" s="79">
        <f t="shared" ca="1" si="339"/>
        <v>587131.60100000002</v>
      </c>
      <c r="BG422" s="14">
        <f ca="1">SUM(BE$12:BE422)</f>
        <v>303270.73099999997</v>
      </c>
      <c r="BH422" s="77">
        <f ca="1">SUM(BC$12:BC422)+SUMIF(BD$12:BD422, "&lt;0")</f>
        <v>283860.87000000005</v>
      </c>
      <c r="BJ422" s="78">
        <v>44596</v>
      </c>
      <c r="BK422" s="79">
        <f t="shared" ca="1" si="359"/>
        <v>1750</v>
      </c>
      <c r="BL422" s="79">
        <f t="shared" ca="1" si="377"/>
        <v>1750</v>
      </c>
      <c r="BM422" s="79">
        <f t="shared" ca="1" si="386"/>
        <v>1110.8080000000014</v>
      </c>
      <c r="BN422" s="79">
        <f t="shared" ca="1" si="360"/>
        <v>639.19199999999864</v>
      </c>
      <c r="BO422" s="79">
        <f t="shared" ca="1" si="361"/>
        <v>639.19199999999864</v>
      </c>
      <c r="BP422" s="79">
        <f t="shared" ca="1" si="340"/>
        <v>671881.60100000002</v>
      </c>
      <c r="BQ422" s="14">
        <f ca="1">SUM(BO$12:BO422)</f>
        <v>346020.73099999997</v>
      </c>
      <c r="BR422" s="77">
        <f ca="1">SUM(BM$12:BM422)+SUMIF(BN$12:BN422, "&lt;0")</f>
        <v>325860.87</v>
      </c>
      <c r="BT422" s="78">
        <v>44596</v>
      </c>
      <c r="BU422" s="79">
        <f t="shared" ca="1" si="362"/>
        <v>2000</v>
      </c>
      <c r="BV422" s="79">
        <f t="shared" ca="1" si="378"/>
        <v>2000</v>
      </c>
      <c r="BW422" s="79">
        <f t="shared" ca="1" si="387"/>
        <v>1212.9005168019498</v>
      </c>
      <c r="BX422" s="79">
        <f t="shared" ca="1" si="363"/>
        <v>787.09948319805017</v>
      </c>
      <c r="BY422" s="79">
        <f t="shared" ca="1" si="364"/>
        <v>787.09948319805017</v>
      </c>
      <c r="BZ422" s="79">
        <f t="shared" ca="1" si="370"/>
        <v>756081.49010891607</v>
      </c>
      <c r="CA422" s="14">
        <f ca="1">SUM(BY$12:BY422)</f>
        <v>388393.93770965288</v>
      </c>
      <c r="CB422" s="77">
        <f ca="1">SUM(BW$12:BW422)+SUMIF(BX$12:BX422, "&lt;0")</f>
        <v>367687.55239926325</v>
      </c>
      <c r="CD422" s="78">
        <v>44596</v>
      </c>
      <c r="CE422" s="79">
        <f t="shared" ca="1" si="365"/>
        <v>2500</v>
      </c>
      <c r="CF422" s="79">
        <f t="shared" ca="1" si="379"/>
        <v>2500</v>
      </c>
      <c r="CG422" s="79">
        <f t="shared" ca="1" si="388"/>
        <v>1674.9339195304706</v>
      </c>
      <c r="CH422" s="79">
        <f t="shared" ca="1" si="366"/>
        <v>825.06608046952942</v>
      </c>
      <c r="CI422" s="79">
        <f t="shared" ca="1" si="367"/>
        <v>825.06608046952942</v>
      </c>
      <c r="CJ422" s="79">
        <f t="shared" ca="1" si="341"/>
        <v>916841.69994991261</v>
      </c>
      <c r="CK422" s="14">
        <f ca="1">SUM(CI$12:CI422)</f>
        <v>472379.47635902849</v>
      </c>
      <c r="CL422" s="77">
        <f ca="1">SUM(CG$12:CG422)+SUMIF(CH$12:CH422, "&lt;0")</f>
        <v>444462.22359088412</v>
      </c>
    </row>
    <row r="423" spans="1:90" x14ac:dyDescent="0.2">
      <c r="A423" s="56">
        <v>44597</v>
      </c>
      <c r="B423" s="76">
        <f ca="1">IF($A423&gt;= $C$5,$C$6, INDEX('[1]Historical Data'!$D$2:$D$742, MATCH(A423, '[1]Historical Data'!$B$2:$B$742, 0)))</f>
        <v>1942.7882857142852</v>
      </c>
      <c r="C423" s="79">
        <f t="shared" ca="1" si="371"/>
        <v>1942.7882857142852</v>
      </c>
      <c r="D423" s="79">
        <f t="shared" ca="1" si="380"/>
        <v>1198.6289999999931</v>
      </c>
      <c r="E423" s="79">
        <f t="shared" ca="1" si="342"/>
        <v>744.15928571429208</v>
      </c>
      <c r="F423" s="79">
        <f t="shared" ca="1" si="343"/>
        <v>744.15928571429208</v>
      </c>
      <c r="G423" s="79">
        <f t="shared" ca="1" si="368"/>
        <v>739179.61814286269</v>
      </c>
      <c r="H423" s="14">
        <f ca="1">SUM(F$12:F423)</f>
        <v>379731.68714285688</v>
      </c>
      <c r="I423" s="77">
        <f ca="1">SUM(D$12:D423)+SUMIF(E$12:E423, "&lt;0")</f>
        <v>359447.93099999987</v>
      </c>
      <c r="J423" s="14"/>
      <c r="K423" s="78">
        <v>44597</v>
      </c>
      <c r="L423" s="79">
        <f t="shared" ca="1" si="344"/>
        <v>1850.8969899038457</v>
      </c>
      <c r="M423" s="79">
        <f t="shared" ca="1" si="372"/>
        <v>1850.8969899038457</v>
      </c>
      <c r="N423" s="79">
        <f t="shared" ca="1" si="381"/>
        <v>1198.6289999999931</v>
      </c>
      <c r="O423" s="79">
        <f t="shared" ca="1" si="345"/>
        <v>652.26798990385259</v>
      </c>
      <c r="P423" s="79">
        <f t="shared" ca="1" si="346"/>
        <v>652.26798990385259</v>
      </c>
      <c r="Q423" s="79">
        <f t="shared" ca="1" si="336"/>
        <v>707936.57756730751</v>
      </c>
      <c r="R423" s="14">
        <f ca="1">SUM(P$12:P423)</f>
        <v>363926.38426346099</v>
      </c>
      <c r="S423" s="77">
        <f ca="1">SUM(N$12:N423)+SUMIF(O$12:O423, "&lt;0")</f>
        <v>344010.19330384565</v>
      </c>
      <c r="U423" s="78">
        <v>44597</v>
      </c>
      <c r="V423" s="79">
        <f t="shared" ca="1" si="347"/>
        <v>1250</v>
      </c>
      <c r="W423" s="79">
        <f t="shared" ca="1" si="373"/>
        <v>1250</v>
      </c>
      <c r="X423" s="79">
        <f t="shared" ca="1" si="382"/>
        <v>1198.6289999999931</v>
      </c>
      <c r="Y423" s="79">
        <f t="shared" ca="1" si="348"/>
        <v>51.371000000006916</v>
      </c>
      <c r="Z423" s="79">
        <f t="shared" ca="1" si="349"/>
        <v>51.371000000006916</v>
      </c>
      <c r="AA423" s="79">
        <f t="shared" ca="1" si="337"/>
        <v>503631.60100000002</v>
      </c>
      <c r="AB423" s="14">
        <f ca="1">SUM(Z$12:Z423)</f>
        <v>260572.10199999998</v>
      </c>
      <c r="AC423" s="77">
        <f ca="1">SUM(X$12:X423)+SUMIF(Y$12:Y423, "&lt;0")</f>
        <v>243059.49899999998</v>
      </c>
      <c r="AE423" s="78">
        <v>44597</v>
      </c>
      <c r="AF423" s="79">
        <f t="shared" ca="1" si="350"/>
        <v>2000</v>
      </c>
      <c r="AG423" s="79">
        <f t="shared" ca="1" si="374"/>
        <v>2000</v>
      </c>
      <c r="AH423" s="79">
        <f t="shared" ca="1" si="383"/>
        <v>1277.2162701548386</v>
      </c>
      <c r="AI423" s="79">
        <f t="shared" ca="1" si="351"/>
        <v>722.78372984516136</v>
      </c>
      <c r="AJ423" s="79">
        <f t="shared" ca="1" si="352"/>
        <v>722.78372984516136</v>
      </c>
      <c r="AK423" s="79">
        <f t="shared" ca="1" si="369"/>
        <v>758081.49010891607</v>
      </c>
      <c r="AL423" s="14">
        <f ca="1">SUM(AJ$12:AJ423)</f>
        <v>389116.72143949801</v>
      </c>
      <c r="AM423" s="77">
        <f ca="1">SUM(AH$12:AH423)+SUMIF(AI$12:AI423, "&lt;0")</f>
        <v>368964.76866941812</v>
      </c>
      <c r="AO423" s="78">
        <v>44597</v>
      </c>
      <c r="AP423" s="79">
        <f t="shared" ca="1" si="353"/>
        <v>3000</v>
      </c>
      <c r="AQ423" s="79">
        <f t="shared" ca="1" si="375"/>
        <v>3000</v>
      </c>
      <c r="AR423" s="79">
        <f t="shared" ca="1" si="384"/>
        <v>1762.7549195304623</v>
      </c>
      <c r="AS423" s="79">
        <f t="shared" ca="1" si="354"/>
        <v>1237.2450804695377</v>
      </c>
      <c r="AT423" s="79">
        <f t="shared" ca="1" si="355"/>
        <v>1237.2450804695377</v>
      </c>
      <c r="AU423" s="79">
        <f t="shared" ca="1" si="338"/>
        <v>1069967.7235622816</v>
      </c>
      <c r="AV423" s="14">
        <f ca="1">SUM(AT$12:AT423)</f>
        <v>551742.74505186733</v>
      </c>
      <c r="AW423" s="77">
        <f ca="1">SUM(AR$12:AR423)+SUMIF(AS$12:AS423, "&lt;0")</f>
        <v>518224.97851041472</v>
      </c>
      <c r="AX423" s="14"/>
      <c r="AZ423" s="78">
        <v>44597</v>
      </c>
      <c r="BA423" s="79">
        <f t="shared" ca="1" si="356"/>
        <v>1500</v>
      </c>
      <c r="BB423" s="79">
        <f t="shared" ca="1" si="376"/>
        <v>1500</v>
      </c>
      <c r="BC423" s="79">
        <f t="shared" ca="1" si="385"/>
        <v>1198.6289999999931</v>
      </c>
      <c r="BD423" s="79">
        <f t="shared" ca="1" si="357"/>
        <v>301.37100000000692</v>
      </c>
      <c r="BE423" s="79">
        <f t="shared" ca="1" si="358"/>
        <v>301.37100000000692</v>
      </c>
      <c r="BF423" s="79">
        <f t="shared" ca="1" si="339"/>
        <v>588631.60100000002</v>
      </c>
      <c r="BG423" s="14">
        <f ca="1">SUM(BE$12:BE423)</f>
        <v>303572.10199999996</v>
      </c>
      <c r="BH423" s="77">
        <f ca="1">SUM(BC$12:BC423)+SUMIF(BD$12:BD423, "&lt;0")</f>
        <v>285059.49900000007</v>
      </c>
      <c r="BJ423" s="78">
        <v>44597</v>
      </c>
      <c r="BK423" s="79">
        <f t="shared" ca="1" si="359"/>
        <v>1750</v>
      </c>
      <c r="BL423" s="79">
        <f t="shared" ca="1" si="377"/>
        <v>1750</v>
      </c>
      <c r="BM423" s="79">
        <f t="shared" ca="1" si="386"/>
        <v>1198.6289999999931</v>
      </c>
      <c r="BN423" s="79">
        <f t="shared" ca="1" si="360"/>
        <v>551.37100000000692</v>
      </c>
      <c r="BO423" s="79">
        <f t="shared" ca="1" si="361"/>
        <v>551.37100000000692</v>
      </c>
      <c r="BP423" s="79">
        <f t="shared" ca="1" si="340"/>
        <v>673631.60100000002</v>
      </c>
      <c r="BQ423" s="14">
        <f ca="1">SUM(BO$12:BO423)</f>
        <v>346572.10199999996</v>
      </c>
      <c r="BR423" s="77">
        <f ca="1">SUM(BM$12:BM423)+SUMIF(BN$12:BN423, "&lt;0")</f>
        <v>327059.49900000001</v>
      </c>
      <c r="BT423" s="78">
        <v>44597</v>
      </c>
      <c r="BU423" s="79">
        <f t="shared" ca="1" si="362"/>
        <v>2000</v>
      </c>
      <c r="BV423" s="79">
        <f t="shared" ca="1" si="378"/>
        <v>2000</v>
      </c>
      <c r="BW423" s="79">
        <f t="shared" ca="1" si="387"/>
        <v>1277.2162701548386</v>
      </c>
      <c r="BX423" s="79">
        <f t="shared" ca="1" si="363"/>
        <v>722.78372984516136</v>
      </c>
      <c r="BY423" s="79">
        <f t="shared" ca="1" si="364"/>
        <v>722.78372984516136</v>
      </c>
      <c r="BZ423" s="79">
        <f t="shared" ca="1" si="370"/>
        <v>758081.49010891607</v>
      </c>
      <c r="CA423" s="14">
        <f ca="1">SUM(BY$12:BY423)</f>
        <v>389116.72143949801</v>
      </c>
      <c r="CB423" s="77">
        <f ca="1">SUM(BW$12:BW423)+SUMIF(BX$12:BX423, "&lt;0")</f>
        <v>368964.76866941812</v>
      </c>
      <c r="CD423" s="78">
        <v>44597</v>
      </c>
      <c r="CE423" s="79">
        <f t="shared" ca="1" si="365"/>
        <v>2500</v>
      </c>
      <c r="CF423" s="79">
        <f t="shared" ca="1" si="379"/>
        <v>2500</v>
      </c>
      <c r="CG423" s="79">
        <f t="shared" ca="1" si="388"/>
        <v>1762.7549195304623</v>
      </c>
      <c r="CH423" s="79">
        <f t="shared" ca="1" si="366"/>
        <v>737.2450804695377</v>
      </c>
      <c r="CI423" s="79">
        <f t="shared" ca="1" si="367"/>
        <v>737.2450804695377</v>
      </c>
      <c r="CJ423" s="79">
        <f t="shared" ca="1" si="341"/>
        <v>919341.69994991261</v>
      </c>
      <c r="CK423" s="14">
        <f ca="1">SUM(CI$12:CI423)</f>
        <v>473116.72143949801</v>
      </c>
      <c r="CL423" s="77">
        <f ca="1">SUM(CG$12:CG423)+SUMIF(CH$12:CH423, "&lt;0")</f>
        <v>446224.9785104146</v>
      </c>
    </row>
    <row r="424" spans="1:90" x14ac:dyDescent="0.2">
      <c r="A424" s="56">
        <v>44598</v>
      </c>
      <c r="B424" s="76">
        <f ca="1">IF($A424&gt;= $C$5,$C$6, INDEX('[1]Historical Data'!$D$2:$D$742, MATCH(A424, '[1]Historical Data'!$B$2:$B$742, 0)))</f>
        <v>1942.7882857142852</v>
      </c>
      <c r="C424" s="79">
        <f t="shared" ca="1" si="371"/>
        <v>1942.7882857142852</v>
      </c>
      <c r="D424" s="79">
        <f t="shared" ca="1" si="380"/>
        <v>1491.6670000000049</v>
      </c>
      <c r="E424" s="79">
        <f t="shared" ca="1" si="342"/>
        <v>451.12128571428025</v>
      </c>
      <c r="F424" s="79">
        <f t="shared" ca="1" si="343"/>
        <v>451.12128571428025</v>
      </c>
      <c r="G424" s="79">
        <f t="shared" ca="1" si="368"/>
        <v>741122.40642857703</v>
      </c>
      <c r="H424" s="14">
        <f ca="1">SUM(F$12:F424)</f>
        <v>380182.80842857115</v>
      </c>
      <c r="I424" s="77">
        <f ca="1">SUM(D$12:D424)+SUMIF(E$12:E424, "&lt;0")</f>
        <v>360939.59799999988</v>
      </c>
      <c r="J424" s="14"/>
      <c r="K424" s="78">
        <v>44598</v>
      </c>
      <c r="L424" s="79">
        <f t="shared" ca="1" si="344"/>
        <v>1850.8969899038457</v>
      </c>
      <c r="M424" s="79">
        <f t="shared" ca="1" si="372"/>
        <v>1850.8969899038457</v>
      </c>
      <c r="N424" s="79">
        <f t="shared" ca="1" si="381"/>
        <v>1491.6670000000049</v>
      </c>
      <c r="O424" s="79">
        <f t="shared" ca="1" si="345"/>
        <v>359.22998990384076</v>
      </c>
      <c r="P424" s="79">
        <f t="shared" ca="1" si="346"/>
        <v>359.22998990384076</v>
      </c>
      <c r="Q424" s="79">
        <f t="shared" ca="1" si="336"/>
        <v>709787.47455721139</v>
      </c>
      <c r="R424" s="14">
        <f ca="1">SUM(P$12:P424)</f>
        <v>364285.61425336485</v>
      </c>
      <c r="S424" s="77">
        <f ca="1">SUM(N$12:N424)+SUMIF(O$12:O424, "&lt;0")</f>
        <v>345501.86030384566</v>
      </c>
      <c r="U424" s="78">
        <v>44598</v>
      </c>
      <c r="V424" s="79">
        <f t="shared" ca="1" si="347"/>
        <v>1250</v>
      </c>
      <c r="W424" s="79">
        <f t="shared" ca="1" si="373"/>
        <v>1250</v>
      </c>
      <c r="X424" s="79">
        <f t="shared" ca="1" si="382"/>
        <v>1250</v>
      </c>
      <c r="Y424" s="79">
        <f t="shared" ca="1" si="348"/>
        <v>0</v>
      </c>
      <c r="Z424" s="79">
        <f t="shared" ca="1" si="349"/>
        <v>0</v>
      </c>
      <c r="AA424" s="79">
        <f t="shared" ca="1" si="337"/>
        <v>504881.60100000002</v>
      </c>
      <c r="AB424" s="14">
        <f ca="1">SUM(Z$12:Z424)</f>
        <v>260572.10199999998</v>
      </c>
      <c r="AC424" s="77">
        <f ca="1">SUM(X$12:X424)+SUMIF(Y$12:Y424, "&lt;0")</f>
        <v>244309.49899999998</v>
      </c>
      <c r="AE424" s="78">
        <v>44598</v>
      </c>
      <c r="AF424" s="79">
        <f t="shared" ca="1" si="350"/>
        <v>2000</v>
      </c>
      <c r="AG424" s="79">
        <f t="shared" ca="1" si="374"/>
        <v>2000</v>
      </c>
      <c r="AH424" s="79">
        <f t="shared" ca="1" si="383"/>
        <v>1546.7490235077478</v>
      </c>
      <c r="AI424" s="79">
        <f t="shared" ca="1" si="351"/>
        <v>453.25097649225222</v>
      </c>
      <c r="AJ424" s="79">
        <f t="shared" ca="1" si="352"/>
        <v>453.25097649225222</v>
      </c>
      <c r="AK424" s="79">
        <f t="shared" ca="1" si="369"/>
        <v>760081.49010891607</v>
      </c>
      <c r="AL424" s="14">
        <f ca="1">SUM(AJ$12:AJ424)</f>
        <v>389569.97241599025</v>
      </c>
      <c r="AM424" s="77">
        <f ca="1">SUM(AH$12:AH424)+SUMIF(AI$12:AI424, "&lt;0")</f>
        <v>370511.51769292587</v>
      </c>
      <c r="AO424" s="78">
        <v>44598</v>
      </c>
      <c r="AP424" s="79">
        <f t="shared" ca="1" si="353"/>
        <v>3000</v>
      </c>
      <c r="AQ424" s="79">
        <f t="shared" ca="1" si="375"/>
        <v>3000</v>
      </c>
      <c r="AR424" s="79">
        <f t="shared" ca="1" si="384"/>
        <v>2055.7929195304741</v>
      </c>
      <c r="AS424" s="79">
        <f t="shared" ca="1" si="354"/>
        <v>944.20708046952586</v>
      </c>
      <c r="AT424" s="79">
        <f t="shared" ca="1" si="355"/>
        <v>944.20708046952586</v>
      </c>
      <c r="AU424" s="79">
        <f t="shared" ca="1" si="338"/>
        <v>1072967.7235622816</v>
      </c>
      <c r="AV424" s="14">
        <f ca="1">SUM(AT$12:AT424)</f>
        <v>552686.95213233691</v>
      </c>
      <c r="AW424" s="77">
        <f ca="1">SUM(AR$12:AR424)+SUMIF(AS$12:AS424, "&lt;0")</f>
        <v>520280.77142994519</v>
      </c>
      <c r="AX424" s="14"/>
      <c r="AZ424" s="78">
        <v>44598</v>
      </c>
      <c r="BA424" s="79">
        <f t="shared" ca="1" si="356"/>
        <v>1500</v>
      </c>
      <c r="BB424" s="79">
        <f t="shared" ca="1" si="376"/>
        <v>1500</v>
      </c>
      <c r="BC424" s="79">
        <f t="shared" ca="1" si="385"/>
        <v>1491.6670000000049</v>
      </c>
      <c r="BD424" s="79">
        <f t="shared" ca="1" si="357"/>
        <v>8.3329999999950815</v>
      </c>
      <c r="BE424" s="79">
        <f t="shared" ca="1" si="358"/>
        <v>8.3329999999950815</v>
      </c>
      <c r="BF424" s="79">
        <f t="shared" ca="1" si="339"/>
        <v>590131.60100000002</v>
      </c>
      <c r="BG424" s="14">
        <f ca="1">SUM(BE$12:BE424)</f>
        <v>303580.43499999994</v>
      </c>
      <c r="BH424" s="77">
        <f ca="1">SUM(BC$12:BC424)+SUMIF(BD$12:BD424, "&lt;0")</f>
        <v>286551.16600000008</v>
      </c>
      <c r="BJ424" s="78">
        <v>44598</v>
      </c>
      <c r="BK424" s="79">
        <f t="shared" ca="1" si="359"/>
        <v>1750</v>
      </c>
      <c r="BL424" s="79">
        <f t="shared" ca="1" si="377"/>
        <v>1750</v>
      </c>
      <c r="BM424" s="79">
        <f t="shared" ca="1" si="386"/>
        <v>1491.6670000000049</v>
      </c>
      <c r="BN424" s="79">
        <f t="shared" ca="1" si="360"/>
        <v>258.33299999999508</v>
      </c>
      <c r="BO424" s="79">
        <f t="shared" ca="1" si="361"/>
        <v>258.33299999999508</v>
      </c>
      <c r="BP424" s="79">
        <f t="shared" ca="1" si="340"/>
        <v>675381.60100000002</v>
      </c>
      <c r="BQ424" s="14">
        <f ca="1">SUM(BO$12:BO424)</f>
        <v>346830.43499999994</v>
      </c>
      <c r="BR424" s="77">
        <f ca="1">SUM(BM$12:BM424)+SUMIF(BN$12:BN424, "&lt;0")</f>
        <v>328551.16600000003</v>
      </c>
      <c r="BT424" s="78">
        <v>44598</v>
      </c>
      <c r="BU424" s="79">
        <f t="shared" ca="1" si="362"/>
        <v>2000</v>
      </c>
      <c r="BV424" s="79">
        <f t="shared" ca="1" si="378"/>
        <v>2000</v>
      </c>
      <c r="BW424" s="79">
        <f t="shared" ca="1" si="387"/>
        <v>1546.7490235077478</v>
      </c>
      <c r="BX424" s="79">
        <f t="shared" ca="1" si="363"/>
        <v>453.25097649225222</v>
      </c>
      <c r="BY424" s="79">
        <f t="shared" ca="1" si="364"/>
        <v>453.25097649225222</v>
      </c>
      <c r="BZ424" s="79">
        <f t="shared" ca="1" si="370"/>
        <v>760081.49010891607</v>
      </c>
      <c r="CA424" s="14">
        <f ca="1">SUM(BY$12:BY424)</f>
        <v>389569.97241599025</v>
      </c>
      <c r="CB424" s="77">
        <f ca="1">SUM(BW$12:BW424)+SUMIF(BX$12:BX424, "&lt;0")</f>
        <v>370511.51769292587</v>
      </c>
      <c r="CD424" s="78">
        <v>44598</v>
      </c>
      <c r="CE424" s="79">
        <f t="shared" ca="1" si="365"/>
        <v>2500</v>
      </c>
      <c r="CF424" s="79">
        <f t="shared" ca="1" si="379"/>
        <v>2500</v>
      </c>
      <c r="CG424" s="79">
        <f t="shared" ca="1" si="388"/>
        <v>2046.7490235077478</v>
      </c>
      <c r="CH424" s="79">
        <f t="shared" ca="1" si="366"/>
        <v>453.25097649225222</v>
      </c>
      <c r="CI424" s="79">
        <f t="shared" ca="1" si="367"/>
        <v>453.25097649225222</v>
      </c>
      <c r="CJ424" s="79">
        <f t="shared" ca="1" si="341"/>
        <v>921841.69994991261</v>
      </c>
      <c r="CK424" s="14">
        <f ca="1">SUM(CI$12:CI424)</f>
        <v>473569.97241599025</v>
      </c>
      <c r="CL424" s="77">
        <f ca="1">SUM(CG$12:CG424)+SUMIF(CH$12:CH424, "&lt;0")</f>
        <v>448271.72753392236</v>
      </c>
    </row>
    <row r="425" spans="1:90" x14ac:dyDescent="0.2">
      <c r="A425" s="56">
        <v>44599</v>
      </c>
      <c r="B425" s="76">
        <f ca="1">IF($A425&gt;= $C$5,$C$6, INDEX('[1]Historical Data'!$D$2:$D$742, MATCH(A425, '[1]Historical Data'!$B$2:$B$742, 0)))</f>
        <v>1942.7882857142852</v>
      </c>
      <c r="C425" s="79">
        <f t="shared" ca="1" si="371"/>
        <v>1942.7882857142852</v>
      </c>
      <c r="D425" s="79">
        <f t="shared" ca="1" si="380"/>
        <v>1353.3700000000008</v>
      </c>
      <c r="E425" s="79">
        <f t="shared" ca="1" si="342"/>
        <v>589.41828571428437</v>
      </c>
      <c r="F425" s="79">
        <f t="shared" ca="1" si="343"/>
        <v>589.41828571428437</v>
      </c>
      <c r="G425" s="79">
        <f t="shared" ca="1" si="368"/>
        <v>743065.19471429137</v>
      </c>
      <c r="H425" s="14">
        <f ca="1">SUM(F$12:F425)</f>
        <v>380772.22671428544</v>
      </c>
      <c r="I425" s="77">
        <f ca="1">SUM(D$12:D425)+SUMIF(E$12:E425, "&lt;0")</f>
        <v>362292.96799999988</v>
      </c>
      <c r="J425" s="14"/>
      <c r="K425" s="78">
        <v>44599</v>
      </c>
      <c r="L425" s="79">
        <f t="shared" ca="1" si="344"/>
        <v>1850.8969899038457</v>
      </c>
      <c r="M425" s="79">
        <f t="shared" ca="1" si="372"/>
        <v>1850.8969899038457</v>
      </c>
      <c r="N425" s="79">
        <f t="shared" ca="1" si="381"/>
        <v>1353.3700000000008</v>
      </c>
      <c r="O425" s="79">
        <f t="shared" ca="1" si="345"/>
        <v>497.52698990384488</v>
      </c>
      <c r="P425" s="79">
        <f t="shared" ca="1" si="346"/>
        <v>497.52698990384488</v>
      </c>
      <c r="Q425" s="79">
        <f t="shared" ca="1" si="336"/>
        <v>711638.37154711527</v>
      </c>
      <c r="R425" s="14">
        <f ca="1">SUM(P$12:P425)</f>
        <v>364783.14124326868</v>
      </c>
      <c r="S425" s="77">
        <f ca="1">SUM(N$12:N425)+SUMIF(O$12:O425, "&lt;0")</f>
        <v>346855.23030384566</v>
      </c>
      <c r="U425" s="78">
        <v>44599</v>
      </c>
      <c r="V425" s="79">
        <f t="shared" ca="1" si="347"/>
        <v>1250</v>
      </c>
      <c r="W425" s="79">
        <f t="shared" ca="1" si="373"/>
        <v>1250</v>
      </c>
      <c r="X425" s="79">
        <f t="shared" ca="1" si="382"/>
        <v>1250</v>
      </c>
      <c r="Y425" s="79">
        <f t="shared" ca="1" si="348"/>
        <v>0</v>
      </c>
      <c r="Z425" s="79">
        <f t="shared" ca="1" si="349"/>
        <v>0</v>
      </c>
      <c r="AA425" s="79">
        <f t="shared" ca="1" si="337"/>
        <v>506131.60100000002</v>
      </c>
      <c r="AB425" s="14">
        <f ca="1">SUM(Z$12:Z425)</f>
        <v>260572.10199999998</v>
      </c>
      <c r="AC425" s="77">
        <f ca="1">SUM(X$12:X425)+SUMIF(Y$12:Y425, "&lt;0")</f>
        <v>245559.49899999998</v>
      </c>
      <c r="AE425" s="78">
        <v>44599</v>
      </c>
      <c r="AF425" s="79">
        <f t="shared" ca="1" si="350"/>
        <v>2000</v>
      </c>
      <c r="AG425" s="79">
        <f t="shared" ca="1" si="374"/>
        <v>2000</v>
      </c>
      <c r="AH425" s="79">
        <f t="shared" ca="1" si="383"/>
        <v>1384.9467768606407</v>
      </c>
      <c r="AI425" s="79">
        <f t="shared" ca="1" si="351"/>
        <v>615.05322313935926</v>
      </c>
      <c r="AJ425" s="79">
        <f t="shared" ca="1" si="352"/>
        <v>615.05322313935926</v>
      </c>
      <c r="AK425" s="79">
        <f t="shared" ca="1" si="369"/>
        <v>762081.49010891607</v>
      </c>
      <c r="AL425" s="14">
        <f ca="1">SUM(AJ$12:AJ425)</f>
        <v>390185.02563912963</v>
      </c>
      <c r="AM425" s="77">
        <f ca="1">SUM(AH$12:AH425)+SUMIF(AI$12:AI425, "&lt;0")</f>
        <v>371896.4644697865</v>
      </c>
      <c r="AO425" s="78">
        <v>44599</v>
      </c>
      <c r="AP425" s="79">
        <f t="shared" ca="1" si="353"/>
        <v>3000</v>
      </c>
      <c r="AQ425" s="79">
        <f t="shared" ca="1" si="375"/>
        <v>3000</v>
      </c>
      <c r="AR425" s="79">
        <f t="shared" ca="1" si="384"/>
        <v>1917.4959195304698</v>
      </c>
      <c r="AS425" s="79">
        <f t="shared" ca="1" si="354"/>
        <v>1082.5040804695302</v>
      </c>
      <c r="AT425" s="79">
        <f t="shared" ca="1" si="355"/>
        <v>1082.5040804695302</v>
      </c>
      <c r="AU425" s="79">
        <f t="shared" ca="1" si="338"/>
        <v>1075967.7235622816</v>
      </c>
      <c r="AV425" s="14">
        <f ca="1">SUM(AT$12:AT425)</f>
        <v>553769.4562128064</v>
      </c>
      <c r="AW425" s="77">
        <f ca="1">SUM(AR$12:AR425)+SUMIF(AS$12:AS425, "&lt;0")</f>
        <v>522198.26734947565</v>
      </c>
      <c r="AX425" s="14"/>
      <c r="AZ425" s="78">
        <v>44599</v>
      </c>
      <c r="BA425" s="79">
        <f t="shared" ca="1" si="356"/>
        <v>1500</v>
      </c>
      <c r="BB425" s="79">
        <f t="shared" ca="1" si="376"/>
        <v>1500</v>
      </c>
      <c r="BC425" s="79">
        <f t="shared" ca="1" si="385"/>
        <v>1353.3700000000008</v>
      </c>
      <c r="BD425" s="79">
        <f t="shared" ca="1" si="357"/>
        <v>146.6299999999992</v>
      </c>
      <c r="BE425" s="79">
        <f t="shared" ca="1" si="358"/>
        <v>146.6299999999992</v>
      </c>
      <c r="BF425" s="79">
        <f t="shared" ca="1" si="339"/>
        <v>591631.60100000002</v>
      </c>
      <c r="BG425" s="14">
        <f ca="1">SUM(BE$12:BE425)</f>
        <v>303727.06499999994</v>
      </c>
      <c r="BH425" s="77">
        <f ca="1">SUM(BC$12:BC425)+SUMIF(BD$12:BD425, "&lt;0")</f>
        <v>287904.53600000008</v>
      </c>
      <c r="BJ425" s="78">
        <v>44599</v>
      </c>
      <c r="BK425" s="79">
        <f t="shared" ca="1" si="359"/>
        <v>1750</v>
      </c>
      <c r="BL425" s="79">
        <f t="shared" ca="1" si="377"/>
        <v>1750</v>
      </c>
      <c r="BM425" s="79">
        <f t="shared" ca="1" si="386"/>
        <v>1353.3700000000008</v>
      </c>
      <c r="BN425" s="79">
        <f t="shared" ca="1" si="360"/>
        <v>396.6299999999992</v>
      </c>
      <c r="BO425" s="79">
        <f t="shared" ca="1" si="361"/>
        <v>396.6299999999992</v>
      </c>
      <c r="BP425" s="79">
        <f t="shared" ca="1" si="340"/>
        <v>677131.60100000002</v>
      </c>
      <c r="BQ425" s="14">
        <f ca="1">SUM(BO$12:BO425)</f>
        <v>347227.06499999994</v>
      </c>
      <c r="BR425" s="77">
        <f ca="1">SUM(BM$12:BM425)+SUMIF(BN$12:BN425, "&lt;0")</f>
        <v>329904.53600000002</v>
      </c>
      <c r="BT425" s="78">
        <v>44599</v>
      </c>
      <c r="BU425" s="79">
        <f t="shared" ca="1" si="362"/>
        <v>2000</v>
      </c>
      <c r="BV425" s="79">
        <f t="shared" ca="1" si="378"/>
        <v>2000</v>
      </c>
      <c r="BW425" s="79">
        <f t="shared" ca="1" si="387"/>
        <v>1384.9467768606407</v>
      </c>
      <c r="BX425" s="79">
        <f t="shared" ca="1" si="363"/>
        <v>615.05322313935926</v>
      </c>
      <c r="BY425" s="79">
        <f t="shared" ca="1" si="364"/>
        <v>615.05322313935926</v>
      </c>
      <c r="BZ425" s="79">
        <f t="shared" ca="1" si="370"/>
        <v>762081.49010891607</v>
      </c>
      <c r="CA425" s="14">
        <f ca="1">SUM(BY$12:BY425)</f>
        <v>390185.02563912963</v>
      </c>
      <c r="CB425" s="77">
        <f ca="1">SUM(BW$12:BW425)+SUMIF(BX$12:BX425, "&lt;0")</f>
        <v>371896.4644697865</v>
      </c>
      <c r="CD425" s="78">
        <v>44599</v>
      </c>
      <c r="CE425" s="79">
        <f t="shared" ca="1" si="365"/>
        <v>2500</v>
      </c>
      <c r="CF425" s="79">
        <f t="shared" ca="1" si="379"/>
        <v>2500</v>
      </c>
      <c r="CG425" s="79">
        <f t="shared" ca="1" si="388"/>
        <v>1884.9467768606407</v>
      </c>
      <c r="CH425" s="79">
        <f t="shared" ca="1" si="366"/>
        <v>615.05322313935926</v>
      </c>
      <c r="CI425" s="79">
        <f t="shared" ca="1" si="367"/>
        <v>615.05322313935926</v>
      </c>
      <c r="CJ425" s="79">
        <f t="shared" ca="1" si="341"/>
        <v>924341.69994991261</v>
      </c>
      <c r="CK425" s="14">
        <f ca="1">SUM(CI$12:CI425)</f>
        <v>474185.02563912963</v>
      </c>
      <c r="CL425" s="77">
        <f ca="1">SUM(CG$12:CG425)+SUMIF(CH$12:CH425, "&lt;0")</f>
        <v>450156.67431078298</v>
      </c>
    </row>
    <row r="426" spans="1:90" x14ac:dyDescent="0.2">
      <c r="A426" s="56">
        <v>44600</v>
      </c>
      <c r="B426" s="76">
        <f ca="1">IF($A426&gt;= $C$5,$C$6, INDEX('[1]Historical Data'!$D$2:$D$742, MATCH(A426, '[1]Historical Data'!$B$2:$B$742, 0)))</f>
        <v>1942.7882857142852</v>
      </c>
      <c r="C426" s="79">
        <f t="shared" ca="1" si="371"/>
        <v>1942.7882857142852</v>
      </c>
      <c r="D426" s="79">
        <f t="shared" ca="1" si="380"/>
        <v>609.47499999999627</v>
      </c>
      <c r="E426" s="79">
        <f t="shared" ca="1" si="342"/>
        <v>1333.3132857142889</v>
      </c>
      <c r="F426" s="79">
        <f t="shared" ca="1" si="343"/>
        <v>1333.3132857142889</v>
      </c>
      <c r="G426" s="79">
        <f t="shared" ca="1" si="368"/>
        <v>745007.98300000571</v>
      </c>
      <c r="H426" s="14">
        <f ca="1">SUM(F$12:F426)</f>
        <v>382105.53999999975</v>
      </c>
      <c r="I426" s="77">
        <f ca="1">SUM(D$12:D426)+SUMIF(E$12:E426, "&lt;0")</f>
        <v>362902.44299999985</v>
      </c>
      <c r="J426" s="14"/>
      <c r="K426" s="78">
        <v>44600</v>
      </c>
      <c r="L426" s="79">
        <f t="shared" ca="1" si="344"/>
        <v>1850.8969899038457</v>
      </c>
      <c r="M426" s="79">
        <f t="shared" ca="1" si="372"/>
        <v>1850.8969899038457</v>
      </c>
      <c r="N426" s="79">
        <f t="shared" ca="1" si="381"/>
        <v>609.47499999999627</v>
      </c>
      <c r="O426" s="79">
        <f t="shared" ca="1" si="345"/>
        <v>1241.4219899038494</v>
      </c>
      <c r="P426" s="79">
        <f t="shared" ca="1" si="346"/>
        <v>1241.4219899038494</v>
      </c>
      <c r="Q426" s="79">
        <f t="shared" ca="1" si="336"/>
        <v>713489.26853701915</v>
      </c>
      <c r="R426" s="14">
        <f ca="1">SUM(P$12:P426)</f>
        <v>366024.56323317252</v>
      </c>
      <c r="S426" s="77">
        <f ca="1">SUM(N$12:N426)+SUMIF(O$12:O426, "&lt;0")</f>
        <v>347464.70530384564</v>
      </c>
      <c r="U426" s="78">
        <v>44600</v>
      </c>
      <c r="V426" s="79">
        <f t="shared" ca="1" si="347"/>
        <v>1250</v>
      </c>
      <c r="W426" s="79">
        <f t="shared" ca="1" si="373"/>
        <v>1250</v>
      </c>
      <c r="X426" s="79">
        <f t="shared" ca="1" si="382"/>
        <v>954.51200000000199</v>
      </c>
      <c r="Y426" s="79">
        <f t="shared" ca="1" si="348"/>
        <v>295.48799999999801</v>
      </c>
      <c r="Z426" s="79">
        <f t="shared" ca="1" si="349"/>
        <v>295.48799999999801</v>
      </c>
      <c r="AA426" s="79">
        <f t="shared" ca="1" si="337"/>
        <v>507381.60100000002</v>
      </c>
      <c r="AB426" s="14">
        <f ca="1">SUM(Z$12:Z426)</f>
        <v>260867.59</v>
      </c>
      <c r="AC426" s="77">
        <f ca="1">SUM(X$12:X426)+SUMIF(Y$12:Y426, "&lt;0")</f>
        <v>246514.01099999997</v>
      </c>
      <c r="AE426" s="78">
        <v>44600</v>
      </c>
      <c r="AF426" s="79">
        <f t="shared" ca="1" si="350"/>
        <v>2000</v>
      </c>
      <c r="AG426" s="79">
        <f t="shared" ca="1" si="374"/>
        <v>2000</v>
      </c>
      <c r="AH426" s="79">
        <f t="shared" ca="1" si="383"/>
        <v>617.54653021353329</v>
      </c>
      <c r="AI426" s="79">
        <f t="shared" ca="1" si="351"/>
        <v>1382.4534697864667</v>
      </c>
      <c r="AJ426" s="79">
        <f t="shared" ca="1" si="352"/>
        <v>1382.4534697864667</v>
      </c>
      <c r="AK426" s="79">
        <f t="shared" ca="1" si="369"/>
        <v>764081.49010891607</v>
      </c>
      <c r="AL426" s="14">
        <f ca="1">SUM(AJ$12:AJ426)</f>
        <v>391567.47910891607</v>
      </c>
      <c r="AM426" s="77">
        <f ca="1">SUM(AH$12:AH426)+SUMIF(AI$12:AI426, "&lt;0")</f>
        <v>372514.01100000006</v>
      </c>
      <c r="AO426" s="78">
        <v>44600</v>
      </c>
      <c r="AP426" s="79">
        <f t="shared" ca="1" si="353"/>
        <v>3000</v>
      </c>
      <c r="AQ426" s="79">
        <f t="shared" ca="1" si="375"/>
        <v>3000</v>
      </c>
      <c r="AR426" s="79">
        <f t="shared" ca="1" si="384"/>
        <v>1173.6009195304657</v>
      </c>
      <c r="AS426" s="79">
        <f t="shared" ca="1" si="354"/>
        <v>1826.3990804695343</v>
      </c>
      <c r="AT426" s="79">
        <f t="shared" ca="1" si="355"/>
        <v>1826.3990804695343</v>
      </c>
      <c r="AU426" s="79">
        <f t="shared" ca="1" si="338"/>
        <v>1078967.7235622816</v>
      </c>
      <c r="AV426" s="14">
        <f ca="1">SUM(AT$12:AT426)</f>
        <v>555595.8552932759</v>
      </c>
      <c r="AW426" s="77">
        <f ca="1">SUM(AR$12:AR426)+SUMIF(AS$12:AS426, "&lt;0")</f>
        <v>523371.86826900608</v>
      </c>
      <c r="AX426" s="14"/>
      <c r="AZ426" s="78">
        <v>44600</v>
      </c>
      <c r="BA426" s="79">
        <f t="shared" ca="1" si="356"/>
        <v>1500</v>
      </c>
      <c r="BB426" s="79">
        <f t="shared" ca="1" si="376"/>
        <v>1500</v>
      </c>
      <c r="BC426" s="79">
        <f t="shared" ca="1" si="385"/>
        <v>609.47499999999627</v>
      </c>
      <c r="BD426" s="79">
        <f t="shared" ca="1" si="357"/>
        <v>890.52500000000373</v>
      </c>
      <c r="BE426" s="79">
        <f t="shared" ca="1" si="358"/>
        <v>890.52500000000373</v>
      </c>
      <c r="BF426" s="79">
        <f t="shared" ca="1" si="339"/>
        <v>593131.60100000002</v>
      </c>
      <c r="BG426" s="14">
        <f ca="1">SUM(BE$12:BE426)</f>
        <v>304617.58999999997</v>
      </c>
      <c r="BH426" s="77">
        <f ca="1">SUM(BC$12:BC426)+SUMIF(BD$12:BD426, "&lt;0")</f>
        <v>288514.01100000006</v>
      </c>
      <c r="BJ426" s="78">
        <v>44600</v>
      </c>
      <c r="BK426" s="79">
        <f t="shared" ca="1" si="359"/>
        <v>1750</v>
      </c>
      <c r="BL426" s="79">
        <f t="shared" ca="1" si="377"/>
        <v>1750</v>
      </c>
      <c r="BM426" s="79">
        <f t="shared" ca="1" si="386"/>
        <v>609.47499999999627</v>
      </c>
      <c r="BN426" s="79">
        <f t="shared" ca="1" si="360"/>
        <v>1140.5250000000037</v>
      </c>
      <c r="BO426" s="79">
        <f t="shared" ca="1" si="361"/>
        <v>1140.5250000000037</v>
      </c>
      <c r="BP426" s="79">
        <f t="shared" ca="1" si="340"/>
        <v>678881.60100000002</v>
      </c>
      <c r="BQ426" s="14">
        <f ca="1">SUM(BO$12:BO426)</f>
        <v>348367.58999999997</v>
      </c>
      <c r="BR426" s="77">
        <f ca="1">SUM(BM$12:BM426)+SUMIF(BN$12:BN426, "&lt;0")</f>
        <v>330514.011</v>
      </c>
      <c r="BT426" s="78">
        <v>44600</v>
      </c>
      <c r="BU426" s="79">
        <f t="shared" ca="1" si="362"/>
        <v>2000</v>
      </c>
      <c r="BV426" s="79">
        <f t="shared" ca="1" si="378"/>
        <v>2000</v>
      </c>
      <c r="BW426" s="79">
        <f t="shared" ca="1" si="387"/>
        <v>617.54653021353329</v>
      </c>
      <c r="BX426" s="79">
        <f t="shared" ca="1" si="363"/>
        <v>1382.4534697864667</v>
      </c>
      <c r="BY426" s="79">
        <f t="shared" ca="1" si="364"/>
        <v>1382.4534697864667</v>
      </c>
      <c r="BZ426" s="79">
        <f t="shared" ca="1" si="370"/>
        <v>764081.49010891607</v>
      </c>
      <c r="CA426" s="14">
        <f ca="1">SUM(BY$12:BY426)</f>
        <v>391567.47910891607</v>
      </c>
      <c r="CB426" s="77">
        <f ca="1">SUM(BW$12:BW426)+SUMIF(BX$12:BX426, "&lt;0")</f>
        <v>372514.01100000006</v>
      </c>
      <c r="CD426" s="78">
        <v>44600</v>
      </c>
      <c r="CE426" s="79">
        <f t="shared" ca="1" si="365"/>
        <v>2500</v>
      </c>
      <c r="CF426" s="79">
        <f t="shared" ca="1" si="379"/>
        <v>2500</v>
      </c>
      <c r="CG426" s="79">
        <f t="shared" ca="1" si="388"/>
        <v>1117.5465302135333</v>
      </c>
      <c r="CH426" s="79">
        <f t="shared" ca="1" si="366"/>
        <v>1382.4534697864667</v>
      </c>
      <c r="CI426" s="79">
        <f t="shared" ca="1" si="367"/>
        <v>1382.4534697864667</v>
      </c>
      <c r="CJ426" s="79">
        <f t="shared" ca="1" si="341"/>
        <v>926841.69994991261</v>
      </c>
      <c r="CK426" s="14">
        <f ca="1">SUM(CI$12:CI426)</f>
        <v>475567.47910891607</v>
      </c>
      <c r="CL426" s="77">
        <f ca="1">SUM(CG$12:CG426)+SUMIF(CH$12:CH426, "&lt;0")</f>
        <v>451274.22084099654</v>
      </c>
    </row>
    <row r="427" spans="1:90" x14ac:dyDescent="0.2">
      <c r="A427" s="56">
        <v>44601</v>
      </c>
      <c r="B427" s="76">
        <f ca="1">IF($A427&gt;= $C$5,$C$6, INDEX('[1]Historical Data'!$D$2:$D$742, MATCH(A427, '[1]Historical Data'!$B$2:$B$742, 0)))</f>
        <v>1942.7882857142852</v>
      </c>
      <c r="C427" s="79">
        <f t="shared" ca="1" si="371"/>
        <v>1942.7882857142852</v>
      </c>
      <c r="D427" s="79">
        <f t="shared" ca="1" si="380"/>
        <v>771.04900000000134</v>
      </c>
      <c r="E427" s="79">
        <f t="shared" ca="1" si="342"/>
        <v>1171.7392857142838</v>
      </c>
      <c r="F427" s="79">
        <f t="shared" ca="1" si="343"/>
        <v>1171.7392857142838</v>
      </c>
      <c r="G427" s="79">
        <f t="shared" ca="1" si="368"/>
        <v>746950.77128572005</v>
      </c>
      <c r="H427" s="14">
        <f ca="1">SUM(F$12:F427)</f>
        <v>383277.27928571403</v>
      </c>
      <c r="I427" s="77">
        <f ca="1">SUM(D$12:D427)+SUMIF(E$12:E427, "&lt;0")</f>
        <v>363673.49199999985</v>
      </c>
      <c r="J427" s="14"/>
      <c r="K427" s="78">
        <v>44601</v>
      </c>
      <c r="L427" s="79">
        <f t="shared" ca="1" si="344"/>
        <v>1850.8969899038457</v>
      </c>
      <c r="M427" s="79">
        <f t="shared" ca="1" si="372"/>
        <v>1850.8969899038457</v>
      </c>
      <c r="N427" s="79">
        <f t="shared" ca="1" si="381"/>
        <v>771.04900000000134</v>
      </c>
      <c r="O427" s="79">
        <f t="shared" ca="1" si="345"/>
        <v>1079.8479899038443</v>
      </c>
      <c r="P427" s="79">
        <f t="shared" ca="1" si="346"/>
        <v>1079.8479899038443</v>
      </c>
      <c r="Q427" s="79">
        <f t="shared" ca="1" si="336"/>
        <v>715340.16552692303</v>
      </c>
      <c r="R427" s="14">
        <f ca="1">SUM(P$12:P427)</f>
        <v>367104.41122307634</v>
      </c>
      <c r="S427" s="77">
        <f ca="1">SUM(N$12:N427)+SUMIF(O$12:O427, "&lt;0")</f>
        <v>348235.75430384564</v>
      </c>
      <c r="U427" s="78">
        <v>44601</v>
      </c>
      <c r="V427" s="79">
        <f t="shared" ca="1" si="347"/>
        <v>1250</v>
      </c>
      <c r="W427" s="79">
        <f t="shared" ca="1" si="373"/>
        <v>1250</v>
      </c>
      <c r="X427" s="79">
        <f t="shared" ca="1" si="382"/>
        <v>771.04900000000134</v>
      </c>
      <c r="Y427" s="79">
        <f t="shared" ca="1" si="348"/>
        <v>478.95099999999866</v>
      </c>
      <c r="Z427" s="79">
        <f t="shared" ca="1" si="349"/>
        <v>478.95099999999866</v>
      </c>
      <c r="AA427" s="79">
        <f t="shared" ca="1" si="337"/>
        <v>508631.60100000002</v>
      </c>
      <c r="AB427" s="14">
        <f ca="1">SUM(Z$12:Z427)</f>
        <v>261346.541</v>
      </c>
      <c r="AC427" s="77">
        <f ca="1">SUM(X$12:X427)+SUMIF(Y$12:Y427, "&lt;0")</f>
        <v>247285.05999999997</v>
      </c>
      <c r="AE427" s="78">
        <v>44601</v>
      </c>
      <c r="AF427" s="79">
        <f t="shared" ca="1" si="350"/>
        <v>2000</v>
      </c>
      <c r="AG427" s="79">
        <f t="shared" ca="1" si="374"/>
        <v>2000</v>
      </c>
      <c r="AH427" s="79">
        <f t="shared" ca="1" si="383"/>
        <v>771.04900000000134</v>
      </c>
      <c r="AI427" s="79">
        <f t="shared" ca="1" si="351"/>
        <v>1228.9509999999987</v>
      </c>
      <c r="AJ427" s="79">
        <f t="shared" ca="1" si="352"/>
        <v>1228.9509999999987</v>
      </c>
      <c r="AK427" s="79">
        <f t="shared" ca="1" si="369"/>
        <v>766081.49010891607</v>
      </c>
      <c r="AL427" s="14">
        <f ca="1">SUM(AJ$12:AJ427)</f>
        <v>392796.43010891607</v>
      </c>
      <c r="AM427" s="77">
        <f ca="1">SUM(AH$12:AH427)+SUMIF(AI$12:AI427, "&lt;0")</f>
        <v>373285.06000000006</v>
      </c>
      <c r="AO427" s="78">
        <v>44601</v>
      </c>
      <c r="AP427" s="79">
        <f t="shared" ca="1" si="353"/>
        <v>3000</v>
      </c>
      <c r="AQ427" s="79">
        <f t="shared" ca="1" si="375"/>
        <v>3000</v>
      </c>
      <c r="AR427" s="79">
        <f t="shared" ca="1" si="384"/>
        <v>1335.1749195304703</v>
      </c>
      <c r="AS427" s="79">
        <f t="shared" ca="1" si="354"/>
        <v>1664.8250804695297</v>
      </c>
      <c r="AT427" s="79">
        <f t="shared" ca="1" si="355"/>
        <v>1664.8250804695297</v>
      </c>
      <c r="AU427" s="79">
        <f t="shared" ca="1" si="338"/>
        <v>1081967.7235622816</v>
      </c>
      <c r="AV427" s="14">
        <f ca="1">SUM(AT$12:AT427)</f>
        <v>557260.68037374539</v>
      </c>
      <c r="AW427" s="77">
        <f ca="1">SUM(AR$12:AR427)+SUMIF(AS$12:AS427, "&lt;0")</f>
        <v>524707.04318853666</v>
      </c>
      <c r="AX427" s="14"/>
      <c r="AZ427" s="78">
        <v>44601</v>
      </c>
      <c r="BA427" s="79">
        <f t="shared" ca="1" si="356"/>
        <v>1500</v>
      </c>
      <c r="BB427" s="79">
        <f t="shared" ca="1" si="376"/>
        <v>1500</v>
      </c>
      <c r="BC427" s="79">
        <f t="shared" ca="1" si="385"/>
        <v>771.04900000000134</v>
      </c>
      <c r="BD427" s="79">
        <f t="shared" ca="1" si="357"/>
        <v>728.95099999999866</v>
      </c>
      <c r="BE427" s="79">
        <f t="shared" ca="1" si="358"/>
        <v>728.95099999999866</v>
      </c>
      <c r="BF427" s="79">
        <f t="shared" ca="1" si="339"/>
        <v>594631.60100000002</v>
      </c>
      <c r="BG427" s="14">
        <f ca="1">SUM(BE$12:BE427)</f>
        <v>305346.54099999997</v>
      </c>
      <c r="BH427" s="77">
        <f ca="1">SUM(BC$12:BC427)+SUMIF(BD$12:BD427, "&lt;0")</f>
        <v>289285.06000000006</v>
      </c>
      <c r="BJ427" s="78">
        <v>44601</v>
      </c>
      <c r="BK427" s="79">
        <f t="shared" ca="1" si="359"/>
        <v>1750</v>
      </c>
      <c r="BL427" s="79">
        <f t="shared" ca="1" si="377"/>
        <v>1750</v>
      </c>
      <c r="BM427" s="79">
        <f t="shared" ca="1" si="386"/>
        <v>771.04900000000134</v>
      </c>
      <c r="BN427" s="79">
        <f t="shared" ca="1" si="360"/>
        <v>978.95099999999866</v>
      </c>
      <c r="BO427" s="79">
        <f t="shared" ca="1" si="361"/>
        <v>978.95099999999866</v>
      </c>
      <c r="BP427" s="79">
        <f t="shared" ca="1" si="340"/>
        <v>680631.60100000002</v>
      </c>
      <c r="BQ427" s="14">
        <f ca="1">SUM(BO$12:BO427)</f>
        <v>349346.54099999997</v>
      </c>
      <c r="BR427" s="77">
        <f ca="1">SUM(BM$12:BM427)+SUMIF(BN$12:BN427, "&lt;0")</f>
        <v>331285.06</v>
      </c>
      <c r="BT427" s="78">
        <v>44601</v>
      </c>
      <c r="BU427" s="79">
        <f t="shared" ca="1" si="362"/>
        <v>2000</v>
      </c>
      <c r="BV427" s="79">
        <f t="shared" ca="1" si="378"/>
        <v>2000</v>
      </c>
      <c r="BW427" s="79">
        <f t="shared" ca="1" si="387"/>
        <v>771.04900000000134</v>
      </c>
      <c r="BX427" s="79">
        <f t="shared" ca="1" si="363"/>
        <v>1228.9509999999987</v>
      </c>
      <c r="BY427" s="79">
        <f t="shared" ca="1" si="364"/>
        <v>1228.9509999999987</v>
      </c>
      <c r="BZ427" s="79">
        <f t="shared" ca="1" si="370"/>
        <v>766081.49010891607</v>
      </c>
      <c r="CA427" s="14">
        <f ca="1">SUM(BY$12:BY427)</f>
        <v>392796.43010891607</v>
      </c>
      <c r="CB427" s="77">
        <f ca="1">SUM(BW$12:BW427)+SUMIF(BX$12:BX427, "&lt;0")</f>
        <v>373285.06000000006</v>
      </c>
      <c r="CD427" s="78">
        <v>44601</v>
      </c>
      <c r="CE427" s="79">
        <f t="shared" ca="1" si="365"/>
        <v>2500</v>
      </c>
      <c r="CF427" s="79">
        <f t="shared" ca="1" si="379"/>
        <v>2500</v>
      </c>
      <c r="CG427" s="79">
        <f t="shared" ca="1" si="388"/>
        <v>1255.6152835664354</v>
      </c>
      <c r="CH427" s="79">
        <f t="shared" ca="1" si="366"/>
        <v>1244.3847164335646</v>
      </c>
      <c r="CI427" s="79">
        <f t="shared" ca="1" si="367"/>
        <v>1244.3847164335646</v>
      </c>
      <c r="CJ427" s="79">
        <f t="shared" ca="1" si="341"/>
        <v>929341.69994991261</v>
      </c>
      <c r="CK427" s="14">
        <f ca="1">SUM(CI$12:CI427)</f>
        <v>476811.86382534966</v>
      </c>
      <c r="CL427" s="77">
        <f ca="1">SUM(CG$12:CG427)+SUMIF(CH$12:CH427, "&lt;0")</f>
        <v>452529.83612456295</v>
      </c>
    </row>
    <row r="428" spans="1:90" x14ac:dyDescent="0.2">
      <c r="A428" s="56">
        <v>44602</v>
      </c>
      <c r="B428" s="76">
        <f ca="1">IF($A428&gt;= $C$5,$C$6, INDEX('[1]Historical Data'!$D$2:$D$742, MATCH(A428, '[1]Historical Data'!$B$2:$B$742, 0)))</f>
        <v>1942.7882857142852</v>
      </c>
      <c r="C428" s="79">
        <f t="shared" ca="1" si="371"/>
        <v>1942.7882857142852</v>
      </c>
      <c r="D428" s="79">
        <f t="shared" ca="1" si="380"/>
        <v>0</v>
      </c>
      <c r="E428" s="79">
        <f t="shared" ca="1" si="342"/>
        <v>1942.7882857142852</v>
      </c>
      <c r="F428" s="79">
        <f t="shared" ca="1" si="343"/>
        <v>1942.7882857142852</v>
      </c>
      <c r="G428" s="79">
        <f t="shared" ca="1" si="368"/>
        <v>748893.55957143439</v>
      </c>
      <c r="H428" s="14">
        <f ca="1">SUM(F$12:F428)</f>
        <v>385220.06757142831</v>
      </c>
      <c r="I428" s="77">
        <f ca="1">SUM(D$12:D428)+SUMIF(E$12:E428, "&lt;0")</f>
        <v>363673.49199999985</v>
      </c>
      <c r="J428" s="14"/>
      <c r="K428" s="78">
        <v>44602</v>
      </c>
      <c r="L428" s="79">
        <f t="shared" ca="1" si="344"/>
        <v>1850.8969899038457</v>
      </c>
      <c r="M428" s="79">
        <f t="shared" ca="1" si="372"/>
        <v>1850.8969899038457</v>
      </c>
      <c r="N428" s="79">
        <f t="shared" ca="1" si="381"/>
        <v>0</v>
      </c>
      <c r="O428" s="79">
        <f t="shared" ca="1" si="345"/>
        <v>1850.8969899038457</v>
      </c>
      <c r="P428" s="79">
        <f t="shared" ca="1" si="346"/>
        <v>1850.8969899038457</v>
      </c>
      <c r="Q428" s="79">
        <f t="shared" ca="1" si="336"/>
        <v>717191.0625168269</v>
      </c>
      <c r="R428" s="14">
        <f ca="1">SUM(P$12:P428)</f>
        <v>368955.30821298016</v>
      </c>
      <c r="S428" s="77">
        <f ca="1">SUM(N$12:N428)+SUMIF(O$12:O428, "&lt;0")</f>
        <v>348235.75430384564</v>
      </c>
      <c r="U428" s="78">
        <v>44602</v>
      </c>
      <c r="V428" s="79">
        <f t="shared" ca="1" si="347"/>
        <v>1250</v>
      </c>
      <c r="W428" s="79">
        <f t="shared" ca="1" si="373"/>
        <v>1250</v>
      </c>
      <c r="X428" s="79">
        <f t="shared" ca="1" si="382"/>
        <v>0</v>
      </c>
      <c r="Y428" s="79">
        <f t="shared" ca="1" si="348"/>
        <v>1250</v>
      </c>
      <c r="Z428" s="79">
        <f t="shared" ca="1" si="349"/>
        <v>1250</v>
      </c>
      <c r="AA428" s="79">
        <f t="shared" ca="1" si="337"/>
        <v>509881.60100000002</v>
      </c>
      <c r="AB428" s="14">
        <f ca="1">SUM(Z$12:Z428)</f>
        <v>262596.54099999997</v>
      </c>
      <c r="AC428" s="77">
        <f ca="1">SUM(X$12:X428)+SUMIF(Y$12:Y428, "&lt;0")</f>
        <v>247285.05999999997</v>
      </c>
      <c r="AE428" s="78">
        <v>44602</v>
      </c>
      <c r="AF428" s="79">
        <f t="shared" ca="1" si="350"/>
        <v>2000</v>
      </c>
      <c r="AG428" s="79">
        <f t="shared" ca="1" si="374"/>
        <v>2000</v>
      </c>
      <c r="AH428" s="79">
        <f t="shared" ca="1" si="383"/>
        <v>0</v>
      </c>
      <c r="AI428" s="79">
        <f t="shared" ca="1" si="351"/>
        <v>2000</v>
      </c>
      <c r="AJ428" s="79">
        <f t="shared" ca="1" si="352"/>
        <v>2000</v>
      </c>
      <c r="AK428" s="79">
        <f t="shared" ca="1" si="369"/>
        <v>768081.49010891607</v>
      </c>
      <c r="AL428" s="14">
        <f ca="1">SUM(AJ$12:AJ428)</f>
        <v>394796.43010891607</v>
      </c>
      <c r="AM428" s="77">
        <f ca="1">SUM(AH$12:AH428)+SUMIF(AI$12:AI428, "&lt;0")</f>
        <v>373285.06000000006</v>
      </c>
      <c r="AO428" s="78">
        <v>44602</v>
      </c>
      <c r="AP428" s="79">
        <f t="shared" ca="1" si="353"/>
        <v>3000</v>
      </c>
      <c r="AQ428" s="79">
        <f t="shared" ca="1" si="375"/>
        <v>3000</v>
      </c>
      <c r="AR428" s="79">
        <f t="shared" ca="1" si="384"/>
        <v>564.12591953046922</v>
      </c>
      <c r="AS428" s="79">
        <f t="shared" ca="1" si="354"/>
        <v>2435.8740804695308</v>
      </c>
      <c r="AT428" s="79">
        <f t="shared" ca="1" si="355"/>
        <v>2435.8740804695308</v>
      </c>
      <c r="AU428" s="79">
        <f t="shared" ca="1" si="338"/>
        <v>1084967.7235622816</v>
      </c>
      <c r="AV428" s="14">
        <f ca="1">SUM(AT$12:AT428)</f>
        <v>559696.55445421487</v>
      </c>
      <c r="AW428" s="77">
        <f ca="1">SUM(AR$12:AR428)+SUMIF(AS$12:AS428, "&lt;0")</f>
        <v>525271.16910806717</v>
      </c>
      <c r="AX428" s="14"/>
      <c r="AZ428" s="78">
        <v>44602</v>
      </c>
      <c r="BA428" s="79">
        <f t="shared" ca="1" si="356"/>
        <v>1500</v>
      </c>
      <c r="BB428" s="79">
        <f t="shared" ca="1" si="376"/>
        <v>1500</v>
      </c>
      <c r="BC428" s="79">
        <f t="shared" ca="1" si="385"/>
        <v>0</v>
      </c>
      <c r="BD428" s="79">
        <f t="shared" ca="1" si="357"/>
        <v>1500</v>
      </c>
      <c r="BE428" s="79">
        <f t="shared" ca="1" si="358"/>
        <v>1500</v>
      </c>
      <c r="BF428" s="79">
        <f t="shared" ca="1" si="339"/>
        <v>596131.60100000002</v>
      </c>
      <c r="BG428" s="14">
        <f ca="1">SUM(BE$12:BE428)</f>
        <v>306846.54099999997</v>
      </c>
      <c r="BH428" s="77">
        <f ca="1">SUM(BC$12:BC428)+SUMIF(BD$12:BD428, "&lt;0")</f>
        <v>289285.06000000006</v>
      </c>
      <c r="BJ428" s="78">
        <v>44602</v>
      </c>
      <c r="BK428" s="79">
        <f t="shared" ca="1" si="359"/>
        <v>1750</v>
      </c>
      <c r="BL428" s="79">
        <f t="shared" ca="1" si="377"/>
        <v>1750</v>
      </c>
      <c r="BM428" s="79">
        <f t="shared" ca="1" si="386"/>
        <v>0</v>
      </c>
      <c r="BN428" s="79">
        <f t="shared" ca="1" si="360"/>
        <v>1750</v>
      </c>
      <c r="BO428" s="79">
        <f t="shared" ca="1" si="361"/>
        <v>1750</v>
      </c>
      <c r="BP428" s="79">
        <f t="shared" ca="1" si="340"/>
        <v>682381.60100000002</v>
      </c>
      <c r="BQ428" s="14">
        <f ca="1">SUM(BO$12:BO428)</f>
        <v>351096.54099999997</v>
      </c>
      <c r="BR428" s="77">
        <f ca="1">SUM(BM$12:BM428)+SUMIF(BN$12:BN428, "&lt;0")</f>
        <v>331285.06</v>
      </c>
      <c r="BT428" s="78">
        <v>44602</v>
      </c>
      <c r="BU428" s="79">
        <f t="shared" ca="1" si="362"/>
        <v>2000</v>
      </c>
      <c r="BV428" s="79">
        <f t="shared" ca="1" si="378"/>
        <v>2000</v>
      </c>
      <c r="BW428" s="79">
        <f t="shared" ca="1" si="387"/>
        <v>0</v>
      </c>
      <c r="BX428" s="79">
        <f t="shared" ca="1" si="363"/>
        <v>2000</v>
      </c>
      <c r="BY428" s="79">
        <f t="shared" ca="1" si="364"/>
        <v>2000</v>
      </c>
      <c r="BZ428" s="79">
        <f t="shared" ca="1" si="370"/>
        <v>768081.49010891607</v>
      </c>
      <c r="CA428" s="14">
        <f ca="1">SUM(BY$12:BY428)</f>
        <v>394796.43010891607</v>
      </c>
      <c r="CB428" s="77">
        <f ca="1">SUM(BW$12:BW428)+SUMIF(BX$12:BX428, "&lt;0")</f>
        <v>373285.06000000006</v>
      </c>
      <c r="CD428" s="78">
        <v>44602</v>
      </c>
      <c r="CE428" s="79">
        <f t="shared" ca="1" si="365"/>
        <v>2500</v>
      </c>
      <c r="CF428" s="79">
        <f t="shared" ca="1" si="379"/>
        <v>2500</v>
      </c>
      <c r="CG428" s="79">
        <f t="shared" ca="1" si="388"/>
        <v>461.06103691933117</v>
      </c>
      <c r="CH428" s="79">
        <f t="shared" ca="1" si="366"/>
        <v>2038.9389630806688</v>
      </c>
      <c r="CI428" s="79">
        <f t="shared" ca="1" si="367"/>
        <v>2038.9389630806688</v>
      </c>
      <c r="CJ428" s="79">
        <f t="shared" ca="1" si="341"/>
        <v>931841.69994991261</v>
      </c>
      <c r="CK428" s="14">
        <f ca="1">SUM(CI$12:CI428)</f>
        <v>478850.8027884303</v>
      </c>
      <c r="CL428" s="77">
        <f ca="1">SUM(CG$12:CG428)+SUMIF(CH$12:CH428, "&lt;0")</f>
        <v>452990.89716148231</v>
      </c>
    </row>
    <row r="429" spans="1:90" x14ac:dyDescent="0.2">
      <c r="A429" s="56">
        <v>44603</v>
      </c>
      <c r="B429" s="76">
        <f ca="1">IF($A429&gt;= $C$5,$C$6, INDEX('[1]Historical Data'!$D$2:$D$742, MATCH(A429, '[1]Historical Data'!$B$2:$B$742, 0)))</f>
        <v>1942.7882857142852</v>
      </c>
      <c r="C429" s="79">
        <f t="shared" ca="1" si="371"/>
        <v>1942.7882857142852</v>
      </c>
      <c r="D429" s="79">
        <f t="shared" ca="1" si="380"/>
        <v>728.76699999999801</v>
      </c>
      <c r="E429" s="79">
        <f t="shared" ca="1" si="342"/>
        <v>1214.0212857142872</v>
      </c>
      <c r="F429" s="79">
        <f t="shared" ca="1" si="343"/>
        <v>1214.0212857142872</v>
      </c>
      <c r="G429" s="79">
        <f t="shared" ca="1" si="368"/>
        <v>750836.34785714874</v>
      </c>
      <c r="H429" s="14">
        <f ca="1">SUM(F$12:F429)</f>
        <v>386434.0888571426</v>
      </c>
      <c r="I429" s="77">
        <f ca="1">SUM(D$12:D429)+SUMIF(E$12:E429, "&lt;0")</f>
        <v>364402.25899999985</v>
      </c>
      <c r="J429" s="14"/>
      <c r="K429" s="78">
        <v>44603</v>
      </c>
      <c r="L429" s="79">
        <f t="shared" ca="1" si="344"/>
        <v>1850.8969899038457</v>
      </c>
      <c r="M429" s="79">
        <f t="shared" ca="1" si="372"/>
        <v>1850.8969899038457</v>
      </c>
      <c r="N429" s="79">
        <f t="shared" ca="1" si="381"/>
        <v>728.76699999999801</v>
      </c>
      <c r="O429" s="79">
        <f t="shared" ca="1" si="345"/>
        <v>1122.1299899038477</v>
      </c>
      <c r="P429" s="79">
        <f t="shared" ca="1" si="346"/>
        <v>1122.1299899038477</v>
      </c>
      <c r="Q429" s="79">
        <f t="shared" ref="Q429:Q492" ca="1" si="389">L429+Q428</f>
        <v>719041.95950673078</v>
      </c>
      <c r="R429" s="14">
        <f ca="1">SUM(P$12:P429)</f>
        <v>370077.43820288399</v>
      </c>
      <c r="S429" s="77">
        <f ca="1">SUM(N$12:N429)+SUMIF(O$12:O429, "&lt;0")</f>
        <v>348964.52130384563</v>
      </c>
      <c r="U429" s="78">
        <v>44603</v>
      </c>
      <c r="V429" s="79">
        <f t="shared" ca="1" si="347"/>
        <v>1250</v>
      </c>
      <c r="W429" s="79">
        <f t="shared" ca="1" si="373"/>
        <v>1250</v>
      </c>
      <c r="X429" s="79">
        <f t="shared" ca="1" si="382"/>
        <v>728.76699999999801</v>
      </c>
      <c r="Y429" s="79">
        <f t="shared" ca="1" si="348"/>
        <v>521.23300000000199</v>
      </c>
      <c r="Z429" s="79">
        <f t="shared" ca="1" si="349"/>
        <v>521.23300000000199</v>
      </c>
      <c r="AA429" s="79">
        <f t="shared" ref="AA429:AA492" ca="1" si="390">V429+AA428</f>
        <v>511131.60100000002</v>
      </c>
      <c r="AB429" s="14">
        <f ca="1">SUM(Z$12:Z429)</f>
        <v>263117.77399999998</v>
      </c>
      <c r="AC429" s="77">
        <f ca="1">SUM(X$12:X429)+SUMIF(Y$12:Y429, "&lt;0")</f>
        <v>248013.82699999996</v>
      </c>
      <c r="AE429" s="78">
        <v>44603</v>
      </c>
      <c r="AF429" s="79">
        <f t="shared" ca="1" si="350"/>
        <v>2000</v>
      </c>
      <c r="AG429" s="79">
        <f t="shared" ca="1" si="374"/>
        <v>2000</v>
      </c>
      <c r="AH429" s="79">
        <f t="shared" ca="1" si="383"/>
        <v>728.76699999999801</v>
      </c>
      <c r="AI429" s="79">
        <f t="shared" ca="1" si="351"/>
        <v>1271.233000000002</v>
      </c>
      <c r="AJ429" s="79">
        <f t="shared" ca="1" si="352"/>
        <v>1271.233000000002</v>
      </c>
      <c r="AK429" s="79">
        <f t="shared" ca="1" si="369"/>
        <v>770081.49010891607</v>
      </c>
      <c r="AL429" s="14">
        <f ca="1">SUM(AJ$12:AJ429)</f>
        <v>396067.66310891608</v>
      </c>
      <c r="AM429" s="77">
        <f ca="1">SUM(AH$12:AH429)+SUMIF(AI$12:AI429, "&lt;0")</f>
        <v>374013.82700000005</v>
      </c>
      <c r="AO429" s="78">
        <v>44603</v>
      </c>
      <c r="AP429" s="79">
        <f t="shared" ca="1" si="353"/>
        <v>3000</v>
      </c>
      <c r="AQ429" s="79">
        <f t="shared" ca="1" si="375"/>
        <v>3000</v>
      </c>
      <c r="AR429" s="79">
        <f t="shared" ca="1" si="384"/>
        <v>1292.8929195304672</v>
      </c>
      <c r="AS429" s="79">
        <f t="shared" ca="1" si="354"/>
        <v>1707.1070804695328</v>
      </c>
      <c r="AT429" s="79">
        <f t="shared" ca="1" si="355"/>
        <v>1707.1070804695328</v>
      </c>
      <c r="AU429" s="79">
        <f t="shared" ref="AU429:AU492" ca="1" si="391">AP429+AU428</f>
        <v>1087967.7235622816</v>
      </c>
      <c r="AV429" s="14">
        <f ca="1">SUM(AT$12:AT429)</f>
        <v>561403.66153468436</v>
      </c>
      <c r="AW429" s="77">
        <f ca="1">SUM(AR$12:AR429)+SUMIF(AS$12:AS429, "&lt;0")</f>
        <v>526564.06202759768</v>
      </c>
      <c r="AX429" s="14"/>
      <c r="AZ429" s="78">
        <v>44603</v>
      </c>
      <c r="BA429" s="79">
        <f t="shared" ca="1" si="356"/>
        <v>1500</v>
      </c>
      <c r="BB429" s="79">
        <f t="shared" ca="1" si="376"/>
        <v>1500</v>
      </c>
      <c r="BC429" s="79">
        <f t="shared" ca="1" si="385"/>
        <v>728.76699999999801</v>
      </c>
      <c r="BD429" s="79">
        <f t="shared" ca="1" si="357"/>
        <v>771.23300000000199</v>
      </c>
      <c r="BE429" s="79">
        <f t="shared" ca="1" si="358"/>
        <v>771.23300000000199</v>
      </c>
      <c r="BF429" s="79">
        <f t="shared" ref="BF429:BF492" ca="1" si="392">BA429+BF428</f>
        <v>597631.60100000002</v>
      </c>
      <c r="BG429" s="14">
        <f ca="1">SUM(BE$12:BE429)</f>
        <v>307617.77399999998</v>
      </c>
      <c r="BH429" s="77">
        <f ca="1">SUM(BC$12:BC429)+SUMIF(BD$12:BD429, "&lt;0")</f>
        <v>290013.82700000005</v>
      </c>
      <c r="BJ429" s="78">
        <v>44603</v>
      </c>
      <c r="BK429" s="79">
        <f t="shared" ca="1" si="359"/>
        <v>1750</v>
      </c>
      <c r="BL429" s="79">
        <f t="shared" ca="1" si="377"/>
        <v>1750</v>
      </c>
      <c r="BM429" s="79">
        <f t="shared" ca="1" si="386"/>
        <v>728.76699999999801</v>
      </c>
      <c r="BN429" s="79">
        <f t="shared" ca="1" si="360"/>
        <v>1021.233000000002</v>
      </c>
      <c r="BO429" s="79">
        <f t="shared" ca="1" si="361"/>
        <v>1021.233000000002</v>
      </c>
      <c r="BP429" s="79">
        <f t="shared" ref="BP429:BP492" ca="1" si="393">BK429+BP428</f>
        <v>684131.60100000002</v>
      </c>
      <c r="BQ429" s="14">
        <f ca="1">SUM(BO$12:BO429)</f>
        <v>352117.77399999998</v>
      </c>
      <c r="BR429" s="77">
        <f ca="1">SUM(BM$12:BM429)+SUMIF(BN$12:BN429, "&lt;0")</f>
        <v>332013.82699999999</v>
      </c>
      <c r="BT429" s="78">
        <v>44603</v>
      </c>
      <c r="BU429" s="79">
        <f t="shared" ca="1" si="362"/>
        <v>2000</v>
      </c>
      <c r="BV429" s="79">
        <f t="shared" ca="1" si="378"/>
        <v>2000</v>
      </c>
      <c r="BW429" s="79">
        <f t="shared" ca="1" si="387"/>
        <v>728.76699999999801</v>
      </c>
      <c r="BX429" s="79">
        <f t="shared" ca="1" si="363"/>
        <v>1271.233000000002</v>
      </c>
      <c r="BY429" s="79">
        <f t="shared" ca="1" si="364"/>
        <v>1271.233000000002</v>
      </c>
      <c r="BZ429" s="79">
        <f t="shared" ca="1" si="370"/>
        <v>770081.49010891607</v>
      </c>
      <c r="CA429" s="14">
        <f ca="1">SUM(BY$12:BY429)</f>
        <v>396067.66310891608</v>
      </c>
      <c r="CB429" s="77">
        <f ca="1">SUM(BW$12:BW429)+SUMIF(BX$12:BX429, "&lt;0")</f>
        <v>374013.82700000005</v>
      </c>
      <c r="CD429" s="78">
        <v>44603</v>
      </c>
      <c r="CE429" s="79">
        <f t="shared" ca="1" si="365"/>
        <v>2500</v>
      </c>
      <c r="CF429" s="79">
        <f t="shared" ca="1" si="379"/>
        <v>2500</v>
      </c>
      <c r="CG429" s="79">
        <f t="shared" ca="1" si="388"/>
        <v>1166.3227902722265</v>
      </c>
      <c r="CH429" s="79">
        <f t="shared" ca="1" si="366"/>
        <v>1333.6772097277735</v>
      </c>
      <c r="CI429" s="79">
        <f t="shared" ca="1" si="367"/>
        <v>1333.6772097277735</v>
      </c>
      <c r="CJ429" s="79">
        <f t="shared" ref="CJ429:CJ492" ca="1" si="394">CE429+CJ428</f>
        <v>934341.69994991261</v>
      </c>
      <c r="CK429" s="14">
        <f ca="1">SUM(CI$12:CI429)</f>
        <v>480184.47999815806</v>
      </c>
      <c r="CL429" s="77">
        <f ca="1">SUM(CG$12:CG429)+SUMIF(CH$12:CH429, "&lt;0")</f>
        <v>454157.21995175455</v>
      </c>
    </row>
    <row r="430" spans="1:90" x14ac:dyDescent="0.2">
      <c r="A430" s="56">
        <v>44604</v>
      </c>
      <c r="B430" s="76">
        <f ca="1">IF($A430&gt;= $C$5,$C$6, INDEX('[1]Historical Data'!$D$2:$D$742, MATCH(A430, '[1]Historical Data'!$B$2:$B$742, 0)))</f>
        <v>1942.7882857142852</v>
      </c>
      <c r="C430" s="79">
        <f t="shared" ca="1" si="371"/>
        <v>1942.7882857142852</v>
      </c>
      <c r="D430" s="79">
        <f t="shared" ca="1" si="380"/>
        <v>118.7950000000028</v>
      </c>
      <c r="E430" s="79">
        <f t="shared" ca="1" si="342"/>
        <v>1823.9932857142824</v>
      </c>
      <c r="F430" s="79">
        <f t="shared" ca="1" si="343"/>
        <v>1823.9932857142824</v>
      </c>
      <c r="G430" s="79">
        <f t="shared" ca="1" si="368"/>
        <v>752779.13614286308</v>
      </c>
      <c r="H430" s="14">
        <f ca="1">SUM(F$12:F430)</f>
        <v>388258.0821428569</v>
      </c>
      <c r="I430" s="77">
        <f ca="1">SUM(D$12:D430)+SUMIF(E$12:E430, "&lt;0")</f>
        <v>364521.05399999983</v>
      </c>
      <c r="J430" s="14"/>
      <c r="K430" s="78">
        <v>44604</v>
      </c>
      <c r="L430" s="79">
        <f t="shared" ca="1" si="344"/>
        <v>1850.8969899038457</v>
      </c>
      <c r="M430" s="79">
        <f t="shared" ca="1" si="372"/>
        <v>1850.8969899038457</v>
      </c>
      <c r="N430" s="79">
        <f t="shared" ca="1" si="381"/>
        <v>118.7950000000028</v>
      </c>
      <c r="O430" s="79">
        <f t="shared" ca="1" si="345"/>
        <v>1732.1019899038429</v>
      </c>
      <c r="P430" s="79">
        <f t="shared" ca="1" si="346"/>
        <v>1732.1019899038429</v>
      </c>
      <c r="Q430" s="79">
        <f t="shared" ca="1" si="389"/>
        <v>720892.85649663466</v>
      </c>
      <c r="R430" s="14">
        <f ca="1">SUM(P$12:P430)</f>
        <v>371809.54019278783</v>
      </c>
      <c r="S430" s="77">
        <f ca="1">SUM(N$12:N430)+SUMIF(O$12:O430, "&lt;0")</f>
        <v>349083.31630384561</v>
      </c>
      <c r="U430" s="78">
        <v>44604</v>
      </c>
      <c r="V430" s="79">
        <f t="shared" ca="1" si="347"/>
        <v>1250</v>
      </c>
      <c r="W430" s="79">
        <f t="shared" ca="1" si="373"/>
        <v>1250</v>
      </c>
      <c r="X430" s="79">
        <f t="shared" ca="1" si="382"/>
        <v>118.7950000000028</v>
      </c>
      <c r="Y430" s="79">
        <f t="shared" ca="1" si="348"/>
        <v>1131.2049999999972</v>
      </c>
      <c r="Z430" s="79">
        <f t="shared" ca="1" si="349"/>
        <v>1131.2049999999972</v>
      </c>
      <c r="AA430" s="79">
        <f t="shared" ca="1" si="390"/>
        <v>512381.60100000002</v>
      </c>
      <c r="AB430" s="14">
        <f ca="1">SUM(Z$12:Z430)</f>
        <v>264248.97899999999</v>
      </c>
      <c r="AC430" s="77">
        <f ca="1">SUM(X$12:X430)+SUMIF(Y$12:Y430, "&lt;0")</f>
        <v>248132.62199999997</v>
      </c>
      <c r="AE430" s="78">
        <v>44604</v>
      </c>
      <c r="AF430" s="79">
        <f t="shared" ca="1" si="350"/>
        <v>2000</v>
      </c>
      <c r="AG430" s="79">
        <f t="shared" ca="1" si="374"/>
        <v>2000</v>
      </c>
      <c r="AH430" s="79">
        <f t="shared" ca="1" si="383"/>
        <v>118.7950000000028</v>
      </c>
      <c r="AI430" s="79">
        <f t="shared" ca="1" si="351"/>
        <v>1881.2049999999972</v>
      </c>
      <c r="AJ430" s="79">
        <f t="shared" ca="1" si="352"/>
        <v>1881.2049999999972</v>
      </c>
      <c r="AK430" s="79">
        <f t="shared" ca="1" si="369"/>
        <v>772081.49010891607</v>
      </c>
      <c r="AL430" s="14">
        <f ca="1">SUM(AJ$12:AJ430)</f>
        <v>397948.8681089161</v>
      </c>
      <c r="AM430" s="77">
        <f ca="1">SUM(AH$12:AH430)+SUMIF(AI$12:AI430, "&lt;0")</f>
        <v>374132.62200000003</v>
      </c>
      <c r="AO430" s="78">
        <v>44604</v>
      </c>
      <c r="AP430" s="79">
        <f t="shared" ca="1" si="353"/>
        <v>3000</v>
      </c>
      <c r="AQ430" s="79">
        <f t="shared" ca="1" si="375"/>
        <v>3000</v>
      </c>
      <c r="AR430" s="79">
        <f t="shared" ca="1" si="384"/>
        <v>682.92091953047202</v>
      </c>
      <c r="AS430" s="79">
        <f t="shared" ca="1" si="354"/>
        <v>2317.079080469528</v>
      </c>
      <c r="AT430" s="79">
        <f t="shared" ca="1" si="355"/>
        <v>2317.079080469528</v>
      </c>
      <c r="AU430" s="79">
        <f t="shared" ca="1" si="391"/>
        <v>1090967.7235622816</v>
      </c>
      <c r="AV430" s="14">
        <f ca="1">SUM(AT$12:AT430)</f>
        <v>563720.74061515392</v>
      </c>
      <c r="AW430" s="77">
        <f ca="1">SUM(AR$12:AR430)+SUMIF(AS$12:AS430, "&lt;0")</f>
        <v>527246.98294712813</v>
      </c>
      <c r="AX430" s="14"/>
      <c r="AZ430" s="78">
        <v>44604</v>
      </c>
      <c r="BA430" s="79">
        <f t="shared" ca="1" si="356"/>
        <v>1500</v>
      </c>
      <c r="BB430" s="79">
        <f t="shared" ca="1" si="376"/>
        <v>1500</v>
      </c>
      <c r="BC430" s="79">
        <f t="shared" ca="1" si="385"/>
        <v>118.7950000000028</v>
      </c>
      <c r="BD430" s="79">
        <f t="shared" ca="1" si="357"/>
        <v>1381.2049999999972</v>
      </c>
      <c r="BE430" s="79">
        <f t="shared" ca="1" si="358"/>
        <v>1381.2049999999972</v>
      </c>
      <c r="BF430" s="79">
        <f t="shared" ca="1" si="392"/>
        <v>599131.60100000002</v>
      </c>
      <c r="BG430" s="14">
        <f ca="1">SUM(BE$12:BE430)</f>
        <v>308998.97899999999</v>
      </c>
      <c r="BH430" s="77">
        <f ca="1">SUM(BC$12:BC430)+SUMIF(BD$12:BD430, "&lt;0")</f>
        <v>290132.62200000003</v>
      </c>
      <c r="BJ430" s="78">
        <v>44604</v>
      </c>
      <c r="BK430" s="79">
        <f t="shared" ca="1" si="359"/>
        <v>1750</v>
      </c>
      <c r="BL430" s="79">
        <f t="shared" ca="1" si="377"/>
        <v>1750</v>
      </c>
      <c r="BM430" s="79">
        <f t="shared" ca="1" si="386"/>
        <v>118.7950000000028</v>
      </c>
      <c r="BN430" s="79">
        <f t="shared" ca="1" si="360"/>
        <v>1631.2049999999972</v>
      </c>
      <c r="BO430" s="79">
        <f t="shared" ca="1" si="361"/>
        <v>1631.2049999999972</v>
      </c>
      <c r="BP430" s="79">
        <f t="shared" ca="1" si="393"/>
        <v>685881.60100000002</v>
      </c>
      <c r="BQ430" s="14">
        <f ca="1">SUM(BO$12:BO430)</f>
        <v>353748.97899999999</v>
      </c>
      <c r="BR430" s="77">
        <f ca="1">SUM(BM$12:BM430)+SUMIF(BN$12:BN430, "&lt;0")</f>
        <v>332132.62199999997</v>
      </c>
      <c r="BT430" s="78">
        <v>44604</v>
      </c>
      <c r="BU430" s="79">
        <f t="shared" ca="1" si="362"/>
        <v>2000</v>
      </c>
      <c r="BV430" s="79">
        <f t="shared" ca="1" si="378"/>
        <v>2000</v>
      </c>
      <c r="BW430" s="79">
        <f t="shared" ca="1" si="387"/>
        <v>118.7950000000028</v>
      </c>
      <c r="BX430" s="79">
        <f t="shared" ca="1" si="363"/>
        <v>1881.2049999999972</v>
      </c>
      <c r="BY430" s="79">
        <f t="shared" ca="1" si="364"/>
        <v>1881.2049999999972</v>
      </c>
      <c r="BZ430" s="79">
        <f t="shared" ca="1" si="370"/>
        <v>772081.49010891607</v>
      </c>
      <c r="CA430" s="14">
        <f ca="1">SUM(BY$12:BY430)</f>
        <v>397948.8681089161</v>
      </c>
      <c r="CB430" s="77">
        <f ca="1">SUM(BW$12:BW430)+SUMIF(BX$12:BX430, "&lt;0")</f>
        <v>374132.62200000003</v>
      </c>
      <c r="CD430" s="78">
        <v>44604</v>
      </c>
      <c r="CE430" s="79">
        <f t="shared" ca="1" si="365"/>
        <v>2500</v>
      </c>
      <c r="CF430" s="79">
        <f t="shared" ca="1" si="379"/>
        <v>2500</v>
      </c>
      <c r="CG430" s="79">
        <f t="shared" ca="1" si="388"/>
        <v>532.84554362512836</v>
      </c>
      <c r="CH430" s="79">
        <f t="shared" ca="1" si="366"/>
        <v>1967.1544563748716</v>
      </c>
      <c r="CI430" s="79">
        <f t="shared" ca="1" si="367"/>
        <v>1967.1544563748716</v>
      </c>
      <c r="CJ430" s="79">
        <f t="shared" ca="1" si="394"/>
        <v>936841.69994991261</v>
      </c>
      <c r="CK430" s="14">
        <f ca="1">SUM(CI$12:CI430)</f>
        <v>482151.63445453293</v>
      </c>
      <c r="CL430" s="77">
        <f ca="1">SUM(CG$12:CG430)+SUMIF(CH$12:CH430, "&lt;0")</f>
        <v>454690.06549537968</v>
      </c>
    </row>
    <row r="431" spans="1:90" x14ac:dyDescent="0.2">
      <c r="A431" s="56">
        <v>44605</v>
      </c>
      <c r="B431" s="76">
        <f ca="1">IF($A431&gt;= $C$5,$C$6, INDEX('[1]Historical Data'!$D$2:$D$742, MATCH(A431, '[1]Historical Data'!$B$2:$B$742, 0)))</f>
        <v>1942.7882857142852</v>
      </c>
      <c r="C431" s="79">
        <f t="shared" ca="1" si="371"/>
        <v>1942.7882857142852</v>
      </c>
      <c r="D431" s="79">
        <f t="shared" ca="1" si="380"/>
        <v>977.35300000000188</v>
      </c>
      <c r="E431" s="79">
        <f t="shared" ca="1" si="342"/>
        <v>965.43528571428328</v>
      </c>
      <c r="F431" s="79">
        <f t="shared" ca="1" si="343"/>
        <v>965.43528571428328</v>
      </c>
      <c r="G431" s="79">
        <f t="shared" ca="1" si="368"/>
        <v>754721.92442857742</v>
      </c>
      <c r="H431" s="14">
        <f ca="1">SUM(F$12:F431)</f>
        <v>389223.51742857118</v>
      </c>
      <c r="I431" s="77">
        <f ca="1">SUM(D$12:D431)+SUMIF(E$12:E431, "&lt;0")</f>
        <v>365498.40699999983</v>
      </c>
      <c r="J431" s="14"/>
      <c r="K431" s="78">
        <v>44605</v>
      </c>
      <c r="L431" s="79">
        <f t="shared" ca="1" si="344"/>
        <v>1850.8969899038457</v>
      </c>
      <c r="M431" s="79">
        <f t="shared" ca="1" si="372"/>
        <v>1850.8969899038457</v>
      </c>
      <c r="N431" s="79">
        <f t="shared" ca="1" si="381"/>
        <v>977.35300000000188</v>
      </c>
      <c r="O431" s="79">
        <f t="shared" ca="1" si="345"/>
        <v>873.54398990384379</v>
      </c>
      <c r="P431" s="79">
        <f t="shared" ca="1" si="346"/>
        <v>873.54398990384379</v>
      </c>
      <c r="Q431" s="79">
        <f t="shared" ca="1" si="389"/>
        <v>722743.75348653854</v>
      </c>
      <c r="R431" s="14">
        <f ca="1">SUM(P$12:P431)</f>
        <v>372683.08418269164</v>
      </c>
      <c r="S431" s="77">
        <f ca="1">SUM(N$12:N431)+SUMIF(O$12:O431, "&lt;0")</f>
        <v>350060.66930384561</v>
      </c>
      <c r="U431" s="78">
        <v>44605</v>
      </c>
      <c r="V431" s="79">
        <f t="shared" ca="1" si="347"/>
        <v>1250</v>
      </c>
      <c r="W431" s="79">
        <f t="shared" ca="1" si="373"/>
        <v>1250</v>
      </c>
      <c r="X431" s="79">
        <f t="shared" ca="1" si="382"/>
        <v>977.35300000000188</v>
      </c>
      <c r="Y431" s="79">
        <f t="shared" ca="1" si="348"/>
        <v>272.64699999999812</v>
      </c>
      <c r="Z431" s="79">
        <f t="shared" ca="1" si="349"/>
        <v>272.64699999999812</v>
      </c>
      <c r="AA431" s="79">
        <f t="shared" ca="1" si="390"/>
        <v>513631.60100000002</v>
      </c>
      <c r="AB431" s="14">
        <f ca="1">SUM(Z$12:Z431)</f>
        <v>264521.62599999999</v>
      </c>
      <c r="AC431" s="77">
        <f ca="1">SUM(X$12:X431)+SUMIF(Y$12:Y431, "&lt;0")</f>
        <v>249109.97499999998</v>
      </c>
      <c r="AE431" s="78">
        <v>44605</v>
      </c>
      <c r="AF431" s="79">
        <f t="shared" ca="1" si="350"/>
        <v>2000</v>
      </c>
      <c r="AG431" s="79">
        <f t="shared" ca="1" si="374"/>
        <v>2000</v>
      </c>
      <c r="AH431" s="79">
        <f t="shared" ca="1" si="383"/>
        <v>977.35300000000188</v>
      </c>
      <c r="AI431" s="79">
        <f t="shared" ca="1" si="351"/>
        <v>1022.6469999999981</v>
      </c>
      <c r="AJ431" s="79">
        <f t="shared" ca="1" si="352"/>
        <v>1022.6469999999981</v>
      </c>
      <c r="AK431" s="79">
        <f t="shared" ca="1" si="369"/>
        <v>774081.49010891607</v>
      </c>
      <c r="AL431" s="14">
        <f ca="1">SUM(AJ$12:AJ431)</f>
        <v>398971.51510891609</v>
      </c>
      <c r="AM431" s="77">
        <f ca="1">SUM(AH$12:AH431)+SUMIF(AI$12:AI431, "&lt;0")</f>
        <v>375109.97500000003</v>
      </c>
      <c r="AO431" s="78">
        <v>44605</v>
      </c>
      <c r="AP431" s="79">
        <f t="shared" ca="1" si="353"/>
        <v>3000</v>
      </c>
      <c r="AQ431" s="79">
        <f t="shared" ca="1" si="375"/>
        <v>3000</v>
      </c>
      <c r="AR431" s="79">
        <f t="shared" ca="1" si="384"/>
        <v>1541.4789195304711</v>
      </c>
      <c r="AS431" s="79">
        <f t="shared" ca="1" si="354"/>
        <v>1458.5210804695289</v>
      </c>
      <c r="AT431" s="79">
        <f t="shared" ca="1" si="355"/>
        <v>1458.5210804695289</v>
      </c>
      <c r="AU431" s="79">
        <f t="shared" ca="1" si="391"/>
        <v>1093967.7235622816</v>
      </c>
      <c r="AV431" s="14">
        <f ca="1">SUM(AT$12:AT431)</f>
        <v>565179.2616956234</v>
      </c>
      <c r="AW431" s="77">
        <f ca="1">SUM(AR$12:AR431)+SUMIF(AS$12:AS431, "&lt;0")</f>
        <v>528788.46186665865</v>
      </c>
      <c r="AX431" s="14"/>
      <c r="AZ431" s="78">
        <v>44605</v>
      </c>
      <c r="BA431" s="79">
        <f t="shared" ca="1" si="356"/>
        <v>1500</v>
      </c>
      <c r="BB431" s="79">
        <f t="shared" ca="1" si="376"/>
        <v>1500</v>
      </c>
      <c r="BC431" s="79">
        <f t="shared" ca="1" si="385"/>
        <v>977.35300000000188</v>
      </c>
      <c r="BD431" s="79">
        <f t="shared" ca="1" si="357"/>
        <v>522.64699999999812</v>
      </c>
      <c r="BE431" s="79">
        <f t="shared" ca="1" si="358"/>
        <v>522.64699999999812</v>
      </c>
      <c r="BF431" s="79">
        <f t="shared" ca="1" si="392"/>
        <v>600631.60100000002</v>
      </c>
      <c r="BG431" s="14">
        <f ca="1">SUM(BE$12:BE431)</f>
        <v>309521.62599999999</v>
      </c>
      <c r="BH431" s="77">
        <f ca="1">SUM(BC$12:BC431)+SUMIF(BD$12:BD431, "&lt;0")</f>
        <v>291109.97500000003</v>
      </c>
      <c r="BJ431" s="78">
        <v>44605</v>
      </c>
      <c r="BK431" s="79">
        <f t="shared" ca="1" si="359"/>
        <v>1750</v>
      </c>
      <c r="BL431" s="79">
        <f t="shared" ca="1" si="377"/>
        <v>1750</v>
      </c>
      <c r="BM431" s="79">
        <f t="shared" ca="1" si="386"/>
        <v>977.35300000000188</v>
      </c>
      <c r="BN431" s="79">
        <f t="shared" ca="1" si="360"/>
        <v>772.64699999999812</v>
      </c>
      <c r="BO431" s="79">
        <f t="shared" ca="1" si="361"/>
        <v>772.64699999999812</v>
      </c>
      <c r="BP431" s="79">
        <f t="shared" ca="1" si="393"/>
        <v>687631.60100000002</v>
      </c>
      <c r="BQ431" s="14">
        <f ca="1">SUM(BO$12:BO431)</f>
        <v>354521.62599999999</v>
      </c>
      <c r="BR431" s="77">
        <f ca="1">SUM(BM$12:BM431)+SUMIF(BN$12:BN431, "&lt;0")</f>
        <v>333109.97499999998</v>
      </c>
      <c r="BT431" s="78">
        <v>44605</v>
      </c>
      <c r="BU431" s="79">
        <f t="shared" ca="1" si="362"/>
        <v>2000</v>
      </c>
      <c r="BV431" s="79">
        <f t="shared" ca="1" si="378"/>
        <v>2000</v>
      </c>
      <c r="BW431" s="79">
        <f t="shared" ca="1" si="387"/>
        <v>977.35300000000188</v>
      </c>
      <c r="BX431" s="79">
        <f t="shared" ca="1" si="363"/>
        <v>1022.6469999999981</v>
      </c>
      <c r="BY431" s="79">
        <f t="shared" ca="1" si="364"/>
        <v>1022.6469999999981</v>
      </c>
      <c r="BZ431" s="79">
        <f t="shared" ca="1" si="370"/>
        <v>774081.49010891607</v>
      </c>
      <c r="CA431" s="14">
        <f ca="1">SUM(BY$12:BY431)</f>
        <v>398971.51510891609</v>
      </c>
      <c r="CB431" s="77">
        <f ca="1">SUM(BW$12:BW431)+SUMIF(BX$12:BX431, "&lt;0")</f>
        <v>375109.97500000003</v>
      </c>
      <c r="CD431" s="78">
        <v>44605</v>
      </c>
      <c r="CE431" s="79">
        <f t="shared" ca="1" si="365"/>
        <v>2500</v>
      </c>
      <c r="CF431" s="79">
        <f t="shared" ca="1" si="379"/>
        <v>2500</v>
      </c>
      <c r="CG431" s="79">
        <f t="shared" ca="1" si="388"/>
        <v>1367.8982969780245</v>
      </c>
      <c r="CH431" s="79">
        <f t="shared" ca="1" si="366"/>
        <v>1132.1017030219755</v>
      </c>
      <c r="CI431" s="79">
        <f t="shared" ca="1" si="367"/>
        <v>1132.1017030219755</v>
      </c>
      <c r="CJ431" s="79">
        <f t="shared" ca="1" si="394"/>
        <v>939341.69994991261</v>
      </c>
      <c r="CK431" s="14">
        <f ca="1">SUM(CI$12:CI431)</f>
        <v>483283.7361575549</v>
      </c>
      <c r="CL431" s="77">
        <f ca="1">SUM(CG$12:CG431)+SUMIF(CH$12:CH431, "&lt;0")</f>
        <v>456057.96379235771</v>
      </c>
    </row>
    <row r="432" spans="1:90" x14ac:dyDescent="0.2">
      <c r="A432" s="56">
        <v>44606</v>
      </c>
      <c r="B432" s="76">
        <f ca="1">IF($A432&gt;= $C$5,$C$6, INDEX('[1]Historical Data'!$D$2:$D$742, MATCH(A432, '[1]Historical Data'!$B$2:$B$742, 0)))</f>
        <v>1942.7882857142852</v>
      </c>
      <c r="C432" s="79">
        <f t="shared" ca="1" si="371"/>
        <v>1942.7882857142852</v>
      </c>
      <c r="D432" s="79">
        <f t="shared" ca="1" si="380"/>
        <v>1021.1349999999948</v>
      </c>
      <c r="E432" s="79">
        <f t="shared" ca="1" si="342"/>
        <v>921.6532857142904</v>
      </c>
      <c r="F432" s="79">
        <f t="shared" ca="1" si="343"/>
        <v>921.6532857142904</v>
      </c>
      <c r="G432" s="79">
        <f t="shared" ca="1" si="368"/>
        <v>756664.71271429176</v>
      </c>
      <c r="H432" s="14">
        <f ca="1">SUM(F$12:F432)</f>
        <v>390145.17071428546</v>
      </c>
      <c r="I432" s="77">
        <f ca="1">SUM(D$12:D432)+SUMIF(E$12:E432, "&lt;0")</f>
        <v>366519.54199999984</v>
      </c>
      <c r="J432" s="14"/>
      <c r="K432" s="78">
        <v>44606</v>
      </c>
      <c r="L432" s="79">
        <f t="shared" ca="1" si="344"/>
        <v>1850.8969899038457</v>
      </c>
      <c r="M432" s="79">
        <f t="shared" ca="1" si="372"/>
        <v>1850.8969899038457</v>
      </c>
      <c r="N432" s="79">
        <f t="shared" ca="1" si="381"/>
        <v>1021.1349999999948</v>
      </c>
      <c r="O432" s="79">
        <f t="shared" ca="1" si="345"/>
        <v>829.76198990385092</v>
      </c>
      <c r="P432" s="79">
        <f t="shared" ca="1" si="346"/>
        <v>829.76198990385092</v>
      </c>
      <c r="Q432" s="79">
        <f t="shared" ca="1" si="389"/>
        <v>724594.65047644242</v>
      </c>
      <c r="R432" s="14">
        <f ca="1">SUM(P$12:P432)</f>
        <v>373512.84617259551</v>
      </c>
      <c r="S432" s="77">
        <f ca="1">SUM(N$12:N432)+SUMIF(O$12:O432, "&lt;0")</f>
        <v>351081.80430384562</v>
      </c>
      <c r="U432" s="78">
        <v>44606</v>
      </c>
      <c r="V432" s="79">
        <f t="shared" ca="1" si="347"/>
        <v>1250</v>
      </c>
      <c r="W432" s="79">
        <f t="shared" ca="1" si="373"/>
        <v>1250</v>
      </c>
      <c r="X432" s="79">
        <f t="shared" ca="1" si="382"/>
        <v>1021.1349999999948</v>
      </c>
      <c r="Y432" s="79">
        <f t="shared" ca="1" si="348"/>
        <v>228.86500000000524</v>
      </c>
      <c r="Z432" s="79">
        <f t="shared" ca="1" si="349"/>
        <v>228.86500000000524</v>
      </c>
      <c r="AA432" s="79">
        <f t="shared" ca="1" si="390"/>
        <v>514881.60100000002</v>
      </c>
      <c r="AB432" s="14">
        <f ca="1">SUM(Z$12:Z432)</f>
        <v>264750.49099999998</v>
      </c>
      <c r="AC432" s="77">
        <f ca="1">SUM(X$12:X432)+SUMIF(Y$12:Y432, "&lt;0")</f>
        <v>250131.11</v>
      </c>
      <c r="AE432" s="78">
        <v>44606</v>
      </c>
      <c r="AF432" s="79">
        <f t="shared" ca="1" si="350"/>
        <v>2000</v>
      </c>
      <c r="AG432" s="79">
        <f t="shared" ca="1" si="374"/>
        <v>2000</v>
      </c>
      <c r="AH432" s="79">
        <f t="shared" ca="1" si="383"/>
        <v>1021.1349999999948</v>
      </c>
      <c r="AI432" s="79">
        <f t="shared" ca="1" si="351"/>
        <v>978.86500000000524</v>
      </c>
      <c r="AJ432" s="79">
        <f t="shared" ca="1" si="352"/>
        <v>978.86500000000524</v>
      </c>
      <c r="AK432" s="79">
        <f t="shared" ca="1" si="369"/>
        <v>776081.49010891607</v>
      </c>
      <c r="AL432" s="14">
        <f ca="1">SUM(AJ$12:AJ432)</f>
        <v>399950.38010891608</v>
      </c>
      <c r="AM432" s="77">
        <f ca="1">SUM(AH$12:AH432)+SUMIF(AI$12:AI432, "&lt;0")</f>
        <v>376131.11000000004</v>
      </c>
      <c r="AO432" s="78">
        <v>44606</v>
      </c>
      <c r="AP432" s="79">
        <f t="shared" ca="1" si="353"/>
        <v>3000</v>
      </c>
      <c r="AQ432" s="79">
        <f t="shared" ca="1" si="375"/>
        <v>3000</v>
      </c>
      <c r="AR432" s="79">
        <f t="shared" ca="1" si="384"/>
        <v>1585.260919530464</v>
      </c>
      <c r="AS432" s="79">
        <f t="shared" ca="1" si="354"/>
        <v>1414.739080469536</v>
      </c>
      <c r="AT432" s="79">
        <f t="shared" ca="1" si="355"/>
        <v>1414.739080469536</v>
      </c>
      <c r="AU432" s="79">
        <f t="shared" ca="1" si="391"/>
        <v>1096967.7235622816</v>
      </c>
      <c r="AV432" s="14">
        <f ca="1">SUM(AT$12:AT432)</f>
        <v>566594.00077609299</v>
      </c>
      <c r="AW432" s="77">
        <f ca="1">SUM(AR$12:AR432)+SUMIF(AS$12:AS432, "&lt;0")</f>
        <v>530373.72278618906</v>
      </c>
      <c r="AX432" s="14"/>
      <c r="AZ432" s="78">
        <v>44606</v>
      </c>
      <c r="BA432" s="79">
        <f t="shared" ca="1" si="356"/>
        <v>1500</v>
      </c>
      <c r="BB432" s="79">
        <f t="shared" ca="1" si="376"/>
        <v>1500</v>
      </c>
      <c r="BC432" s="79">
        <f t="shared" ca="1" si="385"/>
        <v>1021.1349999999948</v>
      </c>
      <c r="BD432" s="79">
        <f t="shared" ca="1" si="357"/>
        <v>478.86500000000524</v>
      </c>
      <c r="BE432" s="79">
        <f t="shared" ca="1" si="358"/>
        <v>478.86500000000524</v>
      </c>
      <c r="BF432" s="79">
        <f t="shared" ca="1" si="392"/>
        <v>602131.60100000002</v>
      </c>
      <c r="BG432" s="14">
        <f ca="1">SUM(BE$12:BE432)</f>
        <v>310000.49099999998</v>
      </c>
      <c r="BH432" s="77">
        <f ca="1">SUM(BC$12:BC432)+SUMIF(BD$12:BD432, "&lt;0")</f>
        <v>292131.11000000004</v>
      </c>
      <c r="BJ432" s="78">
        <v>44606</v>
      </c>
      <c r="BK432" s="79">
        <f t="shared" ca="1" si="359"/>
        <v>1750</v>
      </c>
      <c r="BL432" s="79">
        <f t="shared" ca="1" si="377"/>
        <v>1750</v>
      </c>
      <c r="BM432" s="79">
        <f t="shared" ca="1" si="386"/>
        <v>1021.1349999999948</v>
      </c>
      <c r="BN432" s="79">
        <f t="shared" ca="1" si="360"/>
        <v>728.86500000000524</v>
      </c>
      <c r="BO432" s="79">
        <f t="shared" ca="1" si="361"/>
        <v>728.86500000000524</v>
      </c>
      <c r="BP432" s="79">
        <f t="shared" ca="1" si="393"/>
        <v>689381.60100000002</v>
      </c>
      <c r="BQ432" s="14">
        <f ca="1">SUM(BO$12:BO432)</f>
        <v>355250.49099999998</v>
      </c>
      <c r="BR432" s="77">
        <f ca="1">SUM(BM$12:BM432)+SUMIF(BN$12:BN432, "&lt;0")</f>
        <v>334131.11</v>
      </c>
      <c r="BT432" s="78">
        <v>44606</v>
      </c>
      <c r="BU432" s="79">
        <f t="shared" ca="1" si="362"/>
        <v>2000</v>
      </c>
      <c r="BV432" s="79">
        <f t="shared" ca="1" si="378"/>
        <v>2000</v>
      </c>
      <c r="BW432" s="79">
        <f t="shared" ca="1" si="387"/>
        <v>1021.1349999999948</v>
      </c>
      <c r="BX432" s="79">
        <f t="shared" ca="1" si="363"/>
        <v>978.86500000000524</v>
      </c>
      <c r="BY432" s="79">
        <f t="shared" ca="1" si="364"/>
        <v>978.86500000000524</v>
      </c>
      <c r="BZ432" s="79">
        <f t="shared" ca="1" si="370"/>
        <v>776081.49010891607</v>
      </c>
      <c r="CA432" s="14">
        <f ca="1">SUM(BY$12:BY432)</f>
        <v>399950.38010891608</v>
      </c>
      <c r="CB432" s="77">
        <f ca="1">SUM(BW$12:BW432)+SUMIF(BX$12:BX432, "&lt;0")</f>
        <v>376131.11000000004</v>
      </c>
      <c r="CD432" s="78">
        <v>44606</v>
      </c>
      <c r="CE432" s="79">
        <f t="shared" ca="1" si="365"/>
        <v>2500</v>
      </c>
      <c r="CF432" s="79">
        <f t="shared" ca="1" si="379"/>
        <v>2500</v>
      </c>
      <c r="CG432" s="79">
        <f t="shared" ca="1" si="388"/>
        <v>1388.1750503309145</v>
      </c>
      <c r="CH432" s="79">
        <f t="shared" ca="1" si="366"/>
        <v>1111.8249496690855</v>
      </c>
      <c r="CI432" s="79">
        <f t="shared" ca="1" si="367"/>
        <v>1111.8249496690855</v>
      </c>
      <c r="CJ432" s="79">
        <f t="shared" ca="1" si="394"/>
        <v>941841.69994991261</v>
      </c>
      <c r="CK432" s="14">
        <f ca="1">SUM(CI$12:CI432)</f>
        <v>484395.56110722397</v>
      </c>
      <c r="CL432" s="77">
        <f ca="1">SUM(CG$12:CG432)+SUMIF(CH$12:CH432, "&lt;0")</f>
        <v>457446.13884268864</v>
      </c>
    </row>
    <row r="433" spans="1:90" x14ac:dyDescent="0.2">
      <c r="A433" s="56">
        <v>44607</v>
      </c>
      <c r="B433" s="76">
        <f ca="1">IF($A433&gt;= $C$5,$C$6, INDEX('[1]Historical Data'!$D$2:$D$742, MATCH(A433, '[1]Historical Data'!$B$2:$B$742, 0)))</f>
        <v>1942.7882857142852</v>
      </c>
      <c r="C433" s="79">
        <f t="shared" ca="1" si="371"/>
        <v>1942.7882857142852</v>
      </c>
      <c r="D433" s="79">
        <f t="shared" ca="1" si="380"/>
        <v>0</v>
      </c>
      <c r="E433" s="79">
        <f t="shared" ca="1" si="342"/>
        <v>1942.7882857142852</v>
      </c>
      <c r="F433" s="79">
        <f t="shared" ca="1" si="343"/>
        <v>1942.7882857142852</v>
      </c>
      <c r="G433" s="79">
        <f t="shared" ca="1" si="368"/>
        <v>758607.5010000061</v>
      </c>
      <c r="H433" s="14">
        <f ca="1">SUM(F$12:F433)</f>
        <v>392087.95899999974</v>
      </c>
      <c r="I433" s="77">
        <f ca="1">SUM(D$12:D433)+SUMIF(E$12:E433, "&lt;0")</f>
        <v>366519.54199999984</v>
      </c>
      <c r="J433" s="14"/>
      <c r="K433" s="78">
        <v>44607</v>
      </c>
      <c r="L433" s="79">
        <f t="shared" ca="1" si="344"/>
        <v>1850.8969899038457</v>
      </c>
      <c r="M433" s="79">
        <f t="shared" ca="1" si="372"/>
        <v>1850.8969899038457</v>
      </c>
      <c r="N433" s="79">
        <f t="shared" ca="1" si="381"/>
        <v>0</v>
      </c>
      <c r="O433" s="79">
        <f t="shared" ca="1" si="345"/>
        <v>1850.8969899038457</v>
      </c>
      <c r="P433" s="79">
        <f t="shared" ca="1" si="346"/>
        <v>1850.8969899038457</v>
      </c>
      <c r="Q433" s="79">
        <f t="shared" ca="1" si="389"/>
        <v>726445.5474663463</v>
      </c>
      <c r="R433" s="14">
        <f ca="1">SUM(P$12:P433)</f>
        <v>375363.74316249933</v>
      </c>
      <c r="S433" s="77">
        <f ca="1">SUM(N$12:N433)+SUMIF(O$12:O433, "&lt;0")</f>
        <v>351081.80430384562</v>
      </c>
      <c r="U433" s="78">
        <v>44607</v>
      </c>
      <c r="V433" s="79">
        <f t="shared" ca="1" si="347"/>
        <v>1250</v>
      </c>
      <c r="W433" s="79">
        <f t="shared" ca="1" si="373"/>
        <v>1250</v>
      </c>
      <c r="X433" s="79">
        <f t="shared" ca="1" si="382"/>
        <v>0</v>
      </c>
      <c r="Y433" s="79">
        <f t="shared" ca="1" si="348"/>
        <v>1250</v>
      </c>
      <c r="Z433" s="79">
        <f t="shared" ca="1" si="349"/>
        <v>1250</v>
      </c>
      <c r="AA433" s="79">
        <f t="shared" ca="1" si="390"/>
        <v>516131.60100000002</v>
      </c>
      <c r="AB433" s="14">
        <f ca="1">SUM(Z$12:Z433)</f>
        <v>266000.49099999998</v>
      </c>
      <c r="AC433" s="77">
        <f ca="1">SUM(X$12:X433)+SUMIF(Y$12:Y433, "&lt;0")</f>
        <v>250131.11</v>
      </c>
      <c r="AE433" s="78">
        <v>44607</v>
      </c>
      <c r="AF433" s="79">
        <f t="shared" ca="1" si="350"/>
        <v>2000</v>
      </c>
      <c r="AG433" s="79">
        <f t="shared" ca="1" si="374"/>
        <v>2000</v>
      </c>
      <c r="AH433" s="79">
        <f t="shared" ca="1" si="383"/>
        <v>0</v>
      </c>
      <c r="AI433" s="79">
        <f t="shared" ca="1" si="351"/>
        <v>2000</v>
      </c>
      <c r="AJ433" s="79">
        <f t="shared" ca="1" si="352"/>
        <v>2000</v>
      </c>
      <c r="AK433" s="79">
        <f t="shared" ca="1" si="369"/>
        <v>778081.49010891607</v>
      </c>
      <c r="AL433" s="14">
        <f ca="1">SUM(AJ$12:AJ433)</f>
        <v>401950.38010891608</v>
      </c>
      <c r="AM433" s="77">
        <f ca="1">SUM(AH$12:AH433)+SUMIF(AI$12:AI433, "&lt;0")</f>
        <v>376131.11000000004</v>
      </c>
      <c r="AO433" s="78">
        <v>44607</v>
      </c>
      <c r="AP433" s="79">
        <f t="shared" ca="1" si="353"/>
        <v>3000</v>
      </c>
      <c r="AQ433" s="79">
        <f t="shared" ca="1" si="375"/>
        <v>3000</v>
      </c>
      <c r="AR433" s="79">
        <f t="shared" ca="1" si="384"/>
        <v>564.12591953046922</v>
      </c>
      <c r="AS433" s="79">
        <f t="shared" ca="1" si="354"/>
        <v>2435.8740804695308</v>
      </c>
      <c r="AT433" s="79">
        <f t="shared" ca="1" si="355"/>
        <v>2435.8740804695308</v>
      </c>
      <c r="AU433" s="79">
        <f t="shared" ca="1" si="391"/>
        <v>1099967.7235622816</v>
      </c>
      <c r="AV433" s="14">
        <f ca="1">SUM(AT$12:AT433)</f>
        <v>569029.87485656247</v>
      </c>
      <c r="AW433" s="77">
        <f ca="1">SUM(AR$12:AR433)+SUMIF(AS$12:AS433, "&lt;0")</f>
        <v>530937.84870571957</v>
      </c>
      <c r="AX433" s="14"/>
      <c r="AZ433" s="78">
        <v>44607</v>
      </c>
      <c r="BA433" s="79">
        <f t="shared" ca="1" si="356"/>
        <v>1500</v>
      </c>
      <c r="BB433" s="79">
        <f t="shared" ca="1" si="376"/>
        <v>1500</v>
      </c>
      <c r="BC433" s="79">
        <f t="shared" ca="1" si="385"/>
        <v>0</v>
      </c>
      <c r="BD433" s="79">
        <f t="shared" ca="1" si="357"/>
        <v>1500</v>
      </c>
      <c r="BE433" s="79">
        <f t="shared" ca="1" si="358"/>
        <v>1500</v>
      </c>
      <c r="BF433" s="79">
        <f t="shared" ca="1" si="392"/>
        <v>603631.60100000002</v>
      </c>
      <c r="BG433" s="14">
        <f ca="1">SUM(BE$12:BE433)</f>
        <v>311500.49099999998</v>
      </c>
      <c r="BH433" s="77">
        <f ca="1">SUM(BC$12:BC433)+SUMIF(BD$12:BD433, "&lt;0")</f>
        <v>292131.11000000004</v>
      </c>
      <c r="BJ433" s="78">
        <v>44607</v>
      </c>
      <c r="BK433" s="79">
        <f t="shared" ca="1" si="359"/>
        <v>1750</v>
      </c>
      <c r="BL433" s="79">
        <f t="shared" ca="1" si="377"/>
        <v>1750</v>
      </c>
      <c r="BM433" s="79">
        <f t="shared" ca="1" si="386"/>
        <v>0</v>
      </c>
      <c r="BN433" s="79">
        <f t="shared" ca="1" si="360"/>
        <v>1750</v>
      </c>
      <c r="BO433" s="79">
        <f t="shared" ca="1" si="361"/>
        <v>1750</v>
      </c>
      <c r="BP433" s="79">
        <f t="shared" ca="1" si="393"/>
        <v>691131.60100000002</v>
      </c>
      <c r="BQ433" s="14">
        <f ca="1">SUM(BO$12:BO433)</f>
        <v>357000.49099999998</v>
      </c>
      <c r="BR433" s="77">
        <f ca="1">SUM(BM$12:BM433)+SUMIF(BN$12:BN433, "&lt;0")</f>
        <v>334131.11</v>
      </c>
      <c r="BT433" s="78">
        <v>44607</v>
      </c>
      <c r="BU433" s="79">
        <f t="shared" ca="1" si="362"/>
        <v>2000</v>
      </c>
      <c r="BV433" s="79">
        <f t="shared" ca="1" si="378"/>
        <v>2000</v>
      </c>
      <c r="BW433" s="79">
        <f t="shared" ca="1" si="387"/>
        <v>0</v>
      </c>
      <c r="BX433" s="79">
        <f t="shared" ca="1" si="363"/>
        <v>2000</v>
      </c>
      <c r="BY433" s="79">
        <f t="shared" ca="1" si="364"/>
        <v>2000</v>
      </c>
      <c r="BZ433" s="79">
        <f t="shared" ca="1" si="370"/>
        <v>778081.49010891607</v>
      </c>
      <c r="CA433" s="14">
        <f ca="1">SUM(BY$12:BY433)</f>
        <v>401950.38010891608</v>
      </c>
      <c r="CB433" s="77">
        <f ca="1">SUM(BW$12:BW433)+SUMIF(BX$12:BX433, "&lt;0")</f>
        <v>376131.11000000004</v>
      </c>
      <c r="CD433" s="78">
        <v>44607</v>
      </c>
      <c r="CE433" s="79">
        <f t="shared" ca="1" si="365"/>
        <v>2500</v>
      </c>
      <c r="CF433" s="79">
        <f t="shared" ca="1" si="379"/>
        <v>2500</v>
      </c>
      <c r="CG433" s="79">
        <f t="shared" ca="1" si="388"/>
        <v>343.53480368381679</v>
      </c>
      <c r="CH433" s="79">
        <f t="shared" ca="1" si="366"/>
        <v>2156.4651963161832</v>
      </c>
      <c r="CI433" s="79">
        <f t="shared" ca="1" si="367"/>
        <v>2156.4651963161832</v>
      </c>
      <c r="CJ433" s="79">
        <f t="shared" ca="1" si="394"/>
        <v>944341.69994991261</v>
      </c>
      <c r="CK433" s="14">
        <f ca="1">SUM(CI$12:CI433)</f>
        <v>486552.02630354016</v>
      </c>
      <c r="CL433" s="77">
        <f ca="1">SUM(CG$12:CG433)+SUMIF(CH$12:CH433, "&lt;0")</f>
        <v>457789.67364637245</v>
      </c>
    </row>
    <row r="434" spans="1:90" x14ac:dyDescent="0.2">
      <c r="A434" s="56">
        <v>44608</v>
      </c>
      <c r="B434" s="76">
        <f ca="1">IF($A434&gt;= $C$5,$C$6, INDEX('[1]Historical Data'!$D$2:$D$742, MATCH(A434, '[1]Historical Data'!$B$2:$B$742, 0)))</f>
        <v>1942.7882857142852</v>
      </c>
      <c r="C434" s="79">
        <f t="shared" ca="1" si="371"/>
        <v>1942.7882857142852</v>
      </c>
      <c r="D434" s="79">
        <f t="shared" ca="1" si="380"/>
        <v>320.53100000000268</v>
      </c>
      <c r="E434" s="79">
        <f t="shared" ca="1" si="342"/>
        <v>1622.2572857142825</v>
      </c>
      <c r="F434" s="79">
        <f t="shared" ca="1" si="343"/>
        <v>1622.2572857142825</v>
      </c>
      <c r="G434" s="79">
        <f t="shared" ca="1" si="368"/>
        <v>760550.28928572044</v>
      </c>
      <c r="H434" s="14">
        <f ca="1">SUM(F$12:F434)</f>
        <v>393710.21628571401</v>
      </c>
      <c r="I434" s="77">
        <f ca="1">SUM(D$12:D434)+SUMIF(E$12:E434, "&lt;0")</f>
        <v>366840.07299999986</v>
      </c>
      <c r="J434" s="14"/>
      <c r="K434" s="78">
        <v>44608</v>
      </c>
      <c r="L434" s="79">
        <f t="shared" ca="1" si="344"/>
        <v>1850.8969899038457</v>
      </c>
      <c r="M434" s="79">
        <f t="shared" ca="1" si="372"/>
        <v>1850.8969899038457</v>
      </c>
      <c r="N434" s="79">
        <f t="shared" ca="1" si="381"/>
        <v>320.53100000000268</v>
      </c>
      <c r="O434" s="79">
        <f t="shared" ca="1" si="345"/>
        <v>1530.365989903843</v>
      </c>
      <c r="P434" s="79">
        <f t="shared" ca="1" si="346"/>
        <v>1530.365989903843</v>
      </c>
      <c r="Q434" s="79">
        <f t="shared" ca="1" si="389"/>
        <v>728296.44445625017</v>
      </c>
      <c r="R434" s="14">
        <f ca="1">SUM(P$12:P434)</f>
        <v>376894.10915240319</v>
      </c>
      <c r="S434" s="77">
        <f ca="1">SUM(N$12:N434)+SUMIF(O$12:O434, "&lt;0")</f>
        <v>351402.33530384564</v>
      </c>
      <c r="U434" s="78">
        <v>44608</v>
      </c>
      <c r="V434" s="79">
        <f t="shared" ca="1" si="347"/>
        <v>1250</v>
      </c>
      <c r="W434" s="79">
        <f t="shared" ca="1" si="373"/>
        <v>1250</v>
      </c>
      <c r="X434" s="79">
        <f t="shared" ca="1" si="382"/>
        <v>320.53100000000268</v>
      </c>
      <c r="Y434" s="79">
        <f t="shared" ca="1" si="348"/>
        <v>929.46899999999732</v>
      </c>
      <c r="Z434" s="79">
        <f t="shared" ca="1" si="349"/>
        <v>929.46899999999732</v>
      </c>
      <c r="AA434" s="79">
        <f t="shared" ca="1" si="390"/>
        <v>517381.60100000002</v>
      </c>
      <c r="AB434" s="14">
        <f ca="1">SUM(Z$12:Z434)</f>
        <v>266929.95999999996</v>
      </c>
      <c r="AC434" s="77">
        <f ca="1">SUM(X$12:X434)+SUMIF(Y$12:Y434, "&lt;0")</f>
        <v>250451.641</v>
      </c>
      <c r="AE434" s="78">
        <v>44608</v>
      </c>
      <c r="AF434" s="79">
        <f t="shared" ca="1" si="350"/>
        <v>2000</v>
      </c>
      <c r="AG434" s="79">
        <f t="shared" ca="1" si="374"/>
        <v>2000</v>
      </c>
      <c r="AH434" s="79">
        <f t="shared" ca="1" si="383"/>
        <v>320.53100000000268</v>
      </c>
      <c r="AI434" s="79">
        <f t="shared" ca="1" si="351"/>
        <v>1679.4689999999973</v>
      </c>
      <c r="AJ434" s="79">
        <f t="shared" ca="1" si="352"/>
        <v>1679.4689999999973</v>
      </c>
      <c r="AK434" s="79">
        <f t="shared" ca="1" si="369"/>
        <v>780081.49010891607</v>
      </c>
      <c r="AL434" s="14">
        <f ca="1">SUM(AJ$12:AJ434)</f>
        <v>403629.84910891607</v>
      </c>
      <c r="AM434" s="77">
        <f ca="1">SUM(AH$12:AH434)+SUMIF(AI$12:AI434, "&lt;0")</f>
        <v>376451.64100000006</v>
      </c>
      <c r="AO434" s="78">
        <v>44608</v>
      </c>
      <c r="AP434" s="79">
        <f t="shared" ca="1" si="353"/>
        <v>3000</v>
      </c>
      <c r="AQ434" s="79">
        <f t="shared" ca="1" si="375"/>
        <v>3000</v>
      </c>
      <c r="AR434" s="79">
        <f t="shared" ca="1" si="384"/>
        <v>884.6569195304719</v>
      </c>
      <c r="AS434" s="79">
        <f t="shared" ca="1" si="354"/>
        <v>2115.3430804695281</v>
      </c>
      <c r="AT434" s="79">
        <f t="shared" ca="1" si="355"/>
        <v>2115.3430804695281</v>
      </c>
      <c r="AU434" s="79">
        <f t="shared" ca="1" si="391"/>
        <v>1102967.7235622816</v>
      </c>
      <c r="AV434" s="14">
        <f ca="1">SUM(AT$12:AT434)</f>
        <v>571145.21793703199</v>
      </c>
      <c r="AW434" s="77">
        <f ca="1">SUM(AR$12:AR434)+SUMIF(AS$12:AS434, "&lt;0")</f>
        <v>531822.50562525005</v>
      </c>
      <c r="AX434" s="14"/>
      <c r="AZ434" s="78">
        <v>44608</v>
      </c>
      <c r="BA434" s="79">
        <f t="shared" ca="1" si="356"/>
        <v>1500</v>
      </c>
      <c r="BB434" s="79">
        <f t="shared" ca="1" si="376"/>
        <v>1500</v>
      </c>
      <c r="BC434" s="79">
        <f t="shared" ca="1" si="385"/>
        <v>320.53100000000268</v>
      </c>
      <c r="BD434" s="79">
        <f t="shared" ca="1" si="357"/>
        <v>1179.4689999999973</v>
      </c>
      <c r="BE434" s="79">
        <f t="shared" ca="1" si="358"/>
        <v>1179.4689999999973</v>
      </c>
      <c r="BF434" s="79">
        <f t="shared" ca="1" si="392"/>
        <v>605131.60100000002</v>
      </c>
      <c r="BG434" s="14">
        <f ca="1">SUM(BE$12:BE434)</f>
        <v>312679.95999999996</v>
      </c>
      <c r="BH434" s="77">
        <f ca="1">SUM(BC$12:BC434)+SUMIF(BD$12:BD434, "&lt;0")</f>
        <v>292451.64100000006</v>
      </c>
      <c r="BJ434" s="78">
        <v>44608</v>
      </c>
      <c r="BK434" s="79">
        <f t="shared" ca="1" si="359"/>
        <v>1750</v>
      </c>
      <c r="BL434" s="79">
        <f t="shared" ca="1" si="377"/>
        <v>1750</v>
      </c>
      <c r="BM434" s="79">
        <f t="shared" ca="1" si="386"/>
        <v>320.53100000000268</v>
      </c>
      <c r="BN434" s="79">
        <f t="shared" ca="1" si="360"/>
        <v>1429.4689999999973</v>
      </c>
      <c r="BO434" s="79">
        <f t="shared" ca="1" si="361"/>
        <v>1429.4689999999973</v>
      </c>
      <c r="BP434" s="79">
        <f t="shared" ca="1" si="393"/>
        <v>692881.60100000002</v>
      </c>
      <c r="BQ434" s="14">
        <f ca="1">SUM(BO$12:BO434)</f>
        <v>358429.95999999996</v>
      </c>
      <c r="BR434" s="77">
        <f ca="1">SUM(BM$12:BM434)+SUMIF(BN$12:BN434, "&lt;0")</f>
        <v>334451.641</v>
      </c>
      <c r="BT434" s="78">
        <v>44608</v>
      </c>
      <c r="BU434" s="79">
        <f t="shared" ca="1" si="362"/>
        <v>2000</v>
      </c>
      <c r="BV434" s="79">
        <f t="shared" ca="1" si="378"/>
        <v>2000</v>
      </c>
      <c r="BW434" s="79">
        <f t="shared" ca="1" si="387"/>
        <v>320.53100000000268</v>
      </c>
      <c r="BX434" s="79">
        <f t="shared" ca="1" si="363"/>
        <v>1679.4689999999973</v>
      </c>
      <c r="BY434" s="79">
        <f t="shared" ca="1" si="364"/>
        <v>1679.4689999999973</v>
      </c>
      <c r="BZ434" s="79">
        <f t="shared" ca="1" si="370"/>
        <v>780081.49010891607</v>
      </c>
      <c r="CA434" s="14">
        <f ca="1">SUM(BY$12:BY434)</f>
        <v>403629.84910891607</v>
      </c>
      <c r="CB434" s="77">
        <f ca="1">SUM(BW$12:BW434)+SUMIF(BX$12:BX434, "&lt;0")</f>
        <v>376451.64100000006</v>
      </c>
      <c r="CD434" s="78">
        <v>44608</v>
      </c>
      <c r="CE434" s="79">
        <f t="shared" ca="1" si="365"/>
        <v>2500</v>
      </c>
      <c r="CF434" s="79">
        <f t="shared" ca="1" si="379"/>
        <v>2500</v>
      </c>
      <c r="CG434" s="79">
        <f t="shared" ca="1" si="388"/>
        <v>640.56055703671655</v>
      </c>
      <c r="CH434" s="79">
        <f t="shared" ca="1" si="366"/>
        <v>1859.4394429632835</v>
      </c>
      <c r="CI434" s="79">
        <f t="shared" ca="1" si="367"/>
        <v>1859.4394429632835</v>
      </c>
      <c r="CJ434" s="79">
        <f t="shared" ca="1" si="394"/>
        <v>946841.69994991261</v>
      </c>
      <c r="CK434" s="14">
        <f ca="1">SUM(CI$12:CI434)</f>
        <v>488411.46574650344</v>
      </c>
      <c r="CL434" s="77">
        <f ca="1">SUM(CG$12:CG434)+SUMIF(CH$12:CH434, "&lt;0")</f>
        <v>458430.23420340917</v>
      </c>
    </row>
    <row r="435" spans="1:90" x14ac:dyDescent="0.2">
      <c r="A435" s="56">
        <v>44609</v>
      </c>
      <c r="B435" s="76">
        <f ca="1">IF($A435&gt;= $C$5,$C$6, INDEX('[1]Historical Data'!$D$2:$D$742, MATCH(A435, '[1]Historical Data'!$B$2:$B$742, 0)))</f>
        <v>1942.7882857142852</v>
      </c>
      <c r="C435" s="79">
        <f t="shared" ca="1" si="371"/>
        <v>1942.7882857142852</v>
      </c>
      <c r="D435" s="79">
        <f t="shared" ca="1" si="380"/>
        <v>0</v>
      </c>
      <c r="E435" s="79">
        <f t="shared" ca="1" si="342"/>
        <v>1942.7882857142852</v>
      </c>
      <c r="F435" s="79">
        <f t="shared" ca="1" si="343"/>
        <v>1942.7882857142852</v>
      </c>
      <c r="G435" s="79">
        <f t="shared" ca="1" si="368"/>
        <v>762493.07757143478</v>
      </c>
      <c r="H435" s="14">
        <f ca="1">SUM(F$12:F435)</f>
        <v>395653.00457142829</v>
      </c>
      <c r="I435" s="77">
        <f ca="1">SUM(D$12:D435)+SUMIF(E$12:E435, "&lt;0")</f>
        <v>366840.07299999986</v>
      </c>
      <c r="J435" s="14"/>
      <c r="K435" s="78">
        <v>44609</v>
      </c>
      <c r="L435" s="79">
        <f t="shared" ca="1" si="344"/>
        <v>1850.8969899038457</v>
      </c>
      <c r="M435" s="79">
        <f t="shared" ca="1" si="372"/>
        <v>1850.8969899038457</v>
      </c>
      <c r="N435" s="79">
        <f t="shared" ca="1" si="381"/>
        <v>0</v>
      </c>
      <c r="O435" s="79">
        <f t="shared" ca="1" si="345"/>
        <v>1850.8969899038457</v>
      </c>
      <c r="P435" s="79">
        <f t="shared" ca="1" si="346"/>
        <v>1850.8969899038457</v>
      </c>
      <c r="Q435" s="79">
        <f t="shared" ca="1" si="389"/>
        <v>730147.34144615405</v>
      </c>
      <c r="R435" s="14">
        <f ca="1">SUM(P$12:P435)</f>
        <v>378745.00614230701</v>
      </c>
      <c r="S435" s="77">
        <f ca="1">SUM(N$12:N435)+SUMIF(O$12:O435, "&lt;0")</f>
        <v>351402.33530384564</v>
      </c>
      <c r="U435" s="78">
        <v>44609</v>
      </c>
      <c r="V435" s="79">
        <f t="shared" ca="1" si="347"/>
        <v>1250</v>
      </c>
      <c r="W435" s="79">
        <f t="shared" ca="1" si="373"/>
        <v>1250</v>
      </c>
      <c r="X435" s="79">
        <f t="shared" ca="1" si="382"/>
        <v>0</v>
      </c>
      <c r="Y435" s="79">
        <f t="shared" ca="1" si="348"/>
        <v>1250</v>
      </c>
      <c r="Z435" s="79">
        <f t="shared" ca="1" si="349"/>
        <v>1250</v>
      </c>
      <c r="AA435" s="79">
        <f t="shared" ca="1" si="390"/>
        <v>518631.60100000002</v>
      </c>
      <c r="AB435" s="14">
        <f ca="1">SUM(Z$12:Z435)</f>
        <v>268179.95999999996</v>
      </c>
      <c r="AC435" s="77">
        <f ca="1">SUM(X$12:X435)+SUMIF(Y$12:Y435, "&lt;0")</f>
        <v>250451.641</v>
      </c>
      <c r="AE435" s="78">
        <v>44609</v>
      </c>
      <c r="AF435" s="79">
        <f t="shared" ca="1" si="350"/>
        <v>2000</v>
      </c>
      <c r="AG435" s="79">
        <f t="shared" ca="1" si="374"/>
        <v>2000</v>
      </c>
      <c r="AH435" s="79">
        <f t="shared" ca="1" si="383"/>
        <v>0</v>
      </c>
      <c r="AI435" s="79">
        <f t="shared" ca="1" si="351"/>
        <v>2000</v>
      </c>
      <c r="AJ435" s="79">
        <f t="shared" ca="1" si="352"/>
        <v>2000</v>
      </c>
      <c r="AK435" s="79">
        <f t="shared" ca="1" si="369"/>
        <v>782081.49010891607</v>
      </c>
      <c r="AL435" s="14">
        <f ca="1">SUM(AJ$12:AJ435)</f>
        <v>405629.84910891607</v>
      </c>
      <c r="AM435" s="77">
        <f ca="1">SUM(AH$12:AH435)+SUMIF(AI$12:AI435, "&lt;0")</f>
        <v>376451.64100000006</v>
      </c>
      <c r="AO435" s="78">
        <v>44609</v>
      </c>
      <c r="AP435" s="79">
        <f t="shared" ca="1" si="353"/>
        <v>3000</v>
      </c>
      <c r="AQ435" s="79">
        <f t="shared" ca="1" si="375"/>
        <v>3000</v>
      </c>
      <c r="AR435" s="79">
        <f t="shared" ca="1" si="384"/>
        <v>564.12591953046922</v>
      </c>
      <c r="AS435" s="79">
        <f t="shared" ca="1" si="354"/>
        <v>2435.8740804695308</v>
      </c>
      <c r="AT435" s="79">
        <f t="shared" ca="1" si="355"/>
        <v>2435.8740804695308</v>
      </c>
      <c r="AU435" s="79">
        <f t="shared" ca="1" si="391"/>
        <v>1105967.7235622816</v>
      </c>
      <c r="AV435" s="14">
        <f ca="1">SUM(AT$12:AT435)</f>
        <v>573581.09201750148</v>
      </c>
      <c r="AW435" s="77">
        <f ca="1">SUM(AR$12:AR435)+SUMIF(AS$12:AS435, "&lt;0")</f>
        <v>532386.63154478057</v>
      </c>
      <c r="AX435" s="14"/>
      <c r="AZ435" s="78">
        <v>44609</v>
      </c>
      <c r="BA435" s="79">
        <f t="shared" ca="1" si="356"/>
        <v>1500</v>
      </c>
      <c r="BB435" s="79">
        <f t="shared" ca="1" si="376"/>
        <v>1500</v>
      </c>
      <c r="BC435" s="79">
        <f t="shared" ca="1" si="385"/>
        <v>0</v>
      </c>
      <c r="BD435" s="79">
        <f t="shared" ca="1" si="357"/>
        <v>1500</v>
      </c>
      <c r="BE435" s="79">
        <f t="shared" ca="1" si="358"/>
        <v>1500</v>
      </c>
      <c r="BF435" s="79">
        <f t="shared" ca="1" si="392"/>
        <v>606631.60100000002</v>
      </c>
      <c r="BG435" s="14">
        <f ca="1">SUM(BE$12:BE435)</f>
        <v>314179.95999999996</v>
      </c>
      <c r="BH435" s="77">
        <f ca="1">SUM(BC$12:BC435)+SUMIF(BD$12:BD435, "&lt;0")</f>
        <v>292451.64100000006</v>
      </c>
      <c r="BJ435" s="78">
        <v>44609</v>
      </c>
      <c r="BK435" s="79">
        <f t="shared" ca="1" si="359"/>
        <v>1750</v>
      </c>
      <c r="BL435" s="79">
        <f t="shared" ca="1" si="377"/>
        <v>1750</v>
      </c>
      <c r="BM435" s="79">
        <f t="shared" ca="1" si="386"/>
        <v>0</v>
      </c>
      <c r="BN435" s="79">
        <f t="shared" ca="1" si="360"/>
        <v>1750</v>
      </c>
      <c r="BO435" s="79">
        <f t="shared" ca="1" si="361"/>
        <v>1750</v>
      </c>
      <c r="BP435" s="79">
        <f t="shared" ca="1" si="393"/>
        <v>694631.60100000002</v>
      </c>
      <c r="BQ435" s="14">
        <f ca="1">SUM(BO$12:BO435)</f>
        <v>360179.95999999996</v>
      </c>
      <c r="BR435" s="77">
        <f ca="1">SUM(BM$12:BM435)+SUMIF(BN$12:BN435, "&lt;0")</f>
        <v>334451.641</v>
      </c>
      <c r="BT435" s="78">
        <v>44609</v>
      </c>
      <c r="BU435" s="79">
        <f t="shared" ca="1" si="362"/>
        <v>2000</v>
      </c>
      <c r="BV435" s="79">
        <f t="shared" ca="1" si="378"/>
        <v>2000</v>
      </c>
      <c r="BW435" s="79">
        <f t="shared" ca="1" si="387"/>
        <v>0</v>
      </c>
      <c r="BX435" s="79">
        <f t="shared" ca="1" si="363"/>
        <v>2000</v>
      </c>
      <c r="BY435" s="79">
        <f t="shared" ca="1" si="364"/>
        <v>2000</v>
      </c>
      <c r="BZ435" s="79">
        <f t="shared" ca="1" si="370"/>
        <v>782081.49010891607</v>
      </c>
      <c r="CA435" s="14">
        <f ca="1">SUM(BY$12:BY435)</f>
        <v>405629.84910891607</v>
      </c>
      <c r="CB435" s="77">
        <f ca="1">SUM(BW$12:BW435)+SUMIF(BX$12:BX435, "&lt;0")</f>
        <v>376451.64100000006</v>
      </c>
      <c r="CD435" s="78">
        <v>44609</v>
      </c>
      <c r="CE435" s="79">
        <f t="shared" ca="1" si="365"/>
        <v>2500</v>
      </c>
      <c r="CF435" s="79">
        <f t="shared" ca="1" si="379"/>
        <v>2500</v>
      </c>
      <c r="CG435" s="79">
        <f t="shared" ca="1" si="388"/>
        <v>296.52431038961095</v>
      </c>
      <c r="CH435" s="79">
        <f t="shared" ca="1" si="366"/>
        <v>2203.4756896103891</v>
      </c>
      <c r="CI435" s="79">
        <f t="shared" ca="1" si="367"/>
        <v>2203.4756896103891</v>
      </c>
      <c r="CJ435" s="79">
        <f t="shared" ca="1" si="394"/>
        <v>949341.69994991261</v>
      </c>
      <c r="CK435" s="14">
        <f ca="1">SUM(CI$12:CI435)</f>
        <v>490614.94143611385</v>
      </c>
      <c r="CL435" s="77">
        <f ca="1">SUM(CG$12:CG435)+SUMIF(CH$12:CH435, "&lt;0")</f>
        <v>458726.75851379876</v>
      </c>
    </row>
    <row r="436" spans="1:90" x14ac:dyDescent="0.2">
      <c r="A436" s="56">
        <v>44610</v>
      </c>
      <c r="B436" s="76">
        <f ca="1">IF($A436&gt;= $C$5,$C$6, INDEX('[1]Historical Data'!$D$2:$D$742, MATCH(A436, '[1]Historical Data'!$B$2:$B$742, 0)))</f>
        <v>1942.7882857142852</v>
      </c>
      <c r="C436" s="79">
        <f t="shared" ca="1" si="371"/>
        <v>1942.7882857142852</v>
      </c>
      <c r="D436" s="79">
        <f t="shared" ca="1" si="380"/>
        <v>0</v>
      </c>
      <c r="E436" s="79">
        <f t="shared" ca="1" si="342"/>
        <v>1942.7882857142852</v>
      </c>
      <c r="F436" s="79">
        <f t="shared" ca="1" si="343"/>
        <v>1942.7882857142852</v>
      </c>
      <c r="G436" s="79">
        <f t="shared" ca="1" si="368"/>
        <v>764435.86585714913</v>
      </c>
      <c r="H436" s="14">
        <f ca="1">SUM(F$12:F436)</f>
        <v>397595.79285714257</v>
      </c>
      <c r="I436" s="77">
        <f ca="1">SUM(D$12:D436)+SUMIF(E$12:E436, "&lt;0")</f>
        <v>366840.07299999986</v>
      </c>
      <c r="J436" s="14"/>
      <c r="K436" s="78">
        <v>44610</v>
      </c>
      <c r="L436" s="79">
        <f t="shared" ca="1" si="344"/>
        <v>1850.8969899038457</v>
      </c>
      <c r="M436" s="79">
        <f t="shared" ca="1" si="372"/>
        <v>1850.8969899038457</v>
      </c>
      <c r="N436" s="79">
        <f t="shared" ca="1" si="381"/>
        <v>0</v>
      </c>
      <c r="O436" s="79">
        <f t="shared" ca="1" si="345"/>
        <v>1850.8969899038457</v>
      </c>
      <c r="P436" s="79">
        <f t="shared" ca="1" si="346"/>
        <v>1850.8969899038457</v>
      </c>
      <c r="Q436" s="79">
        <f t="shared" ca="1" si="389"/>
        <v>731998.23843605793</v>
      </c>
      <c r="R436" s="14">
        <f ca="1">SUM(P$12:P436)</f>
        <v>380595.90313221083</v>
      </c>
      <c r="S436" s="77">
        <f ca="1">SUM(N$12:N436)+SUMIF(O$12:O436, "&lt;0")</f>
        <v>351402.33530384564</v>
      </c>
      <c r="U436" s="78">
        <v>44610</v>
      </c>
      <c r="V436" s="79">
        <f t="shared" ca="1" si="347"/>
        <v>1250</v>
      </c>
      <c r="W436" s="79">
        <f t="shared" ca="1" si="373"/>
        <v>1250</v>
      </c>
      <c r="X436" s="79">
        <f t="shared" ca="1" si="382"/>
        <v>0</v>
      </c>
      <c r="Y436" s="79">
        <f t="shared" ca="1" si="348"/>
        <v>1250</v>
      </c>
      <c r="Z436" s="79">
        <f t="shared" ca="1" si="349"/>
        <v>1250</v>
      </c>
      <c r="AA436" s="79">
        <f t="shared" ca="1" si="390"/>
        <v>519881.60100000002</v>
      </c>
      <c r="AB436" s="14">
        <f ca="1">SUM(Z$12:Z436)</f>
        <v>269429.95999999996</v>
      </c>
      <c r="AC436" s="77">
        <f ca="1">SUM(X$12:X436)+SUMIF(Y$12:Y436, "&lt;0")</f>
        <v>250451.641</v>
      </c>
      <c r="AE436" s="78">
        <v>44610</v>
      </c>
      <c r="AF436" s="79">
        <f t="shared" ca="1" si="350"/>
        <v>2000</v>
      </c>
      <c r="AG436" s="79">
        <f t="shared" ca="1" si="374"/>
        <v>2000</v>
      </c>
      <c r="AH436" s="79">
        <f t="shared" ca="1" si="383"/>
        <v>0</v>
      </c>
      <c r="AI436" s="79">
        <f t="shared" ca="1" si="351"/>
        <v>2000</v>
      </c>
      <c r="AJ436" s="79">
        <f t="shared" ca="1" si="352"/>
        <v>2000</v>
      </c>
      <c r="AK436" s="79">
        <f t="shared" ca="1" si="369"/>
        <v>784081.49010891607</v>
      </c>
      <c r="AL436" s="14">
        <f ca="1">SUM(AJ$12:AJ436)</f>
        <v>407629.84910891607</v>
      </c>
      <c r="AM436" s="77">
        <f ca="1">SUM(AH$12:AH436)+SUMIF(AI$12:AI436, "&lt;0")</f>
        <v>376451.64100000006</v>
      </c>
      <c r="AO436" s="78">
        <v>44610</v>
      </c>
      <c r="AP436" s="79">
        <f t="shared" ca="1" si="353"/>
        <v>3000</v>
      </c>
      <c r="AQ436" s="79">
        <f t="shared" ca="1" si="375"/>
        <v>3000</v>
      </c>
      <c r="AR436" s="79">
        <f t="shared" ca="1" si="384"/>
        <v>564.12591953046876</v>
      </c>
      <c r="AS436" s="79">
        <f t="shared" ca="1" si="354"/>
        <v>2435.8740804695312</v>
      </c>
      <c r="AT436" s="79">
        <f t="shared" ca="1" si="355"/>
        <v>2435.8740804695312</v>
      </c>
      <c r="AU436" s="79">
        <f t="shared" ca="1" si="391"/>
        <v>1108967.7235622816</v>
      </c>
      <c r="AV436" s="14">
        <f ca="1">SUM(AT$12:AT436)</f>
        <v>576016.96609797096</v>
      </c>
      <c r="AW436" s="77">
        <f ca="1">SUM(AR$12:AR436)+SUMIF(AS$12:AS436, "&lt;0")</f>
        <v>532950.75746431109</v>
      </c>
      <c r="AX436" s="14"/>
      <c r="AZ436" s="78">
        <v>44610</v>
      </c>
      <c r="BA436" s="79">
        <f t="shared" ca="1" si="356"/>
        <v>1500</v>
      </c>
      <c r="BB436" s="79">
        <f t="shared" ca="1" si="376"/>
        <v>1500</v>
      </c>
      <c r="BC436" s="79">
        <f t="shared" ca="1" si="385"/>
        <v>0</v>
      </c>
      <c r="BD436" s="79">
        <f t="shared" ca="1" si="357"/>
        <v>1500</v>
      </c>
      <c r="BE436" s="79">
        <f t="shared" ca="1" si="358"/>
        <v>1500</v>
      </c>
      <c r="BF436" s="79">
        <f t="shared" ca="1" si="392"/>
        <v>608131.60100000002</v>
      </c>
      <c r="BG436" s="14">
        <f ca="1">SUM(BE$12:BE436)</f>
        <v>315679.95999999996</v>
      </c>
      <c r="BH436" s="77">
        <f ca="1">SUM(BC$12:BC436)+SUMIF(BD$12:BD436, "&lt;0")</f>
        <v>292451.64100000006</v>
      </c>
      <c r="BJ436" s="78">
        <v>44610</v>
      </c>
      <c r="BK436" s="79">
        <f t="shared" ca="1" si="359"/>
        <v>1750</v>
      </c>
      <c r="BL436" s="79">
        <f t="shared" ca="1" si="377"/>
        <v>1750</v>
      </c>
      <c r="BM436" s="79">
        <f t="shared" ca="1" si="386"/>
        <v>0</v>
      </c>
      <c r="BN436" s="79">
        <f t="shared" ca="1" si="360"/>
        <v>1750</v>
      </c>
      <c r="BO436" s="79">
        <f t="shared" ca="1" si="361"/>
        <v>1750</v>
      </c>
      <c r="BP436" s="79">
        <f t="shared" ca="1" si="393"/>
        <v>696381.60100000002</v>
      </c>
      <c r="BQ436" s="14">
        <f ca="1">SUM(BO$12:BO436)</f>
        <v>361929.95999999996</v>
      </c>
      <c r="BR436" s="77">
        <f ca="1">SUM(BM$12:BM436)+SUMIF(BN$12:BN436, "&lt;0")</f>
        <v>334451.641</v>
      </c>
      <c r="BT436" s="78">
        <v>44610</v>
      </c>
      <c r="BU436" s="79">
        <f t="shared" ca="1" si="362"/>
        <v>2000</v>
      </c>
      <c r="BV436" s="79">
        <f t="shared" ca="1" si="378"/>
        <v>2000</v>
      </c>
      <c r="BW436" s="79">
        <f t="shared" ca="1" si="387"/>
        <v>0</v>
      </c>
      <c r="BX436" s="79">
        <f t="shared" ca="1" si="363"/>
        <v>2000</v>
      </c>
      <c r="BY436" s="79">
        <f t="shared" ca="1" si="364"/>
        <v>2000</v>
      </c>
      <c r="BZ436" s="79">
        <f t="shared" ca="1" si="370"/>
        <v>784081.49010891607</v>
      </c>
      <c r="CA436" s="14">
        <f ca="1">SUM(BY$12:BY436)</f>
        <v>407629.84910891607</v>
      </c>
      <c r="CB436" s="77">
        <f ca="1">SUM(BW$12:BW436)+SUMIF(BX$12:BX436, "&lt;0")</f>
        <v>376451.64100000006</v>
      </c>
      <c r="CD436" s="78">
        <v>44610</v>
      </c>
      <c r="CE436" s="79">
        <f t="shared" ca="1" si="365"/>
        <v>2500</v>
      </c>
      <c r="CF436" s="79">
        <f t="shared" ca="1" si="379"/>
        <v>2500</v>
      </c>
      <c r="CG436" s="79">
        <f t="shared" ca="1" si="388"/>
        <v>273.01906374250802</v>
      </c>
      <c r="CH436" s="79">
        <f t="shared" ca="1" si="366"/>
        <v>2226.980936257492</v>
      </c>
      <c r="CI436" s="79">
        <f t="shared" ca="1" si="367"/>
        <v>2226.980936257492</v>
      </c>
      <c r="CJ436" s="79">
        <f t="shared" ca="1" si="394"/>
        <v>951841.69994991261</v>
      </c>
      <c r="CK436" s="14">
        <f ca="1">SUM(CI$12:CI436)</f>
        <v>492841.92237237137</v>
      </c>
      <c r="CL436" s="77">
        <f ca="1">SUM(CG$12:CG436)+SUMIF(CH$12:CH436, "&lt;0")</f>
        <v>458999.77757754124</v>
      </c>
    </row>
    <row r="437" spans="1:90" x14ac:dyDescent="0.2">
      <c r="A437" s="56">
        <v>44611</v>
      </c>
      <c r="B437" s="76">
        <f ca="1">IF($A437&gt;= $C$5,$C$6, INDEX('[1]Historical Data'!$D$2:$D$742, MATCH(A437, '[1]Historical Data'!$B$2:$B$742, 0)))</f>
        <v>1942.7882857142852</v>
      </c>
      <c r="C437" s="79">
        <f t="shared" ca="1" si="371"/>
        <v>1942.7882857142852</v>
      </c>
      <c r="D437" s="79">
        <f t="shared" ca="1" si="380"/>
        <v>437.93600000000151</v>
      </c>
      <c r="E437" s="79">
        <f t="shared" ca="1" si="342"/>
        <v>1504.8522857142837</v>
      </c>
      <c r="F437" s="79">
        <f t="shared" ca="1" si="343"/>
        <v>1504.8522857142837</v>
      </c>
      <c r="G437" s="79">
        <f t="shared" ca="1" si="368"/>
        <v>766378.65414286347</v>
      </c>
      <c r="H437" s="14">
        <f ca="1">SUM(F$12:F437)</f>
        <v>399100.64514285687</v>
      </c>
      <c r="I437" s="77">
        <f ca="1">SUM(D$12:D437)+SUMIF(E$12:E437, "&lt;0")</f>
        <v>367278.00899999985</v>
      </c>
      <c r="J437" s="14"/>
      <c r="K437" s="78">
        <v>44611</v>
      </c>
      <c r="L437" s="79">
        <f t="shared" ca="1" si="344"/>
        <v>1850.8969899038457</v>
      </c>
      <c r="M437" s="79">
        <f t="shared" ca="1" si="372"/>
        <v>1850.8969899038457</v>
      </c>
      <c r="N437" s="79">
        <f t="shared" ca="1" si="381"/>
        <v>437.93600000000151</v>
      </c>
      <c r="O437" s="79">
        <f t="shared" ca="1" si="345"/>
        <v>1412.9609899038442</v>
      </c>
      <c r="P437" s="79">
        <f t="shared" ca="1" si="346"/>
        <v>1412.9609899038442</v>
      </c>
      <c r="Q437" s="79">
        <f t="shared" ca="1" si="389"/>
        <v>733849.13542596181</v>
      </c>
      <c r="R437" s="14">
        <f ca="1">SUM(P$12:P437)</f>
        <v>382008.86412211467</v>
      </c>
      <c r="S437" s="77">
        <f ca="1">SUM(N$12:N437)+SUMIF(O$12:O437, "&lt;0")</f>
        <v>351840.27130384563</v>
      </c>
      <c r="U437" s="78">
        <v>44611</v>
      </c>
      <c r="V437" s="79">
        <f t="shared" ca="1" si="347"/>
        <v>1250</v>
      </c>
      <c r="W437" s="79">
        <f t="shared" ca="1" si="373"/>
        <v>1250</v>
      </c>
      <c r="X437" s="79">
        <f t="shared" ca="1" si="382"/>
        <v>437.93600000000151</v>
      </c>
      <c r="Y437" s="79">
        <f t="shared" ca="1" si="348"/>
        <v>812.06399999999849</v>
      </c>
      <c r="Z437" s="79">
        <f t="shared" ca="1" si="349"/>
        <v>812.06399999999849</v>
      </c>
      <c r="AA437" s="79">
        <f t="shared" ca="1" si="390"/>
        <v>521131.60100000002</v>
      </c>
      <c r="AB437" s="14">
        <f ca="1">SUM(Z$12:Z437)</f>
        <v>270242.02399999998</v>
      </c>
      <c r="AC437" s="77">
        <f ca="1">SUM(X$12:X437)+SUMIF(Y$12:Y437, "&lt;0")</f>
        <v>250889.57699999999</v>
      </c>
      <c r="AE437" s="78">
        <v>44611</v>
      </c>
      <c r="AF437" s="79">
        <f t="shared" ca="1" si="350"/>
        <v>2000</v>
      </c>
      <c r="AG437" s="79">
        <f t="shared" ca="1" si="374"/>
        <v>2000</v>
      </c>
      <c r="AH437" s="79">
        <f t="shared" ca="1" si="383"/>
        <v>437.93600000000151</v>
      </c>
      <c r="AI437" s="79">
        <f t="shared" ca="1" si="351"/>
        <v>1562.0639999999985</v>
      </c>
      <c r="AJ437" s="79">
        <f t="shared" ca="1" si="352"/>
        <v>1562.0639999999985</v>
      </c>
      <c r="AK437" s="79">
        <f t="shared" ca="1" si="369"/>
        <v>786081.49010891607</v>
      </c>
      <c r="AL437" s="14">
        <f ca="1">SUM(AJ$12:AJ437)</f>
        <v>409191.91310891608</v>
      </c>
      <c r="AM437" s="77">
        <f ca="1">SUM(AH$12:AH437)+SUMIF(AI$12:AI437, "&lt;0")</f>
        <v>376889.57700000005</v>
      </c>
      <c r="AO437" s="78">
        <v>44611</v>
      </c>
      <c r="AP437" s="79">
        <f t="shared" ca="1" si="353"/>
        <v>3000</v>
      </c>
      <c r="AQ437" s="79">
        <f t="shared" ca="1" si="375"/>
        <v>3000</v>
      </c>
      <c r="AR437" s="79">
        <f t="shared" ca="1" si="384"/>
        <v>1002.0619195304707</v>
      </c>
      <c r="AS437" s="79">
        <f t="shared" ca="1" si="354"/>
        <v>1997.9380804695293</v>
      </c>
      <c r="AT437" s="79">
        <f t="shared" ca="1" si="355"/>
        <v>1997.9380804695293</v>
      </c>
      <c r="AU437" s="79">
        <f t="shared" ca="1" si="391"/>
        <v>1111967.7235622816</v>
      </c>
      <c r="AV437" s="14">
        <f ca="1">SUM(AT$12:AT437)</f>
        <v>578014.90417844045</v>
      </c>
      <c r="AW437" s="77">
        <f ca="1">SUM(AR$12:AR437)+SUMIF(AS$12:AS437, "&lt;0")</f>
        <v>533952.81938384159</v>
      </c>
      <c r="AX437" s="14"/>
      <c r="AZ437" s="78">
        <v>44611</v>
      </c>
      <c r="BA437" s="79">
        <f t="shared" ca="1" si="356"/>
        <v>1500</v>
      </c>
      <c r="BB437" s="79">
        <f t="shared" ca="1" si="376"/>
        <v>1500</v>
      </c>
      <c r="BC437" s="79">
        <f t="shared" ca="1" si="385"/>
        <v>437.93600000000151</v>
      </c>
      <c r="BD437" s="79">
        <f t="shared" ca="1" si="357"/>
        <v>1062.0639999999985</v>
      </c>
      <c r="BE437" s="79">
        <f t="shared" ca="1" si="358"/>
        <v>1062.0639999999985</v>
      </c>
      <c r="BF437" s="79">
        <f t="shared" ca="1" si="392"/>
        <v>609631.60100000002</v>
      </c>
      <c r="BG437" s="14">
        <f ca="1">SUM(BE$12:BE437)</f>
        <v>316742.02399999998</v>
      </c>
      <c r="BH437" s="77">
        <f ca="1">SUM(BC$12:BC437)+SUMIF(BD$12:BD437, "&lt;0")</f>
        <v>292889.57700000005</v>
      </c>
      <c r="BJ437" s="78">
        <v>44611</v>
      </c>
      <c r="BK437" s="79">
        <f t="shared" ca="1" si="359"/>
        <v>1750</v>
      </c>
      <c r="BL437" s="79">
        <f t="shared" ca="1" si="377"/>
        <v>1750</v>
      </c>
      <c r="BM437" s="79">
        <f t="shared" ca="1" si="386"/>
        <v>437.93600000000151</v>
      </c>
      <c r="BN437" s="79">
        <f t="shared" ca="1" si="360"/>
        <v>1312.0639999999985</v>
      </c>
      <c r="BO437" s="79">
        <f t="shared" ca="1" si="361"/>
        <v>1312.0639999999985</v>
      </c>
      <c r="BP437" s="79">
        <f t="shared" ca="1" si="393"/>
        <v>698131.60100000002</v>
      </c>
      <c r="BQ437" s="14">
        <f ca="1">SUM(BO$12:BO437)</f>
        <v>363242.02399999998</v>
      </c>
      <c r="BR437" s="77">
        <f ca="1">SUM(BM$12:BM437)+SUMIF(BN$12:BN437, "&lt;0")</f>
        <v>334889.57699999999</v>
      </c>
      <c r="BT437" s="78">
        <v>44611</v>
      </c>
      <c r="BU437" s="79">
        <f t="shared" ca="1" si="362"/>
        <v>2000</v>
      </c>
      <c r="BV437" s="79">
        <f t="shared" ca="1" si="378"/>
        <v>2000</v>
      </c>
      <c r="BW437" s="79">
        <f t="shared" ca="1" si="387"/>
        <v>437.93600000000151</v>
      </c>
      <c r="BX437" s="79">
        <f t="shared" ca="1" si="363"/>
        <v>1562.0639999999985</v>
      </c>
      <c r="BY437" s="79">
        <f t="shared" ca="1" si="364"/>
        <v>1562.0639999999985</v>
      </c>
      <c r="BZ437" s="79">
        <f t="shared" ca="1" si="370"/>
        <v>786081.49010891607</v>
      </c>
      <c r="CA437" s="14">
        <f ca="1">SUM(BY$12:BY437)</f>
        <v>409191.91310891608</v>
      </c>
      <c r="CB437" s="77">
        <f ca="1">SUM(BW$12:BW437)+SUMIF(BX$12:BX437, "&lt;0")</f>
        <v>376889.57700000005</v>
      </c>
      <c r="CD437" s="78">
        <v>44611</v>
      </c>
      <c r="CE437" s="79">
        <f t="shared" ca="1" si="365"/>
        <v>2500</v>
      </c>
      <c r="CF437" s="79">
        <f t="shared" ca="1" si="379"/>
        <v>2500</v>
      </c>
      <c r="CG437" s="79">
        <f t="shared" ca="1" si="388"/>
        <v>687.44981709540662</v>
      </c>
      <c r="CH437" s="79">
        <f t="shared" ca="1" si="366"/>
        <v>1812.5501829045934</v>
      </c>
      <c r="CI437" s="79">
        <f t="shared" ca="1" si="367"/>
        <v>1812.5501829045934</v>
      </c>
      <c r="CJ437" s="79">
        <f t="shared" ca="1" si="394"/>
        <v>954341.69994991261</v>
      </c>
      <c r="CK437" s="14">
        <f ca="1">SUM(CI$12:CI437)</f>
        <v>494654.47255527595</v>
      </c>
      <c r="CL437" s="77">
        <f ca="1">SUM(CG$12:CG437)+SUMIF(CH$12:CH437, "&lt;0")</f>
        <v>459687.22739463666</v>
      </c>
    </row>
    <row r="438" spans="1:90" x14ac:dyDescent="0.2">
      <c r="A438" s="56">
        <v>44612</v>
      </c>
      <c r="B438" s="76">
        <f ca="1">IF($A438&gt;= $C$5,$C$6, INDEX('[1]Historical Data'!$D$2:$D$742, MATCH(A438, '[1]Historical Data'!$B$2:$B$742, 0)))</f>
        <v>1942.7882857142852</v>
      </c>
      <c r="C438" s="79">
        <f t="shared" ca="1" si="371"/>
        <v>1942.7882857142852</v>
      </c>
      <c r="D438" s="79">
        <f t="shared" ca="1" si="380"/>
        <v>1587.7700000000004</v>
      </c>
      <c r="E438" s="79">
        <f t="shared" ca="1" si="342"/>
        <v>355.01828571428473</v>
      </c>
      <c r="F438" s="79">
        <f t="shared" ca="1" si="343"/>
        <v>355.01828571428473</v>
      </c>
      <c r="G438" s="79">
        <f t="shared" ca="1" si="368"/>
        <v>768321.44242857781</v>
      </c>
      <c r="H438" s="14">
        <f ca="1">SUM(F$12:F438)</f>
        <v>399455.66342857113</v>
      </c>
      <c r="I438" s="77">
        <f ca="1">SUM(D$12:D438)+SUMIF(E$12:E438, "&lt;0")</f>
        <v>368865.77899999986</v>
      </c>
      <c r="J438" s="14"/>
      <c r="K438" s="78">
        <v>44612</v>
      </c>
      <c r="L438" s="79">
        <f t="shared" ca="1" si="344"/>
        <v>1850.8969899038457</v>
      </c>
      <c r="M438" s="79">
        <f t="shared" ca="1" si="372"/>
        <v>1850.8969899038457</v>
      </c>
      <c r="N438" s="79">
        <f t="shared" ca="1" si="381"/>
        <v>1587.7700000000004</v>
      </c>
      <c r="O438" s="79">
        <f t="shared" ca="1" si="345"/>
        <v>263.12698990384524</v>
      </c>
      <c r="P438" s="79">
        <f t="shared" ca="1" si="346"/>
        <v>263.12698990384524</v>
      </c>
      <c r="Q438" s="79">
        <f t="shared" ca="1" si="389"/>
        <v>735700.03241586569</v>
      </c>
      <c r="R438" s="14">
        <f ca="1">SUM(P$12:P438)</f>
        <v>382271.99111201853</v>
      </c>
      <c r="S438" s="77">
        <f ca="1">SUM(N$12:N438)+SUMIF(O$12:O438, "&lt;0")</f>
        <v>353428.04130384565</v>
      </c>
      <c r="U438" s="78">
        <v>44612</v>
      </c>
      <c r="V438" s="79">
        <f t="shared" ca="1" si="347"/>
        <v>1250</v>
      </c>
      <c r="W438" s="79">
        <f t="shared" ca="1" si="373"/>
        <v>1250</v>
      </c>
      <c r="X438" s="79">
        <f t="shared" ca="1" si="382"/>
        <v>1250</v>
      </c>
      <c r="Y438" s="79">
        <f t="shared" ca="1" si="348"/>
        <v>0</v>
      </c>
      <c r="Z438" s="79">
        <f t="shared" ca="1" si="349"/>
        <v>0</v>
      </c>
      <c r="AA438" s="79">
        <f t="shared" ca="1" si="390"/>
        <v>522381.60100000002</v>
      </c>
      <c r="AB438" s="14">
        <f ca="1">SUM(Z$12:Z438)</f>
        <v>270242.02399999998</v>
      </c>
      <c r="AC438" s="77">
        <f ca="1">SUM(X$12:X438)+SUMIF(Y$12:Y438, "&lt;0")</f>
        <v>252139.57699999999</v>
      </c>
      <c r="AE438" s="78">
        <v>44612</v>
      </c>
      <c r="AF438" s="79">
        <f t="shared" ca="1" si="350"/>
        <v>2000</v>
      </c>
      <c r="AG438" s="79">
        <f t="shared" ca="1" si="374"/>
        <v>2000</v>
      </c>
      <c r="AH438" s="79">
        <f t="shared" ca="1" si="383"/>
        <v>1587.7700000000004</v>
      </c>
      <c r="AI438" s="79">
        <f t="shared" ca="1" si="351"/>
        <v>412.22999999999956</v>
      </c>
      <c r="AJ438" s="79">
        <f t="shared" ca="1" si="352"/>
        <v>412.22999999999956</v>
      </c>
      <c r="AK438" s="79">
        <f t="shared" ca="1" si="369"/>
        <v>788081.49010891607</v>
      </c>
      <c r="AL438" s="14">
        <f ca="1">SUM(AJ$12:AJ438)</f>
        <v>409604.14310891606</v>
      </c>
      <c r="AM438" s="77">
        <f ca="1">SUM(AH$12:AH438)+SUMIF(AI$12:AI438, "&lt;0")</f>
        <v>378477.34700000007</v>
      </c>
      <c r="AO438" s="78">
        <v>44612</v>
      </c>
      <c r="AP438" s="79">
        <f t="shared" ca="1" si="353"/>
        <v>3000</v>
      </c>
      <c r="AQ438" s="79">
        <f t="shared" ca="1" si="375"/>
        <v>3000</v>
      </c>
      <c r="AR438" s="79">
        <f t="shared" ca="1" si="384"/>
        <v>2151.8959195304697</v>
      </c>
      <c r="AS438" s="79">
        <f t="shared" ca="1" si="354"/>
        <v>848.10408046953034</v>
      </c>
      <c r="AT438" s="79">
        <f t="shared" ca="1" si="355"/>
        <v>848.10408046953034</v>
      </c>
      <c r="AU438" s="79">
        <f t="shared" ca="1" si="391"/>
        <v>1114967.7235622816</v>
      </c>
      <c r="AV438" s="14">
        <f ca="1">SUM(AT$12:AT438)</f>
        <v>578863.00825891003</v>
      </c>
      <c r="AW438" s="77">
        <f ca="1">SUM(AR$12:AR438)+SUMIF(AS$12:AS438, "&lt;0")</f>
        <v>536104.71530337201</v>
      </c>
      <c r="AX438" s="14"/>
      <c r="AZ438" s="78">
        <v>44612</v>
      </c>
      <c r="BA438" s="79">
        <f t="shared" ca="1" si="356"/>
        <v>1500</v>
      </c>
      <c r="BB438" s="79">
        <f t="shared" ca="1" si="376"/>
        <v>1500</v>
      </c>
      <c r="BC438" s="79">
        <f t="shared" ca="1" si="385"/>
        <v>1500</v>
      </c>
      <c r="BD438" s="79">
        <f t="shared" ca="1" si="357"/>
        <v>0</v>
      </c>
      <c r="BE438" s="79">
        <f t="shared" ca="1" si="358"/>
        <v>0</v>
      </c>
      <c r="BF438" s="79">
        <f t="shared" ca="1" si="392"/>
        <v>611131.60100000002</v>
      </c>
      <c r="BG438" s="14">
        <f ca="1">SUM(BE$12:BE438)</f>
        <v>316742.02399999998</v>
      </c>
      <c r="BH438" s="77">
        <f ca="1">SUM(BC$12:BC438)+SUMIF(BD$12:BD438, "&lt;0")</f>
        <v>294389.57700000005</v>
      </c>
      <c r="BJ438" s="78">
        <v>44612</v>
      </c>
      <c r="BK438" s="79">
        <f t="shared" ca="1" si="359"/>
        <v>1750</v>
      </c>
      <c r="BL438" s="79">
        <f t="shared" ca="1" si="377"/>
        <v>1750</v>
      </c>
      <c r="BM438" s="79">
        <f t="shared" ca="1" si="386"/>
        <v>1587.7700000000004</v>
      </c>
      <c r="BN438" s="79">
        <f t="shared" ca="1" si="360"/>
        <v>162.22999999999956</v>
      </c>
      <c r="BO438" s="79">
        <f t="shared" ca="1" si="361"/>
        <v>162.22999999999956</v>
      </c>
      <c r="BP438" s="79">
        <f t="shared" ca="1" si="393"/>
        <v>699881.60100000002</v>
      </c>
      <c r="BQ438" s="14">
        <f ca="1">SUM(BO$12:BO438)</f>
        <v>363404.25399999996</v>
      </c>
      <c r="BR438" s="77">
        <f ca="1">SUM(BM$12:BM438)+SUMIF(BN$12:BN438, "&lt;0")</f>
        <v>336477.34700000001</v>
      </c>
      <c r="BT438" s="78">
        <v>44612</v>
      </c>
      <c r="BU438" s="79">
        <f t="shared" ca="1" si="362"/>
        <v>2000</v>
      </c>
      <c r="BV438" s="79">
        <f t="shared" ca="1" si="378"/>
        <v>2000</v>
      </c>
      <c r="BW438" s="79">
        <f t="shared" ca="1" si="387"/>
        <v>1587.7700000000004</v>
      </c>
      <c r="BX438" s="79">
        <f t="shared" ca="1" si="363"/>
        <v>412.22999999999956</v>
      </c>
      <c r="BY438" s="79">
        <f t="shared" ca="1" si="364"/>
        <v>412.22999999999956</v>
      </c>
      <c r="BZ438" s="79">
        <f t="shared" ca="1" si="370"/>
        <v>788081.49010891607</v>
      </c>
      <c r="CA438" s="14">
        <f ca="1">SUM(BY$12:BY438)</f>
        <v>409604.14310891606</v>
      </c>
      <c r="CB438" s="77">
        <f ca="1">SUM(BW$12:BW438)+SUMIF(BX$12:BX438, "&lt;0")</f>
        <v>378477.34700000007</v>
      </c>
      <c r="CD438" s="78">
        <v>44612</v>
      </c>
      <c r="CE438" s="79">
        <f t="shared" ca="1" si="365"/>
        <v>2500</v>
      </c>
      <c r="CF438" s="79">
        <f t="shared" ca="1" si="379"/>
        <v>2500</v>
      </c>
      <c r="CG438" s="79">
        <f t="shared" ca="1" si="388"/>
        <v>1813.7785704483031</v>
      </c>
      <c r="CH438" s="79">
        <f t="shared" ca="1" si="366"/>
        <v>686.22142955169693</v>
      </c>
      <c r="CI438" s="79">
        <f t="shared" ca="1" si="367"/>
        <v>686.22142955169693</v>
      </c>
      <c r="CJ438" s="79">
        <f t="shared" ca="1" si="394"/>
        <v>956841.69994991261</v>
      </c>
      <c r="CK438" s="14">
        <f ca="1">SUM(CI$12:CI438)</f>
        <v>495340.69398482767</v>
      </c>
      <c r="CL438" s="77">
        <f ca="1">SUM(CG$12:CG438)+SUMIF(CH$12:CH438, "&lt;0")</f>
        <v>461501.00596508494</v>
      </c>
    </row>
    <row r="439" spans="1:90" x14ac:dyDescent="0.2">
      <c r="A439" s="56">
        <v>44613</v>
      </c>
      <c r="B439" s="76">
        <f ca="1">IF($A439&gt;= $C$5,$C$6, INDEX('[1]Historical Data'!$D$2:$D$742, MATCH(A439, '[1]Historical Data'!$B$2:$B$742, 0)))</f>
        <v>1942.7882857142852</v>
      </c>
      <c r="C439" s="79">
        <f t="shared" ca="1" si="371"/>
        <v>1942.7882857142852</v>
      </c>
      <c r="D439" s="79">
        <f t="shared" ca="1" si="380"/>
        <v>1942.7882857142852</v>
      </c>
      <c r="E439" s="79">
        <f t="shared" ca="1" si="342"/>
        <v>0</v>
      </c>
      <c r="F439" s="79">
        <f t="shared" ca="1" si="343"/>
        <v>0</v>
      </c>
      <c r="G439" s="79">
        <f t="shared" ca="1" si="368"/>
        <v>770264.23071429215</v>
      </c>
      <c r="H439" s="14">
        <f ca="1">SUM(F$12:F439)</f>
        <v>399455.66342857113</v>
      </c>
      <c r="I439" s="77">
        <f ca="1">SUM(D$12:D439)+SUMIF(E$12:E439, "&lt;0")</f>
        <v>370808.56728571415</v>
      </c>
      <c r="J439" s="14"/>
      <c r="K439" s="78">
        <v>44613</v>
      </c>
      <c r="L439" s="79">
        <f t="shared" ca="1" si="344"/>
        <v>1850.8969899038457</v>
      </c>
      <c r="M439" s="79">
        <f t="shared" ca="1" si="372"/>
        <v>1850.8969899038457</v>
      </c>
      <c r="N439" s="79">
        <f t="shared" ca="1" si="381"/>
        <v>1850.8969899038457</v>
      </c>
      <c r="O439" s="79">
        <f t="shared" ca="1" si="345"/>
        <v>0</v>
      </c>
      <c r="P439" s="79">
        <f t="shared" ca="1" si="346"/>
        <v>0</v>
      </c>
      <c r="Q439" s="79">
        <f t="shared" ca="1" si="389"/>
        <v>737550.92940576957</v>
      </c>
      <c r="R439" s="14">
        <f ca="1">SUM(P$12:P439)</f>
        <v>382271.99111201853</v>
      </c>
      <c r="S439" s="77">
        <f ca="1">SUM(N$12:N439)+SUMIF(O$12:O439, "&lt;0")</f>
        <v>355278.93829374947</v>
      </c>
      <c r="U439" s="78">
        <v>44613</v>
      </c>
      <c r="V439" s="79">
        <f t="shared" ca="1" si="347"/>
        <v>1250</v>
      </c>
      <c r="W439" s="79">
        <f t="shared" ca="1" si="373"/>
        <v>1250</v>
      </c>
      <c r="X439" s="79">
        <f t="shared" ca="1" si="382"/>
        <v>1250</v>
      </c>
      <c r="Y439" s="79">
        <f t="shared" ca="1" si="348"/>
        <v>0</v>
      </c>
      <c r="Z439" s="79">
        <f t="shared" ca="1" si="349"/>
        <v>0</v>
      </c>
      <c r="AA439" s="79">
        <f t="shared" ca="1" si="390"/>
        <v>523631.60100000002</v>
      </c>
      <c r="AB439" s="14">
        <f ca="1">SUM(Z$12:Z439)</f>
        <v>270242.02399999998</v>
      </c>
      <c r="AC439" s="77">
        <f ca="1">SUM(X$12:X439)+SUMIF(Y$12:Y439, "&lt;0")</f>
        <v>253389.57699999999</v>
      </c>
      <c r="AE439" s="78">
        <v>44613</v>
      </c>
      <c r="AF439" s="79">
        <f t="shared" ca="1" si="350"/>
        <v>2000</v>
      </c>
      <c r="AG439" s="79">
        <f t="shared" ca="1" si="374"/>
        <v>2000</v>
      </c>
      <c r="AH439" s="79">
        <f t="shared" ca="1" si="383"/>
        <v>1984.7629999999963</v>
      </c>
      <c r="AI439" s="79">
        <f t="shared" ca="1" si="351"/>
        <v>15.237000000003718</v>
      </c>
      <c r="AJ439" s="79">
        <f t="shared" ca="1" si="352"/>
        <v>15.237000000003718</v>
      </c>
      <c r="AK439" s="79">
        <f t="shared" ca="1" si="369"/>
        <v>790081.49010891607</v>
      </c>
      <c r="AL439" s="14">
        <f ca="1">SUM(AJ$12:AJ439)</f>
        <v>409619.38010891608</v>
      </c>
      <c r="AM439" s="77">
        <f ca="1">SUM(AH$12:AH439)+SUMIF(AI$12:AI439, "&lt;0")</f>
        <v>380462.11000000004</v>
      </c>
      <c r="AO439" s="78">
        <v>44613</v>
      </c>
      <c r="AP439" s="79">
        <f t="shared" ca="1" si="353"/>
        <v>3000</v>
      </c>
      <c r="AQ439" s="79">
        <f t="shared" ca="1" si="375"/>
        <v>3000</v>
      </c>
      <c r="AR439" s="79">
        <f t="shared" ca="1" si="384"/>
        <v>2548.8889195304655</v>
      </c>
      <c r="AS439" s="79">
        <f t="shared" ca="1" si="354"/>
        <v>451.1110804695345</v>
      </c>
      <c r="AT439" s="79">
        <f t="shared" ca="1" si="355"/>
        <v>451.1110804695345</v>
      </c>
      <c r="AU439" s="79">
        <f t="shared" ca="1" si="391"/>
        <v>1117967.7235622816</v>
      </c>
      <c r="AV439" s="14">
        <f ca="1">SUM(AT$12:AT439)</f>
        <v>579314.1193393796</v>
      </c>
      <c r="AW439" s="77">
        <f ca="1">SUM(AR$12:AR439)+SUMIF(AS$12:AS439, "&lt;0")</f>
        <v>538653.60422290245</v>
      </c>
      <c r="AX439" s="14"/>
      <c r="AZ439" s="78">
        <v>44613</v>
      </c>
      <c r="BA439" s="79">
        <f t="shared" ca="1" si="356"/>
        <v>1500</v>
      </c>
      <c r="BB439" s="79">
        <f t="shared" ca="1" si="376"/>
        <v>1500</v>
      </c>
      <c r="BC439" s="79">
        <f t="shared" ca="1" si="385"/>
        <v>1500</v>
      </c>
      <c r="BD439" s="79">
        <f t="shared" ca="1" si="357"/>
        <v>0</v>
      </c>
      <c r="BE439" s="79">
        <f t="shared" ca="1" si="358"/>
        <v>0</v>
      </c>
      <c r="BF439" s="79">
        <f t="shared" ca="1" si="392"/>
        <v>612631.60100000002</v>
      </c>
      <c r="BG439" s="14">
        <f ca="1">SUM(BE$12:BE439)</f>
        <v>316742.02399999998</v>
      </c>
      <c r="BH439" s="77">
        <f ca="1">SUM(BC$12:BC439)+SUMIF(BD$12:BD439, "&lt;0")</f>
        <v>295889.57700000005</v>
      </c>
      <c r="BJ439" s="78">
        <v>44613</v>
      </c>
      <c r="BK439" s="79">
        <f t="shared" ca="1" si="359"/>
        <v>1750</v>
      </c>
      <c r="BL439" s="79">
        <f t="shared" ca="1" si="377"/>
        <v>1750</v>
      </c>
      <c r="BM439" s="79">
        <f t="shared" ca="1" si="386"/>
        <v>1750</v>
      </c>
      <c r="BN439" s="79">
        <f t="shared" ca="1" si="360"/>
        <v>0</v>
      </c>
      <c r="BO439" s="79">
        <f t="shared" ca="1" si="361"/>
        <v>0</v>
      </c>
      <c r="BP439" s="79">
        <f t="shared" ca="1" si="393"/>
        <v>701631.60100000002</v>
      </c>
      <c r="BQ439" s="14">
        <f ca="1">SUM(BO$12:BO439)</f>
        <v>363404.25399999996</v>
      </c>
      <c r="BR439" s="77">
        <f ca="1">SUM(BM$12:BM439)+SUMIF(BN$12:BN439, "&lt;0")</f>
        <v>338227.34700000001</v>
      </c>
      <c r="BT439" s="78">
        <v>44613</v>
      </c>
      <c r="BU439" s="79">
        <f t="shared" ca="1" si="362"/>
        <v>2000</v>
      </c>
      <c r="BV439" s="79">
        <f t="shared" ca="1" si="378"/>
        <v>2000</v>
      </c>
      <c r="BW439" s="79">
        <f t="shared" ca="1" si="387"/>
        <v>1984.7629999999963</v>
      </c>
      <c r="BX439" s="79">
        <f t="shared" ca="1" si="363"/>
        <v>15.237000000003718</v>
      </c>
      <c r="BY439" s="79">
        <f t="shared" ca="1" si="364"/>
        <v>15.237000000003718</v>
      </c>
      <c r="BZ439" s="79">
        <f t="shared" ca="1" si="370"/>
        <v>790081.49010891607</v>
      </c>
      <c r="CA439" s="14">
        <f ca="1">SUM(BY$12:BY439)</f>
        <v>409619.38010891608</v>
      </c>
      <c r="CB439" s="77">
        <f ca="1">SUM(BW$12:BW439)+SUMIF(BX$12:BX439, "&lt;0")</f>
        <v>380462.11000000004</v>
      </c>
      <c r="CD439" s="78">
        <v>44613</v>
      </c>
      <c r="CE439" s="79">
        <f t="shared" ca="1" si="365"/>
        <v>2500</v>
      </c>
      <c r="CF439" s="79">
        <f t="shared" ca="1" si="379"/>
        <v>2500</v>
      </c>
      <c r="CG439" s="79">
        <f t="shared" ca="1" si="388"/>
        <v>2187.266323801196</v>
      </c>
      <c r="CH439" s="79">
        <f t="shared" ca="1" si="366"/>
        <v>312.73367619880401</v>
      </c>
      <c r="CI439" s="79">
        <f t="shared" ca="1" si="367"/>
        <v>312.73367619880401</v>
      </c>
      <c r="CJ439" s="79">
        <f t="shared" ca="1" si="394"/>
        <v>959341.69994991261</v>
      </c>
      <c r="CK439" s="14">
        <f ca="1">SUM(CI$12:CI439)</f>
        <v>495653.42766102648</v>
      </c>
      <c r="CL439" s="77">
        <f ca="1">SUM(CG$12:CG439)+SUMIF(CH$12:CH439, "&lt;0")</f>
        <v>463688.27228888613</v>
      </c>
    </row>
    <row r="440" spans="1:90" x14ac:dyDescent="0.2">
      <c r="A440" s="56">
        <v>44614</v>
      </c>
      <c r="B440" s="76">
        <f ca="1">IF($A440&gt;= $C$5,$C$6, INDEX('[1]Historical Data'!$D$2:$D$742, MATCH(A440, '[1]Historical Data'!$B$2:$B$742, 0)))</f>
        <v>1942.7882857142852</v>
      </c>
      <c r="C440" s="79">
        <f t="shared" ca="1" si="371"/>
        <v>1942.7882857142852</v>
      </c>
      <c r="D440" s="79">
        <f t="shared" ca="1" si="380"/>
        <v>1406.6237142857051</v>
      </c>
      <c r="E440" s="79">
        <f t="shared" ca="1" si="342"/>
        <v>536.16457142858008</v>
      </c>
      <c r="F440" s="79">
        <f t="shared" ca="1" si="343"/>
        <v>536.16457142858008</v>
      </c>
      <c r="G440" s="79">
        <f t="shared" ca="1" si="368"/>
        <v>772207.01900000649</v>
      </c>
      <c r="H440" s="14">
        <f ca="1">SUM(F$12:F440)</f>
        <v>399991.82799999969</v>
      </c>
      <c r="I440" s="77">
        <f ca="1">SUM(D$12:D440)+SUMIF(E$12:E440, "&lt;0")</f>
        <v>372215.19099999988</v>
      </c>
      <c r="J440" s="14"/>
      <c r="K440" s="78">
        <v>44614</v>
      </c>
      <c r="L440" s="79">
        <f t="shared" ca="1" si="344"/>
        <v>1850.8969899038457</v>
      </c>
      <c r="M440" s="79">
        <f t="shared" ca="1" si="372"/>
        <v>1850.8969899038457</v>
      </c>
      <c r="N440" s="79">
        <f t="shared" ca="1" si="381"/>
        <v>1498.5150100961446</v>
      </c>
      <c r="O440" s="79">
        <f t="shared" ca="1" si="345"/>
        <v>352.3819798077011</v>
      </c>
      <c r="P440" s="79">
        <f t="shared" ca="1" si="346"/>
        <v>352.3819798077011</v>
      </c>
      <c r="Q440" s="79">
        <f t="shared" ca="1" si="389"/>
        <v>739401.82639567344</v>
      </c>
      <c r="R440" s="14">
        <f ca="1">SUM(P$12:P440)</f>
        <v>382624.37309182622</v>
      </c>
      <c r="S440" s="77">
        <f ca="1">SUM(N$12:N440)+SUMIF(O$12:O440, "&lt;0")</f>
        <v>356777.4533038456</v>
      </c>
      <c r="U440" s="78">
        <v>44614</v>
      </c>
      <c r="V440" s="79">
        <f t="shared" ca="1" si="347"/>
        <v>1250</v>
      </c>
      <c r="W440" s="79">
        <f t="shared" ca="1" si="373"/>
        <v>1250</v>
      </c>
      <c r="X440" s="79">
        <f t="shared" ca="1" si="382"/>
        <v>1250</v>
      </c>
      <c r="Y440" s="79">
        <f t="shared" ca="1" si="348"/>
        <v>0</v>
      </c>
      <c r="Z440" s="79">
        <f t="shared" ca="1" si="349"/>
        <v>0</v>
      </c>
      <c r="AA440" s="79">
        <f t="shared" ca="1" si="390"/>
        <v>524881.60100000002</v>
      </c>
      <c r="AB440" s="14">
        <f ca="1">SUM(Z$12:Z440)</f>
        <v>270242.02399999998</v>
      </c>
      <c r="AC440" s="77">
        <f ca="1">SUM(X$12:X440)+SUMIF(Y$12:Y440, "&lt;0")</f>
        <v>254639.57699999999</v>
      </c>
      <c r="AE440" s="78">
        <v>44614</v>
      </c>
      <c r="AF440" s="79">
        <f t="shared" ca="1" si="350"/>
        <v>2000</v>
      </c>
      <c r="AG440" s="79">
        <f t="shared" ca="1" si="374"/>
        <v>2000</v>
      </c>
      <c r="AH440" s="79">
        <f t="shared" ca="1" si="383"/>
        <v>1364.648999999994</v>
      </c>
      <c r="AI440" s="79">
        <f t="shared" ca="1" si="351"/>
        <v>635.35100000000602</v>
      </c>
      <c r="AJ440" s="79">
        <f t="shared" ca="1" si="352"/>
        <v>635.35100000000602</v>
      </c>
      <c r="AK440" s="79">
        <f t="shared" ca="1" si="369"/>
        <v>792081.49010891607</v>
      </c>
      <c r="AL440" s="14">
        <f ca="1">SUM(AJ$12:AJ440)</f>
        <v>410254.73110891611</v>
      </c>
      <c r="AM440" s="77">
        <f ca="1">SUM(AH$12:AH440)+SUMIF(AI$12:AI440, "&lt;0")</f>
        <v>381826.75900000002</v>
      </c>
      <c r="AO440" s="78">
        <v>44614</v>
      </c>
      <c r="AP440" s="79">
        <f t="shared" ca="1" si="353"/>
        <v>3000</v>
      </c>
      <c r="AQ440" s="79">
        <f t="shared" ca="1" si="375"/>
        <v>3000</v>
      </c>
      <c r="AR440" s="79">
        <f t="shared" ca="1" si="384"/>
        <v>1928.7749195304632</v>
      </c>
      <c r="AS440" s="79">
        <f t="shared" ca="1" si="354"/>
        <v>1071.2250804695368</v>
      </c>
      <c r="AT440" s="79">
        <f t="shared" ca="1" si="355"/>
        <v>1071.2250804695368</v>
      </c>
      <c r="AU440" s="79">
        <f t="shared" ca="1" si="391"/>
        <v>1120967.7235622816</v>
      </c>
      <c r="AV440" s="14">
        <f ca="1">SUM(AT$12:AT440)</f>
        <v>580385.34441984911</v>
      </c>
      <c r="AW440" s="77">
        <f ca="1">SUM(AR$12:AR440)+SUMIF(AS$12:AS440, "&lt;0")</f>
        <v>540582.37914243294</v>
      </c>
      <c r="AX440" s="14"/>
      <c r="AZ440" s="78">
        <v>44614</v>
      </c>
      <c r="BA440" s="79">
        <f t="shared" ca="1" si="356"/>
        <v>1500</v>
      </c>
      <c r="BB440" s="79">
        <f t="shared" ca="1" si="376"/>
        <v>1500</v>
      </c>
      <c r="BC440" s="79">
        <f t="shared" ca="1" si="385"/>
        <v>1500</v>
      </c>
      <c r="BD440" s="79">
        <f t="shared" ca="1" si="357"/>
        <v>0</v>
      </c>
      <c r="BE440" s="79">
        <f t="shared" ca="1" si="358"/>
        <v>0</v>
      </c>
      <c r="BF440" s="79">
        <f t="shared" ca="1" si="392"/>
        <v>614131.60100000002</v>
      </c>
      <c r="BG440" s="14">
        <f ca="1">SUM(BE$12:BE440)</f>
        <v>316742.02399999998</v>
      </c>
      <c r="BH440" s="77">
        <f ca="1">SUM(BC$12:BC440)+SUMIF(BD$12:BD440, "&lt;0")</f>
        <v>297389.57700000005</v>
      </c>
      <c r="BJ440" s="78">
        <v>44614</v>
      </c>
      <c r="BK440" s="79">
        <f t="shared" ca="1" si="359"/>
        <v>1750</v>
      </c>
      <c r="BL440" s="79">
        <f t="shared" ca="1" si="377"/>
        <v>1750</v>
      </c>
      <c r="BM440" s="79">
        <f t="shared" ca="1" si="386"/>
        <v>1599.4119999999903</v>
      </c>
      <c r="BN440" s="79">
        <f t="shared" ca="1" si="360"/>
        <v>150.58800000000974</v>
      </c>
      <c r="BO440" s="79">
        <f t="shared" ca="1" si="361"/>
        <v>150.58800000000974</v>
      </c>
      <c r="BP440" s="79">
        <f t="shared" ca="1" si="393"/>
        <v>703381.60100000002</v>
      </c>
      <c r="BQ440" s="14">
        <f ca="1">SUM(BO$12:BO440)</f>
        <v>363554.84199999995</v>
      </c>
      <c r="BR440" s="77">
        <f ca="1">SUM(BM$12:BM440)+SUMIF(BN$12:BN440, "&lt;0")</f>
        <v>339826.75900000002</v>
      </c>
      <c r="BT440" s="78">
        <v>44614</v>
      </c>
      <c r="BU440" s="79">
        <f t="shared" ca="1" si="362"/>
        <v>2000</v>
      </c>
      <c r="BV440" s="79">
        <f t="shared" ca="1" si="378"/>
        <v>2000</v>
      </c>
      <c r="BW440" s="79">
        <f t="shared" ca="1" si="387"/>
        <v>1364.648999999994</v>
      </c>
      <c r="BX440" s="79">
        <f t="shared" ca="1" si="363"/>
        <v>635.35100000000602</v>
      </c>
      <c r="BY440" s="79">
        <f t="shared" ca="1" si="364"/>
        <v>635.35100000000602</v>
      </c>
      <c r="BZ440" s="79">
        <f t="shared" ca="1" si="370"/>
        <v>792081.49010891607</v>
      </c>
      <c r="CA440" s="14">
        <f ca="1">SUM(BY$12:BY440)</f>
        <v>410254.73110891611</v>
      </c>
      <c r="CB440" s="77">
        <f ca="1">SUM(BW$12:BW440)+SUMIF(BX$12:BX440, "&lt;0")</f>
        <v>381826.75900000002</v>
      </c>
      <c r="CD440" s="78">
        <v>44614</v>
      </c>
      <c r="CE440" s="79">
        <f t="shared" ca="1" si="365"/>
        <v>2500</v>
      </c>
      <c r="CF440" s="79">
        <f t="shared" ca="1" si="379"/>
        <v>2500</v>
      </c>
      <c r="CG440" s="79">
        <f t="shared" ca="1" si="388"/>
        <v>1543.6470771540908</v>
      </c>
      <c r="CH440" s="79">
        <f t="shared" ca="1" si="366"/>
        <v>956.35292284590923</v>
      </c>
      <c r="CI440" s="79">
        <f t="shared" ca="1" si="367"/>
        <v>956.35292284590923</v>
      </c>
      <c r="CJ440" s="79">
        <f t="shared" ca="1" si="394"/>
        <v>961841.69994991261</v>
      </c>
      <c r="CK440" s="14">
        <f ca="1">SUM(CI$12:CI440)</f>
        <v>496609.7805838724</v>
      </c>
      <c r="CL440" s="77">
        <f ca="1">SUM(CG$12:CG440)+SUMIF(CH$12:CH440, "&lt;0")</f>
        <v>465231.91936604021</v>
      </c>
    </row>
    <row r="441" spans="1:90" x14ac:dyDescent="0.2">
      <c r="A441" s="56">
        <v>44615</v>
      </c>
      <c r="B441" s="76">
        <f ca="1">IF($A441&gt;= $C$5,$C$6, INDEX('[1]Historical Data'!$D$2:$D$742, MATCH(A441, '[1]Historical Data'!$B$2:$B$742, 0)))</f>
        <v>1942.7882857142852</v>
      </c>
      <c r="C441" s="79">
        <f t="shared" ca="1" si="371"/>
        <v>1942.7882857142852</v>
      </c>
      <c r="D441" s="79">
        <f t="shared" ca="1" si="380"/>
        <v>1942.7882857142852</v>
      </c>
      <c r="E441" s="79">
        <f t="shared" ca="1" si="342"/>
        <v>0</v>
      </c>
      <c r="F441" s="79">
        <f t="shared" ca="1" si="343"/>
        <v>0</v>
      </c>
      <c r="G441" s="79">
        <f t="shared" ca="1" si="368"/>
        <v>774149.80728572083</v>
      </c>
      <c r="H441" s="14">
        <f ca="1">SUM(F$12:F441)</f>
        <v>399991.82799999969</v>
      </c>
      <c r="I441" s="77">
        <f ca="1">SUM(D$12:D441)+SUMIF(E$12:E441, "&lt;0")</f>
        <v>374157.97928571416</v>
      </c>
      <c r="J441" s="14"/>
      <c r="K441" s="78">
        <v>44615</v>
      </c>
      <c r="L441" s="79">
        <f t="shared" ca="1" si="344"/>
        <v>1850.8969899038457</v>
      </c>
      <c r="M441" s="79">
        <f t="shared" ca="1" si="372"/>
        <v>1850.8969899038457</v>
      </c>
      <c r="N441" s="79">
        <f t="shared" ca="1" si="381"/>
        <v>1850.8969899038457</v>
      </c>
      <c r="O441" s="79">
        <f t="shared" ca="1" si="345"/>
        <v>0</v>
      </c>
      <c r="P441" s="79">
        <f t="shared" ca="1" si="346"/>
        <v>0</v>
      </c>
      <c r="Q441" s="79">
        <f t="shared" ca="1" si="389"/>
        <v>741252.72338557732</v>
      </c>
      <c r="R441" s="14">
        <f ca="1">SUM(P$12:P441)</f>
        <v>382624.37309182622</v>
      </c>
      <c r="S441" s="77">
        <f ca="1">SUM(N$12:N441)+SUMIF(O$12:O441, "&lt;0")</f>
        <v>358628.35029374942</v>
      </c>
      <c r="U441" s="78">
        <v>44615</v>
      </c>
      <c r="V441" s="79">
        <f t="shared" ca="1" si="347"/>
        <v>1250</v>
      </c>
      <c r="W441" s="79">
        <f t="shared" ca="1" si="373"/>
        <v>1250</v>
      </c>
      <c r="X441" s="79">
        <f t="shared" ca="1" si="382"/>
        <v>1250</v>
      </c>
      <c r="Y441" s="79">
        <f t="shared" ca="1" si="348"/>
        <v>0</v>
      </c>
      <c r="Z441" s="79">
        <f t="shared" ca="1" si="349"/>
        <v>0</v>
      </c>
      <c r="AA441" s="79">
        <f t="shared" ca="1" si="390"/>
        <v>526131.60100000002</v>
      </c>
      <c r="AB441" s="14">
        <f ca="1">SUM(Z$12:Z441)</f>
        <v>270242.02399999998</v>
      </c>
      <c r="AC441" s="77">
        <f ca="1">SUM(X$12:X441)+SUMIF(Y$12:Y441, "&lt;0")</f>
        <v>255889.57699999999</v>
      </c>
      <c r="AE441" s="78">
        <v>44615</v>
      </c>
      <c r="AF441" s="79">
        <f t="shared" ca="1" si="350"/>
        <v>2000</v>
      </c>
      <c r="AG441" s="79">
        <f t="shared" ca="1" si="374"/>
        <v>2000</v>
      </c>
      <c r="AH441" s="79">
        <f t="shared" ca="1" si="383"/>
        <v>1997.8820000000042</v>
      </c>
      <c r="AI441" s="79">
        <f t="shared" ca="1" si="351"/>
        <v>2.1179999999958454</v>
      </c>
      <c r="AJ441" s="79">
        <f t="shared" ca="1" si="352"/>
        <v>2.1179999999958454</v>
      </c>
      <c r="AK441" s="79">
        <f t="shared" ca="1" si="369"/>
        <v>794081.49010891607</v>
      </c>
      <c r="AL441" s="14">
        <f ca="1">SUM(AJ$12:AJ441)</f>
        <v>410256.84910891613</v>
      </c>
      <c r="AM441" s="77">
        <f ca="1">SUM(AH$12:AH441)+SUMIF(AI$12:AI441, "&lt;0")</f>
        <v>383824.641</v>
      </c>
      <c r="AO441" s="78">
        <v>44615</v>
      </c>
      <c r="AP441" s="79">
        <f t="shared" ca="1" si="353"/>
        <v>3000</v>
      </c>
      <c r="AQ441" s="79">
        <f t="shared" ca="1" si="375"/>
        <v>3000</v>
      </c>
      <c r="AR441" s="79">
        <f t="shared" ca="1" si="384"/>
        <v>2562.0079195304734</v>
      </c>
      <c r="AS441" s="79">
        <f t="shared" ca="1" si="354"/>
        <v>437.99208046952663</v>
      </c>
      <c r="AT441" s="79">
        <f t="shared" ca="1" si="355"/>
        <v>437.99208046952663</v>
      </c>
      <c r="AU441" s="79">
        <f t="shared" ca="1" si="391"/>
        <v>1123967.7235622816</v>
      </c>
      <c r="AV441" s="14">
        <f ca="1">SUM(AT$12:AT441)</f>
        <v>580823.3365003186</v>
      </c>
      <c r="AW441" s="77">
        <f ca="1">SUM(AR$12:AR441)+SUMIF(AS$12:AS441, "&lt;0")</f>
        <v>543144.38706196344</v>
      </c>
      <c r="AX441" s="14"/>
      <c r="AZ441" s="78">
        <v>44615</v>
      </c>
      <c r="BA441" s="79">
        <f t="shared" ca="1" si="356"/>
        <v>1500</v>
      </c>
      <c r="BB441" s="79">
        <f t="shared" ca="1" si="376"/>
        <v>1500</v>
      </c>
      <c r="BC441" s="79">
        <f t="shared" ca="1" si="385"/>
        <v>1500</v>
      </c>
      <c r="BD441" s="79">
        <f t="shared" ca="1" si="357"/>
        <v>0</v>
      </c>
      <c r="BE441" s="79">
        <f t="shared" ca="1" si="358"/>
        <v>0</v>
      </c>
      <c r="BF441" s="79">
        <f t="shared" ca="1" si="392"/>
        <v>615631.60100000002</v>
      </c>
      <c r="BG441" s="14">
        <f ca="1">SUM(BE$12:BE441)</f>
        <v>316742.02399999998</v>
      </c>
      <c r="BH441" s="77">
        <f ca="1">SUM(BC$12:BC441)+SUMIF(BD$12:BD441, "&lt;0")</f>
        <v>298889.57700000005</v>
      </c>
      <c r="BJ441" s="78">
        <v>44615</v>
      </c>
      <c r="BK441" s="79">
        <f t="shared" ca="1" si="359"/>
        <v>1750</v>
      </c>
      <c r="BL441" s="79">
        <f t="shared" ca="1" si="377"/>
        <v>1750</v>
      </c>
      <c r="BM441" s="79">
        <f t="shared" ca="1" si="386"/>
        <v>1750</v>
      </c>
      <c r="BN441" s="79">
        <f t="shared" ca="1" si="360"/>
        <v>0</v>
      </c>
      <c r="BO441" s="79">
        <f t="shared" ca="1" si="361"/>
        <v>0</v>
      </c>
      <c r="BP441" s="79">
        <f t="shared" ca="1" si="393"/>
        <v>705131.60100000002</v>
      </c>
      <c r="BQ441" s="14">
        <f ca="1">SUM(BO$12:BO441)</f>
        <v>363554.84199999995</v>
      </c>
      <c r="BR441" s="77">
        <f ca="1">SUM(BM$12:BM441)+SUMIF(BN$12:BN441, "&lt;0")</f>
        <v>341576.75900000002</v>
      </c>
      <c r="BT441" s="78">
        <v>44615</v>
      </c>
      <c r="BU441" s="79">
        <f t="shared" ca="1" si="362"/>
        <v>2000</v>
      </c>
      <c r="BV441" s="79">
        <f t="shared" ca="1" si="378"/>
        <v>2000</v>
      </c>
      <c r="BW441" s="79">
        <f t="shared" ca="1" si="387"/>
        <v>1997.8820000000042</v>
      </c>
      <c r="BX441" s="79">
        <f t="shared" ca="1" si="363"/>
        <v>2.1179999999958454</v>
      </c>
      <c r="BY441" s="79">
        <f t="shared" ca="1" si="364"/>
        <v>2.1179999999958454</v>
      </c>
      <c r="BZ441" s="79">
        <f t="shared" ca="1" si="370"/>
        <v>794081.49010891607</v>
      </c>
      <c r="CA441" s="14">
        <f ca="1">SUM(BY$12:BY441)</f>
        <v>410256.84910891613</v>
      </c>
      <c r="CB441" s="77">
        <f ca="1">SUM(BW$12:BW441)+SUMIF(BX$12:BX441, "&lt;0")</f>
        <v>383824.641</v>
      </c>
      <c r="CD441" s="78">
        <v>44615</v>
      </c>
      <c r="CE441" s="79">
        <f t="shared" ca="1" si="365"/>
        <v>2500</v>
      </c>
      <c r="CF441" s="79">
        <f t="shared" ca="1" si="379"/>
        <v>2500</v>
      </c>
      <c r="CG441" s="79">
        <f t="shared" ca="1" si="388"/>
        <v>2153.374830506998</v>
      </c>
      <c r="CH441" s="79">
        <f t="shared" ca="1" si="366"/>
        <v>346.62516949300198</v>
      </c>
      <c r="CI441" s="79">
        <f t="shared" ca="1" si="367"/>
        <v>346.62516949300198</v>
      </c>
      <c r="CJ441" s="79">
        <f t="shared" ca="1" si="394"/>
        <v>964341.69994991261</v>
      </c>
      <c r="CK441" s="14">
        <f ca="1">SUM(CI$12:CI441)</f>
        <v>496956.40575336543</v>
      </c>
      <c r="CL441" s="77">
        <f ca="1">SUM(CG$12:CG441)+SUMIF(CH$12:CH441, "&lt;0")</f>
        <v>467385.29419654718</v>
      </c>
    </row>
    <row r="442" spans="1:90" x14ac:dyDescent="0.2">
      <c r="A442" s="56">
        <v>44616</v>
      </c>
      <c r="B442" s="76">
        <f ca="1">IF($A442&gt;= $C$5,$C$6, INDEX('[1]Historical Data'!$D$2:$D$742, MATCH(A442, '[1]Historical Data'!$B$2:$B$742, 0)))</f>
        <v>1942.7882857142852</v>
      </c>
      <c r="C442" s="79">
        <f t="shared" ca="1" si="371"/>
        <v>1942.7882857142852</v>
      </c>
      <c r="D442" s="79">
        <f t="shared" ca="1" si="380"/>
        <v>608.51771428571988</v>
      </c>
      <c r="E442" s="79">
        <f t="shared" ca="1" si="342"/>
        <v>1334.2705714285653</v>
      </c>
      <c r="F442" s="79">
        <f t="shared" ca="1" si="343"/>
        <v>1334.2705714285653</v>
      </c>
      <c r="G442" s="79">
        <f t="shared" ca="1" si="368"/>
        <v>776092.59557143517</v>
      </c>
      <c r="H442" s="14">
        <f ca="1">SUM(F$12:F442)</f>
        <v>401326.09857142827</v>
      </c>
      <c r="I442" s="77">
        <f ca="1">SUM(D$12:D442)+SUMIF(E$12:E442, "&lt;0")</f>
        <v>374766.49699999986</v>
      </c>
      <c r="J442" s="14"/>
      <c r="K442" s="78">
        <v>44616</v>
      </c>
      <c r="L442" s="79">
        <f t="shared" ca="1" si="344"/>
        <v>1850.8969899038457</v>
      </c>
      <c r="M442" s="79">
        <f t="shared" ca="1" si="372"/>
        <v>1850.8969899038457</v>
      </c>
      <c r="N442" s="79">
        <f t="shared" ca="1" si="381"/>
        <v>700.40901009615936</v>
      </c>
      <c r="O442" s="79">
        <f t="shared" ca="1" si="345"/>
        <v>1150.4879798076863</v>
      </c>
      <c r="P442" s="79">
        <f t="shared" ca="1" si="346"/>
        <v>1150.4879798076863</v>
      </c>
      <c r="Q442" s="79">
        <f t="shared" ca="1" si="389"/>
        <v>743103.6203754812</v>
      </c>
      <c r="R442" s="14">
        <f ca="1">SUM(P$12:P442)</f>
        <v>383774.86107163387</v>
      </c>
      <c r="S442" s="77">
        <f ca="1">SUM(N$12:N442)+SUMIF(O$12:O442, "&lt;0")</f>
        <v>359328.75930384558</v>
      </c>
      <c r="U442" s="78">
        <v>44616</v>
      </c>
      <c r="V442" s="79">
        <f t="shared" ca="1" si="347"/>
        <v>1250</v>
      </c>
      <c r="W442" s="79">
        <f t="shared" ca="1" si="373"/>
        <v>1250</v>
      </c>
      <c r="X442" s="79">
        <f t="shared" ca="1" si="382"/>
        <v>1250</v>
      </c>
      <c r="Y442" s="79">
        <f t="shared" ca="1" si="348"/>
        <v>0</v>
      </c>
      <c r="Z442" s="79">
        <f t="shared" ca="1" si="349"/>
        <v>0</v>
      </c>
      <c r="AA442" s="79">
        <f t="shared" ca="1" si="390"/>
        <v>527381.60100000002</v>
      </c>
      <c r="AB442" s="14">
        <f ca="1">SUM(Z$12:Z442)</f>
        <v>270242.02399999998</v>
      </c>
      <c r="AC442" s="77">
        <f ca="1">SUM(X$12:X442)+SUMIF(Y$12:Y442, "&lt;0")</f>
        <v>257139.57699999999</v>
      </c>
      <c r="AE442" s="78">
        <v>44616</v>
      </c>
      <c r="AF442" s="79">
        <f t="shared" ca="1" si="350"/>
        <v>2000</v>
      </c>
      <c r="AG442" s="79">
        <f t="shared" ca="1" si="374"/>
        <v>2000</v>
      </c>
      <c r="AH442" s="79">
        <f t="shared" ca="1" si="383"/>
        <v>553.42400000000089</v>
      </c>
      <c r="AI442" s="79">
        <f t="shared" ca="1" si="351"/>
        <v>1446.5759999999991</v>
      </c>
      <c r="AJ442" s="79">
        <f t="shared" ca="1" si="352"/>
        <v>1446.5759999999991</v>
      </c>
      <c r="AK442" s="79">
        <f t="shared" ca="1" si="369"/>
        <v>796081.49010891607</v>
      </c>
      <c r="AL442" s="14">
        <f ca="1">SUM(AJ$12:AJ442)</f>
        <v>411703.42510891613</v>
      </c>
      <c r="AM442" s="77">
        <f ca="1">SUM(AH$12:AH442)+SUMIF(AI$12:AI442, "&lt;0")</f>
        <v>384378.065</v>
      </c>
      <c r="AO442" s="78">
        <v>44616</v>
      </c>
      <c r="AP442" s="79">
        <f t="shared" ca="1" si="353"/>
        <v>3000</v>
      </c>
      <c r="AQ442" s="79">
        <f t="shared" ca="1" si="375"/>
        <v>3000</v>
      </c>
      <c r="AR442" s="79">
        <f t="shared" ca="1" si="384"/>
        <v>1117.5499195304701</v>
      </c>
      <c r="AS442" s="79">
        <f t="shared" ca="1" si="354"/>
        <v>1882.4500804695299</v>
      </c>
      <c r="AT442" s="79">
        <f t="shared" ca="1" si="355"/>
        <v>1882.4500804695299</v>
      </c>
      <c r="AU442" s="79">
        <f t="shared" ca="1" si="391"/>
        <v>1126967.7235622816</v>
      </c>
      <c r="AV442" s="14">
        <f ca="1">SUM(AT$12:AT442)</f>
        <v>582705.78658078809</v>
      </c>
      <c r="AW442" s="77">
        <f ca="1">SUM(AR$12:AR442)+SUMIF(AS$12:AS442, "&lt;0")</f>
        <v>544261.93698149396</v>
      </c>
      <c r="AX442" s="14"/>
      <c r="AZ442" s="78">
        <v>44616</v>
      </c>
      <c r="BA442" s="79">
        <f t="shared" ca="1" si="356"/>
        <v>1500</v>
      </c>
      <c r="BB442" s="79">
        <f t="shared" ca="1" si="376"/>
        <v>1500</v>
      </c>
      <c r="BC442" s="79">
        <f t="shared" ca="1" si="385"/>
        <v>1488.4879999999957</v>
      </c>
      <c r="BD442" s="79">
        <f t="shared" ca="1" si="357"/>
        <v>11.512000000004264</v>
      </c>
      <c r="BE442" s="79">
        <f t="shared" ca="1" si="358"/>
        <v>11.512000000004264</v>
      </c>
      <c r="BF442" s="79">
        <f t="shared" ca="1" si="392"/>
        <v>617131.60100000002</v>
      </c>
      <c r="BG442" s="14">
        <f ca="1">SUM(BE$12:BE442)</f>
        <v>316753.53599999996</v>
      </c>
      <c r="BH442" s="77">
        <f ca="1">SUM(BC$12:BC442)+SUMIF(BD$12:BD442, "&lt;0")</f>
        <v>300378.06500000006</v>
      </c>
      <c r="BJ442" s="78">
        <v>44616</v>
      </c>
      <c r="BK442" s="79">
        <f t="shared" ca="1" si="359"/>
        <v>1750</v>
      </c>
      <c r="BL442" s="79">
        <f t="shared" ca="1" si="377"/>
        <v>1750</v>
      </c>
      <c r="BM442" s="79">
        <f t="shared" ca="1" si="386"/>
        <v>801.30600000000504</v>
      </c>
      <c r="BN442" s="79">
        <f t="shared" ca="1" si="360"/>
        <v>948.69399999999496</v>
      </c>
      <c r="BO442" s="79">
        <f t="shared" ca="1" si="361"/>
        <v>948.69399999999496</v>
      </c>
      <c r="BP442" s="79">
        <f t="shared" ca="1" si="393"/>
        <v>706881.60100000002</v>
      </c>
      <c r="BQ442" s="14">
        <f ca="1">SUM(BO$12:BO442)</f>
        <v>364503.53599999996</v>
      </c>
      <c r="BR442" s="77">
        <f ca="1">SUM(BM$12:BM442)+SUMIF(BN$12:BN442, "&lt;0")</f>
        <v>342378.065</v>
      </c>
      <c r="BT442" s="78">
        <v>44616</v>
      </c>
      <c r="BU442" s="79">
        <f t="shared" ca="1" si="362"/>
        <v>2000</v>
      </c>
      <c r="BV442" s="79">
        <f t="shared" ca="1" si="378"/>
        <v>2000</v>
      </c>
      <c r="BW442" s="79">
        <f t="shared" ca="1" si="387"/>
        <v>553.42400000000089</v>
      </c>
      <c r="BX442" s="79">
        <f t="shared" ca="1" si="363"/>
        <v>1446.5759999999991</v>
      </c>
      <c r="BY442" s="79">
        <f t="shared" ca="1" si="364"/>
        <v>1446.5759999999991</v>
      </c>
      <c r="BZ442" s="79">
        <f t="shared" ca="1" si="370"/>
        <v>796081.49010891607</v>
      </c>
      <c r="CA442" s="14">
        <f ca="1">SUM(BY$12:BY442)</f>
        <v>411703.42510891613</v>
      </c>
      <c r="CB442" s="77">
        <f ca="1">SUM(BW$12:BW442)+SUMIF(BX$12:BX442, "&lt;0")</f>
        <v>384378.065</v>
      </c>
      <c r="CD442" s="78">
        <v>44616</v>
      </c>
      <c r="CE442" s="79">
        <f t="shared" ca="1" si="365"/>
        <v>2500</v>
      </c>
      <c r="CF442" s="79">
        <f t="shared" ca="1" si="379"/>
        <v>2500</v>
      </c>
      <c r="CG442" s="79">
        <f t="shared" ca="1" si="388"/>
        <v>685.41158385989183</v>
      </c>
      <c r="CH442" s="79">
        <f t="shared" ca="1" si="366"/>
        <v>1814.5884161401082</v>
      </c>
      <c r="CI442" s="79">
        <f t="shared" ca="1" si="367"/>
        <v>1814.5884161401082</v>
      </c>
      <c r="CJ442" s="79">
        <f t="shared" ca="1" si="394"/>
        <v>966841.69994991261</v>
      </c>
      <c r="CK442" s="14">
        <f ca="1">SUM(CI$12:CI442)</f>
        <v>498770.99416950555</v>
      </c>
      <c r="CL442" s="77">
        <f ca="1">SUM(CG$12:CG442)+SUMIF(CH$12:CH442, "&lt;0")</f>
        <v>468070.70578040706</v>
      </c>
    </row>
    <row r="443" spans="1:90" x14ac:dyDescent="0.2">
      <c r="A443" s="56">
        <v>44617</v>
      </c>
      <c r="B443" s="76">
        <f ca="1">IF($A443&gt;= $C$5,$C$6, INDEX('[1]Historical Data'!$D$2:$D$742, MATCH(A443, '[1]Historical Data'!$B$2:$B$742, 0)))</f>
        <v>1942.7882857142852</v>
      </c>
      <c r="C443" s="79">
        <f t="shared" ca="1" si="371"/>
        <v>1942.7882857142852</v>
      </c>
      <c r="D443" s="79">
        <f t="shared" ca="1" si="380"/>
        <v>517.90399999999681</v>
      </c>
      <c r="E443" s="79">
        <f t="shared" ca="1" si="342"/>
        <v>1424.8842857142884</v>
      </c>
      <c r="F443" s="79">
        <f t="shared" ca="1" si="343"/>
        <v>1424.8842857142884</v>
      </c>
      <c r="G443" s="79">
        <f t="shared" ca="1" si="368"/>
        <v>778035.38385714951</v>
      </c>
      <c r="H443" s="14">
        <f ca="1">SUM(F$12:F443)</f>
        <v>402750.98285714258</v>
      </c>
      <c r="I443" s="77">
        <f ca="1">SUM(D$12:D443)+SUMIF(E$12:E443, "&lt;0")</f>
        <v>375284.40099999984</v>
      </c>
      <c r="J443" s="14"/>
      <c r="K443" s="78">
        <v>44617</v>
      </c>
      <c r="L443" s="79">
        <f t="shared" ca="1" si="344"/>
        <v>1850.8969899038457</v>
      </c>
      <c r="M443" s="79">
        <f t="shared" ca="1" si="372"/>
        <v>1850.8969899038457</v>
      </c>
      <c r="N443" s="79">
        <f t="shared" ca="1" si="381"/>
        <v>517.90399999999681</v>
      </c>
      <c r="O443" s="79">
        <f t="shared" ca="1" si="345"/>
        <v>1332.9929899038489</v>
      </c>
      <c r="P443" s="79">
        <f t="shared" ca="1" si="346"/>
        <v>1332.9929899038489</v>
      </c>
      <c r="Q443" s="79">
        <f t="shared" ca="1" si="389"/>
        <v>744954.51736538508</v>
      </c>
      <c r="R443" s="14">
        <f ca="1">SUM(P$12:P443)</f>
        <v>385107.85406153771</v>
      </c>
      <c r="S443" s="77">
        <f ca="1">SUM(N$12:N443)+SUMIF(O$12:O443, "&lt;0")</f>
        <v>359846.66330384556</v>
      </c>
      <c r="U443" s="78">
        <v>44617</v>
      </c>
      <c r="V443" s="79">
        <f t="shared" ca="1" si="347"/>
        <v>1250</v>
      </c>
      <c r="W443" s="79">
        <f t="shared" ca="1" si="373"/>
        <v>1250</v>
      </c>
      <c r="X443" s="79">
        <f t="shared" ca="1" si="382"/>
        <v>1250</v>
      </c>
      <c r="Y443" s="79">
        <f t="shared" ca="1" si="348"/>
        <v>0</v>
      </c>
      <c r="Z443" s="79">
        <f t="shared" ca="1" si="349"/>
        <v>0</v>
      </c>
      <c r="AA443" s="79">
        <f t="shared" ca="1" si="390"/>
        <v>528631.60100000002</v>
      </c>
      <c r="AB443" s="14">
        <f ca="1">SUM(Z$12:Z443)</f>
        <v>270242.02399999998</v>
      </c>
      <c r="AC443" s="77">
        <f ca="1">SUM(X$12:X443)+SUMIF(Y$12:Y443, "&lt;0")</f>
        <v>258389.57699999999</v>
      </c>
      <c r="AE443" s="78">
        <v>44617</v>
      </c>
      <c r="AF443" s="79">
        <f t="shared" ca="1" si="350"/>
        <v>2000</v>
      </c>
      <c r="AG443" s="79">
        <f t="shared" ca="1" si="374"/>
        <v>2000</v>
      </c>
      <c r="AH443" s="79">
        <f t="shared" ca="1" si="383"/>
        <v>517.90399999999681</v>
      </c>
      <c r="AI443" s="79">
        <f t="shared" ca="1" si="351"/>
        <v>1482.0960000000032</v>
      </c>
      <c r="AJ443" s="79">
        <f t="shared" ca="1" si="352"/>
        <v>1482.0960000000032</v>
      </c>
      <c r="AK443" s="79">
        <f t="shared" ca="1" si="369"/>
        <v>798081.49010891607</v>
      </c>
      <c r="AL443" s="14">
        <f ca="1">SUM(AJ$12:AJ443)</f>
        <v>413185.52110891615</v>
      </c>
      <c r="AM443" s="77">
        <f ca="1">SUM(AH$12:AH443)+SUMIF(AI$12:AI443, "&lt;0")</f>
        <v>384895.96899999998</v>
      </c>
      <c r="AO443" s="78">
        <v>44617</v>
      </c>
      <c r="AP443" s="79">
        <f t="shared" ca="1" si="353"/>
        <v>3000</v>
      </c>
      <c r="AQ443" s="79">
        <f t="shared" ca="1" si="375"/>
        <v>3000</v>
      </c>
      <c r="AR443" s="79">
        <f t="shared" ca="1" si="384"/>
        <v>1082.029919530466</v>
      </c>
      <c r="AS443" s="79">
        <f t="shared" ca="1" si="354"/>
        <v>1917.970080469534</v>
      </c>
      <c r="AT443" s="79">
        <f t="shared" ca="1" si="355"/>
        <v>1917.970080469534</v>
      </c>
      <c r="AU443" s="79">
        <f t="shared" ca="1" si="391"/>
        <v>1129967.7235622816</v>
      </c>
      <c r="AV443" s="14">
        <f ca="1">SUM(AT$12:AT443)</f>
        <v>584623.75666125759</v>
      </c>
      <c r="AW443" s="77">
        <f ca="1">SUM(AR$12:AR443)+SUMIF(AS$12:AS443, "&lt;0")</f>
        <v>545343.96690102445</v>
      </c>
      <c r="AX443" s="14"/>
      <c r="AZ443" s="78">
        <v>44617</v>
      </c>
      <c r="BA443" s="79">
        <f t="shared" ca="1" si="356"/>
        <v>1500</v>
      </c>
      <c r="BB443" s="79">
        <f t="shared" ca="1" si="376"/>
        <v>1500</v>
      </c>
      <c r="BC443" s="79">
        <f t="shared" ca="1" si="385"/>
        <v>517.90399999999681</v>
      </c>
      <c r="BD443" s="79">
        <f t="shared" ca="1" si="357"/>
        <v>982.09600000000319</v>
      </c>
      <c r="BE443" s="79">
        <f t="shared" ca="1" si="358"/>
        <v>982.09600000000319</v>
      </c>
      <c r="BF443" s="79">
        <f t="shared" ca="1" si="392"/>
        <v>618631.60100000002</v>
      </c>
      <c r="BG443" s="14">
        <f ca="1">SUM(BE$12:BE443)</f>
        <v>317735.63199999998</v>
      </c>
      <c r="BH443" s="77">
        <f ca="1">SUM(BC$12:BC443)+SUMIF(BD$12:BD443, "&lt;0")</f>
        <v>300895.96900000004</v>
      </c>
      <c r="BJ443" s="78">
        <v>44617</v>
      </c>
      <c r="BK443" s="79">
        <f t="shared" ca="1" si="359"/>
        <v>1750</v>
      </c>
      <c r="BL443" s="79">
        <f t="shared" ca="1" si="377"/>
        <v>1750</v>
      </c>
      <c r="BM443" s="79">
        <f t="shared" ca="1" si="386"/>
        <v>517.90399999999681</v>
      </c>
      <c r="BN443" s="79">
        <f t="shared" ca="1" si="360"/>
        <v>1232.0960000000032</v>
      </c>
      <c r="BO443" s="79">
        <f t="shared" ca="1" si="361"/>
        <v>1232.0960000000032</v>
      </c>
      <c r="BP443" s="79">
        <f t="shared" ca="1" si="393"/>
        <v>708631.60100000002</v>
      </c>
      <c r="BQ443" s="14">
        <f ca="1">SUM(BO$12:BO443)</f>
        <v>365735.63199999998</v>
      </c>
      <c r="BR443" s="77">
        <f ca="1">SUM(BM$12:BM443)+SUMIF(BN$12:BN443, "&lt;0")</f>
        <v>342895.96899999998</v>
      </c>
      <c r="BT443" s="78">
        <v>44617</v>
      </c>
      <c r="BU443" s="79">
        <f t="shared" ca="1" si="362"/>
        <v>2000</v>
      </c>
      <c r="BV443" s="79">
        <f t="shared" ca="1" si="378"/>
        <v>2000</v>
      </c>
      <c r="BW443" s="79">
        <f t="shared" ca="1" si="387"/>
        <v>517.90399999999681</v>
      </c>
      <c r="BX443" s="79">
        <f t="shared" ca="1" si="363"/>
        <v>1482.0960000000032</v>
      </c>
      <c r="BY443" s="79">
        <f t="shared" ca="1" si="364"/>
        <v>1482.0960000000032</v>
      </c>
      <c r="BZ443" s="79">
        <f t="shared" ca="1" si="370"/>
        <v>798081.49010891607</v>
      </c>
      <c r="CA443" s="14">
        <f ca="1">SUM(BY$12:BY443)</f>
        <v>413185.52110891615</v>
      </c>
      <c r="CB443" s="77">
        <f ca="1">SUM(BW$12:BW443)+SUMIF(BX$12:BX443, "&lt;0")</f>
        <v>384895.96899999998</v>
      </c>
      <c r="CD443" s="78">
        <v>44617</v>
      </c>
      <c r="CE443" s="79">
        <f t="shared" ca="1" si="365"/>
        <v>2500</v>
      </c>
      <c r="CF443" s="79">
        <f t="shared" ca="1" si="379"/>
        <v>2500</v>
      </c>
      <c r="CG443" s="79">
        <f t="shared" ca="1" si="388"/>
        <v>626.38633721278484</v>
      </c>
      <c r="CH443" s="79">
        <f t="shared" ca="1" si="366"/>
        <v>1873.6136627872152</v>
      </c>
      <c r="CI443" s="79">
        <f t="shared" ca="1" si="367"/>
        <v>1873.6136627872152</v>
      </c>
      <c r="CJ443" s="79">
        <f t="shared" ca="1" si="394"/>
        <v>969341.69994991261</v>
      </c>
      <c r="CK443" s="14">
        <f ca="1">SUM(CI$12:CI443)</f>
        <v>500644.60783229274</v>
      </c>
      <c r="CL443" s="77">
        <f ca="1">SUM(CG$12:CG443)+SUMIF(CH$12:CH443, "&lt;0")</f>
        <v>468697.09211761988</v>
      </c>
    </row>
    <row r="444" spans="1:90" x14ac:dyDescent="0.2">
      <c r="A444" s="56">
        <v>44618</v>
      </c>
      <c r="B444" s="76">
        <f ca="1">IF($A444&gt;= $C$5,$C$6, INDEX('[1]Historical Data'!$D$2:$D$742, MATCH(A444, '[1]Historical Data'!$B$2:$B$742, 0)))</f>
        <v>1942.7882857142852</v>
      </c>
      <c r="C444" s="79">
        <f t="shared" ca="1" si="371"/>
        <v>1942.7882857142852</v>
      </c>
      <c r="D444" s="79">
        <f t="shared" ca="1" si="380"/>
        <v>1170.3842857142859</v>
      </c>
      <c r="E444" s="79">
        <f t="shared" ca="1" si="342"/>
        <v>772.40399999999931</v>
      </c>
      <c r="F444" s="79">
        <f t="shared" ca="1" si="343"/>
        <v>772.40399999999931</v>
      </c>
      <c r="G444" s="79">
        <f t="shared" ca="1" si="368"/>
        <v>779978.17214286386</v>
      </c>
      <c r="H444" s="14">
        <f ca="1">SUM(F$12:F444)</f>
        <v>403523.38685714256</v>
      </c>
      <c r="I444" s="77">
        <f ca="1">SUM(D$12:D444)+SUMIF(E$12:E444, "&lt;0")</f>
        <v>376454.78528571414</v>
      </c>
      <c r="J444" s="14"/>
      <c r="K444" s="78">
        <v>44618</v>
      </c>
      <c r="L444" s="79">
        <f t="shared" ca="1" si="344"/>
        <v>1850.8969899038457</v>
      </c>
      <c r="M444" s="79">
        <f t="shared" ca="1" si="372"/>
        <v>1850.8969899038457</v>
      </c>
      <c r="N444" s="79">
        <f t="shared" ca="1" si="381"/>
        <v>1078.4929899038464</v>
      </c>
      <c r="O444" s="79">
        <f t="shared" ca="1" si="345"/>
        <v>772.40399999999931</v>
      </c>
      <c r="P444" s="79">
        <f t="shared" ca="1" si="346"/>
        <v>772.40399999999931</v>
      </c>
      <c r="Q444" s="79">
        <f t="shared" ca="1" si="389"/>
        <v>746805.41435528896</v>
      </c>
      <c r="R444" s="14">
        <f ca="1">SUM(P$12:P444)</f>
        <v>385880.25806153769</v>
      </c>
      <c r="S444" s="77">
        <f ca="1">SUM(N$12:N444)+SUMIF(O$12:O444, "&lt;0")</f>
        <v>360925.1562937494</v>
      </c>
      <c r="U444" s="78">
        <v>44618</v>
      </c>
      <c r="V444" s="79">
        <f t="shared" ca="1" si="347"/>
        <v>1250</v>
      </c>
      <c r="W444" s="79">
        <f t="shared" ca="1" si="373"/>
        <v>1250</v>
      </c>
      <c r="X444" s="79">
        <f t="shared" ca="1" si="382"/>
        <v>983.98799999999324</v>
      </c>
      <c r="Y444" s="79">
        <f t="shared" ca="1" si="348"/>
        <v>266.01200000000676</v>
      </c>
      <c r="Z444" s="79">
        <f t="shared" ca="1" si="349"/>
        <v>266.01200000000676</v>
      </c>
      <c r="AA444" s="79">
        <f t="shared" ca="1" si="390"/>
        <v>529881.60100000002</v>
      </c>
      <c r="AB444" s="14">
        <f ca="1">SUM(Z$12:Z444)</f>
        <v>270508.03599999996</v>
      </c>
      <c r="AC444" s="77">
        <f ca="1">SUM(X$12:X444)+SUMIF(Y$12:Y444, "&lt;0")</f>
        <v>259373.565</v>
      </c>
      <c r="AE444" s="78">
        <v>44618</v>
      </c>
      <c r="AF444" s="79">
        <f t="shared" ca="1" si="350"/>
        <v>2000</v>
      </c>
      <c r="AG444" s="79">
        <f t="shared" ca="1" si="374"/>
        <v>2000</v>
      </c>
      <c r="AH444" s="79">
        <f t="shared" ca="1" si="383"/>
        <v>1078.4929899038464</v>
      </c>
      <c r="AI444" s="79">
        <f t="shared" ca="1" si="351"/>
        <v>921.50701009615364</v>
      </c>
      <c r="AJ444" s="79">
        <f t="shared" ca="1" si="352"/>
        <v>921.50701009615364</v>
      </c>
      <c r="AK444" s="79">
        <f t="shared" ca="1" si="369"/>
        <v>800081.49010891607</v>
      </c>
      <c r="AL444" s="14">
        <f ca="1">SUM(AJ$12:AJ444)</f>
        <v>414107.02811901231</v>
      </c>
      <c r="AM444" s="77">
        <f ca="1">SUM(AH$12:AH444)+SUMIF(AI$12:AI444, "&lt;0")</f>
        <v>385974.46198990382</v>
      </c>
      <c r="AO444" s="78">
        <v>44618</v>
      </c>
      <c r="AP444" s="79">
        <f t="shared" ca="1" si="353"/>
        <v>3000</v>
      </c>
      <c r="AQ444" s="79">
        <f t="shared" ca="1" si="375"/>
        <v>3000</v>
      </c>
      <c r="AR444" s="79">
        <f t="shared" ca="1" si="384"/>
        <v>1642.6189094343156</v>
      </c>
      <c r="AS444" s="79">
        <f t="shared" ca="1" si="354"/>
        <v>1357.3810905656844</v>
      </c>
      <c r="AT444" s="79">
        <f t="shared" ca="1" si="355"/>
        <v>1357.3810905656844</v>
      </c>
      <c r="AU444" s="79">
        <f t="shared" ca="1" si="391"/>
        <v>1132967.7235622816</v>
      </c>
      <c r="AV444" s="14">
        <f ca="1">SUM(AT$12:AT444)</f>
        <v>585981.13775182329</v>
      </c>
      <c r="AW444" s="77">
        <f ca="1">SUM(AR$12:AR444)+SUMIF(AS$12:AS444, "&lt;0")</f>
        <v>546986.58581045875</v>
      </c>
      <c r="AX444" s="14"/>
      <c r="AZ444" s="78">
        <v>44618</v>
      </c>
      <c r="BA444" s="79">
        <f t="shared" ca="1" si="356"/>
        <v>1500</v>
      </c>
      <c r="BB444" s="79">
        <f t="shared" ca="1" si="376"/>
        <v>1500</v>
      </c>
      <c r="BC444" s="79">
        <f t="shared" ca="1" si="385"/>
        <v>727.59600000000069</v>
      </c>
      <c r="BD444" s="79">
        <f t="shared" ca="1" si="357"/>
        <v>772.40399999999931</v>
      </c>
      <c r="BE444" s="79">
        <f t="shared" ca="1" si="358"/>
        <v>772.40399999999931</v>
      </c>
      <c r="BF444" s="79">
        <f t="shared" ca="1" si="392"/>
        <v>620131.60100000002</v>
      </c>
      <c r="BG444" s="14">
        <f ca="1">SUM(BE$12:BE444)</f>
        <v>318508.03599999996</v>
      </c>
      <c r="BH444" s="77">
        <f ca="1">SUM(BC$12:BC444)+SUMIF(BD$12:BD444, "&lt;0")</f>
        <v>301623.56500000006</v>
      </c>
      <c r="BJ444" s="78">
        <v>44618</v>
      </c>
      <c r="BK444" s="79">
        <f t="shared" ca="1" si="359"/>
        <v>1750</v>
      </c>
      <c r="BL444" s="79">
        <f t="shared" ca="1" si="377"/>
        <v>1750</v>
      </c>
      <c r="BM444" s="79">
        <f t="shared" ca="1" si="386"/>
        <v>977.59600000000069</v>
      </c>
      <c r="BN444" s="79">
        <f t="shared" ca="1" si="360"/>
        <v>772.40399999999931</v>
      </c>
      <c r="BO444" s="79">
        <f t="shared" ca="1" si="361"/>
        <v>772.40399999999931</v>
      </c>
      <c r="BP444" s="79">
        <f t="shared" ca="1" si="393"/>
        <v>710381.60100000002</v>
      </c>
      <c r="BQ444" s="14">
        <f ca="1">SUM(BO$12:BO444)</f>
        <v>366508.03599999996</v>
      </c>
      <c r="BR444" s="77">
        <f ca="1">SUM(BM$12:BM444)+SUMIF(BN$12:BN444, "&lt;0")</f>
        <v>343873.565</v>
      </c>
      <c r="BT444" s="78">
        <v>44618</v>
      </c>
      <c r="BU444" s="79">
        <f t="shared" ca="1" si="362"/>
        <v>2000</v>
      </c>
      <c r="BV444" s="79">
        <f t="shared" ca="1" si="378"/>
        <v>2000</v>
      </c>
      <c r="BW444" s="79">
        <f t="shared" ca="1" si="387"/>
        <v>1078.4929899038464</v>
      </c>
      <c r="BX444" s="79">
        <f t="shared" ca="1" si="363"/>
        <v>921.50701009615364</v>
      </c>
      <c r="BY444" s="79">
        <f t="shared" ca="1" si="364"/>
        <v>921.50701009615364</v>
      </c>
      <c r="BZ444" s="79">
        <f t="shared" ca="1" si="370"/>
        <v>800081.49010891607</v>
      </c>
      <c r="CA444" s="14">
        <f ca="1">SUM(BY$12:BY444)</f>
        <v>414107.02811901231</v>
      </c>
      <c r="CB444" s="77">
        <f ca="1">SUM(BW$12:BW444)+SUMIF(BX$12:BX444, "&lt;0")</f>
        <v>385974.46198990382</v>
      </c>
      <c r="CD444" s="78">
        <v>44618</v>
      </c>
      <c r="CE444" s="79">
        <f t="shared" ca="1" si="365"/>
        <v>2500</v>
      </c>
      <c r="CF444" s="79">
        <f t="shared" ca="1" si="379"/>
        <v>2500</v>
      </c>
      <c r="CG444" s="79">
        <f t="shared" ca="1" si="388"/>
        <v>1163.4700804695315</v>
      </c>
      <c r="CH444" s="79">
        <f t="shared" ca="1" si="366"/>
        <v>1336.5299195304685</v>
      </c>
      <c r="CI444" s="79">
        <f t="shared" ca="1" si="367"/>
        <v>1336.5299195304685</v>
      </c>
      <c r="CJ444" s="79">
        <f t="shared" ca="1" si="394"/>
        <v>971841.69994991261</v>
      </c>
      <c r="CK444" s="14">
        <f ca="1">SUM(CI$12:CI444)</f>
        <v>501981.13775182317</v>
      </c>
      <c r="CL444" s="77">
        <f ca="1">SUM(CG$12:CG444)+SUMIF(CH$12:CH444, "&lt;0")</f>
        <v>469860.56219808944</v>
      </c>
    </row>
    <row r="445" spans="1:90" x14ac:dyDescent="0.2">
      <c r="A445" s="56">
        <v>44619</v>
      </c>
      <c r="B445" s="76">
        <f ca="1">IF($A445&gt;= $C$5,$C$6, INDEX('[1]Historical Data'!$D$2:$D$742, MATCH(A445, '[1]Historical Data'!$B$2:$B$742, 0)))</f>
        <v>1942.7882857142852</v>
      </c>
      <c r="C445" s="79">
        <f t="shared" ca="1" si="371"/>
        <v>1942.7882857142852</v>
      </c>
      <c r="D445" s="79">
        <f t="shared" ca="1" si="380"/>
        <v>1700.762285714284</v>
      </c>
      <c r="E445" s="79">
        <f t="shared" ca="1" si="342"/>
        <v>242.0260000000012</v>
      </c>
      <c r="F445" s="79">
        <f t="shared" ca="1" si="343"/>
        <v>242.0260000000012</v>
      </c>
      <c r="G445" s="79">
        <f t="shared" ca="1" si="368"/>
        <v>781920.9604285782</v>
      </c>
      <c r="H445" s="14">
        <f ca="1">SUM(F$12:F445)</f>
        <v>403765.41285714257</v>
      </c>
      <c r="I445" s="77">
        <f ca="1">SUM(D$12:D445)+SUMIF(E$12:E445, "&lt;0")</f>
        <v>378155.54757142841</v>
      </c>
      <c r="J445" s="14"/>
      <c r="K445" s="78">
        <v>44619</v>
      </c>
      <c r="L445" s="79">
        <f t="shared" ca="1" si="344"/>
        <v>1850.8969899038457</v>
      </c>
      <c r="M445" s="79">
        <f t="shared" ca="1" si="372"/>
        <v>1850.8969899038457</v>
      </c>
      <c r="N445" s="79">
        <f t="shared" ca="1" si="381"/>
        <v>1608.8709899038445</v>
      </c>
      <c r="O445" s="79">
        <f t="shared" ca="1" si="345"/>
        <v>242.0260000000012</v>
      </c>
      <c r="P445" s="79">
        <f t="shared" ca="1" si="346"/>
        <v>242.0260000000012</v>
      </c>
      <c r="Q445" s="79">
        <f t="shared" ca="1" si="389"/>
        <v>748656.31134519284</v>
      </c>
      <c r="R445" s="14">
        <f ca="1">SUM(P$12:P445)</f>
        <v>386122.28406153771</v>
      </c>
      <c r="S445" s="77">
        <f ca="1">SUM(N$12:N445)+SUMIF(O$12:O445, "&lt;0")</f>
        <v>362534.02728365327</v>
      </c>
      <c r="U445" s="78">
        <v>44619</v>
      </c>
      <c r="V445" s="79">
        <f t="shared" ca="1" si="347"/>
        <v>1250</v>
      </c>
      <c r="W445" s="79">
        <f t="shared" ca="1" si="373"/>
        <v>1250</v>
      </c>
      <c r="X445" s="79">
        <f t="shared" ca="1" si="382"/>
        <v>1007.9739999999988</v>
      </c>
      <c r="Y445" s="79">
        <f t="shared" ca="1" si="348"/>
        <v>242.0260000000012</v>
      </c>
      <c r="Z445" s="79">
        <f t="shared" ca="1" si="349"/>
        <v>242.0260000000012</v>
      </c>
      <c r="AA445" s="79">
        <f t="shared" ca="1" si="390"/>
        <v>531131.60100000002</v>
      </c>
      <c r="AB445" s="14">
        <f ca="1">SUM(Z$12:Z445)</f>
        <v>270750.06199999998</v>
      </c>
      <c r="AC445" s="77">
        <f ca="1">SUM(X$12:X445)+SUMIF(Y$12:Y445, "&lt;0")</f>
        <v>260381.53899999999</v>
      </c>
      <c r="AE445" s="78">
        <v>44619</v>
      </c>
      <c r="AF445" s="79">
        <f t="shared" ca="1" si="350"/>
        <v>2000</v>
      </c>
      <c r="AG445" s="79">
        <f t="shared" ca="1" si="374"/>
        <v>2000</v>
      </c>
      <c r="AH445" s="79">
        <f t="shared" ca="1" si="383"/>
        <v>1632.3762365509474</v>
      </c>
      <c r="AI445" s="79">
        <f t="shared" ca="1" si="351"/>
        <v>367.6237634490526</v>
      </c>
      <c r="AJ445" s="79">
        <f t="shared" ca="1" si="352"/>
        <v>367.6237634490526</v>
      </c>
      <c r="AK445" s="79">
        <f t="shared" ca="1" si="369"/>
        <v>802081.49010891607</v>
      </c>
      <c r="AL445" s="14">
        <f ca="1">SUM(AJ$12:AJ445)</f>
        <v>414474.65188246133</v>
      </c>
      <c r="AM445" s="77">
        <f ca="1">SUM(AH$12:AH445)+SUMIF(AI$12:AI445, "&lt;0")</f>
        <v>387606.8382264548</v>
      </c>
      <c r="AO445" s="78">
        <v>44619</v>
      </c>
      <c r="AP445" s="79">
        <f t="shared" ca="1" si="353"/>
        <v>3000</v>
      </c>
      <c r="AQ445" s="79">
        <f t="shared" ca="1" si="375"/>
        <v>3000</v>
      </c>
      <c r="AR445" s="79">
        <f t="shared" ca="1" si="384"/>
        <v>2193.8480804695296</v>
      </c>
      <c r="AS445" s="79">
        <f t="shared" ca="1" si="354"/>
        <v>806.15191953047042</v>
      </c>
      <c r="AT445" s="79">
        <f t="shared" ca="1" si="355"/>
        <v>806.15191953047042</v>
      </c>
      <c r="AU445" s="79">
        <f t="shared" ca="1" si="391"/>
        <v>1135967.7235622816</v>
      </c>
      <c r="AV445" s="14">
        <f ca="1">SUM(AT$12:AT445)</f>
        <v>586787.28967135376</v>
      </c>
      <c r="AW445" s="77">
        <f ca="1">SUM(AR$12:AR445)+SUMIF(AS$12:AS445, "&lt;0")</f>
        <v>549180.43389092828</v>
      </c>
      <c r="AX445" s="14"/>
      <c r="AZ445" s="78">
        <v>44619</v>
      </c>
      <c r="BA445" s="79">
        <f t="shared" ca="1" si="356"/>
        <v>1500</v>
      </c>
      <c r="BB445" s="79">
        <f t="shared" ca="1" si="376"/>
        <v>1500</v>
      </c>
      <c r="BC445" s="79">
        <f t="shared" ca="1" si="385"/>
        <v>1257.9739999999988</v>
      </c>
      <c r="BD445" s="79">
        <f t="shared" ca="1" si="357"/>
        <v>242.0260000000012</v>
      </c>
      <c r="BE445" s="79">
        <f t="shared" ca="1" si="358"/>
        <v>242.0260000000012</v>
      </c>
      <c r="BF445" s="79">
        <f t="shared" ca="1" si="392"/>
        <v>621631.60100000002</v>
      </c>
      <c r="BG445" s="14">
        <f ca="1">SUM(BE$12:BE445)</f>
        <v>318750.06199999998</v>
      </c>
      <c r="BH445" s="77">
        <f ca="1">SUM(BC$12:BC445)+SUMIF(BD$12:BD445, "&lt;0")</f>
        <v>302881.53900000005</v>
      </c>
      <c r="BJ445" s="78">
        <v>44619</v>
      </c>
      <c r="BK445" s="79">
        <f t="shared" ca="1" si="359"/>
        <v>1750</v>
      </c>
      <c r="BL445" s="79">
        <f t="shared" ca="1" si="377"/>
        <v>1750</v>
      </c>
      <c r="BM445" s="79">
        <f t="shared" ca="1" si="386"/>
        <v>1507.9739999999988</v>
      </c>
      <c r="BN445" s="79">
        <f t="shared" ca="1" si="360"/>
        <v>242.0260000000012</v>
      </c>
      <c r="BO445" s="79">
        <f t="shared" ca="1" si="361"/>
        <v>242.0260000000012</v>
      </c>
      <c r="BP445" s="79">
        <f t="shared" ca="1" si="393"/>
        <v>712131.60100000002</v>
      </c>
      <c r="BQ445" s="14">
        <f ca="1">SUM(BO$12:BO445)</f>
        <v>366750.06199999998</v>
      </c>
      <c r="BR445" s="77">
        <f ca="1">SUM(BM$12:BM445)+SUMIF(BN$12:BN445, "&lt;0")</f>
        <v>345381.53899999999</v>
      </c>
      <c r="BT445" s="78">
        <v>44619</v>
      </c>
      <c r="BU445" s="79">
        <f t="shared" ca="1" si="362"/>
        <v>2000</v>
      </c>
      <c r="BV445" s="79">
        <f t="shared" ca="1" si="378"/>
        <v>2000</v>
      </c>
      <c r="BW445" s="79">
        <f t="shared" ca="1" si="387"/>
        <v>1632.3762365509474</v>
      </c>
      <c r="BX445" s="79">
        <f t="shared" ca="1" si="363"/>
        <v>367.6237634490526</v>
      </c>
      <c r="BY445" s="79">
        <f t="shared" ca="1" si="364"/>
        <v>367.6237634490526</v>
      </c>
      <c r="BZ445" s="79">
        <f t="shared" ca="1" si="370"/>
        <v>802081.49010891607</v>
      </c>
      <c r="CA445" s="14">
        <f ca="1">SUM(BY$12:BY445)</f>
        <v>414474.65188246133</v>
      </c>
      <c r="CB445" s="77">
        <f ca="1">SUM(BW$12:BW445)+SUMIF(BX$12:BX445, "&lt;0")</f>
        <v>387606.8382264548</v>
      </c>
      <c r="CD445" s="78">
        <v>44619</v>
      </c>
      <c r="CE445" s="79">
        <f t="shared" ca="1" si="365"/>
        <v>2500</v>
      </c>
      <c r="CF445" s="79">
        <f t="shared" ca="1" si="379"/>
        <v>2500</v>
      </c>
      <c r="CG445" s="79">
        <f t="shared" ca="1" si="388"/>
        <v>1693.8480804695296</v>
      </c>
      <c r="CH445" s="79">
        <f t="shared" ca="1" si="366"/>
        <v>806.15191953047042</v>
      </c>
      <c r="CI445" s="79">
        <f t="shared" ca="1" si="367"/>
        <v>806.15191953047042</v>
      </c>
      <c r="CJ445" s="79">
        <f t="shared" ca="1" si="394"/>
        <v>974341.69994991261</v>
      </c>
      <c r="CK445" s="14">
        <f ca="1">SUM(CI$12:CI445)</f>
        <v>502787.28967135365</v>
      </c>
      <c r="CL445" s="77">
        <f ca="1">SUM(CG$12:CG445)+SUMIF(CH$12:CH445, "&lt;0")</f>
        <v>471554.41027855896</v>
      </c>
    </row>
    <row r="446" spans="1:90" x14ac:dyDescent="0.2">
      <c r="A446" s="56">
        <v>44620</v>
      </c>
      <c r="B446" s="76">
        <f ca="1">IF($A446&gt;= $C$5,$C$6, INDEX('[1]Historical Data'!$D$2:$D$742, MATCH(A446, '[1]Historical Data'!$B$2:$B$742, 0)))</f>
        <v>1942.7882857142852</v>
      </c>
      <c r="C446" s="79">
        <f t="shared" ca="1" si="371"/>
        <v>1942.7882857142852</v>
      </c>
      <c r="D446" s="79">
        <f t="shared" ca="1" si="380"/>
        <v>831.98028571428381</v>
      </c>
      <c r="E446" s="79">
        <f t="shared" ca="1" si="342"/>
        <v>1110.8080000000014</v>
      </c>
      <c r="F446" s="79">
        <f t="shared" ca="1" si="343"/>
        <v>1110.8080000000014</v>
      </c>
      <c r="G446" s="79">
        <f t="shared" ca="1" si="368"/>
        <v>783863.74871429254</v>
      </c>
      <c r="H446" s="14">
        <f ca="1">SUM(F$12:F446)</f>
        <v>404876.22085714259</v>
      </c>
      <c r="I446" s="77">
        <f ca="1">SUM(D$12:D446)+SUMIF(E$12:E446, "&lt;0")</f>
        <v>378987.52785714268</v>
      </c>
      <c r="J446" s="14"/>
      <c r="K446" s="78">
        <v>44620</v>
      </c>
      <c r="L446" s="79">
        <f t="shared" ca="1" si="344"/>
        <v>1850.8969899038457</v>
      </c>
      <c r="M446" s="79">
        <f t="shared" ca="1" si="372"/>
        <v>1850.8969899038457</v>
      </c>
      <c r="N446" s="79">
        <f t="shared" ca="1" si="381"/>
        <v>740.08898990384432</v>
      </c>
      <c r="O446" s="79">
        <f t="shared" ca="1" si="345"/>
        <v>1110.8080000000014</v>
      </c>
      <c r="P446" s="79">
        <f t="shared" ca="1" si="346"/>
        <v>1110.8080000000014</v>
      </c>
      <c r="Q446" s="79">
        <f t="shared" ca="1" si="389"/>
        <v>750507.20833509672</v>
      </c>
      <c r="R446" s="14">
        <f ca="1">SUM(P$12:P446)</f>
        <v>387233.09206153773</v>
      </c>
      <c r="S446" s="77">
        <f ca="1">SUM(N$12:N446)+SUMIF(O$12:O446, "&lt;0")</f>
        <v>363274.11627355713</v>
      </c>
      <c r="U446" s="78">
        <v>44620</v>
      </c>
      <c r="V446" s="79">
        <f t="shared" ca="1" si="347"/>
        <v>1250</v>
      </c>
      <c r="W446" s="79">
        <f t="shared" ca="1" si="373"/>
        <v>1250</v>
      </c>
      <c r="X446" s="79">
        <f t="shared" ca="1" si="382"/>
        <v>139.19199999999864</v>
      </c>
      <c r="Y446" s="79">
        <f t="shared" ca="1" si="348"/>
        <v>1110.8080000000014</v>
      </c>
      <c r="Z446" s="79">
        <f t="shared" ca="1" si="349"/>
        <v>1110.8080000000014</v>
      </c>
      <c r="AA446" s="79">
        <f t="shared" ca="1" si="390"/>
        <v>532381.60100000002</v>
      </c>
      <c r="AB446" s="14">
        <f ca="1">SUM(Z$12:Z446)</f>
        <v>271860.87</v>
      </c>
      <c r="AC446" s="77">
        <f ca="1">SUM(X$12:X446)+SUMIF(Y$12:Y446, "&lt;0")</f>
        <v>260520.73099999997</v>
      </c>
      <c r="AE446" s="78">
        <v>44620</v>
      </c>
      <c r="AF446" s="79">
        <f t="shared" ca="1" si="350"/>
        <v>2000</v>
      </c>
      <c r="AG446" s="79">
        <f t="shared" ca="1" si="374"/>
        <v>2000</v>
      </c>
      <c r="AH446" s="79">
        <f t="shared" ca="1" si="383"/>
        <v>787.09948319805017</v>
      </c>
      <c r="AI446" s="79">
        <f t="shared" ca="1" si="351"/>
        <v>1212.9005168019498</v>
      </c>
      <c r="AJ446" s="79">
        <f t="shared" ca="1" si="352"/>
        <v>1212.9005168019498</v>
      </c>
      <c r="AK446" s="79">
        <f t="shared" ca="1" si="369"/>
        <v>804081.49010891607</v>
      </c>
      <c r="AL446" s="14">
        <f ca="1">SUM(AJ$12:AJ446)</f>
        <v>415687.55239926325</v>
      </c>
      <c r="AM446" s="77">
        <f ca="1">SUM(AH$12:AH446)+SUMIF(AI$12:AI446, "&lt;0")</f>
        <v>388393.93770965288</v>
      </c>
      <c r="AO446" s="78">
        <v>44620</v>
      </c>
      <c r="AP446" s="79">
        <f t="shared" ca="1" si="353"/>
        <v>3000</v>
      </c>
      <c r="AQ446" s="79">
        <f t="shared" ca="1" si="375"/>
        <v>3000</v>
      </c>
      <c r="AR446" s="79">
        <f t="shared" ca="1" si="384"/>
        <v>1325.0660804695294</v>
      </c>
      <c r="AS446" s="79">
        <f t="shared" ca="1" si="354"/>
        <v>1674.9339195304706</v>
      </c>
      <c r="AT446" s="79">
        <f t="shared" ca="1" si="355"/>
        <v>1674.9339195304706</v>
      </c>
      <c r="AU446" s="79">
        <f t="shared" ca="1" si="391"/>
        <v>1138967.7235622816</v>
      </c>
      <c r="AV446" s="14">
        <f ca="1">SUM(AT$12:AT446)</f>
        <v>588462.22359088424</v>
      </c>
      <c r="AW446" s="77">
        <f ca="1">SUM(AR$12:AR446)+SUMIF(AS$12:AS446, "&lt;0")</f>
        <v>550505.4999713978</v>
      </c>
      <c r="AX446" s="14"/>
      <c r="AZ446" s="78">
        <v>44620</v>
      </c>
      <c r="BA446" s="79">
        <f t="shared" ca="1" si="356"/>
        <v>1500</v>
      </c>
      <c r="BB446" s="79">
        <f t="shared" ca="1" si="376"/>
        <v>1500</v>
      </c>
      <c r="BC446" s="79">
        <f t="shared" ca="1" si="385"/>
        <v>389.19199999999864</v>
      </c>
      <c r="BD446" s="79">
        <f t="shared" ca="1" si="357"/>
        <v>1110.8080000000014</v>
      </c>
      <c r="BE446" s="79">
        <f t="shared" ca="1" si="358"/>
        <v>1110.8080000000014</v>
      </c>
      <c r="BF446" s="79">
        <f t="shared" ca="1" si="392"/>
        <v>623131.60100000002</v>
      </c>
      <c r="BG446" s="14">
        <f ca="1">SUM(BE$12:BE446)</f>
        <v>319860.87</v>
      </c>
      <c r="BH446" s="77">
        <f ca="1">SUM(BC$12:BC446)+SUMIF(BD$12:BD446, "&lt;0")</f>
        <v>303270.73100000003</v>
      </c>
      <c r="BJ446" s="78">
        <v>44620</v>
      </c>
      <c r="BK446" s="79">
        <f t="shared" ca="1" si="359"/>
        <v>1750</v>
      </c>
      <c r="BL446" s="79">
        <f t="shared" ca="1" si="377"/>
        <v>1750</v>
      </c>
      <c r="BM446" s="79">
        <f t="shared" ca="1" si="386"/>
        <v>639.19199999999864</v>
      </c>
      <c r="BN446" s="79">
        <f t="shared" ca="1" si="360"/>
        <v>1110.8080000000014</v>
      </c>
      <c r="BO446" s="79">
        <f t="shared" ca="1" si="361"/>
        <v>1110.8080000000014</v>
      </c>
      <c r="BP446" s="79">
        <f t="shared" ca="1" si="393"/>
        <v>713881.60100000002</v>
      </c>
      <c r="BQ446" s="14">
        <f ca="1">SUM(BO$12:BO446)</f>
        <v>367860.87</v>
      </c>
      <c r="BR446" s="77">
        <f ca="1">SUM(BM$12:BM446)+SUMIF(BN$12:BN446, "&lt;0")</f>
        <v>346020.73099999997</v>
      </c>
      <c r="BT446" s="78">
        <v>44620</v>
      </c>
      <c r="BU446" s="79">
        <f t="shared" ca="1" si="362"/>
        <v>2000</v>
      </c>
      <c r="BV446" s="79">
        <f t="shared" ca="1" si="378"/>
        <v>2000</v>
      </c>
      <c r="BW446" s="79">
        <f t="shared" ca="1" si="387"/>
        <v>787.09948319805017</v>
      </c>
      <c r="BX446" s="79">
        <f t="shared" ca="1" si="363"/>
        <v>1212.9005168019498</v>
      </c>
      <c r="BY446" s="79">
        <f t="shared" ca="1" si="364"/>
        <v>1212.9005168019498</v>
      </c>
      <c r="BZ446" s="79">
        <f t="shared" ca="1" si="370"/>
        <v>804081.49010891607</v>
      </c>
      <c r="CA446" s="14">
        <f ca="1">SUM(BY$12:BY446)</f>
        <v>415687.55239926325</v>
      </c>
      <c r="CB446" s="77">
        <f ca="1">SUM(BW$12:BW446)+SUMIF(BX$12:BX446, "&lt;0")</f>
        <v>388393.93770965288</v>
      </c>
      <c r="CD446" s="78">
        <v>44620</v>
      </c>
      <c r="CE446" s="79">
        <f t="shared" ca="1" si="365"/>
        <v>2500</v>
      </c>
      <c r="CF446" s="79">
        <f t="shared" ca="1" si="379"/>
        <v>2500</v>
      </c>
      <c r="CG446" s="79">
        <f t="shared" ca="1" si="388"/>
        <v>825.06608046952942</v>
      </c>
      <c r="CH446" s="79">
        <f t="shared" ca="1" si="366"/>
        <v>1674.9339195304706</v>
      </c>
      <c r="CI446" s="79">
        <f t="shared" ca="1" si="367"/>
        <v>1674.9339195304706</v>
      </c>
      <c r="CJ446" s="79">
        <f t="shared" ca="1" si="394"/>
        <v>976841.69994991261</v>
      </c>
      <c r="CK446" s="14">
        <f ca="1">SUM(CI$12:CI446)</f>
        <v>504462.22359088412</v>
      </c>
      <c r="CL446" s="77">
        <f ca="1">SUM(CG$12:CG446)+SUMIF(CH$12:CH446, "&lt;0")</f>
        <v>472379.47635902849</v>
      </c>
    </row>
    <row r="447" spans="1:90" x14ac:dyDescent="0.2">
      <c r="A447" s="56">
        <v>44621</v>
      </c>
      <c r="B447" s="76">
        <f ca="1">IF($A447&gt;= $C$5,$C$6, INDEX('[1]Historical Data'!$D$2:$D$742, MATCH(A447, '[1]Historical Data'!$B$2:$B$742, 0)))</f>
        <v>1942.7882857142852</v>
      </c>
      <c r="C447" s="79">
        <f t="shared" ca="1" si="371"/>
        <v>1942.7882857142852</v>
      </c>
      <c r="D447" s="79">
        <f t="shared" ca="1" si="380"/>
        <v>744.15928571429208</v>
      </c>
      <c r="E447" s="79">
        <f t="shared" ca="1" si="342"/>
        <v>1198.6289999999931</v>
      </c>
      <c r="F447" s="79">
        <f t="shared" ca="1" si="343"/>
        <v>1198.6289999999931</v>
      </c>
      <c r="G447" s="79">
        <f t="shared" ca="1" si="368"/>
        <v>785806.53700000688</v>
      </c>
      <c r="H447" s="14">
        <f ca="1">SUM(F$12:F447)</f>
        <v>406074.8498571426</v>
      </c>
      <c r="I447" s="77">
        <f ca="1">SUM(D$12:D447)+SUMIF(E$12:E447, "&lt;0")</f>
        <v>379731.68714285694</v>
      </c>
      <c r="J447" s="14"/>
      <c r="K447" s="78">
        <v>44621</v>
      </c>
      <c r="L447" s="79">
        <f t="shared" ca="1" si="344"/>
        <v>1850.8969899038457</v>
      </c>
      <c r="M447" s="79">
        <f t="shared" ca="1" si="372"/>
        <v>1850.8969899038457</v>
      </c>
      <c r="N447" s="79">
        <f t="shared" ca="1" si="381"/>
        <v>652.26798990385259</v>
      </c>
      <c r="O447" s="79">
        <f t="shared" ca="1" si="345"/>
        <v>1198.6289999999931</v>
      </c>
      <c r="P447" s="79">
        <f t="shared" ca="1" si="346"/>
        <v>1198.6289999999931</v>
      </c>
      <c r="Q447" s="79">
        <f t="shared" ca="1" si="389"/>
        <v>752358.10532500059</v>
      </c>
      <c r="R447" s="14">
        <f ca="1">SUM(P$12:P447)</f>
        <v>388431.72106153774</v>
      </c>
      <c r="S447" s="77">
        <f ca="1">SUM(N$12:N447)+SUMIF(O$12:O447, "&lt;0")</f>
        <v>363926.38426346099</v>
      </c>
      <c r="U447" s="78">
        <v>44621</v>
      </c>
      <c r="V447" s="79">
        <f t="shared" ca="1" si="347"/>
        <v>1250</v>
      </c>
      <c r="W447" s="79">
        <f t="shared" ca="1" si="373"/>
        <v>1250</v>
      </c>
      <c r="X447" s="79">
        <f t="shared" ca="1" si="382"/>
        <v>51.371000000006916</v>
      </c>
      <c r="Y447" s="79">
        <f t="shared" ca="1" si="348"/>
        <v>1198.6289999999931</v>
      </c>
      <c r="Z447" s="79">
        <f t="shared" ca="1" si="349"/>
        <v>1198.6289999999931</v>
      </c>
      <c r="AA447" s="79">
        <f t="shared" ca="1" si="390"/>
        <v>533631.60100000002</v>
      </c>
      <c r="AB447" s="14">
        <f ca="1">SUM(Z$12:Z447)</f>
        <v>273059.49900000001</v>
      </c>
      <c r="AC447" s="77">
        <f ca="1">SUM(X$12:X447)+SUMIF(Y$12:Y447, "&lt;0")</f>
        <v>260572.10199999996</v>
      </c>
      <c r="AE447" s="78">
        <v>44621</v>
      </c>
      <c r="AF447" s="79">
        <f t="shared" ca="1" si="350"/>
        <v>2000</v>
      </c>
      <c r="AG447" s="79">
        <f t="shared" ca="1" si="374"/>
        <v>2000</v>
      </c>
      <c r="AH447" s="79">
        <f t="shared" ca="1" si="383"/>
        <v>722.78372984516136</v>
      </c>
      <c r="AI447" s="79">
        <f t="shared" ca="1" si="351"/>
        <v>1277.2162701548386</v>
      </c>
      <c r="AJ447" s="79">
        <f t="shared" ca="1" si="352"/>
        <v>1277.2162701548386</v>
      </c>
      <c r="AK447" s="79">
        <f t="shared" ca="1" si="369"/>
        <v>806081.49010891607</v>
      </c>
      <c r="AL447" s="14">
        <f ca="1">SUM(AJ$12:AJ447)</f>
        <v>416964.76866941812</v>
      </c>
      <c r="AM447" s="77">
        <f ca="1">SUM(AH$12:AH447)+SUMIF(AI$12:AI447, "&lt;0")</f>
        <v>389116.72143949801</v>
      </c>
      <c r="AO447" s="78">
        <v>44621</v>
      </c>
      <c r="AP447" s="79">
        <f t="shared" ca="1" si="353"/>
        <v>3000</v>
      </c>
      <c r="AQ447" s="79">
        <f t="shared" ca="1" si="375"/>
        <v>3000</v>
      </c>
      <c r="AR447" s="79">
        <f t="shared" ca="1" si="384"/>
        <v>1237.2450804695377</v>
      </c>
      <c r="AS447" s="79">
        <f t="shared" ca="1" si="354"/>
        <v>1762.7549195304623</v>
      </c>
      <c r="AT447" s="79">
        <f t="shared" ca="1" si="355"/>
        <v>1762.7549195304623</v>
      </c>
      <c r="AU447" s="79">
        <f t="shared" ca="1" si="391"/>
        <v>1141967.7235622816</v>
      </c>
      <c r="AV447" s="14">
        <f ca="1">SUM(AT$12:AT447)</f>
        <v>590224.97851041472</v>
      </c>
      <c r="AW447" s="77">
        <f ca="1">SUM(AR$12:AR447)+SUMIF(AS$12:AS447, "&lt;0")</f>
        <v>551742.74505186733</v>
      </c>
      <c r="AX447" s="14"/>
      <c r="AZ447" s="78">
        <v>44621</v>
      </c>
      <c r="BA447" s="79">
        <f t="shared" ca="1" si="356"/>
        <v>1500</v>
      </c>
      <c r="BB447" s="79">
        <f t="shared" ca="1" si="376"/>
        <v>1500</v>
      </c>
      <c r="BC447" s="79">
        <f t="shared" ca="1" si="385"/>
        <v>301.37100000000692</v>
      </c>
      <c r="BD447" s="79">
        <f t="shared" ca="1" si="357"/>
        <v>1198.6289999999931</v>
      </c>
      <c r="BE447" s="79">
        <f t="shared" ca="1" si="358"/>
        <v>1198.6289999999931</v>
      </c>
      <c r="BF447" s="79">
        <f t="shared" ca="1" si="392"/>
        <v>624631.60100000002</v>
      </c>
      <c r="BG447" s="14">
        <f ca="1">SUM(BE$12:BE447)</f>
        <v>321059.49900000001</v>
      </c>
      <c r="BH447" s="77">
        <f ca="1">SUM(BC$12:BC447)+SUMIF(BD$12:BD447, "&lt;0")</f>
        <v>303572.10200000001</v>
      </c>
      <c r="BJ447" s="78">
        <v>44621</v>
      </c>
      <c r="BK447" s="79">
        <f t="shared" ca="1" si="359"/>
        <v>1750</v>
      </c>
      <c r="BL447" s="79">
        <f t="shared" ca="1" si="377"/>
        <v>1750</v>
      </c>
      <c r="BM447" s="79">
        <f t="shared" ca="1" si="386"/>
        <v>551.37100000000692</v>
      </c>
      <c r="BN447" s="79">
        <f t="shared" ca="1" si="360"/>
        <v>1198.6289999999931</v>
      </c>
      <c r="BO447" s="79">
        <f t="shared" ca="1" si="361"/>
        <v>1198.6289999999931</v>
      </c>
      <c r="BP447" s="79">
        <f t="shared" ca="1" si="393"/>
        <v>715631.60100000002</v>
      </c>
      <c r="BQ447" s="14">
        <f ca="1">SUM(BO$12:BO447)</f>
        <v>369059.49900000001</v>
      </c>
      <c r="BR447" s="77">
        <f ca="1">SUM(BM$12:BM447)+SUMIF(BN$12:BN447, "&lt;0")</f>
        <v>346572.10199999996</v>
      </c>
      <c r="BT447" s="78">
        <v>44621</v>
      </c>
      <c r="BU447" s="79">
        <f t="shared" ca="1" si="362"/>
        <v>2000</v>
      </c>
      <c r="BV447" s="79">
        <f t="shared" ca="1" si="378"/>
        <v>2000</v>
      </c>
      <c r="BW447" s="79">
        <f t="shared" ca="1" si="387"/>
        <v>722.78372984516136</v>
      </c>
      <c r="BX447" s="79">
        <f t="shared" ca="1" si="363"/>
        <v>1277.2162701548386</v>
      </c>
      <c r="BY447" s="79">
        <f t="shared" ca="1" si="364"/>
        <v>1277.2162701548386</v>
      </c>
      <c r="BZ447" s="79">
        <f t="shared" ca="1" si="370"/>
        <v>806081.49010891607</v>
      </c>
      <c r="CA447" s="14">
        <f ca="1">SUM(BY$12:BY447)</f>
        <v>416964.76866941812</v>
      </c>
      <c r="CB447" s="77">
        <f ca="1">SUM(BW$12:BW447)+SUMIF(BX$12:BX447, "&lt;0")</f>
        <v>389116.72143949801</v>
      </c>
      <c r="CD447" s="78">
        <v>44621</v>
      </c>
      <c r="CE447" s="79">
        <f t="shared" ca="1" si="365"/>
        <v>2500</v>
      </c>
      <c r="CF447" s="79">
        <f t="shared" ca="1" si="379"/>
        <v>2500</v>
      </c>
      <c r="CG447" s="79">
        <f t="shared" ca="1" si="388"/>
        <v>737.2450804695377</v>
      </c>
      <c r="CH447" s="79">
        <f t="shared" ca="1" si="366"/>
        <v>1762.7549195304623</v>
      </c>
      <c r="CI447" s="79">
        <f t="shared" ca="1" si="367"/>
        <v>1762.7549195304623</v>
      </c>
      <c r="CJ447" s="79">
        <f t="shared" ca="1" si="394"/>
        <v>979341.69994991261</v>
      </c>
      <c r="CK447" s="14">
        <f ca="1">SUM(CI$12:CI447)</f>
        <v>506224.9785104146</v>
      </c>
      <c r="CL447" s="77">
        <f ca="1">SUM(CG$12:CG447)+SUMIF(CH$12:CH447, "&lt;0")</f>
        <v>473116.72143949801</v>
      </c>
    </row>
    <row r="448" spans="1:90" x14ac:dyDescent="0.2">
      <c r="A448" s="56">
        <v>44622</v>
      </c>
      <c r="B448" s="76">
        <f ca="1">IF($A448&gt;= $C$5,$C$6, INDEX('[1]Historical Data'!$D$2:$D$742, MATCH(A448, '[1]Historical Data'!$B$2:$B$742, 0)))</f>
        <v>1942.7882857142852</v>
      </c>
      <c r="C448" s="79">
        <f t="shared" ca="1" si="371"/>
        <v>1942.7882857142852</v>
      </c>
      <c r="D448" s="79">
        <f t="shared" ca="1" si="380"/>
        <v>451.12128571428025</v>
      </c>
      <c r="E448" s="79">
        <f t="shared" ca="1" si="342"/>
        <v>1491.6670000000049</v>
      </c>
      <c r="F448" s="79">
        <f t="shared" ca="1" si="343"/>
        <v>1491.6670000000049</v>
      </c>
      <c r="G448" s="79">
        <f t="shared" ca="1" si="368"/>
        <v>787749.32528572122</v>
      </c>
      <c r="H448" s="14">
        <f ca="1">SUM(F$12:F448)</f>
        <v>407566.51685714262</v>
      </c>
      <c r="I448" s="77">
        <f ca="1">SUM(D$12:D448)+SUMIF(E$12:E448, "&lt;0")</f>
        <v>380182.80842857121</v>
      </c>
      <c r="J448" s="14"/>
      <c r="K448" s="78">
        <v>44622</v>
      </c>
      <c r="L448" s="79">
        <f t="shared" ca="1" si="344"/>
        <v>1850.8969899038457</v>
      </c>
      <c r="M448" s="79">
        <f t="shared" ca="1" si="372"/>
        <v>1850.8969899038457</v>
      </c>
      <c r="N448" s="79">
        <f t="shared" ca="1" si="381"/>
        <v>359.22998990384076</v>
      </c>
      <c r="O448" s="79">
        <f t="shared" ca="1" si="345"/>
        <v>1491.6670000000049</v>
      </c>
      <c r="P448" s="79">
        <f t="shared" ca="1" si="346"/>
        <v>1491.6670000000049</v>
      </c>
      <c r="Q448" s="79">
        <f t="shared" ca="1" si="389"/>
        <v>754209.00231490447</v>
      </c>
      <c r="R448" s="14">
        <f ca="1">SUM(P$12:P448)</f>
        <v>389923.38806153776</v>
      </c>
      <c r="S448" s="77">
        <f ca="1">SUM(N$12:N448)+SUMIF(O$12:O448, "&lt;0")</f>
        <v>364285.61425336485</v>
      </c>
      <c r="U448" s="78">
        <v>44622</v>
      </c>
      <c r="V448" s="79">
        <f t="shared" ca="1" si="347"/>
        <v>1250</v>
      </c>
      <c r="W448" s="79">
        <f t="shared" ca="1" si="373"/>
        <v>1250</v>
      </c>
      <c r="X448" s="79">
        <f t="shared" ca="1" si="382"/>
        <v>0</v>
      </c>
      <c r="Y448" s="79">
        <f t="shared" ca="1" si="348"/>
        <v>1250</v>
      </c>
      <c r="Z448" s="79">
        <f t="shared" ca="1" si="349"/>
        <v>1250</v>
      </c>
      <c r="AA448" s="79">
        <f t="shared" ca="1" si="390"/>
        <v>534881.60100000002</v>
      </c>
      <c r="AB448" s="14">
        <f ca="1">SUM(Z$12:Z448)</f>
        <v>274309.49900000001</v>
      </c>
      <c r="AC448" s="77">
        <f ca="1">SUM(X$12:X448)+SUMIF(Y$12:Y448, "&lt;0")</f>
        <v>260572.10199999996</v>
      </c>
      <c r="AE448" s="78">
        <v>44622</v>
      </c>
      <c r="AF448" s="79">
        <f t="shared" ca="1" si="350"/>
        <v>2000</v>
      </c>
      <c r="AG448" s="79">
        <f t="shared" ca="1" si="374"/>
        <v>2000</v>
      </c>
      <c r="AH448" s="79">
        <f t="shared" ca="1" si="383"/>
        <v>453.25097649225222</v>
      </c>
      <c r="AI448" s="79">
        <f t="shared" ca="1" si="351"/>
        <v>1546.7490235077478</v>
      </c>
      <c r="AJ448" s="79">
        <f t="shared" ca="1" si="352"/>
        <v>1546.7490235077478</v>
      </c>
      <c r="AK448" s="79">
        <f t="shared" ca="1" si="369"/>
        <v>808081.49010891607</v>
      </c>
      <c r="AL448" s="14">
        <f ca="1">SUM(AJ$12:AJ448)</f>
        <v>418511.51769292587</v>
      </c>
      <c r="AM448" s="77">
        <f ca="1">SUM(AH$12:AH448)+SUMIF(AI$12:AI448, "&lt;0")</f>
        <v>389569.97241599025</v>
      </c>
      <c r="AO448" s="78">
        <v>44622</v>
      </c>
      <c r="AP448" s="79">
        <f t="shared" ca="1" si="353"/>
        <v>3000</v>
      </c>
      <c r="AQ448" s="79">
        <f t="shared" ca="1" si="375"/>
        <v>3000</v>
      </c>
      <c r="AR448" s="79">
        <f t="shared" ca="1" si="384"/>
        <v>944.20708046952586</v>
      </c>
      <c r="AS448" s="79">
        <f t="shared" ca="1" si="354"/>
        <v>2055.7929195304741</v>
      </c>
      <c r="AT448" s="79">
        <f t="shared" ca="1" si="355"/>
        <v>2055.7929195304741</v>
      </c>
      <c r="AU448" s="79">
        <f t="shared" ca="1" si="391"/>
        <v>1144967.7235622816</v>
      </c>
      <c r="AV448" s="14">
        <f ca="1">SUM(AT$12:AT448)</f>
        <v>592280.77142994513</v>
      </c>
      <c r="AW448" s="77">
        <f ca="1">SUM(AR$12:AR448)+SUMIF(AS$12:AS448, "&lt;0")</f>
        <v>552686.95213233691</v>
      </c>
      <c r="AX448" s="14"/>
      <c r="AZ448" s="78">
        <v>44622</v>
      </c>
      <c r="BA448" s="79">
        <f t="shared" ca="1" si="356"/>
        <v>1500</v>
      </c>
      <c r="BB448" s="79">
        <f t="shared" ca="1" si="376"/>
        <v>1500</v>
      </c>
      <c r="BC448" s="79">
        <f t="shared" ca="1" si="385"/>
        <v>8.3329999999950815</v>
      </c>
      <c r="BD448" s="79">
        <f t="shared" ca="1" si="357"/>
        <v>1491.6670000000049</v>
      </c>
      <c r="BE448" s="79">
        <f t="shared" ca="1" si="358"/>
        <v>1491.6670000000049</v>
      </c>
      <c r="BF448" s="79">
        <f t="shared" ca="1" si="392"/>
        <v>626131.60100000002</v>
      </c>
      <c r="BG448" s="14">
        <f ca="1">SUM(BE$12:BE448)</f>
        <v>322551.16600000003</v>
      </c>
      <c r="BH448" s="77">
        <f ca="1">SUM(BC$12:BC448)+SUMIF(BD$12:BD448, "&lt;0")</f>
        <v>303580.435</v>
      </c>
      <c r="BJ448" s="78">
        <v>44622</v>
      </c>
      <c r="BK448" s="79">
        <f t="shared" ca="1" si="359"/>
        <v>1750</v>
      </c>
      <c r="BL448" s="79">
        <f t="shared" ca="1" si="377"/>
        <v>1750</v>
      </c>
      <c r="BM448" s="79">
        <f t="shared" ca="1" si="386"/>
        <v>258.33299999999508</v>
      </c>
      <c r="BN448" s="79">
        <f t="shared" ca="1" si="360"/>
        <v>1491.6670000000049</v>
      </c>
      <c r="BO448" s="79">
        <f t="shared" ca="1" si="361"/>
        <v>1491.6670000000049</v>
      </c>
      <c r="BP448" s="79">
        <f t="shared" ca="1" si="393"/>
        <v>717381.60100000002</v>
      </c>
      <c r="BQ448" s="14">
        <f ca="1">SUM(BO$12:BO448)</f>
        <v>370551.16600000003</v>
      </c>
      <c r="BR448" s="77">
        <f ca="1">SUM(BM$12:BM448)+SUMIF(BN$12:BN448, "&lt;0")</f>
        <v>346830.43499999994</v>
      </c>
      <c r="BT448" s="78">
        <v>44622</v>
      </c>
      <c r="BU448" s="79">
        <f t="shared" ca="1" si="362"/>
        <v>2000</v>
      </c>
      <c r="BV448" s="79">
        <f t="shared" ca="1" si="378"/>
        <v>2000</v>
      </c>
      <c r="BW448" s="79">
        <f t="shared" ca="1" si="387"/>
        <v>453.25097649225222</v>
      </c>
      <c r="BX448" s="79">
        <f t="shared" ca="1" si="363"/>
        <v>1546.7490235077478</v>
      </c>
      <c r="BY448" s="79">
        <f t="shared" ca="1" si="364"/>
        <v>1546.7490235077478</v>
      </c>
      <c r="BZ448" s="79">
        <f t="shared" ca="1" si="370"/>
        <v>808081.49010891607</v>
      </c>
      <c r="CA448" s="14">
        <f ca="1">SUM(BY$12:BY448)</f>
        <v>418511.51769292587</v>
      </c>
      <c r="CB448" s="77">
        <f ca="1">SUM(BW$12:BW448)+SUMIF(BX$12:BX448, "&lt;0")</f>
        <v>389569.97241599025</v>
      </c>
      <c r="CD448" s="78">
        <v>44622</v>
      </c>
      <c r="CE448" s="79">
        <f t="shared" ca="1" si="365"/>
        <v>2500</v>
      </c>
      <c r="CF448" s="79">
        <f t="shared" ca="1" si="379"/>
        <v>2500</v>
      </c>
      <c r="CG448" s="79">
        <f t="shared" ca="1" si="388"/>
        <v>453.25097649225222</v>
      </c>
      <c r="CH448" s="79">
        <f t="shared" ca="1" si="366"/>
        <v>2046.7490235077478</v>
      </c>
      <c r="CI448" s="79">
        <f t="shared" ca="1" si="367"/>
        <v>2046.7490235077478</v>
      </c>
      <c r="CJ448" s="79">
        <f t="shared" ca="1" si="394"/>
        <v>981841.69994991261</v>
      </c>
      <c r="CK448" s="14">
        <f ca="1">SUM(CI$12:CI448)</f>
        <v>508271.72753392236</v>
      </c>
      <c r="CL448" s="77">
        <f ca="1">SUM(CG$12:CG448)+SUMIF(CH$12:CH448, "&lt;0")</f>
        <v>473569.97241599025</v>
      </c>
    </row>
    <row r="449" spans="1:90" x14ac:dyDescent="0.2">
      <c r="A449" s="56">
        <v>44623</v>
      </c>
      <c r="B449" s="76">
        <f ca="1">IF($A449&gt;= $C$5,$C$6, INDEX('[1]Historical Data'!$D$2:$D$742, MATCH(A449, '[1]Historical Data'!$B$2:$B$742, 0)))</f>
        <v>1942.7882857142852</v>
      </c>
      <c r="C449" s="79">
        <f t="shared" ca="1" si="371"/>
        <v>1942.7882857142852</v>
      </c>
      <c r="D449" s="79">
        <f t="shared" ca="1" si="380"/>
        <v>589.41828571428437</v>
      </c>
      <c r="E449" s="79">
        <f t="shared" ca="1" si="342"/>
        <v>1353.3700000000008</v>
      </c>
      <c r="F449" s="79">
        <f t="shared" ca="1" si="343"/>
        <v>1353.3700000000008</v>
      </c>
      <c r="G449" s="79">
        <f t="shared" ca="1" si="368"/>
        <v>789692.11357143556</v>
      </c>
      <c r="H449" s="14">
        <f ca="1">SUM(F$12:F449)</f>
        <v>408919.88685714261</v>
      </c>
      <c r="I449" s="77">
        <f ca="1">SUM(D$12:D449)+SUMIF(E$12:E449, "&lt;0")</f>
        <v>380772.2267142855</v>
      </c>
      <c r="J449" s="14"/>
      <c r="K449" s="78">
        <v>44623</v>
      </c>
      <c r="L449" s="79">
        <f t="shared" ca="1" si="344"/>
        <v>1850.8969899038457</v>
      </c>
      <c r="M449" s="79">
        <f t="shared" ca="1" si="372"/>
        <v>1850.8969899038457</v>
      </c>
      <c r="N449" s="79">
        <f t="shared" ca="1" si="381"/>
        <v>497.52698990384488</v>
      </c>
      <c r="O449" s="79">
        <f t="shared" ca="1" si="345"/>
        <v>1353.3700000000008</v>
      </c>
      <c r="P449" s="79">
        <f t="shared" ca="1" si="346"/>
        <v>1353.3700000000008</v>
      </c>
      <c r="Q449" s="79">
        <f t="shared" ca="1" si="389"/>
        <v>756059.89930480835</v>
      </c>
      <c r="R449" s="14">
        <f ca="1">SUM(P$12:P449)</f>
        <v>391276.75806153775</v>
      </c>
      <c r="S449" s="77">
        <f ca="1">SUM(N$12:N449)+SUMIF(O$12:O449, "&lt;0")</f>
        <v>364783.14124326868</v>
      </c>
      <c r="U449" s="78">
        <v>44623</v>
      </c>
      <c r="V449" s="79">
        <f t="shared" ca="1" si="347"/>
        <v>1250</v>
      </c>
      <c r="W449" s="79">
        <f t="shared" ca="1" si="373"/>
        <v>1250</v>
      </c>
      <c r="X449" s="79">
        <f t="shared" ca="1" si="382"/>
        <v>0</v>
      </c>
      <c r="Y449" s="79">
        <f t="shared" ca="1" si="348"/>
        <v>1250</v>
      </c>
      <c r="Z449" s="79">
        <f t="shared" ca="1" si="349"/>
        <v>1250</v>
      </c>
      <c r="AA449" s="79">
        <f t="shared" ca="1" si="390"/>
        <v>536131.60100000002</v>
      </c>
      <c r="AB449" s="14">
        <f ca="1">SUM(Z$12:Z449)</f>
        <v>275559.49900000001</v>
      </c>
      <c r="AC449" s="77">
        <f ca="1">SUM(X$12:X449)+SUMIF(Y$12:Y449, "&lt;0")</f>
        <v>260572.10199999996</v>
      </c>
      <c r="AE449" s="78">
        <v>44623</v>
      </c>
      <c r="AF449" s="79">
        <f t="shared" ca="1" si="350"/>
        <v>2000</v>
      </c>
      <c r="AG449" s="79">
        <f t="shared" ca="1" si="374"/>
        <v>2000</v>
      </c>
      <c r="AH449" s="79">
        <f t="shared" ca="1" si="383"/>
        <v>615.05322313935926</v>
      </c>
      <c r="AI449" s="79">
        <f t="shared" ca="1" si="351"/>
        <v>1384.9467768606407</v>
      </c>
      <c r="AJ449" s="79">
        <f t="shared" ca="1" si="352"/>
        <v>1384.9467768606407</v>
      </c>
      <c r="AK449" s="79">
        <f t="shared" ca="1" si="369"/>
        <v>810081.49010891607</v>
      </c>
      <c r="AL449" s="14">
        <f ca="1">SUM(AJ$12:AJ449)</f>
        <v>419896.4644697865</v>
      </c>
      <c r="AM449" s="77">
        <f ca="1">SUM(AH$12:AH449)+SUMIF(AI$12:AI449, "&lt;0")</f>
        <v>390185.02563912963</v>
      </c>
      <c r="AO449" s="78">
        <v>44623</v>
      </c>
      <c r="AP449" s="79">
        <f t="shared" ca="1" si="353"/>
        <v>3000</v>
      </c>
      <c r="AQ449" s="79">
        <f t="shared" ca="1" si="375"/>
        <v>3000</v>
      </c>
      <c r="AR449" s="79">
        <f t="shared" ca="1" si="384"/>
        <v>1082.5040804695302</v>
      </c>
      <c r="AS449" s="79">
        <f t="shared" ca="1" si="354"/>
        <v>1917.4959195304698</v>
      </c>
      <c r="AT449" s="79">
        <f t="shared" ca="1" si="355"/>
        <v>1917.4959195304698</v>
      </c>
      <c r="AU449" s="79">
        <f t="shared" ca="1" si="391"/>
        <v>1147967.7235622816</v>
      </c>
      <c r="AV449" s="14">
        <f ca="1">SUM(AT$12:AT449)</f>
        <v>594198.26734947565</v>
      </c>
      <c r="AW449" s="77">
        <f ca="1">SUM(AR$12:AR449)+SUMIF(AS$12:AS449, "&lt;0")</f>
        <v>553769.4562128064</v>
      </c>
      <c r="AX449" s="14"/>
      <c r="AZ449" s="78">
        <v>44623</v>
      </c>
      <c r="BA449" s="79">
        <f t="shared" ca="1" si="356"/>
        <v>1500</v>
      </c>
      <c r="BB449" s="79">
        <f t="shared" ca="1" si="376"/>
        <v>1500</v>
      </c>
      <c r="BC449" s="79">
        <f t="shared" ca="1" si="385"/>
        <v>146.6299999999992</v>
      </c>
      <c r="BD449" s="79">
        <f t="shared" ca="1" si="357"/>
        <v>1353.3700000000008</v>
      </c>
      <c r="BE449" s="79">
        <f t="shared" ca="1" si="358"/>
        <v>1353.3700000000008</v>
      </c>
      <c r="BF449" s="79">
        <f t="shared" ca="1" si="392"/>
        <v>627631.60100000002</v>
      </c>
      <c r="BG449" s="14">
        <f ca="1">SUM(BE$12:BE449)</f>
        <v>323904.53600000002</v>
      </c>
      <c r="BH449" s="77">
        <f ca="1">SUM(BC$12:BC449)+SUMIF(BD$12:BD449, "&lt;0")</f>
        <v>303727.065</v>
      </c>
      <c r="BJ449" s="78">
        <v>44623</v>
      </c>
      <c r="BK449" s="79">
        <f t="shared" ca="1" si="359"/>
        <v>1750</v>
      </c>
      <c r="BL449" s="79">
        <f t="shared" ca="1" si="377"/>
        <v>1750</v>
      </c>
      <c r="BM449" s="79">
        <f t="shared" ca="1" si="386"/>
        <v>396.6299999999992</v>
      </c>
      <c r="BN449" s="79">
        <f t="shared" ca="1" si="360"/>
        <v>1353.3700000000008</v>
      </c>
      <c r="BO449" s="79">
        <f t="shared" ca="1" si="361"/>
        <v>1353.3700000000008</v>
      </c>
      <c r="BP449" s="79">
        <f t="shared" ca="1" si="393"/>
        <v>719131.60100000002</v>
      </c>
      <c r="BQ449" s="14">
        <f ca="1">SUM(BO$12:BO449)</f>
        <v>371904.53600000002</v>
      </c>
      <c r="BR449" s="77">
        <f ca="1">SUM(BM$12:BM449)+SUMIF(BN$12:BN449, "&lt;0")</f>
        <v>347227.06499999994</v>
      </c>
      <c r="BT449" s="78">
        <v>44623</v>
      </c>
      <c r="BU449" s="79">
        <f t="shared" ca="1" si="362"/>
        <v>2000</v>
      </c>
      <c r="BV449" s="79">
        <f t="shared" ca="1" si="378"/>
        <v>2000</v>
      </c>
      <c r="BW449" s="79">
        <f t="shared" ca="1" si="387"/>
        <v>615.05322313935926</v>
      </c>
      <c r="BX449" s="79">
        <f t="shared" ca="1" si="363"/>
        <v>1384.9467768606407</v>
      </c>
      <c r="BY449" s="79">
        <f t="shared" ca="1" si="364"/>
        <v>1384.9467768606407</v>
      </c>
      <c r="BZ449" s="79">
        <f t="shared" ca="1" si="370"/>
        <v>810081.49010891607</v>
      </c>
      <c r="CA449" s="14">
        <f ca="1">SUM(BY$12:BY449)</f>
        <v>419896.4644697865</v>
      </c>
      <c r="CB449" s="77">
        <f ca="1">SUM(BW$12:BW449)+SUMIF(BX$12:BX449, "&lt;0")</f>
        <v>390185.02563912963</v>
      </c>
      <c r="CD449" s="78">
        <v>44623</v>
      </c>
      <c r="CE449" s="79">
        <f t="shared" ca="1" si="365"/>
        <v>2500</v>
      </c>
      <c r="CF449" s="79">
        <f t="shared" ca="1" si="379"/>
        <v>2500</v>
      </c>
      <c r="CG449" s="79">
        <f t="shared" ca="1" si="388"/>
        <v>615.05322313935926</v>
      </c>
      <c r="CH449" s="79">
        <f t="shared" ca="1" si="366"/>
        <v>1884.9467768606407</v>
      </c>
      <c r="CI449" s="79">
        <f t="shared" ca="1" si="367"/>
        <v>1884.9467768606407</v>
      </c>
      <c r="CJ449" s="79">
        <f t="shared" ca="1" si="394"/>
        <v>984341.69994991261</v>
      </c>
      <c r="CK449" s="14">
        <f ca="1">SUM(CI$12:CI449)</f>
        <v>510156.67431078298</v>
      </c>
      <c r="CL449" s="77">
        <f ca="1">SUM(CG$12:CG449)+SUMIF(CH$12:CH449, "&lt;0")</f>
        <v>474185.02563912963</v>
      </c>
    </row>
    <row r="450" spans="1:90" x14ac:dyDescent="0.2">
      <c r="A450" s="56">
        <v>44624</v>
      </c>
      <c r="B450" s="76">
        <f ca="1">IF($A450&gt;= $C$5,$C$6, INDEX('[1]Historical Data'!$D$2:$D$742, MATCH(A450, '[1]Historical Data'!$B$2:$B$742, 0)))</f>
        <v>1942.7882857142852</v>
      </c>
      <c r="C450" s="79">
        <f t="shared" ca="1" si="371"/>
        <v>1942.7882857142852</v>
      </c>
      <c r="D450" s="79">
        <f t="shared" ca="1" si="380"/>
        <v>1333.3132857142889</v>
      </c>
      <c r="E450" s="79">
        <f t="shared" ca="1" si="342"/>
        <v>609.47499999999627</v>
      </c>
      <c r="F450" s="79">
        <f t="shared" ca="1" si="343"/>
        <v>609.47499999999627</v>
      </c>
      <c r="G450" s="79">
        <f t="shared" ca="1" si="368"/>
        <v>791634.9018571499</v>
      </c>
      <c r="H450" s="14">
        <f ca="1">SUM(F$12:F450)</f>
        <v>409529.36185714259</v>
      </c>
      <c r="I450" s="77">
        <f ca="1">SUM(D$12:D450)+SUMIF(E$12:E450, "&lt;0")</f>
        <v>382105.5399999998</v>
      </c>
      <c r="J450" s="14"/>
      <c r="K450" s="78">
        <v>44624</v>
      </c>
      <c r="L450" s="79">
        <f t="shared" ca="1" si="344"/>
        <v>1850.8969899038457</v>
      </c>
      <c r="M450" s="79">
        <f t="shared" ca="1" si="372"/>
        <v>1850.8969899038457</v>
      </c>
      <c r="N450" s="79">
        <f t="shared" ca="1" si="381"/>
        <v>1241.4219899038494</v>
      </c>
      <c r="O450" s="79">
        <f t="shared" ca="1" si="345"/>
        <v>609.47499999999627</v>
      </c>
      <c r="P450" s="79">
        <f t="shared" ca="1" si="346"/>
        <v>609.47499999999627</v>
      </c>
      <c r="Q450" s="79">
        <f t="shared" ca="1" si="389"/>
        <v>757910.79629471223</v>
      </c>
      <c r="R450" s="14">
        <f ca="1">SUM(P$12:P450)</f>
        <v>391886.23306153773</v>
      </c>
      <c r="S450" s="77">
        <f ca="1">SUM(N$12:N450)+SUMIF(O$12:O450, "&lt;0")</f>
        <v>366024.56323317252</v>
      </c>
      <c r="U450" s="78">
        <v>44624</v>
      </c>
      <c r="V450" s="79">
        <f t="shared" ca="1" si="347"/>
        <v>1250</v>
      </c>
      <c r="W450" s="79">
        <f t="shared" ca="1" si="373"/>
        <v>1250</v>
      </c>
      <c r="X450" s="79">
        <f t="shared" ca="1" si="382"/>
        <v>295.48799999999801</v>
      </c>
      <c r="Y450" s="79">
        <f t="shared" ca="1" si="348"/>
        <v>954.51200000000199</v>
      </c>
      <c r="Z450" s="79">
        <f t="shared" ca="1" si="349"/>
        <v>954.51200000000199</v>
      </c>
      <c r="AA450" s="79">
        <f t="shared" ca="1" si="390"/>
        <v>537381.60100000002</v>
      </c>
      <c r="AB450" s="14">
        <f ca="1">SUM(Z$12:Z450)</f>
        <v>276514.011</v>
      </c>
      <c r="AC450" s="77">
        <f ca="1">SUM(X$12:X450)+SUMIF(Y$12:Y450, "&lt;0")</f>
        <v>260867.58999999997</v>
      </c>
      <c r="AE450" s="78">
        <v>44624</v>
      </c>
      <c r="AF450" s="79">
        <f t="shared" ca="1" si="350"/>
        <v>2000</v>
      </c>
      <c r="AG450" s="79">
        <f t="shared" ca="1" si="374"/>
        <v>2000</v>
      </c>
      <c r="AH450" s="79">
        <f t="shared" ca="1" si="383"/>
        <v>1382.4534697864667</v>
      </c>
      <c r="AI450" s="79">
        <f t="shared" ca="1" si="351"/>
        <v>617.54653021353329</v>
      </c>
      <c r="AJ450" s="79">
        <f t="shared" ca="1" si="352"/>
        <v>617.54653021353329</v>
      </c>
      <c r="AK450" s="79">
        <f t="shared" ca="1" si="369"/>
        <v>812081.49010891607</v>
      </c>
      <c r="AL450" s="14">
        <f ca="1">SUM(AJ$12:AJ450)</f>
        <v>420514.01100000006</v>
      </c>
      <c r="AM450" s="77">
        <f ca="1">SUM(AH$12:AH450)+SUMIF(AI$12:AI450, "&lt;0")</f>
        <v>391567.47910891607</v>
      </c>
      <c r="AO450" s="78">
        <v>44624</v>
      </c>
      <c r="AP450" s="79">
        <f t="shared" ca="1" si="353"/>
        <v>3000</v>
      </c>
      <c r="AQ450" s="79">
        <f t="shared" ca="1" si="375"/>
        <v>3000</v>
      </c>
      <c r="AR450" s="79">
        <f t="shared" ca="1" si="384"/>
        <v>1826.3990804695343</v>
      </c>
      <c r="AS450" s="79">
        <f t="shared" ca="1" si="354"/>
        <v>1173.6009195304657</v>
      </c>
      <c r="AT450" s="79">
        <f t="shared" ca="1" si="355"/>
        <v>1173.6009195304657</v>
      </c>
      <c r="AU450" s="79">
        <f t="shared" ca="1" si="391"/>
        <v>1150967.7235622816</v>
      </c>
      <c r="AV450" s="14">
        <f ca="1">SUM(AT$12:AT450)</f>
        <v>595371.86826900614</v>
      </c>
      <c r="AW450" s="77">
        <f ca="1">SUM(AR$12:AR450)+SUMIF(AS$12:AS450, "&lt;0")</f>
        <v>555595.8552932759</v>
      </c>
      <c r="AX450" s="14"/>
      <c r="AZ450" s="78">
        <v>44624</v>
      </c>
      <c r="BA450" s="79">
        <f t="shared" ca="1" si="356"/>
        <v>1500</v>
      </c>
      <c r="BB450" s="79">
        <f t="shared" ca="1" si="376"/>
        <v>1500</v>
      </c>
      <c r="BC450" s="79">
        <f t="shared" ca="1" si="385"/>
        <v>890.52500000000373</v>
      </c>
      <c r="BD450" s="79">
        <f t="shared" ca="1" si="357"/>
        <v>609.47499999999627</v>
      </c>
      <c r="BE450" s="79">
        <f t="shared" ca="1" si="358"/>
        <v>609.47499999999627</v>
      </c>
      <c r="BF450" s="79">
        <f t="shared" ca="1" si="392"/>
        <v>629131.60100000002</v>
      </c>
      <c r="BG450" s="14">
        <f ca="1">SUM(BE$12:BE450)</f>
        <v>324514.011</v>
      </c>
      <c r="BH450" s="77">
        <f ca="1">SUM(BC$12:BC450)+SUMIF(BD$12:BD450, "&lt;0")</f>
        <v>304617.59000000003</v>
      </c>
      <c r="BJ450" s="78">
        <v>44624</v>
      </c>
      <c r="BK450" s="79">
        <f t="shared" ca="1" si="359"/>
        <v>1750</v>
      </c>
      <c r="BL450" s="79">
        <f t="shared" ca="1" si="377"/>
        <v>1750</v>
      </c>
      <c r="BM450" s="79">
        <f t="shared" ca="1" si="386"/>
        <v>1140.5250000000037</v>
      </c>
      <c r="BN450" s="79">
        <f t="shared" ca="1" si="360"/>
        <v>609.47499999999627</v>
      </c>
      <c r="BO450" s="79">
        <f t="shared" ca="1" si="361"/>
        <v>609.47499999999627</v>
      </c>
      <c r="BP450" s="79">
        <f t="shared" ca="1" si="393"/>
        <v>720881.60100000002</v>
      </c>
      <c r="BQ450" s="14">
        <f ca="1">SUM(BO$12:BO450)</f>
        <v>372514.011</v>
      </c>
      <c r="BR450" s="77">
        <f ca="1">SUM(BM$12:BM450)+SUMIF(BN$12:BN450, "&lt;0")</f>
        <v>348367.58999999997</v>
      </c>
      <c r="BT450" s="78">
        <v>44624</v>
      </c>
      <c r="BU450" s="79">
        <f t="shared" ca="1" si="362"/>
        <v>2000</v>
      </c>
      <c r="BV450" s="79">
        <f t="shared" ca="1" si="378"/>
        <v>2000</v>
      </c>
      <c r="BW450" s="79">
        <f t="shared" ca="1" si="387"/>
        <v>1382.4534697864667</v>
      </c>
      <c r="BX450" s="79">
        <f t="shared" ca="1" si="363"/>
        <v>617.54653021353329</v>
      </c>
      <c r="BY450" s="79">
        <f t="shared" ca="1" si="364"/>
        <v>617.54653021353329</v>
      </c>
      <c r="BZ450" s="79">
        <f t="shared" ca="1" si="370"/>
        <v>812081.49010891607</v>
      </c>
      <c r="CA450" s="14">
        <f ca="1">SUM(BY$12:BY450)</f>
        <v>420514.01100000006</v>
      </c>
      <c r="CB450" s="77">
        <f ca="1">SUM(BW$12:BW450)+SUMIF(BX$12:BX450, "&lt;0")</f>
        <v>391567.47910891607</v>
      </c>
      <c r="CD450" s="78">
        <v>44624</v>
      </c>
      <c r="CE450" s="79">
        <f t="shared" ca="1" si="365"/>
        <v>2500</v>
      </c>
      <c r="CF450" s="79">
        <f t="shared" ca="1" si="379"/>
        <v>2500</v>
      </c>
      <c r="CG450" s="79">
        <f t="shared" ca="1" si="388"/>
        <v>1382.4534697864667</v>
      </c>
      <c r="CH450" s="79">
        <f t="shared" ca="1" si="366"/>
        <v>1117.5465302135333</v>
      </c>
      <c r="CI450" s="79">
        <f t="shared" ca="1" si="367"/>
        <v>1117.5465302135333</v>
      </c>
      <c r="CJ450" s="79">
        <f t="shared" ca="1" si="394"/>
        <v>986841.69994991261</v>
      </c>
      <c r="CK450" s="14">
        <f ca="1">SUM(CI$12:CI450)</f>
        <v>511274.22084099654</v>
      </c>
      <c r="CL450" s="77">
        <f ca="1">SUM(CG$12:CG450)+SUMIF(CH$12:CH450, "&lt;0")</f>
        <v>475567.47910891607</v>
      </c>
    </row>
    <row r="451" spans="1:90" x14ac:dyDescent="0.2">
      <c r="A451" s="56">
        <v>44625</v>
      </c>
      <c r="B451" s="76">
        <f ca="1">IF($A451&gt;= $C$5,$C$6, INDEX('[1]Historical Data'!$D$2:$D$742, MATCH(A451, '[1]Historical Data'!$B$2:$B$742, 0)))</f>
        <v>1942.7882857142852</v>
      </c>
      <c r="C451" s="79">
        <f t="shared" ca="1" si="371"/>
        <v>1942.7882857142852</v>
      </c>
      <c r="D451" s="79">
        <f t="shared" ca="1" si="380"/>
        <v>1171.7392857142838</v>
      </c>
      <c r="E451" s="79">
        <f t="shared" ca="1" si="342"/>
        <v>771.04900000000134</v>
      </c>
      <c r="F451" s="79">
        <f t="shared" ca="1" si="343"/>
        <v>771.04900000000134</v>
      </c>
      <c r="G451" s="79">
        <f t="shared" ca="1" si="368"/>
        <v>793577.69014286424</v>
      </c>
      <c r="H451" s="14">
        <f ca="1">SUM(F$12:F451)</f>
        <v>410300.41085714259</v>
      </c>
      <c r="I451" s="77">
        <f ca="1">SUM(D$12:D451)+SUMIF(E$12:E451, "&lt;0")</f>
        <v>383277.27928571409</v>
      </c>
      <c r="J451" s="14"/>
      <c r="K451" s="78">
        <v>44625</v>
      </c>
      <c r="L451" s="79">
        <f t="shared" ca="1" si="344"/>
        <v>1850.8969899038457</v>
      </c>
      <c r="M451" s="79">
        <f t="shared" ca="1" si="372"/>
        <v>1850.8969899038457</v>
      </c>
      <c r="N451" s="79">
        <f t="shared" ca="1" si="381"/>
        <v>1079.8479899038443</v>
      </c>
      <c r="O451" s="79">
        <f t="shared" ca="1" si="345"/>
        <v>771.04900000000134</v>
      </c>
      <c r="P451" s="79">
        <f t="shared" ca="1" si="346"/>
        <v>771.04900000000134</v>
      </c>
      <c r="Q451" s="79">
        <f t="shared" ca="1" si="389"/>
        <v>759761.69328461611</v>
      </c>
      <c r="R451" s="14">
        <f ca="1">SUM(P$12:P451)</f>
        <v>392657.28206153773</v>
      </c>
      <c r="S451" s="77">
        <f ca="1">SUM(N$12:N451)+SUMIF(O$12:O451, "&lt;0")</f>
        <v>367104.41122307634</v>
      </c>
      <c r="U451" s="78">
        <v>44625</v>
      </c>
      <c r="V451" s="79">
        <f t="shared" ca="1" si="347"/>
        <v>1250</v>
      </c>
      <c r="W451" s="79">
        <f t="shared" ca="1" si="373"/>
        <v>1250</v>
      </c>
      <c r="X451" s="79">
        <f t="shared" ca="1" si="382"/>
        <v>478.95099999999866</v>
      </c>
      <c r="Y451" s="79">
        <f t="shared" ca="1" si="348"/>
        <v>771.04900000000134</v>
      </c>
      <c r="Z451" s="79">
        <f t="shared" ca="1" si="349"/>
        <v>771.04900000000134</v>
      </c>
      <c r="AA451" s="79">
        <f t="shared" ca="1" si="390"/>
        <v>538631.60100000002</v>
      </c>
      <c r="AB451" s="14">
        <f ca="1">SUM(Z$12:Z451)</f>
        <v>277285.06</v>
      </c>
      <c r="AC451" s="77">
        <f ca="1">SUM(X$12:X451)+SUMIF(Y$12:Y451, "&lt;0")</f>
        <v>261346.54099999997</v>
      </c>
      <c r="AE451" s="78">
        <v>44625</v>
      </c>
      <c r="AF451" s="79">
        <f t="shared" ca="1" si="350"/>
        <v>2000</v>
      </c>
      <c r="AG451" s="79">
        <f t="shared" ca="1" si="374"/>
        <v>2000</v>
      </c>
      <c r="AH451" s="79">
        <f t="shared" ca="1" si="383"/>
        <v>1228.9509999999987</v>
      </c>
      <c r="AI451" s="79">
        <f t="shared" ca="1" si="351"/>
        <v>771.04900000000134</v>
      </c>
      <c r="AJ451" s="79">
        <f t="shared" ca="1" si="352"/>
        <v>771.04900000000134</v>
      </c>
      <c r="AK451" s="79">
        <f t="shared" ca="1" si="369"/>
        <v>814081.49010891607</v>
      </c>
      <c r="AL451" s="14">
        <f ca="1">SUM(AJ$12:AJ451)</f>
        <v>421285.06000000006</v>
      </c>
      <c r="AM451" s="77">
        <f ca="1">SUM(AH$12:AH451)+SUMIF(AI$12:AI451, "&lt;0")</f>
        <v>392796.43010891607</v>
      </c>
      <c r="AO451" s="78">
        <v>44625</v>
      </c>
      <c r="AP451" s="79">
        <f t="shared" ca="1" si="353"/>
        <v>3000</v>
      </c>
      <c r="AQ451" s="79">
        <f t="shared" ca="1" si="375"/>
        <v>3000</v>
      </c>
      <c r="AR451" s="79">
        <f t="shared" ca="1" si="384"/>
        <v>1664.8250804695297</v>
      </c>
      <c r="AS451" s="79">
        <f t="shared" ca="1" si="354"/>
        <v>1335.1749195304703</v>
      </c>
      <c r="AT451" s="79">
        <f t="shared" ca="1" si="355"/>
        <v>1335.1749195304703</v>
      </c>
      <c r="AU451" s="79">
        <f t="shared" ca="1" si="391"/>
        <v>1153967.7235622816</v>
      </c>
      <c r="AV451" s="14">
        <f ca="1">SUM(AT$12:AT451)</f>
        <v>596707.04318853666</v>
      </c>
      <c r="AW451" s="77">
        <f ca="1">SUM(AR$12:AR451)+SUMIF(AS$12:AS451, "&lt;0")</f>
        <v>557260.68037374539</v>
      </c>
      <c r="AX451" s="14"/>
      <c r="AZ451" s="78">
        <v>44625</v>
      </c>
      <c r="BA451" s="79">
        <f t="shared" ca="1" si="356"/>
        <v>1500</v>
      </c>
      <c r="BB451" s="79">
        <f t="shared" ca="1" si="376"/>
        <v>1500</v>
      </c>
      <c r="BC451" s="79">
        <f t="shared" ca="1" si="385"/>
        <v>728.95099999999866</v>
      </c>
      <c r="BD451" s="79">
        <f t="shared" ca="1" si="357"/>
        <v>771.04900000000134</v>
      </c>
      <c r="BE451" s="79">
        <f t="shared" ca="1" si="358"/>
        <v>771.04900000000134</v>
      </c>
      <c r="BF451" s="79">
        <f t="shared" ca="1" si="392"/>
        <v>630631.60100000002</v>
      </c>
      <c r="BG451" s="14">
        <f ca="1">SUM(BE$12:BE451)</f>
        <v>325285.06</v>
      </c>
      <c r="BH451" s="77">
        <f ca="1">SUM(BC$12:BC451)+SUMIF(BD$12:BD451, "&lt;0")</f>
        <v>305346.54100000003</v>
      </c>
      <c r="BJ451" s="78">
        <v>44625</v>
      </c>
      <c r="BK451" s="79">
        <f t="shared" ca="1" si="359"/>
        <v>1750</v>
      </c>
      <c r="BL451" s="79">
        <f t="shared" ca="1" si="377"/>
        <v>1750</v>
      </c>
      <c r="BM451" s="79">
        <f t="shared" ca="1" si="386"/>
        <v>978.95099999999866</v>
      </c>
      <c r="BN451" s="79">
        <f t="shared" ca="1" si="360"/>
        <v>771.04900000000134</v>
      </c>
      <c r="BO451" s="79">
        <f t="shared" ca="1" si="361"/>
        <v>771.04900000000134</v>
      </c>
      <c r="BP451" s="79">
        <f t="shared" ca="1" si="393"/>
        <v>722631.60100000002</v>
      </c>
      <c r="BQ451" s="14">
        <f ca="1">SUM(BO$12:BO451)</f>
        <v>373285.06</v>
      </c>
      <c r="BR451" s="77">
        <f ca="1">SUM(BM$12:BM451)+SUMIF(BN$12:BN451, "&lt;0")</f>
        <v>349346.54099999997</v>
      </c>
      <c r="BT451" s="78">
        <v>44625</v>
      </c>
      <c r="BU451" s="79">
        <f t="shared" ca="1" si="362"/>
        <v>2000</v>
      </c>
      <c r="BV451" s="79">
        <f t="shared" ca="1" si="378"/>
        <v>2000</v>
      </c>
      <c r="BW451" s="79">
        <f t="shared" ca="1" si="387"/>
        <v>1228.9509999999987</v>
      </c>
      <c r="BX451" s="79">
        <f t="shared" ca="1" si="363"/>
        <v>771.04900000000134</v>
      </c>
      <c r="BY451" s="79">
        <f t="shared" ca="1" si="364"/>
        <v>771.04900000000134</v>
      </c>
      <c r="BZ451" s="79">
        <f t="shared" ca="1" si="370"/>
        <v>814081.49010891607</v>
      </c>
      <c r="CA451" s="14">
        <f ca="1">SUM(BY$12:BY451)</f>
        <v>421285.06000000006</v>
      </c>
      <c r="CB451" s="77">
        <f ca="1">SUM(BW$12:BW451)+SUMIF(BX$12:BX451, "&lt;0")</f>
        <v>392796.43010891607</v>
      </c>
      <c r="CD451" s="78">
        <v>44625</v>
      </c>
      <c r="CE451" s="79">
        <f t="shared" ca="1" si="365"/>
        <v>2500</v>
      </c>
      <c r="CF451" s="79">
        <f t="shared" ca="1" si="379"/>
        <v>2500</v>
      </c>
      <c r="CG451" s="79">
        <f t="shared" ca="1" si="388"/>
        <v>1244.3847164335646</v>
      </c>
      <c r="CH451" s="79">
        <f t="shared" ca="1" si="366"/>
        <v>1255.6152835664354</v>
      </c>
      <c r="CI451" s="79">
        <f t="shared" ca="1" si="367"/>
        <v>1255.6152835664354</v>
      </c>
      <c r="CJ451" s="79">
        <f t="shared" ca="1" si="394"/>
        <v>989341.69994991261</v>
      </c>
      <c r="CK451" s="14">
        <f ca="1">SUM(CI$12:CI451)</f>
        <v>512529.83612456295</v>
      </c>
      <c r="CL451" s="77">
        <f ca="1">SUM(CG$12:CG451)+SUMIF(CH$12:CH451, "&lt;0")</f>
        <v>476811.86382534966</v>
      </c>
    </row>
    <row r="452" spans="1:90" x14ac:dyDescent="0.2">
      <c r="A452" s="56">
        <v>44626</v>
      </c>
      <c r="B452" s="76">
        <f ca="1">IF($A452&gt;= $C$5,$C$6, INDEX('[1]Historical Data'!$D$2:$D$742, MATCH(A452, '[1]Historical Data'!$B$2:$B$742, 0)))</f>
        <v>1942.7882857142852</v>
      </c>
      <c r="C452" s="79">
        <f t="shared" ca="1" si="371"/>
        <v>1942.7882857142852</v>
      </c>
      <c r="D452" s="79">
        <f t="shared" ca="1" si="380"/>
        <v>1942.7882857142852</v>
      </c>
      <c r="E452" s="79">
        <f t="shared" ca="1" si="342"/>
        <v>0</v>
      </c>
      <c r="F452" s="79">
        <f t="shared" ca="1" si="343"/>
        <v>0</v>
      </c>
      <c r="G452" s="79">
        <f t="shared" ca="1" si="368"/>
        <v>795520.47842857859</v>
      </c>
      <c r="H452" s="14">
        <f ca="1">SUM(F$12:F452)</f>
        <v>410300.41085714259</v>
      </c>
      <c r="I452" s="77">
        <f ca="1">SUM(D$12:D452)+SUMIF(E$12:E452, "&lt;0")</f>
        <v>385220.06757142837</v>
      </c>
      <c r="J452" s="14"/>
      <c r="K452" s="78">
        <v>44626</v>
      </c>
      <c r="L452" s="79">
        <f t="shared" ca="1" si="344"/>
        <v>1850.8969899038457</v>
      </c>
      <c r="M452" s="79">
        <f t="shared" ca="1" si="372"/>
        <v>1850.8969899038457</v>
      </c>
      <c r="N452" s="79">
        <f t="shared" ca="1" si="381"/>
        <v>1850.8969899038457</v>
      </c>
      <c r="O452" s="79">
        <f t="shared" ca="1" si="345"/>
        <v>0</v>
      </c>
      <c r="P452" s="79">
        <f t="shared" ca="1" si="346"/>
        <v>0</v>
      </c>
      <c r="Q452" s="79">
        <f t="shared" ca="1" si="389"/>
        <v>761612.59027451999</v>
      </c>
      <c r="R452" s="14">
        <f ca="1">SUM(P$12:P452)</f>
        <v>392657.28206153773</v>
      </c>
      <c r="S452" s="77">
        <f ca="1">SUM(N$12:N452)+SUMIF(O$12:O452, "&lt;0")</f>
        <v>368955.30821298016</v>
      </c>
      <c r="U452" s="78">
        <v>44626</v>
      </c>
      <c r="V452" s="79">
        <f t="shared" ca="1" si="347"/>
        <v>1250</v>
      </c>
      <c r="W452" s="79">
        <f t="shared" ca="1" si="373"/>
        <v>1250</v>
      </c>
      <c r="X452" s="79">
        <f t="shared" ca="1" si="382"/>
        <v>1250</v>
      </c>
      <c r="Y452" s="79">
        <f t="shared" ca="1" si="348"/>
        <v>0</v>
      </c>
      <c r="Z452" s="79">
        <f t="shared" ca="1" si="349"/>
        <v>0</v>
      </c>
      <c r="AA452" s="79">
        <f t="shared" ca="1" si="390"/>
        <v>539881.60100000002</v>
      </c>
      <c r="AB452" s="14">
        <f ca="1">SUM(Z$12:Z452)</f>
        <v>277285.06</v>
      </c>
      <c r="AC452" s="77">
        <f ca="1">SUM(X$12:X452)+SUMIF(Y$12:Y452, "&lt;0")</f>
        <v>262596.54099999997</v>
      </c>
      <c r="AE452" s="78">
        <v>44626</v>
      </c>
      <c r="AF452" s="79">
        <f t="shared" ca="1" si="350"/>
        <v>2000</v>
      </c>
      <c r="AG452" s="79">
        <f t="shared" ca="1" si="374"/>
        <v>2000</v>
      </c>
      <c r="AH452" s="79">
        <f t="shared" ca="1" si="383"/>
        <v>2000</v>
      </c>
      <c r="AI452" s="79">
        <f t="shared" ca="1" si="351"/>
        <v>0</v>
      </c>
      <c r="AJ452" s="79">
        <f t="shared" ca="1" si="352"/>
        <v>0</v>
      </c>
      <c r="AK452" s="79">
        <f t="shared" ca="1" si="369"/>
        <v>816081.49010891607</v>
      </c>
      <c r="AL452" s="14">
        <f ca="1">SUM(AJ$12:AJ452)</f>
        <v>421285.06000000006</v>
      </c>
      <c r="AM452" s="77">
        <f ca="1">SUM(AH$12:AH452)+SUMIF(AI$12:AI452, "&lt;0")</f>
        <v>394796.43010891607</v>
      </c>
      <c r="AO452" s="78">
        <v>44626</v>
      </c>
      <c r="AP452" s="79">
        <f t="shared" ca="1" si="353"/>
        <v>3000</v>
      </c>
      <c r="AQ452" s="79">
        <f t="shared" ca="1" si="375"/>
        <v>3000</v>
      </c>
      <c r="AR452" s="79">
        <f t="shared" ca="1" si="384"/>
        <v>2435.8740804695308</v>
      </c>
      <c r="AS452" s="79">
        <f t="shared" ca="1" si="354"/>
        <v>564.12591953046922</v>
      </c>
      <c r="AT452" s="79">
        <f t="shared" ca="1" si="355"/>
        <v>564.12591953046922</v>
      </c>
      <c r="AU452" s="79">
        <f t="shared" ca="1" si="391"/>
        <v>1156967.7235622816</v>
      </c>
      <c r="AV452" s="14">
        <f ca="1">SUM(AT$12:AT452)</f>
        <v>597271.16910806717</v>
      </c>
      <c r="AW452" s="77">
        <f ca="1">SUM(AR$12:AR452)+SUMIF(AS$12:AS452, "&lt;0")</f>
        <v>559696.55445421487</v>
      </c>
      <c r="AX452" s="14"/>
      <c r="AZ452" s="78">
        <v>44626</v>
      </c>
      <c r="BA452" s="79">
        <f t="shared" ca="1" si="356"/>
        <v>1500</v>
      </c>
      <c r="BB452" s="79">
        <f t="shared" ca="1" si="376"/>
        <v>1500</v>
      </c>
      <c r="BC452" s="79">
        <f t="shared" ca="1" si="385"/>
        <v>1500</v>
      </c>
      <c r="BD452" s="79">
        <f t="shared" ca="1" si="357"/>
        <v>0</v>
      </c>
      <c r="BE452" s="79">
        <f t="shared" ca="1" si="358"/>
        <v>0</v>
      </c>
      <c r="BF452" s="79">
        <f t="shared" ca="1" si="392"/>
        <v>632131.60100000002</v>
      </c>
      <c r="BG452" s="14">
        <f ca="1">SUM(BE$12:BE452)</f>
        <v>325285.06</v>
      </c>
      <c r="BH452" s="77">
        <f ca="1">SUM(BC$12:BC452)+SUMIF(BD$12:BD452, "&lt;0")</f>
        <v>306846.54100000003</v>
      </c>
      <c r="BJ452" s="78">
        <v>44626</v>
      </c>
      <c r="BK452" s="79">
        <f t="shared" ca="1" si="359"/>
        <v>1750</v>
      </c>
      <c r="BL452" s="79">
        <f t="shared" ca="1" si="377"/>
        <v>1750</v>
      </c>
      <c r="BM452" s="79">
        <f t="shared" ca="1" si="386"/>
        <v>1750</v>
      </c>
      <c r="BN452" s="79">
        <f t="shared" ca="1" si="360"/>
        <v>0</v>
      </c>
      <c r="BO452" s="79">
        <f t="shared" ca="1" si="361"/>
        <v>0</v>
      </c>
      <c r="BP452" s="79">
        <f t="shared" ca="1" si="393"/>
        <v>724381.60100000002</v>
      </c>
      <c r="BQ452" s="14">
        <f ca="1">SUM(BO$12:BO452)</f>
        <v>373285.06</v>
      </c>
      <c r="BR452" s="77">
        <f ca="1">SUM(BM$12:BM452)+SUMIF(BN$12:BN452, "&lt;0")</f>
        <v>351096.54099999997</v>
      </c>
      <c r="BT452" s="78">
        <v>44626</v>
      </c>
      <c r="BU452" s="79">
        <f t="shared" ca="1" si="362"/>
        <v>2000</v>
      </c>
      <c r="BV452" s="79">
        <f t="shared" ca="1" si="378"/>
        <v>2000</v>
      </c>
      <c r="BW452" s="79">
        <f t="shared" ca="1" si="387"/>
        <v>2000</v>
      </c>
      <c r="BX452" s="79">
        <f t="shared" ca="1" si="363"/>
        <v>0</v>
      </c>
      <c r="BY452" s="79">
        <f t="shared" ca="1" si="364"/>
        <v>0</v>
      </c>
      <c r="BZ452" s="79">
        <f t="shared" ca="1" si="370"/>
        <v>816081.49010891607</v>
      </c>
      <c r="CA452" s="14">
        <f ca="1">SUM(BY$12:BY452)</f>
        <v>421285.06000000006</v>
      </c>
      <c r="CB452" s="77">
        <f ca="1">SUM(BW$12:BW452)+SUMIF(BX$12:BX452, "&lt;0")</f>
        <v>394796.43010891607</v>
      </c>
      <c r="CD452" s="78">
        <v>44626</v>
      </c>
      <c r="CE452" s="79">
        <f t="shared" ca="1" si="365"/>
        <v>2500</v>
      </c>
      <c r="CF452" s="79">
        <f t="shared" ca="1" si="379"/>
        <v>2500</v>
      </c>
      <c r="CG452" s="79">
        <f t="shared" ca="1" si="388"/>
        <v>2038.9389630806688</v>
      </c>
      <c r="CH452" s="79">
        <f t="shared" ca="1" si="366"/>
        <v>461.06103691933117</v>
      </c>
      <c r="CI452" s="79">
        <f t="shared" ca="1" si="367"/>
        <v>461.06103691933117</v>
      </c>
      <c r="CJ452" s="79">
        <f t="shared" ca="1" si="394"/>
        <v>991841.69994991261</v>
      </c>
      <c r="CK452" s="14">
        <f ca="1">SUM(CI$12:CI452)</f>
        <v>512990.89716148231</v>
      </c>
      <c r="CL452" s="77">
        <f ca="1">SUM(CG$12:CG452)+SUMIF(CH$12:CH452, "&lt;0")</f>
        <v>478850.8027884303</v>
      </c>
    </row>
    <row r="453" spans="1:90" x14ac:dyDescent="0.2">
      <c r="A453" s="56">
        <v>44627</v>
      </c>
      <c r="B453" s="76">
        <f ca="1">IF($A453&gt;= $C$5,$C$6, INDEX('[1]Historical Data'!$D$2:$D$742, MATCH(A453, '[1]Historical Data'!$B$2:$B$742, 0)))</f>
        <v>1942.7882857142852</v>
      </c>
      <c r="C453" s="79">
        <f t="shared" ca="1" si="371"/>
        <v>1942.7882857142852</v>
      </c>
      <c r="D453" s="79">
        <f t="shared" ca="1" si="380"/>
        <v>1214.0212857142872</v>
      </c>
      <c r="E453" s="79">
        <f t="shared" ca="1" si="342"/>
        <v>728.76699999999801</v>
      </c>
      <c r="F453" s="79">
        <f t="shared" ca="1" si="343"/>
        <v>728.76699999999801</v>
      </c>
      <c r="G453" s="79">
        <f t="shared" ca="1" si="368"/>
        <v>797463.26671429293</v>
      </c>
      <c r="H453" s="14">
        <f ca="1">SUM(F$12:F453)</f>
        <v>411029.17785714258</v>
      </c>
      <c r="I453" s="77">
        <f ca="1">SUM(D$12:D453)+SUMIF(E$12:E453, "&lt;0")</f>
        <v>386434.08885714266</v>
      </c>
      <c r="J453" s="14"/>
      <c r="K453" s="78">
        <v>44627</v>
      </c>
      <c r="L453" s="79">
        <f t="shared" ca="1" si="344"/>
        <v>1850.8969899038457</v>
      </c>
      <c r="M453" s="79">
        <f t="shared" ca="1" si="372"/>
        <v>1850.8969899038457</v>
      </c>
      <c r="N453" s="79">
        <f t="shared" ca="1" si="381"/>
        <v>1122.1299899038477</v>
      </c>
      <c r="O453" s="79">
        <f t="shared" ca="1" si="345"/>
        <v>728.76699999999801</v>
      </c>
      <c r="P453" s="79">
        <f t="shared" ca="1" si="346"/>
        <v>728.76699999999801</v>
      </c>
      <c r="Q453" s="79">
        <f t="shared" ca="1" si="389"/>
        <v>763463.48726442386</v>
      </c>
      <c r="R453" s="14">
        <f ca="1">SUM(P$12:P453)</f>
        <v>393386.04906153772</v>
      </c>
      <c r="S453" s="77">
        <f ca="1">SUM(N$12:N453)+SUMIF(O$12:O453, "&lt;0")</f>
        <v>370077.43820288399</v>
      </c>
      <c r="U453" s="78">
        <v>44627</v>
      </c>
      <c r="V453" s="79">
        <f t="shared" ca="1" si="347"/>
        <v>1250</v>
      </c>
      <c r="W453" s="79">
        <f t="shared" ca="1" si="373"/>
        <v>1250</v>
      </c>
      <c r="X453" s="79">
        <f t="shared" ca="1" si="382"/>
        <v>521.23300000000199</v>
      </c>
      <c r="Y453" s="79">
        <f t="shared" ca="1" si="348"/>
        <v>728.76699999999801</v>
      </c>
      <c r="Z453" s="79">
        <f t="shared" ca="1" si="349"/>
        <v>728.76699999999801</v>
      </c>
      <c r="AA453" s="79">
        <f t="shared" ca="1" si="390"/>
        <v>541131.60100000002</v>
      </c>
      <c r="AB453" s="14">
        <f ca="1">SUM(Z$12:Z453)</f>
        <v>278013.82699999999</v>
      </c>
      <c r="AC453" s="77">
        <f ca="1">SUM(X$12:X453)+SUMIF(Y$12:Y453, "&lt;0")</f>
        <v>263117.77399999998</v>
      </c>
      <c r="AE453" s="78">
        <v>44627</v>
      </c>
      <c r="AF453" s="79">
        <f t="shared" ca="1" si="350"/>
        <v>2000</v>
      </c>
      <c r="AG453" s="79">
        <f t="shared" ca="1" si="374"/>
        <v>2000</v>
      </c>
      <c r="AH453" s="79">
        <f t="shared" ca="1" si="383"/>
        <v>1271.233000000002</v>
      </c>
      <c r="AI453" s="79">
        <f t="shared" ca="1" si="351"/>
        <v>728.76699999999801</v>
      </c>
      <c r="AJ453" s="79">
        <f t="shared" ca="1" si="352"/>
        <v>728.76699999999801</v>
      </c>
      <c r="AK453" s="79">
        <f t="shared" ca="1" si="369"/>
        <v>818081.49010891607</v>
      </c>
      <c r="AL453" s="14">
        <f ca="1">SUM(AJ$12:AJ453)</f>
        <v>422013.82700000005</v>
      </c>
      <c r="AM453" s="77">
        <f ca="1">SUM(AH$12:AH453)+SUMIF(AI$12:AI453, "&lt;0")</f>
        <v>396067.66310891608</v>
      </c>
      <c r="AO453" s="78">
        <v>44627</v>
      </c>
      <c r="AP453" s="79">
        <f t="shared" ca="1" si="353"/>
        <v>3000</v>
      </c>
      <c r="AQ453" s="79">
        <f t="shared" ca="1" si="375"/>
        <v>3000</v>
      </c>
      <c r="AR453" s="79">
        <f t="shared" ca="1" si="384"/>
        <v>1707.1070804695328</v>
      </c>
      <c r="AS453" s="79">
        <f t="shared" ca="1" si="354"/>
        <v>1292.8929195304672</v>
      </c>
      <c r="AT453" s="79">
        <f t="shared" ca="1" si="355"/>
        <v>1292.8929195304672</v>
      </c>
      <c r="AU453" s="79">
        <f t="shared" ca="1" si="391"/>
        <v>1159967.7235622816</v>
      </c>
      <c r="AV453" s="14">
        <f ca="1">SUM(AT$12:AT453)</f>
        <v>598564.06202759768</v>
      </c>
      <c r="AW453" s="77">
        <f ca="1">SUM(AR$12:AR453)+SUMIF(AS$12:AS453, "&lt;0")</f>
        <v>561403.66153468436</v>
      </c>
      <c r="AX453" s="14"/>
      <c r="AZ453" s="78">
        <v>44627</v>
      </c>
      <c r="BA453" s="79">
        <f t="shared" ca="1" si="356"/>
        <v>1500</v>
      </c>
      <c r="BB453" s="79">
        <f t="shared" ca="1" si="376"/>
        <v>1500</v>
      </c>
      <c r="BC453" s="79">
        <f t="shared" ca="1" si="385"/>
        <v>771.23300000000199</v>
      </c>
      <c r="BD453" s="79">
        <f t="shared" ca="1" si="357"/>
        <v>728.76699999999801</v>
      </c>
      <c r="BE453" s="79">
        <f t="shared" ca="1" si="358"/>
        <v>728.76699999999801</v>
      </c>
      <c r="BF453" s="79">
        <f t="shared" ca="1" si="392"/>
        <v>633631.60100000002</v>
      </c>
      <c r="BG453" s="14">
        <f ca="1">SUM(BE$12:BE453)</f>
        <v>326013.82699999999</v>
      </c>
      <c r="BH453" s="77">
        <f ca="1">SUM(BC$12:BC453)+SUMIF(BD$12:BD453, "&lt;0")</f>
        <v>307617.77400000003</v>
      </c>
      <c r="BJ453" s="78">
        <v>44627</v>
      </c>
      <c r="BK453" s="79">
        <f t="shared" ca="1" si="359"/>
        <v>1750</v>
      </c>
      <c r="BL453" s="79">
        <f t="shared" ca="1" si="377"/>
        <v>1750</v>
      </c>
      <c r="BM453" s="79">
        <f t="shared" ca="1" si="386"/>
        <v>1021.233000000002</v>
      </c>
      <c r="BN453" s="79">
        <f t="shared" ca="1" si="360"/>
        <v>728.76699999999801</v>
      </c>
      <c r="BO453" s="79">
        <f t="shared" ca="1" si="361"/>
        <v>728.76699999999801</v>
      </c>
      <c r="BP453" s="79">
        <f t="shared" ca="1" si="393"/>
        <v>726131.60100000002</v>
      </c>
      <c r="BQ453" s="14">
        <f ca="1">SUM(BO$12:BO453)</f>
        <v>374013.82699999999</v>
      </c>
      <c r="BR453" s="77">
        <f ca="1">SUM(BM$12:BM453)+SUMIF(BN$12:BN453, "&lt;0")</f>
        <v>352117.77399999998</v>
      </c>
      <c r="BT453" s="78">
        <v>44627</v>
      </c>
      <c r="BU453" s="79">
        <f t="shared" ca="1" si="362"/>
        <v>2000</v>
      </c>
      <c r="BV453" s="79">
        <f t="shared" ca="1" si="378"/>
        <v>2000</v>
      </c>
      <c r="BW453" s="79">
        <f t="shared" ca="1" si="387"/>
        <v>1271.233000000002</v>
      </c>
      <c r="BX453" s="79">
        <f t="shared" ca="1" si="363"/>
        <v>728.76699999999801</v>
      </c>
      <c r="BY453" s="79">
        <f t="shared" ca="1" si="364"/>
        <v>728.76699999999801</v>
      </c>
      <c r="BZ453" s="79">
        <f t="shared" ca="1" si="370"/>
        <v>818081.49010891607</v>
      </c>
      <c r="CA453" s="14">
        <f ca="1">SUM(BY$12:BY453)</f>
        <v>422013.82700000005</v>
      </c>
      <c r="CB453" s="77">
        <f ca="1">SUM(BW$12:BW453)+SUMIF(BX$12:BX453, "&lt;0")</f>
        <v>396067.66310891608</v>
      </c>
      <c r="CD453" s="78">
        <v>44627</v>
      </c>
      <c r="CE453" s="79">
        <f t="shared" ca="1" si="365"/>
        <v>2500</v>
      </c>
      <c r="CF453" s="79">
        <f t="shared" ca="1" si="379"/>
        <v>2500</v>
      </c>
      <c r="CG453" s="79">
        <f t="shared" ca="1" si="388"/>
        <v>1333.6772097277735</v>
      </c>
      <c r="CH453" s="79">
        <f t="shared" ca="1" si="366"/>
        <v>1166.3227902722265</v>
      </c>
      <c r="CI453" s="79">
        <f t="shared" ca="1" si="367"/>
        <v>1166.3227902722265</v>
      </c>
      <c r="CJ453" s="79">
        <f t="shared" ca="1" si="394"/>
        <v>994341.69994991261</v>
      </c>
      <c r="CK453" s="14">
        <f ca="1">SUM(CI$12:CI453)</f>
        <v>514157.21995175455</v>
      </c>
      <c r="CL453" s="77">
        <f ca="1">SUM(CG$12:CG453)+SUMIF(CH$12:CH453, "&lt;0")</f>
        <v>480184.47999815806</v>
      </c>
    </row>
    <row r="454" spans="1:90" x14ac:dyDescent="0.2">
      <c r="A454" s="56">
        <v>44628</v>
      </c>
      <c r="B454" s="76">
        <f ca="1">IF($A454&gt;= $C$5,$C$6, INDEX('[1]Historical Data'!$D$2:$D$742, MATCH(A454, '[1]Historical Data'!$B$2:$B$742, 0)))</f>
        <v>1942.7882857142852</v>
      </c>
      <c r="C454" s="79">
        <f t="shared" ca="1" si="371"/>
        <v>1942.7882857142852</v>
      </c>
      <c r="D454" s="79">
        <f t="shared" ca="1" si="380"/>
        <v>1823.9932857142824</v>
      </c>
      <c r="E454" s="79">
        <f t="shared" ca="1" si="342"/>
        <v>118.7950000000028</v>
      </c>
      <c r="F454" s="79">
        <f t="shared" ca="1" si="343"/>
        <v>118.7950000000028</v>
      </c>
      <c r="G454" s="79">
        <f t="shared" ca="1" si="368"/>
        <v>799406.05500000727</v>
      </c>
      <c r="H454" s="14">
        <f ca="1">SUM(F$12:F454)</f>
        <v>411147.97285714257</v>
      </c>
      <c r="I454" s="77">
        <f ca="1">SUM(D$12:D454)+SUMIF(E$12:E454, "&lt;0")</f>
        <v>388258.08214285696</v>
      </c>
      <c r="J454" s="14"/>
      <c r="K454" s="78">
        <v>44628</v>
      </c>
      <c r="L454" s="79">
        <f t="shared" ca="1" si="344"/>
        <v>1850.8969899038457</v>
      </c>
      <c r="M454" s="79">
        <f t="shared" ca="1" si="372"/>
        <v>1850.8969899038457</v>
      </c>
      <c r="N454" s="79">
        <f t="shared" ca="1" si="381"/>
        <v>1732.1019899038429</v>
      </c>
      <c r="O454" s="79">
        <f t="shared" ca="1" si="345"/>
        <v>118.7950000000028</v>
      </c>
      <c r="P454" s="79">
        <f t="shared" ca="1" si="346"/>
        <v>118.7950000000028</v>
      </c>
      <c r="Q454" s="79">
        <f t="shared" ca="1" si="389"/>
        <v>765314.38425432774</v>
      </c>
      <c r="R454" s="14">
        <f ca="1">SUM(P$12:P454)</f>
        <v>393504.8440615377</v>
      </c>
      <c r="S454" s="77">
        <f ca="1">SUM(N$12:N454)+SUMIF(O$12:O454, "&lt;0")</f>
        <v>371809.54019278783</v>
      </c>
      <c r="U454" s="78">
        <v>44628</v>
      </c>
      <c r="V454" s="79">
        <f t="shared" ca="1" si="347"/>
        <v>1250</v>
      </c>
      <c r="W454" s="79">
        <f t="shared" ca="1" si="373"/>
        <v>1250</v>
      </c>
      <c r="X454" s="79">
        <f t="shared" ca="1" si="382"/>
        <v>1131.2049999999972</v>
      </c>
      <c r="Y454" s="79">
        <f t="shared" ca="1" si="348"/>
        <v>118.7950000000028</v>
      </c>
      <c r="Z454" s="79">
        <f t="shared" ca="1" si="349"/>
        <v>118.7950000000028</v>
      </c>
      <c r="AA454" s="79">
        <f t="shared" ca="1" si="390"/>
        <v>542381.60100000002</v>
      </c>
      <c r="AB454" s="14">
        <f ca="1">SUM(Z$12:Z454)</f>
        <v>278132.62199999997</v>
      </c>
      <c r="AC454" s="77">
        <f ca="1">SUM(X$12:X454)+SUMIF(Y$12:Y454, "&lt;0")</f>
        <v>264248.97899999999</v>
      </c>
      <c r="AE454" s="78">
        <v>44628</v>
      </c>
      <c r="AF454" s="79">
        <f t="shared" ca="1" si="350"/>
        <v>2000</v>
      </c>
      <c r="AG454" s="79">
        <f t="shared" ca="1" si="374"/>
        <v>2000</v>
      </c>
      <c r="AH454" s="79">
        <f t="shared" ca="1" si="383"/>
        <v>1881.2049999999972</v>
      </c>
      <c r="AI454" s="79">
        <f t="shared" ca="1" si="351"/>
        <v>118.7950000000028</v>
      </c>
      <c r="AJ454" s="79">
        <f t="shared" ca="1" si="352"/>
        <v>118.7950000000028</v>
      </c>
      <c r="AK454" s="79">
        <f t="shared" ca="1" si="369"/>
        <v>820081.49010891607</v>
      </c>
      <c r="AL454" s="14">
        <f ca="1">SUM(AJ$12:AJ454)</f>
        <v>422132.62200000003</v>
      </c>
      <c r="AM454" s="77">
        <f ca="1">SUM(AH$12:AH454)+SUMIF(AI$12:AI454, "&lt;0")</f>
        <v>397948.8681089161</v>
      </c>
      <c r="AO454" s="78">
        <v>44628</v>
      </c>
      <c r="AP454" s="79">
        <f t="shared" ca="1" si="353"/>
        <v>3000</v>
      </c>
      <c r="AQ454" s="79">
        <f t="shared" ca="1" si="375"/>
        <v>3000</v>
      </c>
      <c r="AR454" s="79">
        <f t="shared" ca="1" si="384"/>
        <v>2317.079080469528</v>
      </c>
      <c r="AS454" s="79">
        <f t="shared" ca="1" si="354"/>
        <v>682.92091953047202</v>
      </c>
      <c r="AT454" s="79">
        <f t="shared" ca="1" si="355"/>
        <v>682.92091953047202</v>
      </c>
      <c r="AU454" s="79">
        <f t="shared" ca="1" si="391"/>
        <v>1162967.7235622816</v>
      </c>
      <c r="AV454" s="14">
        <f ca="1">SUM(AT$12:AT454)</f>
        <v>599246.98294712813</v>
      </c>
      <c r="AW454" s="77">
        <f ca="1">SUM(AR$12:AR454)+SUMIF(AS$12:AS454, "&lt;0")</f>
        <v>563720.74061515392</v>
      </c>
      <c r="AX454" s="14"/>
      <c r="AZ454" s="78">
        <v>44628</v>
      </c>
      <c r="BA454" s="79">
        <f t="shared" ca="1" si="356"/>
        <v>1500</v>
      </c>
      <c r="BB454" s="79">
        <f t="shared" ca="1" si="376"/>
        <v>1500</v>
      </c>
      <c r="BC454" s="79">
        <f t="shared" ca="1" si="385"/>
        <v>1381.2049999999972</v>
      </c>
      <c r="BD454" s="79">
        <f t="shared" ca="1" si="357"/>
        <v>118.7950000000028</v>
      </c>
      <c r="BE454" s="79">
        <f t="shared" ca="1" si="358"/>
        <v>118.7950000000028</v>
      </c>
      <c r="BF454" s="79">
        <f t="shared" ca="1" si="392"/>
        <v>635131.60100000002</v>
      </c>
      <c r="BG454" s="14">
        <f ca="1">SUM(BE$12:BE454)</f>
        <v>326132.62199999997</v>
      </c>
      <c r="BH454" s="77">
        <f ca="1">SUM(BC$12:BC454)+SUMIF(BD$12:BD454, "&lt;0")</f>
        <v>308998.97900000005</v>
      </c>
      <c r="BJ454" s="78">
        <v>44628</v>
      </c>
      <c r="BK454" s="79">
        <f t="shared" ca="1" si="359"/>
        <v>1750</v>
      </c>
      <c r="BL454" s="79">
        <f t="shared" ca="1" si="377"/>
        <v>1750</v>
      </c>
      <c r="BM454" s="79">
        <f t="shared" ca="1" si="386"/>
        <v>1631.2049999999972</v>
      </c>
      <c r="BN454" s="79">
        <f t="shared" ca="1" si="360"/>
        <v>118.7950000000028</v>
      </c>
      <c r="BO454" s="79">
        <f t="shared" ca="1" si="361"/>
        <v>118.7950000000028</v>
      </c>
      <c r="BP454" s="79">
        <f t="shared" ca="1" si="393"/>
        <v>727881.60100000002</v>
      </c>
      <c r="BQ454" s="14">
        <f ca="1">SUM(BO$12:BO454)</f>
        <v>374132.62199999997</v>
      </c>
      <c r="BR454" s="77">
        <f ca="1">SUM(BM$12:BM454)+SUMIF(BN$12:BN454, "&lt;0")</f>
        <v>353748.97899999999</v>
      </c>
      <c r="BT454" s="78">
        <v>44628</v>
      </c>
      <c r="BU454" s="79">
        <f t="shared" ca="1" si="362"/>
        <v>2000</v>
      </c>
      <c r="BV454" s="79">
        <f t="shared" ca="1" si="378"/>
        <v>2000</v>
      </c>
      <c r="BW454" s="79">
        <f t="shared" ca="1" si="387"/>
        <v>1881.2049999999972</v>
      </c>
      <c r="BX454" s="79">
        <f t="shared" ca="1" si="363"/>
        <v>118.7950000000028</v>
      </c>
      <c r="BY454" s="79">
        <f t="shared" ca="1" si="364"/>
        <v>118.7950000000028</v>
      </c>
      <c r="BZ454" s="79">
        <f t="shared" ca="1" si="370"/>
        <v>820081.49010891607</v>
      </c>
      <c r="CA454" s="14">
        <f ca="1">SUM(BY$12:BY454)</f>
        <v>422132.62200000003</v>
      </c>
      <c r="CB454" s="77">
        <f ca="1">SUM(BW$12:BW454)+SUMIF(BX$12:BX454, "&lt;0")</f>
        <v>397948.8681089161</v>
      </c>
      <c r="CD454" s="78">
        <v>44628</v>
      </c>
      <c r="CE454" s="79">
        <f t="shared" ca="1" si="365"/>
        <v>2500</v>
      </c>
      <c r="CF454" s="79">
        <f t="shared" ca="1" si="379"/>
        <v>2500</v>
      </c>
      <c r="CG454" s="79">
        <f t="shared" ca="1" si="388"/>
        <v>1967.1544563748716</v>
      </c>
      <c r="CH454" s="79">
        <f t="shared" ca="1" si="366"/>
        <v>532.84554362512836</v>
      </c>
      <c r="CI454" s="79">
        <f t="shared" ca="1" si="367"/>
        <v>532.84554362512836</v>
      </c>
      <c r="CJ454" s="79">
        <f t="shared" ca="1" si="394"/>
        <v>996841.69994991261</v>
      </c>
      <c r="CK454" s="14">
        <f ca="1">SUM(CI$12:CI454)</f>
        <v>514690.06549537968</v>
      </c>
      <c r="CL454" s="77">
        <f ca="1">SUM(CG$12:CG454)+SUMIF(CH$12:CH454, "&lt;0")</f>
        <v>482151.63445453293</v>
      </c>
    </row>
    <row r="455" spans="1:90" x14ac:dyDescent="0.2">
      <c r="A455" s="56">
        <v>44629</v>
      </c>
      <c r="B455" s="76">
        <f ca="1">IF($A455&gt;= $C$5,$C$6, INDEX('[1]Historical Data'!$D$2:$D$742, MATCH(A455, '[1]Historical Data'!$B$2:$B$742, 0)))</f>
        <v>1942.7882857142852</v>
      </c>
      <c r="C455" s="79">
        <f t="shared" ca="1" si="371"/>
        <v>1942.7882857142852</v>
      </c>
      <c r="D455" s="79">
        <f t="shared" ca="1" si="380"/>
        <v>965.43528571428328</v>
      </c>
      <c r="E455" s="79">
        <f t="shared" ca="1" si="342"/>
        <v>977.35300000000188</v>
      </c>
      <c r="F455" s="79">
        <f t="shared" ca="1" si="343"/>
        <v>977.35300000000188</v>
      </c>
      <c r="G455" s="79">
        <f t="shared" ca="1" si="368"/>
        <v>801348.84328572161</v>
      </c>
      <c r="H455" s="14">
        <f ca="1">SUM(F$12:F455)</f>
        <v>412125.32585714257</v>
      </c>
      <c r="I455" s="77">
        <f ca="1">SUM(D$12:D455)+SUMIF(E$12:E455, "&lt;0")</f>
        <v>389223.51742857124</v>
      </c>
      <c r="J455" s="14"/>
      <c r="K455" s="78">
        <v>44629</v>
      </c>
      <c r="L455" s="79">
        <f t="shared" ca="1" si="344"/>
        <v>1850.8969899038457</v>
      </c>
      <c r="M455" s="79">
        <f t="shared" ca="1" si="372"/>
        <v>1850.8969899038457</v>
      </c>
      <c r="N455" s="79">
        <f t="shared" ca="1" si="381"/>
        <v>873.54398990384379</v>
      </c>
      <c r="O455" s="79">
        <f t="shared" ca="1" si="345"/>
        <v>977.35300000000188</v>
      </c>
      <c r="P455" s="79">
        <f t="shared" ca="1" si="346"/>
        <v>977.35300000000188</v>
      </c>
      <c r="Q455" s="79">
        <f t="shared" ca="1" si="389"/>
        <v>767165.28124423162</v>
      </c>
      <c r="R455" s="14">
        <f ca="1">SUM(P$12:P455)</f>
        <v>394482.19706153771</v>
      </c>
      <c r="S455" s="77">
        <f ca="1">SUM(N$12:N455)+SUMIF(O$12:O455, "&lt;0")</f>
        <v>372683.08418269164</v>
      </c>
      <c r="U455" s="78">
        <v>44629</v>
      </c>
      <c r="V455" s="79">
        <f t="shared" ca="1" si="347"/>
        <v>1250</v>
      </c>
      <c r="W455" s="79">
        <f t="shared" ca="1" si="373"/>
        <v>1250</v>
      </c>
      <c r="X455" s="79">
        <f t="shared" ca="1" si="382"/>
        <v>272.64699999999812</v>
      </c>
      <c r="Y455" s="79">
        <f t="shared" ca="1" si="348"/>
        <v>977.35300000000188</v>
      </c>
      <c r="Z455" s="79">
        <f t="shared" ca="1" si="349"/>
        <v>977.35300000000188</v>
      </c>
      <c r="AA455" s="79">
        <f t="shared" ca="1" si="390"/>
        <v>543631.60100000002</v>
      </c>
      <c r="AB455" s="14">
        <f ca="1">SUM(Z$12:Z455)</f>
        <v>279109.97499999998</v>
      </c>
      <c r="AC455" s="77">
        <f ca="1">SUM(X$12:X455)+SUMIF(Y$12:Y455, "&lt;0")</f>
        <v>264521.62599999999</v>
      </c>
      <c r="AE455" s="78">
        <v>44629</v>
      </c>
      <c r="AF455" s="79">
        <f t="shared" ca="1" si="350"/>
        <v>2000</v>
      </c>
      <c r="AG455" s="79">
        <f t="shared" ca="1" si="374"/>
        <v>2000</v>
      </c>
      <c r="AH455" s="79">
        <f t="shared" ca="1" si="383"/>
        <v>1022.6469999999981</v>
      </c>
      <c r="AI455" s="79">
        <f t="shared" ca="1" si="351"/>
        <v>977.35300000000188</v>
      </c>
      <c r="AJ455" s="79">
        <f t="shared" ca="1" si="352"/>
        <v>977.35300000000188</v>
      </c>
      <c r="AK455" s="79">
        <f t="shared" ca="1" si="369"/>
        <v>822081.49010891607</v>
      </c>
      <c r="AL455" s="14">
        <f ca="1">SUM(AJ$12:AJ455)</f>
        <v>423109.97500000003</v>
      </c>
      <c r="AM455" s="77">
        <f ca="1">SUM(AH$12:AH455)+SUMIF(AI$12:AI455, "&lt;0")</f>
        <v>398971.51510891609</v>
      </c>
      <c r="AO455" s="78">
        <v>44629</v>
      </c>
      <c r="AP455" s="79">
        <f t="shared" ca="1" si="353"/>
        <v>3000</v>
      </c>
      <c r="AQ455" s="79">
        <f t="shared" ca="1" si="375"/>
        <v>3000</v>
      </c>
      <c r="AR455" s="79">
        <f t="shared" ca="1" si="384"/>
        <v>1458.5210804695289</v>
      </c>
      <c r="AS455" s="79">
        <f t="shared" ca="1" si="354"/>
        <v>1541.4789195304711</v>
      </c>
      <c r="AT455" s="79">
        <f t="shared" ca="1" si="355"/>
        <v>1541.4789195304711</v>
      </c>
      <c r="AU455" s="79">
        <f t="shared" ca="1" si="391"/>
        <v>1165967.7235622816</v>
      </c>
      <c r="AV455" s="14">
        <f ca="1">SUM(AT$12:AT455)</f>
        <v>600788.46186665865</v>
      </c>
      <c r="AW455" s="77">
        <f ca="1">SUM(AR$12:AR455)+SUMIF(AS$12:AS455, "&lt;0")</f>
        <v>565179.2616956234</v>
      </c>
      <c r="AX455" s="14"/>
      <c r="AZ455" s="78">
        <v>44629</v>
      </c>
      <c r="BA455" s="79">
        <f t="shared" ca="1" si="356"/>
        <v>1500</v>
      </c>
      <c r="BB455" s="79">
        <f t="shared" ca="1" si="376"/>
        <v>1500</v>
      </c>
      <c r="BC455" s="79">
        <f t="shared" ca="1" si="385"/>
        <v>522.64699999999812</v>
      </c>
      <c r="BD455" s="79">
        <f t="shared" ca="1" si="357"/>
        <v>977.35300000000188</v>
      </c>
      <c r="BE455" s="79">
        <f t="shared" ca="1" si="358"/>
        <v>977.35300000000188</v>
      </c>
      <c r="BF455" s="79">
        <f t="shared" ca="1" si="392"/>
        <v>636631.60100000002</v>
      </c>
      <c r="BG455" s="14">
        <f ca="1">SUM(BE$12:BE455)</f>
        <v>327109.97499999998</v>
      </c>
      <c r="BH455" s="77">
        <f ca="1">SUM(BC$12:BC455)+SUMIF(BD$12:BD455, "&lt;0")</f>
        <v>309521.62600000005</v>
      </c>
      <c r="BJ455" s="78">
        <v>44629</v>
      </c>
      <c r="BK455" s="79">
        <f t="shared" ca="1" si="359"/>
        <v>1750</v>
      </c>
      <c r="BL455" s="79">
        <f t="shared" ca="1" si="377"/>
        <v>1750</v>
      </c>
      <c r="BM455" s="79">
        <f t="shared" ca="1" si="386"/>
        <v>772.64699999999812</v>
      </c>
      <c r="BN455" s="79">
        <f t="shared" ca="1" si="360"/>
        <v>977.35300000000188</v>
      </c>
      <c r="BO455" s="79">
        <f t="shared" ca="1" si="361"/>
        <v>977.35300000000188</v>
      </c>
      <c r="BP455" s="79">
        <f t="shared" ca="1" si="393"/>
        <v>729631.60100000002</v>
      </c>
      <c r="BQ455" s="14">
        <f ca="1">SUM(BO$12:BO455)</f>
        <v>375109.97499999998</v>
      </c>
      <c r="BR455" s="77">
        <f ca="1">SUM(BM$12:BM455)+SUMIF(BN$12:BN455, "&lt;0")</f>
        <v>354521.62599999999</v>
      </c>
      <c r="BT455" s="78">
        <v>44629</v>
      </c>
      <c r="BU455" s="79">
        <f t="shared" ca="1" si="362"/>
        <v>2000</v>
      </c>
      <c r="BV455" s="79">
        <f t="shared" ca="1" si="378"/>
        <v>2000</v>
      </c>
      <c r="BW455" s="79">
        <f t="shared" ca="1" si="387"/>
        <v>1022.6469999999981</v>
      </c>
      <c r="BX455" s="79">
        <f t="shared" ca="1" si="363"/>
        <v>977.35300000000188</v>
      </c>
      <c r="BY455" s="79">
        <f t="shared" ca="1" si="364"/>
        <v>977.35300000000188</v>
      </c>
      <c r="BZ455" s="79">
        <f t="shared" ca="1" si="370"/>
        <v>822081.49010891607</v>
      </c>
      <c r="CA455" s="14">
        <f ca="1">SUM(BY$12:BY455)</f>
        <v>423109.97500000003</v>
      </c>
      <c r="CB455" s="77">
        <f ca="1">SUM(BW$12:BW455)+SUMIF(BX$12:BX455, "&lt;0")</f>
        <v>398971.51510891609</v>
      </c>
      <c r="CD455" s="78">
        <v>44629</v>
      </c>
      <c r="CE455" s="79">
        <f t="shared" ca="1" si="365"/>
        <v>2500</v>
      </c>
      <c r="CF455" s="79">
        <f t="shared" ca="1" si="379"/>
        <v>2500</v>
      </c>
      <c r="CG455" s="79">
        <f t="shared" ca="1" si="388"/>
        <v>1132.1017030219755</v>
      </c>
      <c r="CH455" s="79">
        <f t="shared" ca="1" si="366"/>
        <v>1367.8982969780245</v>
      </c>
      <c r="CI455" s="79">
        <f t="shared" ca="1" si="367"/>
        <v>1367.8982969780245</v>
      </c>
      <c r="CJ455" s="79">
        <f t="shared" ca="1" si="394"/>
        <v>999341.69994991261</v>
      </c>
      <c r="CK455" s="14">
        <f ca="1">SUM(CI$12:CI455)</f>
        <v>516057.96379235771</v>
      </c>
      <c r="CL455" s="77">
        <f ca="1">SUM(CG$12:CG455)+SUMIF(CH$12:CH455, "&lt;0")</f>
        <v>483283.7361575549</v>
      </c>
    </row>
    <row r="456" spans="1:90" x14ac:dyDescent="0.2">
      <c r="A456" s="56">
        <v>44630</v>
      </c>
      <c r="B456" s="76">
        <f ca="1">IF($A456&gt;= $C$5,$C$6, INDEX('[1]Historical Data'!$D$2:$D$742, MATCH(A456, '[1]Historical Data'!$B$2:$B$742, 0)))</f>
        <v>1942.7882857142852</v>
      </c>
      <c r="C456" s="79">
        <f t="shared" ca="1" si="371"/>
        <v>1942.7882857142852</v>
      </c>
      <c r="D456" s="79">
        <f t="shared" ca="1" si="380"/>
        <v>921.6532857142904</v>
      </c>
      <c r="E456" s="79">
        <f t="shared" ca="1" si="342"/>
        <v>1021.1349999999948</v>
      </c>
      <c r="F456" s="79">
        <f t="shared" ca="1" si="343"/>
        <v>1021.1349999999948</v>
      </c>
      <c r="G456" s="79">
        <f t="shared" ca="1" si="368"/>
        <v>803291.63157143595</v>
      </c>
      <c r="H456" s="14">
        <f ca="1">SUM(F$12:F456)</f>
        <v>413146.46085714258</v>
      </c>
      <c r="I456" s="77">
        <f ca="1">SUM(D$12:D456)+SUMIF(E$12:E456, "&lt;0")</f>
        <v>390145.17071428552</v>
      </c>
      <c r="J456" s="14"/>
      <c r="K456" s="78">
        <v>44630</v>
      </c>
      <c r="L456" s="79">
        <f t="shared" ca="1" si="344"/>
        <v>1850.8969899038457</v>
      </c>
      <c r="M456" s="79">
        <f t="shared" ca="1" si="372"/>
        <v>1850.8969899038457</v>
      </c>
      <c r="N456" s="79">
        <f t="shared" ca="1" si="381"/>
        <v>829.76198990385092</v>
      </c>
      <c r="O456" s="79">
        <f t="shared" ca="1" si="345"/>
        <v>1021.1349999999948</v>
      </c>
      <c r="P456" s="79">
        <f t="shared" ca="1" si="346"/>
        <v>1021.1349999999948</v>
      </c>
      <c r="Q456" s="79">
        <f t="shared" ca="1" si="389"/>
        <v>769016.1782341355</v>
      </c>
      <c r="R456" s="14">
        <f ca="1">SUM(P$12:P456)</f>
        <v>395503.33206153772</v>
      </c>
      <c r="S456" s="77">
        <f ca="1">SUM(N$12:N456)+SUMIF(O$12:O456, "&lt;0")</f>
        <v>373512.84617259551</v>
      </c>
      <c r="U456" s="78">
        <v>44630</v>
      </c>
      <c r="V456" s="79">
        <f t="shared" ca="1" si="347"/>
        <v>1250</v>
      </c>
      <c r="W456" s="79">
        <f t="shared" ca="1" si="373"/>
        <v>1250</v>
      </c>
      <c r="X456" s="79">
        <f t="shared" ca="1" si="382"/>
        <v>228.86500000000524</v>
      </c>
      <c r="Y456" s="79">
        <f t="shared" ca="1" si="348"/>
        <v>1021.1349999999948</v>
      </c>
      <c r="Z456" s="79">
        <f t="shared" ca="1" si="349"/>
        <v>1021.1349999999948</v>
      </c>
      <c r="AA456" s="79">
        <f t="shared" ca="1" si="390"/>
        <v>544881.60100000002</v>
      </c>
      <c r="AB456" s="14">
        <f ca="1">SUM(Z$12:Z456)</f>
        <v>280131.11</v>
      </c>
      <c r="AC456" s="77">
        <f ca="1">SUM(X$12:X456)+SUMIF(Y$12:Y456, "&lt;0")</f>
        <v>264750.49099999998</v>
      </c>
      <c r="AE456" s="78">
        <v>44630</v>
      </c>
      <c r="AF456" s="79">
        <f t="shared" ca="1" si="350"/>
        <v>2000</v>
      </c>
      <c r="AG456" s="79">
        <f t="shared" ca="1" si="374"/>
        <v>2000</v>
      </c>
      <c r="AH456" s="79">
        <f t="shared" ca="1" si="383"/>
        <v>978.86500000000524</v>
      </c>
      <c r="AI456" s="79">
        <f t="shared" ca="1" si="351"/>
        <v>1021.1349999999948</v>
      </c>
      <c r="AJ456" s="79">
        <f t="shared" ca="1" si="352"/>
        <v>1021.1349999999948</v>
      </c>
      <c r="AK456" s="79">
        <f t="shared" ca="1" si="369"/>
        <v>824081.49010891607</v>
      </c>
      <c r="AL456" s="14">
        <f ca="1">SUM(AJ$12:AJ456)</f>
        <v>424131.11000000004</v>
      </c>
      <c r="AM456" s="77">
        <f ca="1">SUM(AH$12:AH456)+SUMIF(AI$12:AI456, "&lt;0")</f>
        <v>399950.38010891608</v>
      </c>
      <c r="AO456" s="78">
        <v>44630</v>
      </c>
      <c r="AP456" s="79">
        <f t="shared" ca="1" si="353"/>
        <v>3000</v>
      </c>
      <c r="AQ456" s="79">
        <f t="shared" ca="1" si="375"/>
        <v>3000</v>
      </c>
      <c r="AR456" s="79">
        <f t="shared" ca="1" si="384"/>
        <v>1414.739080469536</v>
      </c>
      <c r="AS456" s="79">
        <f t="shared" ca="1" si="354"/>
        <v>1585.260919530464</v>
      </c>
      <c r="AT456" s="79">
        <f t="shared" ca="1" si="355"/>
        <v>1585.260919530464</v>
      </c>
      <c r="AU456" s="79">
        <f t="shared" ca="1" si="391"/>
        <v>1168967.7235622816</v>
      </c>
      <c r="AV456" s="14">
        <f ca="1">SUM(AT$12:AT456)</f>
        <v>602373.72278618906</v>
      </c>
      <c r="AW456" s="77">
        <f ca="1">SUM(AR$12:AR456)+SUMIF(AS$12:AS456, "&lt;0")</f>
        <v>566594.00077609299</v>
      </c>
      <c r="AX456" s="14"/>
      <c r="AZ456" s="78">
        <v>44630</v>
      </c>
      <c r="BA456" s="79">
        <f t="shared" ca="1" si="356"/>
        <v>1500</v>
      </c>
      <c r="BB456" s="79">
        <f t="shared" ca="1" si="376"/>
        <v>1500</v>
      </c>
      <c r="BC456" s="79">
        <f t="shared" ca="1" si="385"/>
        <v>478.86500000000524</v>
      </c>
      <c r="BD456" s="79">
        <f t="shared" ca="1" si="357"/>
        <v>1021.1349999999948</v>
      </c>
      <c r="BE456" s="79">
        <f t="shared" ca="1" si="358"/>
        <v>1021.1349999999948</v>
      </c>
      <c r="BF456" s="79">
        <f t="shared" ca="1" si="392"/>
        <v>638131.60100000002</v>
      </c>
      <c r="BG456" s="14">
        <f ca="1">SUM(BE$12:BE456)</f>
        <v>328131.11</v>
      </c>
      <c r="BH456" s="77">
        <f ca="1">SUM(BC$12:BC456)+SUMIF(BD$12:BD456, "&lt;0")</f>
        <v>310000.49100000004</v>
      </c>
      <c r="BJ456" s="78">
        <v>44630</v>
      </c>
      <c r="BK456" s="79">
        <f t="shared" ca="1" si="359"/>
        <v>1750</v>
      </c>
      <c r="BL456" s="79">
        <f t="shared" ca="1" si="377"/>
        <v>1750</v>
      </c>
      <c r="BM456" s="79">
        <f t="shared" ca="1" si="386"/>
        <v>728.86500000000524</v>
      </c>
      <c r="BN456" s="79">
        <f t="shared" ca="1" si="360"/>
        <v>1021.1349999999948</v>
      </c>
      <c r="BO456" s="79">
        <f t="shared" ca="1" si="361"/>
        <v>1021.1349999999948</v>
      </c>
      <c r="BP456" s="79">
        <f t="shared" ca="1" si="393"/>
        <v>731381.60100000002</v>
      </c>
      <c r="BQ456" s="14">
        <f ca="1">SUM(BO$12:BO456)</f>
        <v>376131.11</v>
      </c>
      <c r="BR456" s="77">
        <f ca="1">SUM(BM$12:BM456)+SUMIF(BN$12:BN456, "&lt;0")</f>
        <v>355250.49099999998</v>
      </c>
      <c r="BT456" s="78">
        <v>44630</v>
      </c>
      <c r="BU456" s="79">
        <f t="shared" ca="1" si="362"/>
        <v>2000</v>
      </c>
      <c r="BV456" s="79">
        <f t="shared" ca="1" si="378"/>
        <v>2000</v>
      </c>
      <c r="BW456" s="79">
        <f t="shared" ca="1" si="387"/>
        <v>978.86500000000524</v>
      </c>
      <c r="BX456" s="79">
        <f t="shared" ca="1" si="363"/>
        <v>1021.1349999999948</v>
      </c>
      <c r="BY456" s="79">
        <f t="shared" ca="1" si="364"/>
        <v>1021.1349999999948</v>
      </c>
      <c r="BZ456" s="79">
        <f t="shared" ca="1" si="370"/>
        <v>824081.49010891607</v>
      </c>
      <c r="CA456" s="14">
        <f ca="1">SUM(BY$12:BY456)</f>
        <v>424131.11000000004</v>
      </c>
      <c r="CB456" s="77">
        <f ca="1">SUM(BW$12:BW456)+SUMIF(BX$12:BX456, "&lt;0")</f>
        <v>399950.38010891608</v>
      </c>
      <c r="CD456" s="78">
        <v>44630</v>
      </c>
      <c r="CE456" s="79">
        <f t="shared" ca="1" si="365"/>
        <v>2500</v>
      </c>
      <c r="CF456" s="79">
        <f t="shared" ca="1" si="379"/>
        <v>2500</v>
      </c>
      <c r="CG456" s="79">
        <f t="shared" ca="1" si="388"/>
        <v>1111.8249496690855</v>
      </c>
      <c r="CH456" s="79">
        <f t="shared" ca="1" si="366"/>
        <v>1388.1750503309145</v>
      </c>
      <c r="CI456" s="79">
        <f t="shared" ca="1" si="367"/>
        <v>1388.1750503309145</v>
      </c>
      <c r="CJ456" s="79">
        <f t="shared" ca="1" si="394"/>
        <v>1001841.6999499126</v>
      </c>
      <c r="CK456" s="14">
        <f ca="1">SUM(CI$12:CI456)</f>
        <v>517446.13884268864</v>
      </c>
      <c r="CL456" s="77">
        <f ca="1">SUM(CG$12:CG456)+SUMIF(CH$12:CH456, "&lt;0")</f>
        <v>484395.56110722397</v>
      </c>
    </row>
    <row r="457" spans="1:90" x14ac:dyDescent="0.2">
      <c r="A457" s="56">
        <v>44631</v>
      </c>
      <c r="B457" s="76">
        <f ca="1">IF($A457&gt;= $C$5,$C$6, INDEX('[1]Historical Data'!$D$2:$D$742, MATCH(A457, '[1]Historical Data'!$B$2:$B$742, 0)))</f>
        <v>1942.7882857142852</v>
      </c>
      <c r="C457" s="79">
        <f t="shared" ca="1" si="371"/>
        <v>1942.7882857142852</v>
      </c>
      <c r="D457" s="79">
        <f t="shared" ca="1" si="380"/>
        <v>1942.7882857142852</v>
      </c>
      <c r="E457" s="79">
        <f t="shared" ca="1" si="342"/>
        <v>0</v>
      </c>
      <c r="F457" s="79">
        <f t="shared" ca="1" si="343"/>
        <v>0</v>
      </c>
      <c r="G457" s="79">
        <f t="shared" ca="1" si="368"/>
        <v>805234.41985715029</v>
      </c>
      <c r="H457" s="14">
        <f ca="1">SUM(F$12:F457)</f>
        <v>413146.46085714258</v>
      </c>
      <c r="I457" s="77">
        <f ca="1">SUM(D$12:D457)+SUMIF(E$12:E457, "&lt;0")</f>
        <v>392087.9589999998</v>
      </c>
      <c r="J457" s="14"/>
      <c r="K457" s="78">
        <v>44631</v>
      </c>
      <c r="L457" s="79">
        <f t="shared" ca="1" si="344"/>
        <v>1850.8969899038457</v>
      </c>
      <c r="M457" s="79">
        <f t="shared" ca="1" si="372"/>
        <v>1850.8969899038457</v>
      </c>
      <c r="N457" s="79">
        <f t="shared" ca="1" si="381"/>
        <v>1850.8969899038457</v>
      </c>
      <c r="O457" s="79">
        <f t="shared" ca="1" si="345"/>
        <v>0</v>
      </c>
      <c r="P457" s="79">
        <f t="shared" ca="1" si="346"/>
        <v>0</v>
      </c>
      <c r="Q457" s="79">
        <f t="shared" ca="1" si="389"/>
        <v>770867.07522403938</v>
      </c>
      <c r="R457" s="14">
        <f ca="1">SUM(P$12:P457)</f>
        <v>395503.33206153772</v>
      </c>
      <c r="S457" s="77">
        <f ca="1">SUM(N$12:N457)+SUMIF(O$12:O457, "&lt;0")</f>
        <v>375363.74316249933</v>
      </c>
      <c r="U457" s="78">
        <v>44631</v>
      </c>
      <c r="V457" s="79">
        <f t="shared" ca="1" si="347"/>
        <v>1250</v>
      </c>
      <c r="W457" s="79">
        <f t="shared" ca="1" si="373"/>
        <v>1250</v>
      </c>
      <c r="X457" s="79">
        <f t="shared" ca="1" si="382"/>
        <v>1250</v>
      </c>
      <c r="Y457" s="79">
        <f t="shared" ca="1" si="348"/>
        <v>0</v>
      </c>
      <c r="Z457" s="79">
        <f t="shared" ca="1" si="349"/>
        <v>0</v>
      </c>
      <c r="AA457" s="79">
        <f t="shared" ca="1" si="390"/>
        <v>546131.60100000002</v>
      </c>
      <c r="AB457" s="14">
        <f ca="1">SUM(Z$12:Z457)</f>
        <v>280131.11</v>
      </c>
      <c r="AC457" s="77">
        <f ca="1">SUM(X$12:X457)+SUMIF(Y$12:Y457, "&lt;0")</f>
        <v>266000.49099999998</v>
      </c>
      <c r="AE457" s="78">
        <v>44631</v>
      </c>
      <c r="AF457" s="79">
        <f t="shared" ca="1" si="350"/>
        <v>2000</v>
      </c>
      <c r="AG457" s="79">
        <f t="shared" ca="1" si="374"/>
        <v>2000</v>
      </c>
      <c r="AH457" s="79">
        <f t="shared" ca="1" si="383"/>
        <v>2000</v>
      </c>
      <c r="AI457" s="79">
        <f t="shared" ca="1" si="351"/>
        <v>0</v>
      </c>
      <c r="AJ457" s="79">
        <f t="shared" ca="1" si="352"/>
        <v>0</v>
      </c>
      <c r="AK457" s="79">
        <f t="shared" ca="1" si="369"/>
        <v>826081.49010891607</v>
      </c>
      <c r="AL457" s="14">
        <f ca="1">SUM(AJ$12:AJ457)</f>
        <v>424131.11000000004</v>
      </c>
      <c r="AM457" s="77">
        <f ca="1">SUM(AH$12:AH457)+SUMIF(AI$12:AI457, "&lt;0")</f>
        <v>401950.38010891608</v>
      </c>
      <c r="AO457" s="78">
        <v>44631</v>
      </c>
      <c r="AP457" s="79">
        <f t="shared" ca="1" si="353"/>
        <v>3000</v>
      </c>
      <c r="AQ457" s="79">
        <f t="shared" ca="1" si="375"/>
        <v>3000</v>
      </c>
      <c r="AR457" s="79">
        <f t="shared" ca="1" si="384"/>
        <v>2435.8740804695308</v>
      </c>
      <c r="AS457" s="79">
        <f t="shared" ca="1" si="354"/>
        <v>564.12591953046922</v>
      </c>
      <c r="AT457" s="79">
        <f t="shared" ca="1" si="355"/>
        <v>564.12591953046922</v>
      </c>
      <c r="AU457" s="79">
        <f t="shared" ca="1" si="391"/>
        <v>1171967.7235622816</v>
      </c>
      <c r="AV457" s="14">
        <f ca="1">SUM(AT$12:AT457)</f>
        <v>602937.84870571957</v>
      </c>
      <c r="AW457" s="77">
        <f ca="1">SUM(AR$12:AR457)+SUMIF(AS$12:AS457, "&lt;0")</f>
        <v>569029.87485656247</v>
      </c>
      <c r="AX457" s="14"/>
      <c r="AZ457" s="78">
        <v>44631</v>
      </c>
      <c r="BA457" s="79">
        <f t="shared" ca="1" si="356"/>
        <v>1500</v>
      </c>
      <c r="BB457" s="79">
        <f t="shared" ca="1" si="376"/>
        <v>1500</v>
      </c>
      <c r="BC457" s="79">
        <f t="shared" ca="1" si="385"/>
        <v>1500</v>
      </c>
      <c r="BD457" s="79">
        <f t="shared" ca="1" si="357"/>
        <v>0</v>
      </c>
      <c r="BE457" s="79">
        <f t="shared" ca="1" si="358"/>
        <v>0</v>
      </c>
      <c r="BF457" s="79">
        <f t="shared" ca="1" si="392"/>
        <v>639631.60100000002</v>
      </c>
      <c r="BG457" s="14">
        <f ca="1">SUM(BE$12:BE457)</f>
        <v>328131.11</v>
      </c>
      <c r="BH457" s="77">
        <f ca="1">SUM(BC$12:BC457)+SUMIF(BD$12:BD457, "&lt;0")</f>
        <v>311500.49100000004</v>
      </c>
      <c r="BJ457" s="78">
        <v>44631</v>
      </c>
      <c r="BK457" s="79">
        <f t="shared" ca="1" si="359"/>
        <v>1750</v>
      </c>
      <c r="BL457" s="79">
        <f t="shared" ca="1" si="377"/>
        <v>1750</v>
      </c>
      <c r="BM457" s="79">
        <f t="shared" ca="1" si="386"/>
        <v>1750</v>
      </c>
      <c r="BN457" s="79">
        <f t="shared" ca="1" si="360"/>
        <v>0</v>
      </c>
      <c r="BO457" s="79">
        <f t="shared" ca="1" si="361"/>
        <v>0</v>
      </c>
      <c r="BP457" s="79">
        <f t="shared" ca="1" si="393"/>
        <v>733131.60100000002</v>
      </c>
      <c r="BQ457" s="14">
        <f ca="1">SUM(BO$12:BO457)</f>
        <v>376131.11</v>
      </c>
      <c r="BR457" s="77">
        <f ca="1">SUM(BM$12:BM457)+SUMIF(BN$12:BN457, "&lt;0")</f>
        <v>357000.49099999998</v>
      </c>
      <c r="BT457" s="78">
        <v>44631</v>
      </c>
      <c r="BU457" s="79">
        <f t="shared" ca="1" si="362"/>
        <v>2000</v>
      </c>
      <c r="BV457" s="79">
        <f t="shared" ca="1" si="378"/>
        <v>2000</v>
      </c>
      <c r="BW457" s="79">
        <f t="shared" ca="1" si="387"/>
        <v>2000</v>
      </c>
      <c r="BX457" s="79">
        <f t="shared" ca="1" si="363"/>
        <v>0</v>
      </c>
      <c r="BY457" s="79">
        <f t="shared" ca="1" si="364"/>
        <v>0</v>
      </c>
      <c r="BZ457" s="79">
        <f t="shared" ca="1" si="370"/>
        <v>826081.49010891607</v>
      </c>
      <c r="CA457" s="14">
        <f ca="1">SUM(BY$12:BY457)</f>
        <v>424131.11000000004</v>
      </c>
      <c r="CB457" s="77">
        <f ca="1">SUM(BW$12:BW457)+SUMIF(BX$12:BX457, "&lt;0")</f>
        <v>401950.38010891608</v>
      </c>
      <c r="CD457" s="78">
        <v>44631</v>
      </c>
      <c r="CE457" s="79">
        <f t="shared" ca="1" si="365"/>
        <v>2500</v>
      </c>
      <c r="CF457" s="79">
        <f t="shared" ca="1" si="379"/>
        <v>2500</v>
      </c>
      <c r="CG457" s="79">
        <f t="shared" ca="1" si="388"/>
        <v>2156.4651963161832</v>
      </c>
      <c r="CH457" s="79">
        <f t="shared" ca="1" si="366"/>
        <v>343.53480368381679</v>
      </c>
      <c r="CI457" s="79">
        <f t="shared" ca="1" si="367"/>
        <v>343.53480368381679</v>
      </c>
      <c r="CJ457" s="79">
        <f t="shared" ca="1" si="394"/>
        <v>1004341.6999499126</v>
      </c>
      <c r="CK457" s="14">
        <f ca="1">SUM(CI$12:CI457)</f>
        <v>517789.67364637245</v>
      </c>
      <c r="CL457" s="77">
        <f ca="1">SUM(CG$12:CG457)+SUMIF(CH$12:CH457, "&lt;0")</f>
        <v>486552.02630354016</v>
      </c>
    </row>
    <row r="458" spans="1:90" x14ac:dyDescent="0.2">
      <c r="A458" s="56">
        <v>44632</v>
      </c>
      <c r="B458" s="76">
        <f ca="1">IF($A458&gt;= $C$5,$C$6, INDEX('[1]Historical Data'!$D$2:$D$742, MATCH(A458, '[1]Historical Data'!$B$2:$B$742, 0)))</f>
        <v>1942.7882857142852</v>
      </c>
      <c r="C458" s="79">
        <f t="shared" ca="1" si="371"/>
        <v>1942.7882857142852</v>
      </c>
      <c r="D458" s="79">
        <f t="shared" ca="1" si="380"/>
        <v>1622.2572857142825</v>
      </c>
      <c r="E458" s="79">
        <f t="shared" ca="1" si="342"/>
        <v>320.53100000000268</v>
      </c>
      <c r="F458" s="79">
        <f t="shared" ca="1" si="343"/>
        <v>320.53100000000268</v>
      </c>
      <c r="G458" s="79">
        <f t="shared" ca="1" si="368"/>
        <v>807177.20814286463</v>
      </c>
      <c r="H458" s="14">
        <f ca="1">SUM(F$12:F458)</f>
        <v>413466.9918571426</v>
      </c>
      <c r="I458" s="77">
        <f ca="1">SUM(D$12:D458)+SUMIF(E$12:E458, "&lt;0")</f>
        <v>393710.21628571406</v>
      </c>
      <c r="J458" s="14"/>
      <c r="K458" s="78">
        <v>44632</v>
      </c>
      <c r="L458" s="79">
        <f t="shared" ca="1" si="344"/>
        <v>1850.8969899038457</v>
      </c>
      <c r="M458" s="79">
        <f t="shared" ca="1" si="372"/>
        <v>1850.8969899038457</v>
      </c>
      <c r="N458" s="79">
        <f t="shared" ca="1" si="381"/>
        <v>1530.365989903843</v>
      </c>
      <c r="O458" s="79">
        <f t="shared" ca="1" si="345"/>
        <v>320.53100000000268</v>
      </c>
      <c r="P458" s="79">
        <f t="shared" ca="1" si="346"/>
        <v>320.53100000000268</v>
      </c>
      <c r="Q458" s="79">
        <f t="shared" ca="1" si="389"/>
        <v>772717.97221394326</v>
      </c>
      <c r="R458" s="14">
        <f ca="1">SUM(P$12:P458)</f>
        <v>395823.86306153773</v>
      </c>
      <c r="S458" s="77">
        <f ca="1">SUM(N$12:N458)+SUMIF(O$12:O458, "&lt;0")</f>
        <v>376894.10915240319</v>
      </c>
      <c r="U458" s="78">
        <v>44632</v>
      </c>
      <c r="V458" s="79">
        <f t="shared" ca="1" si="347"/>
        <v>1250</v>
      </c>
      <c r="W458" s="79">
        <f t="shared" ca="1" si="373"/>
        <v>1250</v>
      </c>
      <c r="X458" s="79">
        <f t="shared" ca="1" si="382"/>
        <v>929.46899999999732</v>
      </c>
      <c r="Y458" s="79">
        <f t="shared" ca="1" si="348"/>
        <v>320.53100000000268</v>
      </c>
      <c r="Z458" s="79">
        <f t="shared" ca="1" si="349"/>
        <v>320.53100000000268</v>
      </c>
      <c r="AA458" s="79">
        <f t="shared" ca="1" si="390"/>
        <v>547381.60100000002</v>
      </c>
      <c r="AB458" s="14">
        <f ca="1">SUM(Z$12:Z458)</f>
        <v>280451.641</v>
      </c>
      <c r="AC458" s="77">
        <f ca="1">SUM(X$12:X458)+SUMIF(Y$12:Y458, "&lt;0")</f>
        <v>266929.95999999996</v>
      </c>
      <c r="AE458" s="78">
        <v>44632</v>
      </c>
      <c r="AF458" s="79">
        <f t="shared" ca="1" si="350"/>
        <v>2000</v>
      </c>
      <c r="AG458" s="79">
        <f t="shared" ca="1" si="374"/>
        <v>2000</v>
      </c>
      <c r="AH458" s="79">
        <f t="shared" ca="1" si="383"/>
        <v>1679.4689999999973</v>
      </c>
      <c r="AI458" s="79">
        <f t="shared" ca="1" si="351"/>
        <v>320.53100000000268</v>
      </c>
      <c r="AJ458" s="79">
        <f t="shared" ca="1" si="352"/>
        <v>320.53100000000268</v>
      </c>
      <c r="AK458" s="79">
        <f t="shared" ca="1" si="369"/>
        <v>828081.49010891607</v>
      </c>
      <c r="AL458" s="14">
        <f ca="1">SUM(AJ$12:AJ458)</f>
        <v>424451.64100000006</v>
      </c>
      <c r="AM458" s="77">
        <f ca="1">SUM(AH$12:AH458)+SUMIF(AI$12:AI458, "&lt;0")</f>
        <v>403629.84910891607</v>
      </c>
      <c r="AO458" s="78">
        <v>44632</v>
      </c>
      <c r="AP458" s="79">
        <f t="shared" ca="1" si="353"/>
        <v>3000</v>
      </c>
      <c r="AQ458" s="79">
        <f t="shared" ca="1" si="375"/>
        <v>3000</v>
      </c>
      <c r="AR458" s="79">
        <f t="shared" ca="1" si="384"/>
        <v>2115.3430804695281</v>
      </c>
      <c r="AS458" s="79">
        <f t="shared" ca="1" si="354"/>
        <v>884.6569195304719</v>
      </c>
      <c r="AT458" s="79">
        <f t="shared" ca="1" si="355"/>
        <v>884.6569195304719</v>
      </c>
      <c r="AU458" s="79">
        <f t="shared" ca="1" si="391"/>
        <v>1174967.7235622816</v>
      </c>
      <c r="AV458" s="14">
        <f ca="1">SUM(AT$12:AT458)</f>
        <v>603822.50562525005</v>
      </c>
      <c r="AW458" s="77">
        <f ca="1">SUM(AR$12:AR458)+SUMIF(AS$12:AS458, "&lt;0")</f>
        <v>571145.21793703199</v>
      </c>
      <c r="AX458" s="14"/>
      <c r="AZ458" s="78">
        <v>44632</v>
      </c>
      <c r="BA458" s="79">
        <f t="shared" ca="1" si="356"/>
        <v>1500</v>
      </c>
      <c r="BB458" s="79">
        <f t="shared" ca="1" si="376"/>
        <v>1500</v>
      </c>
      <c r="BC458" s="79">
        <f t="shared" ca="1" si="385"/>
        <v>1179.4689999999973</v>
      </c>
      <c r="BD458" s="79">
        <f t="shared" ca="1" si="357"/>
        <v>320.53100000000268</v>
      </c>
      <c r="BE458" s="79">
        <f t="shared" ca="1" si="358"/>
        <v>320.53100000000268</v>
      </c>
      <c r="BF458" s="79">
        <f t="shared" ca="1" si="392"/>
        <v>641131.60100000002</v>
      </c>
      <c r="BG458" s="14">
        <f ca="1">SUM(BE$12:BE458)</f>
        <v>328451.641</v>
      </c>
      <c r="BH458" s="77">
        <f ca="1">SUM(BC$12:BC458)+SUMIF(BD$12:BD458, "&lt;0")</f>
        <v>312679.96000000002</v>
      </c>
      <c r="BJ458" s="78">
        <v>44632</v>
      </c>
      <c r="BK458" s="79">
        <f t="shared" ca="1" si="359"/>
        <v>1750</v>
      </c>
      <c r="BL458" s="79">
        <f t="shared" ca="1" si="377"/>
        <v>1750</v>
      </c>
      <c r="BM458" s="79">
        <f t="shared" ca="1" si="386"/>
        <v>1429.4689999999973</v>
      </c>
      <c r="BN458" s="79">
        <f t="shared" ca="1" si="360"/>
        <v>320.53100000000268</v>
      </c>
      <c r="BO458" s="79">
        <f t="shared" ca="1" si="361"/>
        <v>320.53100000000268</v>
      </c>
      <c r="BP458" s="79">
        <f t="shared" ca="1" si="393"/>
        <v>734881.60100000002</v>
      </c>
      <c r="BQ458" s="14">
        <f ca="1">SUM(BO$12:BO458)</f>
        <v>376451.641</v>
      </c>
      <c r="BR458" s="77">
        <f ca="1">SUM(BM$12:BM458)+SUMIF(BN$12:BN458, "&lt;0")</f>
        <v>358429.95999999996</v>
      </c>
      <c r="BT458" s="78">
        <v>44632</v>
      </c>
      <c r="BU458" s="79">
        <f t="shared" ca="1" si="362"/>
        <v>2000</v>
      </c>
      <c r="BV458" s="79">
        <f t="shared" ca="1" si="378"/>
        <v>2000</v>
      </c>
      <c r="BW458" s="79">
        <f t="shared" ca="1" si="387"/>
        <v>1679.4689999999973</v>
      </c>
      <c r="BX458" s="79">
        <f t="shared" ca="1" si="363"/>
        <v>320.53100000000268</v>
      </c>
      <c r="BY458" s="79">
        <f t="shared" ca="1" si="364"/>
        <v>320.53100000000268</v>
      </c>
      <c r="BZ458" s="79">
        <f t="shared" ca="1" si="370"/>
        <v>828081.49010891607</v>
      </c>
      <c r="CA458" s="14">
        <f ca="1">SUM(BY$12:BY458)</f>
        <v>424451.64100000006</v>
      </c>
      <c r="CB458" s="77">
        <f ca="1">SUM(BW$12:BW458)+SUMIF(BX$12:BX458, "&lt;0")</f>
        <v>403629.84910891607</v>
      </c>
      <c r="CD458" s="78">
        <v>44632</v>
      </c>
      <c r="CE458" s="79">
        <f t="shared" ca="1" si="365"/>
        <v>2500</v>
      </c>
      <c r="CF458" s="79">
        <f t="shared" ca="1" si="379"/>
        <v>2500</v>
      </c>
      <c r="CG458" s="79">
        <f t="shared" ca="1" si="388"/>
        <v>1859.4394429632835</v>
      </c>
      <c r="CH458" s="79">
        <f t="shared" ca="1" si="366"/>
        <v>640.56055703671655</v>
      </c>
      <c r="CI458" s="79">
        <f t="shared" ca="1" si="367"/>
        <v>640.56055703671655</v>
      </c>
      <c r="CJ458" s="79">
        <f t="shared" ca="1" si="394"/>
        <v>1006841.6999499126</v>
      </c>
      <c r="CK458" s="14">
        <f ca="1">SUM(CI$12:CI458)</f>
        <v>518430.23420340917</v>
      </c>
      <c r="CL458" s="77">
        <f ca="1">SUM(CG$12:CG458)+SUMIF(CH$12:CH458, "&lt;0")</f>
        <v>488411.46574650344</v>
      </c>
    </row>
    <row r="459" spans="1:90" x14ac:dyDescent="0.2">
      <c r="A459" s="56">
        <v>44633</v>
      </c>
      <c r="B459" s="76">
        <f ca="1">IF($A459&gt;= $C$5,$C$6, INDEX('[1]Historical Data'!$D$2:$D$742, MATCH(A459, '[1]Historical Data'!$B$2:$B$742, 0)))</f>
        <v>1942.7882857142852</v>
      </c>
      <c r="C459" s="79">
        <f t="shared" ca="1" si="371"/>
        <v>1942.7882857142852</v>
      </c>
      <c r="D459" s="79">
        <f t="shared" ca="1" si="380"/>
        <v>1942.7882857142852</v>
      </c>
      <c r="E459" s="79">
        <f t="shared" ca="1" si="342"/>
        <v>0</v>
      </c>
      <c r="F459" s="79">
        <f t="shared" ca="1" si="343"/>
        <v>0</v>
      </c>
      <c r="G459" s="79">
        <f t="shared" ca="1" si="368"/>
        <v>809119.99642857898</v>
      </c>
      <c r="H459" s="14">
        <f ca="1">SUM(F$12:F459)</f>
        <v>413466.9918571426</v>
      </c>
      <c r="I459" s="77">
        <f ca="1">SUM(D$12:D459)+SUMIF(E$12:E459, "&lt;0")</f>
        <v>395653.00457142835</v>
      </c>
      <c r="J459" s="14"/>
      <c r="K459" s="78">
        <v>44633</v>
      </c>
      <c r="L459" s="79">
        <f t="shared" ca="1" si="344"/>
        <v>1850.8969899038457</v>
      </c>
      <c r="M459" s="79">
        <f t="shared" ca="1" si="372"/>
        <v>1850.8969899038457</v>
      </c>
      <c r="N459" s="79">
        <f t="shared" ca="1" si="381"/>
        <v>1850.8969899038457</v>
      </c>
      <c r="O459" s="79">
        <f t="shared" ca="1" si="345"/>
        <v>0</v>
      </c>
      <c r="P459" s="79">
        <f t="shared" ca="1" si="346"/>
        <v>0</v>
      </c>
      <c r="Q459" s="79">
        <f t="shared" ca="1" si="389"/>
        <v>774568.86920384713</v>
      </c>
      <c r="R459" s="14">
        <f ca="1">SUM(P$12:P459)</f>
        <v>395823.86306153773</v>
      </c>
      <c r="S459" s="77">
        <f ca="1">SUM(N$12:N459)+SUMIF(O$12:O459, "&lt;0")</f>
        <v>378745.00614230701</v>
      </c>
      <c r="U459" s="78">
        <v>44633</v>
      </c>
      <c r="V459" s="79">
        <f t="shared" ca="1" si="347"/>
        <v>1250</v>
      </c>
      <c r="W459" s="79">
        <f t="shared" ca="1" si="373"/>
        <v>1250</v>
      </c>
      <c r="X459" s="79">
        <f t="shared" ca="1" si="382"/>
        <v>1250</v>
      </c>
      <c r="Y459" s="79">
        <f t="shared" ca="1" si="348"/>
        <v>0</v>
      </c>
      <c r="Z459" s="79">
        <f t="shared" ca="1" si="349"/>
        <v>0</v>
      </c>
      <c r="AA459" s="79">
        <f t="shared" ca="1" si="390"/>
        <v>548631.60100000002</v>
      </c>
      <c r="AB459" s="14">
        <f ca="1">SUM(Z$12:Z459)</f>
        <v>280451.641</v>
      </c>
      <c r="AC459" s="77">
        <f ca="1">SUM(X$12:X459)+SUMIF(Y$12:Y459, "&lt;0")</f>
        <v>268179.95999999996</v>
      </c>
      <c r="AE459" s="78">
        <v>44633</v>
      </c>
      <c r="AF459" s="79">
        <f t="shared" ca="1" si="350"/>
        <v>2000</v>
      </c>
      <c r="AG459" s="79">
        <f t="shared" ca="1" si="374"/>
        <v>2000</v>
      </c>
      <c r="AH459" s="79">
        <f t="shared" ca="1" si="383"/>
        <v>2000</v>
      </c>
      <c r="AI459" s="79">
        <f t="shared" ca="1" si="351"/>
        <v>0</v>
      </c>
      <c r="AJ459" s="79">
        <f t="shared" ca="1" si="352"/>
        <v>0</v>
      </c>
      <c r="AK459" s="79">
        <f t="shared" ca="1" si="369"/>
        <v>830081.49010891607</v>
      </c>
      <c r="AL459" s="14">
        <f ca="1">SUM(AJ$12:AJ459)</f>
        <v>424451.64100000006</v>
      </c>
      <c r="AM459" s="77">
        <f ca="1">SUM(AH$12:AH459)+SUMIF(AI$12:AI459, "&lt;0")</f>
        <v>405629.84910891607</v>
      </c>
      <c r="AO459" s="78">
        <v>44633</v>
      </c>
      <c r="AP459" s="79">
        <f t="shared" ca="1" si="353"/>
        <v>3000</v>
      </c>
      <c r="AQ459" s="79">
        <f t="shared" ca="1" si="375"/>
        <v>3000</v>
      </c>
      <c r="AR459" s="79">
        <f t="shared" ca="1" si="384"/>
        <v>2435.8740804695308</v>
      </c>
      <c r="AS459" s="79">
        <f t="shared" ca="1" si="354"/>
        <v>564.12591953046922</v>
      </c>
      <c r="AT459" s="79">
        <f t="shared" ca="1" si="355"/>
        <v>564.12591953046922</v>
      </c>
      <c r="AU459" s="79">
        <f t="shared" ca="1" si="391"/>
        <v>1177967.7235622816</v>
      </c>
      <c r="AV459" s="14">
        <f ca="1">SUM(AT$12:AT459)</f>
        <v>604386.63154478057</v>
      </c>
      <c r="AW459" s="77">
        <f ca="1">SUM(AR$12:AR459)+SUMIF(AS$12:AS459, "&lt;0")</f>
        <v>573581.09201750148</v>
      </c>
      <c r="AX459" s="14"/>
      <c r="AZ459" s="78">
        <v>44633</v>
      </c>
      <c r="BA459" s="79">
        <f t="shared" ca="1" si="356"/>
        <v>1500</v>
      </c>
      <c r="BB459" s="79">
        <f t="shared" ca="1" si="376"/>
        <v>1500</v>
      </c>
      <c r="BC459" s="79">
        <f t="shared" ca="1" si="385"/>
        <v>1500</v>
      </c>
      <c r="BD459" s="79">
        <f t="shared" ca="1" si="357"/>
        <v>0</v>
      </c>
      <c r="BE459" s="79">
        <f t="shared" ca="1" si="358"/>
        <v>0</v>
      </c>
      <c r="BF459" s="79">
        <f t="shared" ca="1" si="392"/>
        <v>642631.60100000002</v>
      </c>
      <c r="BG459" s="14">
        <f ca="1">SUM(BE$12:BE459)</f>
        <v>328451.641</v>
      </c>
      <c r="BH459" s="77">
        <f ca="1">SUM(BC$12:BC459)+SUMIF(BD$12:BD459, "&lt;0")</f>
        <v>314179.96000000002</v>
      </c>
      <c r="BJ459" s="78">
        <v>44633</v>
      </c>
      <c r="BK459" s="79">
        <f t="shared" ca="1" si="359"/>
        <v>1750</v>
      </c>
      <c r="BL459" s="79">
        <f t="shared" ca="1" si="377"/>
        <v>1750</v>
      </c>
      <c r="BM459" s="79">
        <f t="shared" ca="1" si="386"/>
        <v>1750</v>
      </c>
      <c r="BN459" s="79">
        <f t="shared" ca="1" si="360"/>
        <v>0</v>
      </c>
      <c r="BO459" s="79">
        <f t="shared" ca="1" si="361"/>
        <v>0</v>
      </c>
      <c r="BP459" s="79">
        <f t="shared" ca="1" si="393"/>
        <v>736631.60100000002</v>
      </c>
      <c r="BQ459" s="14">
        <f ca="1">SUM(BO$12:BO459)</f>
        <v>376451.641</v>
      </c>
      <c r="BR459" s="77">
        <f ca="1">SUM(BM$12:BM459)+SUMIF(BN$12:BN459, "&lt;0")</f>
        <v>360179.95999999996</v>
      </c>
      <c r="BT459" s="78">
        <v>44633</v>
      </c>
      <c r="BU459" s="79">
        <f t="shared" ca="1" si="362"/>
        <v>2000</v>
      </c>
      <c r="BV459" s="79">
        <f t="shared" ca="1" si="378"/>
        <v>2000</v>
      </c>
      <c r="BW459" s="79">
        <f t="shared" ca="1" si="387"/>
        <v>2000</v>
      </c>
      <c r="BX459" s="79">
        <f t="shared" ca="1" si="363"/>
        <v>0</v>
      </c>
      <c r="BY459" s="79">
        <f t="shared" ca="1" si="364"/>
        <v>0</v>
      </c>
      <c r="BZ459" s="79">
        <f t="shared" ca="1" si="370"/>
        <v>830081.49010891607</v>
      </c>
      <c r="CA459" s="14">
        <f ca="1">SUM(BY$12:BY459)</f>
        <v>424451.64100000006</v>
      </c>
      <c r="CB459" s="77">
        <f ca="1">SUM(BW$12:BW459)+SUMIF(BX$12:BX459, "&lt;0")</f>
        <v>405629.84910891607</v>
      </c>
      <c r="CD459" s="78">
        <v>44633</v>
      </c>
      <c r="CE459" s="79">
        <f t="shared" ca="1" si="365"/>
        <v>2500</v>
      </c>
      <c r="CF459" s="79">
        <f t="shared" ca="1" si="379"/>
        <v>2500</v>
      </c>
      <c r="CG459" s="79">
        <f t="shared" ca="1" si="388"/>
        <v>2203.4756896103891</v>
      </c>
      <c r="CH459" s="79">
        <f t="shared" ca="1" si="366"/>
        <v>296.52431038961095</v>
      </c>
      <c r="CI459" s="79">
        <f t="shared" ca="1" si="367"/>
        <v>296.52431038961095</v>
      </c>
      <c r="CJ459" s="79">
        <f t="shared" ca="1" si="394"/>
        <v>1009341.6999499126</v>
      </c>
      <c r="CK459" s="14">
        <f ca="1">SUM(CI$12:CI459)</f>
        <v>518726.75851379876</v>
      </c>
      <c r="CL459" s="77">
        <f ca="1">SUM(CG$12:CG459)+SUMIF(CH$12:CH459, "&lt;0")</f>
        <v>490614.94143611385</v>
      </c>
    </row>
    <row r="460" spans="1:90" x14ac:dyDescent="0.2">
      <c r="A460" s="56">
        <v>44634</v>
      </c>
      <c r="B460" s="76">
        <f ca="1">IF($A460&gt;= $C$5,$C$6, INDEX('[1]Historical Data'!$D$2:$D$742, MATCH(A460, '[1]Historical Data'!$B$2:$B$742, 0)))</f>
        <v>1942.7882857142852</v>
      </c>
      <c r="C460" s="79">
        <f t="shared" ca="1" si="371"/>
        <v>1942.7882857142852</v>
      </c>
      <c r="D460" s="79">
        <f t="shared" ca="1" si="380"/>
        <v>1942.7882857142852</v>
      </c>
      <c r="E460" s="79">
        <f t="shared" ref="E460:E523" ca="1" si="395">B460-D460</f>
        <v>0</v>
      </c>
      <c r="F460" s="79">
        <f t="shared" ref="F460:F523" ca="1" si="396">IF(E460 &gt; 0, E460, 0)</f>
        <v>0</v>
      </c>
      <c r="G460" s="79">
        <f t="shared" ca="1" si="368"/>
        <v>811062.78471429332</v>
      </c>
      <c r="H460" s="14">
        <f ca="1">SUM(F$12:F460)</f>
        <v>413466.9918571426</v>
      </c>
      <c r="I460" s="77">
        <f ca="1">SUM(D$12:D460)+SUMIF(E$12:E460, "&lt;0")</f>
        <v>397595.79285714263</v>
      </c>
      <c r="J460" s="14"/>
      <c r="K460" s="78">
        <v>44634</v>
      </c>
      <c r="L460" s="79">
        <f t="shared" ref="L460:L523" ca="1" si="397">IF(K460&lt;M$5, $B460, MIN(M$7, M$9 + $C$8*(K460-M$5)))</f>
        <v>1850.8969899038457</v>
      </c>
      <c r="M460" s="79">
        <f t="shared" ca="1" si="372"/>
        <v>1850.8969899038457</v>
      </c>
      <c r="N460" s="79">
        <f t="shared" ca="1" si="381"/>
        <v>1850.8969899038457</v>
      </c>
      <c r="O460" s="79">
        <f t="shared" ref="O460:O523" ca="1" si="398">L460-N460</f>
        <v>0</v>
      </c>
      <c r="P460" s="79">
        <f t="shared" ref="P460:P523" ca="1" si="399">IF(O460 &gt; 0, O460, 0)</f>
        <v>0</v>
      </c>
      <c r="Q460" s="79">
        <f t="shared" ca="1" si="389"/>
        <v>776419.76619375101</v>
      </c>
      <c r="R460" s="14">
        <f ca="1">SUM(P$12:P460)</f>
        <v>395823.86306153773</v>
      </c>
      <c r="S460" s="77">
        <f ca="1">SUM(N$12:N460)+SUMIF(O$12:O460, "&lt;0")</f>
        <v>380595.90313221083</v>
      </c>
      <c r="U460" s="78">
        <v>44634</v>
      </c>
      <c r="V460" s="79">
        <f t="shared" ref="V460:V523" ca="1" si="400">IF(U460&lt;W$5, $B460, MIN(W$7, W$9 + $C$8*(U460-W$5)))</f>
        <v>1250</v>
      </c>
      <c r="W460" s="79">
        <f t="shared" ca="1" si="373"/>
        <v>1250</v>
      </c>
      <c r="X460" s="79">
        <f t="shared" ca="1" si="382"/>
        <v>1250</v>
      </c>
      <c r="Y460" s="79">
        <f t="shared" ref="Y460:Y523" ca="1" si="401">V460-X460</f>
        <v>0</v>
      </c>
      <c r="Z460" s="79">
        <f t="shared" ref="Z460:Z523" ca="1" si="402">IF(Y460 &gt; 0, Y460, 0)</f>
        <v>0</v>
      </c>
      <c r="AA460" s="79">
        <f t="shared" ca="1" si="390"/>
        <v>549881.60100000002</v>
      </c>
      <c r="AB460" s="14">
        <f ca="1">SUM(Z$12:Z460)</f>
        <v>280451.641</v>
      </c>
      <c r="AC460" s="77">
        <f ca="1">SUM(X$12:X460)+SUMIF(Y$12:Y460, "&lt;0")</f>
        <v>269429.95999999996</v>
      </c>
      <c r="AE460" s="78">
        <v>44634</v>
      </c>
      <c r="AF460" s="79">
        <f t="shared" ref="AF460:AF523" ca="1" si="403">IF(AE460&lt;AG$5, $B460, MIN(AG$7, AG$9 + $C$8*(AE460-AG$5)))</f>
        <v>2000</v>
      </c>
      <c r="AG460" s="79">
        <f t="shared" ca="1" si="374"/>
        <v>2000</v>
      </c>
      <c r="AH460" s="79">
        <f t="shared" ca="1" si="383"/>
        <v>2000</v>
      </c>
      <c r="AI460" s="79">
        <f t="shared" ref="AI460:AI523" ca="1" si="404">AF460-AH460</f>
        <v>0</v>
      </c>
      <c r="AJ460" s="79">
        <f t="shared" ref="AJ460:AJ523" ca="1" si="405">IF(AI460 &gt; 0, AI460, 0)</f>
        <v>0</v>
      </c>
      <c r="AK460" s="79">
        <f t="shared" ca="1" si="369"/>
        <v>832081.49010891607</v>
      </c>
      <c r="AL460" s="14">
        <f ca="1">SUM(AJ$12:AJ460)</f>
        <v>424451.64100000006</v>
      </c>
      <c r="AM460" s="77">
        <f ca="1">SUM(AH$12:AH460)+SUMIF(AI$12:AI460, "&lt;0")</f>
        <v>407629.84910891607</v>
      </c>
      <c r="AO460" s="78">
        <v>44634</v>
      </c>
      <c r="AP460" s="79">
        <f t="shared" ref="AP460:AP523" ca="1" si="406">IF(AO460&lt;AQ$5, $B460, MIN(AQ$7, AQ$9 + $C$8*(AO460-AQ$5)))</f>
        <v>3000</v>
      </c>
      <c r="AQ460" s="79">
        <f t="shared" ca="1" si="375"/>
        <v>3000</v>
      </c>
      <c r="AR460" s="79">
        <f t="shared" ca="1" si="384"/>
        <v>2435.8740804695312</v>
      </c>
      <c r="AS460" s="79">
        <f t="shared" ref="AS460:AS523" ca="1" si="407">AP460-AR460</f>
        <v>564.12591953046876</v>
      </c>
      <c r="AT460" s="79">
        <f t="shared" ref="AT460:AT523" ca="1" si="408">IF(AS460 &gt; 0, AS460, 0)</f>
        <v>564.12591953046876</v>
      </c>
      <c r="AU460" s="79">
        <f t="shared" ca="1" si="391"/>
        <v>1180967.7235622816</v>
      </c>
      <c r="AV460" s="14">
        <f ca="1">SUM(AT$12:AT460)</f>
        <v>604950.75746431109</v>
      </c>
      <c r="AW460" s="77">
        <f ca="1">SUM(AR$12:AR460)+SUMIF(AS$12:AS460, "&lt;0")</f>
        <v>576016.96609797096</v>
      </c>
      <c r="AX460" s="14"/>
      <c r="AZ460" s="78">
        <v>44634</v>
      </c>
      <c r="BA460" s="79">
        <f t="shared" ref="BA460:BA523" ca="1" si="409">IF(AZ460&lt;BB$5, $B460, MIN(BB$7, BB$9 + $C$8*(AZ460-BB$5)))</f>
        <v>1500</v>
      </c>
      <c r="BB460" s="79">
        <f t="shared" ca="1" si="376"/>
        <v>1500</v>
      </c>
      <c r="BC460" s="79">
        <f t="shared" ca="1" si="385"/>
        <v>1500</v>
      </c>
      <c r="BD460" s="79">
        <f t="shared" ref="BD460:BD523" ca="1" si="410">BA460-BC460</f>
        <v>0</v>
      </c>
      <c r="BE460" s="79">
        <f t="shared" ref="BE460:BE523" ca="1" si="411">IF(BD460 &gt; 0, BD460, 0)</f>
        <v>0</v>
      </c>
      <c r="BF460" s="79">
        <f t="shared" ca="1" si="392"/>
        <v>644131.60100000002</v>
      </c>
      <c r="BG460" s="14">
        <f ca="1">SUM(BE$12:BE460)</f>
        <v>328451.641</v>
      </c>
      <c r="BH460" s="77">
        <f ca="1">SUM(BC$12:BC460)+SUMIF(BD$12:BD460, "&lt;0")</f>
        <v>315679.96000000002</v>
      </c>
      <c r="BJ460" s="78">
        <v>44634</v>
      </c>
      <c r="BK460" s="79">
        <f t="shared" ref="BK460:BK523" ca="1" si="412">IF(BJ460&lt;BL$5, $B460, MIN(BL$7, BL$9 + $C$8*(BJ460-BL$5)))</f>
        <v>1750</v>
      </c>
      <c r="BL460" s="79">
        <f t="shared" ca="1" si="377"/>
        <v>1750</v>
      </c>
      <c r="BM460" s="79">
        <f t="shared" ca="1" si="386"/>
        <v>1750</v>
      </c>
      <c r="BN460" s="79">
        <f t="shared" ref="BN460:BN523" ca="1" si="413">BK460-BM460</f>
        <v>0</v>
      </c>
      <c r="BO460" s="79">
        <f t="shared" ref="BO460:BO523" ca="1" si="414">IF(BN460 &gt; 0, BN460, 0)</f>
        <v>0</v>
      </c>
      <c r="BP460" s="79">
        <f t="shared" ca="1" si="393"/>
        <v>738381.60100000002</v>
      </c>
      <c r="BQ460" s="14">
        <f ca="1">SUM(BO$12:BO460)</f>
        <v>376451.641</v>
      </c>
      <c r="BR460" s="77">
        <f ca="1">SUM(BM$12:BM460)+SUMIF(BN$12:BN460, "&lt;0")</f>
        <v>361929.95999999996</v>
      </c>
      <c r="BT460" s="78">
        <v>44634</v>
      </c>
      <c r="BU460" s="79">
        <f t="shared" ref="BU460:BU523" ca="1" si="415">IF(BT460&lt;BV$5, $B460, MIN(BV$7, BV$9 + $C$8*(BT460-BV$5)))</f>
        <v>2000</v>
      </c>
      <c r="BV460" s="79">
        <f t="shared" ca="1" si="378"/>
        <v>2000</v>
      </c>
      <c r="BW460" s="79">
        <f t="shared" ca="1" si="387"/>
        <v>2000</v>
      </c>
      <c r="BX460" s="79">
        <f t="shared" ref="BX460:BX523" ca="1" si="416">BU460-BW460</f>
        <v>0</v>
      </c>
      <c r="BY460" s="79">
        <f t="shared" ref="BY460:BY523" ca="1" si="417">IF(BX460 &gt; 0, BX460, 0)</f>
        <v>0</v>
      </c>
      <c r="BZ460" s="79">
        <f t="shared" ca="1" si="370"/>
        <v>832081.49010891607</v>
      </c>
      <c r="CA460" s="14">
        <f ca="1">SUM(BY$12:BY460)</f>
        <v>424451.64100000006</v>
      </c>
      <c r="CB460" s="77">
        <f ca="1">SUM(BW$12:BW460)+SUMIF(BX$12:BX460, "&lt;0")</f>
        <v>407629.84910891607</v>
      </c>
      <c r="CD460" s="78">
        <v>44634</v>
      </c>
      <c r="CE460" s="79">
        <f t="shared" ref="CE460:CE523" ca="1" si="418">IF(CD460&lt;CF$5, $B460, MIN(CF$7, CF$9 + $C$8*(CD460-CF$5)))</f>
        <v>2500</v>
      </c>
      <c r="CF460" s="79">
        <f t="shared" ca="1" si="379"/>
        <v>2500</v>
      </c>
      <c r="CG460" s="79">
        <f t="shared" ca="1" si="388"/>
        <v>2226.980936257492</v>
      </c>
      <c r="CH460" s="79">
        <f t="shared" ref="CH460:CH523" ca="1" si="419">CE460-CG460</f>
        <v>273.01906374250802</v>
      </c>
      <c r="CI460" s="79">
        <f t="shared" ref="CI460:CI523" ca="1" si="420">IF(CH460 &gt; 0, CH460, 0)</f>
        <v>273.01906374250802</v>
      </c>
      <c r="CJ460" s="79">
        <f t="shared" ca="1" si="394"/>
        <v>1011841.6999499126</v>
      </c>
      <c r="CK460" s="14">
        <f ca="1">SUM(CI$12:CI460)</f>
        <v>518999.77757754124</v>
      </c>
      <c r="CL460" s="77">
        <f ca="1">SUM(CG$12:CG460)+SUMIF(CH$12:CH460, "&lt;0")</f>
        <v>492841.92237237137</v>
      </c>
    </row>
    <row r="461" spans="1:90" x14ac:dyDescent="0.2">
      <c r="A461" s="56">
        <v>44635</v>
      </c>
      <c r="B461" s="76">
        <f ca="1">IF($A461&gt;= $C$5,$C$6, INDEX('[1]Historical Data'!$D$2:$D$742, MATCH(A461, '[1]Historical Data'!$B$2:$B$742, 0)))</f>
        <v>1942.7882857142852</v>
      </c>
      <c r="C461" s="79">
        <f t="shared" ca="1" si="371"/>
        <v>1942.7882857142852</v>
      </c>
      <c r="D461" s="79">
        <f t="shared" ca="1" si="380"/>
        <v>1504.8522857142837</v>
      </c>
      <c r="E461" s="79">
        <f t="shared" ca="1" si="395"/>
        <v>437.93600000000151</v>
      </c>
      <c r="F461" s="79">
        <f t="shared" ca="1" si="396"/>
        <v>437.93600000000151</v>
      </c>
      <c r="G461" s="79">
        <f t="shared" ref="G461:G524" ca="1" si="421">B461+G460</f>
        <v>813005.57300000766</v>
      </c>
      <c r="H461" s="14">
        <f ca="1">SUM(F$12:F461)</f>
        <v>413904.92785714258</v>
      </c>
      <c r="I461" s="77">
        <f ca="1">SUM(D$12:D461)+SUMIF(E$12:E461, "&lt;0")</f>
        <v>399100.64514285693</v>
      </c>
      <c r="J461" s="14"/>
      <c r="K461" s="78">
        <v>44635</v>
      </c>
      <c r="L461" s="79">
        <f t="shared" ca="1" si="397"/>
        <v>1850.8969899038457</v>
      </c>
      <c r="M461" s="79">
        <f t="shared" ca="1" si="372"/>
        <v>1850.8969899038457</v>
      </c>
      <c r="N461" s="79">
        <f t="shared" ca="1" si="381"/>
        <v>1412.9609899038442</v>
      </c>
      <c r="O461" s="79">
        <f t="shared" ca="1" si="398"/>
        <v>437.93600000000151</v>
      </c>
      <c r="P461" s="79">
        <f t="shared" ca="1" si="399"/>
        <v>437.93600000000151</v>
      </c>
      <c r="Q461" s="79">
        <f t="shared" ca="1" si="389"/>
        <v>778270.66318365489</v>
      </c>
      <c r="R461" s="14">
        <f ca="1">SUM(P$12:P461)</f>
        <v>396261.79906153772</v>
      </c>
      <c r="S461" s="77">
        <f ca="1">SUM(N$12:N461)+SUMIF(O$12:O461, "&lt;0")</f>
        <v>382008.86412211467</v>
      </c>
      <c r="U461" s="78">
        <v>44635</v>
      </c>
      <c r="V461" s="79">
        <f t="shared" ca="1" si="400"/>
        <v>1250</v>
      </c>
      <c r="W461" s="79">
        <f t="shared" ca="1" si="373"/>
        <v>1250</v>
      </c>
      <c r="X461" s="79">
        <f t="shared" ca="1" si="382"/>
        <v>812.06399999999849</v>
      </c>
      <c r="Y461" s="79">
        <f t="shared" ca="1" si="401"/>
        <v>437.93600000000151</v>
      </c>
      <c r="Z461" s="79">
        <f t="shared" ca="1" si="402"/>
        <v>437.93600000000151</v>
      </c>
      <c r="AA461" s="79">
        <f t="shared" ca="1" si="390"/>
        <v>551131.60100000002</v>
      </c>
      <c r="AB461" s="14">
        <f ca="1">SUM(Z$12:Z461)</f>
        <v>280889.57699999999</v>
      </c>
      <c r="AC461" s="77">
        <f ca="1">SUM(X$12:X461)+SUMIF(Y$12:Y461, "&lt;0")</f>
        <v>270242.02399999998</v>
      </c>
      <c r="AE461" s="78">
        <v>44635</v>
      </c>
      <c r="AF461" s="79">
        <f t="shared" ca="1" si="403"/>
        <v>2000</v>
      </c>
      <c r="AG461" s="79">
        <f t="shared" ca="1" si="374"/>
        <v>2000</v>
      </c>
      <c r="AH461" s="79">
        <f t="shared" ca="1" si="383"/>
        <v>1562.0639999999985</v>
      </c>
      <c r="AI461" s="79">
        <f t="shared" ca="1" si="404"/>
        <v>437.93600000000151</v>
      </c>
      <c r="AJ461" s="79">
        <f t="shared" ca="1" si="405"/>
        <v>437.93600000000151</v>
      </c>
      <c r="AK461" s="79">
        <f t="shared" ref="AK461:AK524" ca="1" si="422">AF461+AK460</f>
        <v>834081.49010891607</v>
      </c>
      <c r="AL461" s="14">
        <f ca="1">SUM(AJ$12:AJ461)</f>
        <v>424889.57700000005</v>
      </c>
      <c r="AM461" s="77">
        <f ca="1">SUM(AH$12:AH461)+SUMIF(AI$12:AI461, "&lt;0")</f>
        <v>409191.91310891608</v>
      </c>
      <c r="AO461" s="78">
        <v>44635</v>
      </c>
      <c r="AP461" s="79">
        <f t="shared" ca="1" si="406"/>
        <v>3000</v>
      </c>
      <c r="AQ461" s="79">
        <f t="shared" ca="1" si="375"/>
        <v>3000</v>
      </c>
      <c r="AR461" s="79">
        <f t="shared" ca="1" si="384"/>
        <v>1997.9380804695293</v>
      </c>
      <c r="AS461" s="79">
        <f t="shared" ca="1" si="407"/>
        <v>1002.0619195304707</v>
      </c>
      <c r="AT461" s="79">
        <f t="shared" ca="1" si="408"/>
        <v>1002.0619195304707</v>
      </c>
      <c r="AU461" s="79">
        <f t="shared" ca="1" si="391"/>
        <v>1183967.7235622816</v>
      </c>
      <c r="AV461" s="14">
        <f ca="1">SUM(AT$12:AT461)</f>
        <v>605952.81938384159</v>
      </c>
      <c r="AW461" s="77">
        <f ca="1">SUM(AR$12:AR461)+SUMIF(AS$12:AS461, "&lt;0")</f>
        <v>578014.90417844045</v>
      </c>
      <c r="AX461" s="14"/>
      <c r="AZ461" s="78">
        <v>44635</v>
      </c>
      <c r="BA461" s="79">
        <f t="shared" ca="1" si="409"/>
        <v>1500</v>
      </c>
      <c r="BB461" s="79">
        <f t="shared" ca="1" si="376"/>
        <v>1500</v>
      </c>
      <c r="BC461" s="79">
        <f t="shared" ca="1" si="385"/>
        <v>1062.0639999999985</v>
      </c>
      <c r="BD461" s="79">
        <f t="shared" ca="1" si="410"/>
        <v>437.93600000000151</v>
      </c>
      <c r="BE461" s="79">
        <f t="shared" ca="1" si="411"/>
        <v>437.93600000000151</v>
      </c>
      <c r="BF461" s="79">
        <f t="shared" ca="1" si="392"/>
        <v>645631.60100000002</v>
      </c>
      <c r="BG461" s="14">
        <f ca="1">SUM(BE$12:BE461)</f>
        <v>328889.57699999999</v>
      </c>
      <c r="BH461" s="77">
        <f ca="1">SUM(BC$12:BC461)+SUMIF(BD$12:BD461, "&lt;0")</f>
        <v>316742.02400000003</v>
      </c>
      <c r="BJ461" s="78">
        <v>44635</v>
      </c>
      <c r="BK461" s="79">
        <f t="shared" ca="1" si="412"/>
        <v>1750</v>
      </c>
      <c r="BL461" s="79">
        <f t="shared" ca="1" si="377"/>
        <v>1750</v>
      </c>
      <c r="BM461" s="79">
        <f t="shared" ca="1" si="386"/>
        <v>1312.0639999999985</v>
      </c>
      <c r="BN461" s="79">
        <f t="shared" ca="1" si="413"/>
        <v>437.93600000000151</v>
      </c>
      <c r="BO461" s="79">
        <f t="shared" ca="1" si="414"/>
        <v>437.93600000000151</v>
      </c>
      <c r="BP461" s="79">
        <f t="shared" ca="1" si="393"/>
        <v>740131.60100000002</v>
      </c>
      <c r="BQ461" s="14">
        <f ca="1">SUM(BO$12:BO461)</f>
        <v>376889.57699999999</v>
      </c>
      <c r="BR461" s="77">
        <f ca="1">SUM(BM$12:BM461)+SUMIF(BN$12:BN461, "&lt;0")</f>
        <v>363242.02399999998</v>
      </c>
      <c r="BT461" s="78">
        <v>44635</v>
      </c>
      <c r="BU461" s="79">
        <f t="shared" ca="1" si="415"/>
        <v>2000</v>
      </c>
      <c r="BV461" s="79">
        <f t="shared" ca="1" si="378"/>
        <v>2000</v>
      </c>
      <c r="BW461" s="79">
        <f t="shared" ca="1" si="387"/>
        <v>1562.0639999999985</v>
      </c>
      <c r="BX461" s="79">
        <f t="shared" ca="1" si="416"/>
        <v>437.93600000000151</v>
      </c>
      <c r="BY461" s="79">
        <f t="shared" ca="1" si="417"/>
        <v>437.93600000000151</v>
      </c>
      <c r="BZ461" s="79">
        <f t="shared" ref="BZ461:BZ524" ca="1" si="423">BU461+BZ460</f>
        <v>834081.49010891607</v>
      </c>
      <c r="CA461" s="14">
        <f ca="1">SUM(BY$12:BY461)</f>
        <v>424889.57700000005</v>
      </c>
      <c r="CB461" s="77">
        <f ca="1">SUM(BW$12:BW461)+SUMIF(BX$12:BX461, "&lt;0")</f>
        <v>409191.91310891608</v>
      </c>
      <c r="CD461" s="78">
        <v>44635</v>
      </c>
      <c r="CE461" s="79">
        <f t="shared" ca="1" si="418"/>
        <v>2500</v>
      </c>
      <c r="CF461" s="79">
        <f t="shared" ca="1" si="379"/>
        <v>2500</v>
      </c>
      <c r="CG461" s="79">
        <f t="shared" ca="1" si="388"/>
        <v>1812.5501829045934</v>
      </c>
      <c r="CH461" s="79">
        <f t="shared" ca="1" si="419"/>
        <v>687.44981709540662</v>
      </c>
      <c r="CI461" s="79">
        <f t="shared" ca="1" si="420"/>
        <v>687.44981709540662</v>
      </c>
      <c r="CJ461" s="79">
        <f t="shared" ca="1" si="394"/>
        <v>1014341.6999499126</v>
      </c>
      <c r="CK461" s="14">
        <f ca="1">SUM(CI$12:CI461)</f>
        <v>519687.22739463666</v>
      </c>
      <c r="CL461" s="77">
        <f ca="1">SUM(CG$12:CG461)+SUMIF(CH$12:CH461, "&lt;0")</f>
        <v>494654.47255527595</v>
      </c>
    </row>
    <row r="462" spans="1:90" x14ac:dyDescent="0.2">
      <c r="A462" s="56">
        <v>44636</v>
      </c>
      <c r="B462" s="76">
        <f ca="1">IF($A462&gt;= $C$5,$C$6, INDEX('[1]Historical Data'!$D$2:$D$742, MATCH(A462, '[1]Historical Data'!$B$2:$B$742, 0)))</f>
        <v>1942.7882857142852</v>
      </c>
      <c r="C462" s="79">
        <f t="shared" ca="1" si="371"/>
        <v>1942.7882857142852</v>
      </c>
      <c r="D462" s="79">
        <f t="shared" ca="1" si="380"/>
        <v>355.01828571428473</v>
      </c>
      <c r="E462" s="79">
        <f t="shared" ca="1" si="395"/>
        <v>1587.7700000000004</v>
      </c>
      <c r="F462" s="79">
        <f t="shared" ca="1" si="396"/>
        <v>1587.7700000000004</v>
      </c>
      <c r="G462" s="79">
        <f t="shared" ca="1" si="421"/>
        <v>814948.361285722</v>
      </c>
      <c r="H462" s="14">
        <f ca="1">SUM(F$12:F462)</f>
        <v>415492.6978571426</v>
      </c>
      <c r="I462" s="77">
        <f ca="1">SUM(D$12:D462)+SUMIF(E$12:E462, "&lt;0")</f>
        <v>399455.66342857119</v>
      </c>
      <c r="J462" s="14"/>
      <c r="K462" s="78">
        <v>44636</v>
      </c>
      <c r="L462" s="79">
        <f t="shared" ca="1" si="397"/>
        <v>1850.8969899038457</v>
      </c>
      <c r="M462" s="79">
        <f t="shared" ca="1" si="372"/>
        <v>1850.8969899038457</v>
      </c>
      <c r="N462" s="79">
        <f t="shared" ca="1" si="381"/>
        <v>263.12698990384524</v>
      </c>
      <c r="O462" s="79">
        <f t="shared" ca="1" si="398"/>
        <v>1587.7700000000004</v>
      </c>
      <c r="P462" s="79">
        <f t="shared" ca="1" si="399"/>
        <v>1587.7700000000004</v>
      </c>
      <c r="Q462" s="79">
        <f t="shared" ca="1" si="389"/>
        <v>780121.56017355877</v>
      </c>
      <c r="R462" s="14">
        <f ca="1">SUM(P$12:P462)</f>
        <v>397849.56906153774</v>
      </c>
      <c r="S462" s="77">
        <f ca="1">SUM(N$12:N462)+SUMIF(O$12:O462, "&lt;0")</f>
        <v>382271.99111201853</v>
      </c>
      <c r="U462" s="78">
        <v>44636</v>
      </c>
      <c r="V462" s="79">
        <f t="shared" ca="1" si="400"/>
        <v>1250</v>
      </c>
      <c r="W462" s="79">
        <f t="shared" ca="1" si="373"/>
        <v>1250</v>
      </c>
      <c r="X462" s="79">
        <f t="shared" ca="1" si="382"/>
        <v>0</v>
      </c>
      <c r="Y462" s="79">
        <f t="shared" ca="1" si="401"/>
        <v>1250</v>
      </c>
      <c r="Z462" s="79">
        <f t="shared" ca="1" si="402"/>
        <v>1250</v>
      </c>
      <c r="AA462" s="79">
        <f t="shared" ca="1" si="390"/>
        <v>552381.60100000002</v>
      </c>
      <c r="AB462" s="14">
        <f ca="1">SUM(Z$12:Z462)</f>
        <v>282139.57699999999</v>
      </c>
      <c r="AC462" s="77">
        <f ca="1">SUM(X$12:X462)+SUMIF(Y$12:Y462, "&lt;0")</f>
        <v>270242.02399999998</v>
      </c>
      <c r="AE462" s="78">
        <v>44636</v>
      </c>
      <c r="AF462" s="79">
        <f t="shared" ca="1" si="403"/>
        <v>2000</v>
      </c>
      <c r="AG462" s="79">
        <f t="shared" ca="1" si="374"/>
        <v>2000</v>
      </c>
      <c r="AH462" s="79">
        <f t="shared" ca="1" si="383"/>
        <v>412.22999999999956</v>
      </c>
      <c r="AI462" s="79">
        <f t="shared" ca="1" si="404"/>
        <v>1587.7700000000004</v>
      </c>
      <c r="AJ462" s="79">
        <f t="shared" ca="1" si="405"/>
        <v>1587.7700000000004</v>
      </c>
      <c r="AK462" s="79">
        <f t="shared" ca="1" si="422"/>
        <v>836081.49010891607</v>
      </c>
      <c r="AL462" s="14">
        <f ca="1">SUM(AJ$12:AJ462)</f>
        <v>426477.34700000007</v>
      </c>
      <c r="AM462" s="77">
        <f ca="1">SUM(AH$12:AH462)+SUMIF(AI$12:AI462, "&lt;0")</f>
        <v>409604.14310891606</v>
      </c>
      <c r="AO462" s="78">
        <v>44636</v>
      </c>
      <c r="AP462" s="79">
        <f t="shared" ca="1" si="406"/>
        <v>3000</v>
      </c>
      <c r="AQ462" s="79">
        <f t="shared" ca="1" si="375"/>
        <v>3000</v>
      </c>
      <c r="AR462" s="79">
        <f t="shared" ca="1" si="384"/>
        <v>848.10408046953034</v>
      </c>
      <c r="AS462" s="79">
        <f t="shared" ca="1" si="407"/>
        <v>2151.8959195304697</v>
      </c>
      <c r="AT462" s="79">
        <f t="shared" ca="1" si="408"/>
        <v>2151.8959195304697</v>
      </c>
      <c r="AU462" s="79">
        <f t="shared" ca="1" si="391"/>
        <v>1186967.7235622816</v>
      </c>
      <c r="AV462" s="14">
        <f ca="1">SUM(AT$12:AT462)</f>
        <v>608104.71530337201</v>
      </c>
      <c r="AW462" s="77">
        <f ca="1">SUM(AR$12:AR462)+SUMIF(AS$12:AS462, "&lt;0")</f>
        <v>578863.00825891003</v>
      </c>
      <c r="AX462" s="14"/>
      <c r="AZ462" s="78">
        <v>44636</v>
      </c>
      <c r="BA462" s="79">
        <f t="shared" ca="1" si="409"/>
        <v>1500</v>
      </c>
      <c r="BB462" s="79">
        <f t="shared" ca="1" si="376"/>
        <v>1500</v>
      </c>
      <c r="BC462" s="79">
        <f t="shared" ca="1" si="385"/>
        <v>0</v>
      </c>
      <c r="BD462" s="79">
        <f t="shared" ca="1" si="410"/>
        <v>1500</v>
      </c>
      <c r="BE462" s="79">
        <f t="shared" ca="1" si="411"/>
        <v>1500</v>
      </c>
      <c r="BF462" s="79">
        <f t="shared" ca="1" si="392"/>
        <v>647131.60100000002</v>
      </c>
      <c r="BG462" s="14">
        <f ca="1">SUM(BE$12:BE462)</f>
        <v>330389.57699999999</v>
      </c>
      <c r="BH462" s="77">
        <f ca="1">SUM(BC$12:BC462)+SUMIF(BD$12:BD462, "&lt;0")</f>
        <v>316742.02400000003</v>
      </c>
      <c r="BJ462" s="78">
        <v>44636</v>
      </c>
      <c r="BK462" s="79">
        <f t="shared" ca="1" si="412"/>
        <v>1750</v>
      </c>
      <c r="BL462" s="79">
        <f t="shared" ca="1" si="377"/>
        <v>1750</v>
      </c>
      <c r="BM462" s="79">
        <f t="shared" ca="1" si="386"/>
        <v>162.22999999999956</v>
      </c>
      <c r="BN462" s="79">
        <f t="shared" ca="1" si="413"/>
        <v>1587.7700000000004</v>
      </c>
      <c r="BO462" s="79">
        <f t="shared" ca="1" si="414"/>
        <v>1587.7700000000004</v>
      </c>
      <c r="BP462" s="79">
        <f t="shared" ca="1" si="393"/>
        <v>741881.60100000002</v>
      </c>
      <c r="BQ462" s="14">
        <f ca="1">SUM(BO$12:BO462)</f>
        <v>378477.34700000001</v>
      </c>
      <c r="BR462" s="77">
        <f ca="1">SUM(BM$12:BM462)+SUMIF(BN$12:BN462, "&lt;0")</f>
        <v>363404.25399999996</v>
      </c>
      <c r="BT462" s="78">
        <v>44636</v>
      </c>
      <c r="BU462" s="79">
        <f t="shared" ca="1" si="415"/>
        <v>2000</v>
      </c>
      <c r="BV462" s="79">
        <f t="shared" ca="1" si="378"/>
        <v>2000</v>
      </c>
      <c r="BW462" s="79">
        <f t="shared" ca="1" si="387"/>
        <v>412.22999999999956</v>
      </c>
      <c r="BX462" s="79">
        <f t="shared" ca="1" si="416"/>
        <v>1587.7700000000004</v>
      </c>
      <c r="BY462" s="79">
        <f t="shared" ca="1" si="417"/>
        <v>1587.7700000000004</v>
      </c>
      <c r="BZ462" s="79">
        <f t="shared" ca="1" si="423"/>
        <v>836081.49010891607</v>
      </c>
      <c r="CA462" s="14">
        <f ca="1">SUM(BY$12:BY462)</f>
        <v>426477.34700000007</v>
      </c>
      <c r="CB462" s="77">
        <f ca="1">SUM(BW$12:BW462)+SUMIF(BX$12:BX462, "&lt;0")</f>
        <v>409604.14310891606</v>
      </c>
      <c r="CD462" s="78">
        <v>44636</v>
      </c>
      <c r="CE462" s="79">
        <f t="shared" ca="1" si="418"/>
        <v>2500</v>
      </c>
      <c r="CF462" s="79">
        <f t="shared" ca="1" si="379"/>
        <v>2500</v>
      </c>
      <c r="CG462" s="79">
        <f t="shared" ca="1" si="388"/>
        <v>686.22142955169693</v>
      </c>
      <c r="CH462" s="79">
        <f t="shared" ca="1" si="419"/>
        <v>1813.7785704483031</v>
      </c>
      <c r="CI462" s="79">
        <f t="shared" ca="1" si="420"/>
        <v>1813.7785704483031</v>
      </c>
      <c r="CJ462" s="79">
        <f t="shared" ca="1" si="394"/>
        <v>1016841.6999499126</v>
      </c>
      <c r="CK462" s="14">
        <f ca="1">SUM(CI$12:CI462)</f>
        <v>521501.00596508494</v>
      </c>
      <c r="CL462" s="77">
        <f ca="1">SUM(CG$12:CG462)+SUMIF(CH$12:CH462, "&lt;0")</f>
        <v>495340.69398482767</v>
      </c>
    </row>
    <row r="463" spans="1:90" x14ac:dyDescent="0.2">
      <c r="A463" s="56">
        <v>44637</v>
      </c>
      <c r="B463" s="76">
        <f ca="1">IF($A463&gt;= $C$5,$C$6, INDEX('[1]Historical Data'!$D$2:$D$742, MATCH(A463, '[1]Historical Data'!$B$2:$B$742, 0)))</f>
        <v>1942.7882857142852</v>
      </c>
      <c r="C463" s="79">
        <f t="shared" ca="1" si="371"/>
        <v>1942.7882857142852</v>
      </c>
      <c r="D463" s="79">
        <f t="shared" ca="1" si="380"/>
        <v>0</v>
      </c>
      <c r="E463" s="79">
        <f t="shared" ca="1" si="395"/>
        <v>1942.7882857142852</v>
      </c>
      <c r="F463" s="79">
        <f t="shared" ca="1" si="396"/>
        <v>1942.7882857142852</v>
      </c>
      <c r="G463" s="79">
        <f t="shared" ca="1" si="421"/>
        <v>816891.14957143634</v>
      </c>
      <c r="H463" s="14">
        <f ca="1">SUM(F$12:F463)</f>
        <v>417435.48614285688</v>
      </c>
      <c r="I463" s="77">
        <f ca="1">SUM(D$12:D463)+SUMIF(E$12:E463, "&lt;0")</f>
        <v>399455.66342857119</v>
      </c>
      <c r="J463" s="14"/>
      <c r="K463" s="78">
        <v>44637</v>
      </c>
      <c r="L463" s="79">
        <f t="shared" ca="1" si="397"/>
        <v>1850.8969899038457</v>
      </c>
      <c r="M463" s="79">
        <f t="shared" ca="1" si="372"/>
        <v>1850.8969899038457</v>
      </c>
      <c r="N463" s="79">
        <f t="shared" ca="1" si="381"/>
        <v>0</v>
      </c>
      <c r="O463" s="79">
        <f t="shared" ca="1" si="398"/>
        <v>1850.8969899038457</v>
      </c>
      <c r="P463" s="79">
        <f t="shared" ca="1" si="399"/>
        <v>1850.8969899038457</v>
      </c>
      <c r="Q463" s="79">
        <f t="shared" ca="1" si="389"/>
        <v>781972.45716346265</v>
      </c>
      <c r="R463" s="14">
        <f ca="1">SUM(P$12:P463)</f>
        <v>399700.46605144156</v>
      </c>
      <c r="S463" s="77">
        <f ca="1">SUM(N$12:N463)+SUMIF(O$12:O463, "&lt;0")</f>
        <v>382271.99111201853</v>
      </c>
      <c r="U463" s="78">
        <v>44637</v>
      </c>
      <c r="V463" s="79">
        <f t="shared" ca="1" si="400"/>
        <v>1250</v>
      </c>
      <c r="W463" s="79">
        <f t="shared" ca="1" si="373"/>
        <v>1250</v>
      </c>
      <c r="X463" s="79">
        <f t="shared" ca="1" si="382"/>
        <v>0</v>
      </c>
      <c r="Y463" s="79">
        <f t="shared" ca="1" si="401"/>
        <v>1250</v>
      </c>
      <c r="Z463" s="79">
        <f t="shared" ca="1" si="402"/>
        <v>1250</v>
      </c>
      <c r="AA463" s="79">
        <f t="shared" ca="1" si="390"/>
        <v>553631.60100000002</v>
      </c>
      <c r="AB463" s="14">
        <f ca="1">SUM(Z$12:Z463)</f>
        <v>283389.57699999999</v>
      </c>
      <c r="AC463" s="77">
        <f ca="1">SUM(X$12:X463)+SUMIF(Y$12:Y463, "&lt;0")</f>
        <v>270242.02399999998</v>
      </c>
      <c r="AE463" s="78">
        <v>44637</v>
      </c>
      <c r="AF463" s="79">
        <f t="shared" ca="1" si="403"/>
        <v>2000</v>
      </c>
      <c r="AG463" s="79">
        <f t="shared" ca="1" si="374"/>
        <v>2000</v>
      </c>
      <c r="AH463" s="79">
        <f t="shared" ca="1" si="383"/>
        <v>15.237000000003718</v>
      </c>
      <c r="AI463" s="79">
        <f t="shared" ca="1" si="404"/>
        <v>1984.7629999999963</v>
      </c>
      <c r="AJ463" s="79">
        <f t="shared" ca="1" si="405"/>
        <v>1984.7629999999963</v>
      </c>
      <c r="AK463" s="79">
        <f t="shared" ca="1" si="422"/>
        <v>838081.49010891607</v>
      </c>
      <c r="AL463" s="14">
        <f ca="1">SUM(AJ$12:AJ463)</f>
        <v>428462.11000000004</v>
      </c>
      <c r="AM463" s="77">
        <f ca="1">SUM(AH$12:AH463)+SUMIF(AI$12:AI463, "&lt;0")</f>
        <v>409619.38010891608</v>
      </c>
      <c r="AO463" s="78">
        <v>44637</v>
      </c>
      <c r="AP463" s="79">
        <f t="shared" ca="1" si="406"/>
        <v>3000</v>
      </c>
      <c r="AQ463" s="79">
        <f t="shared" ca="1" si="375"/>
        <v>3000</v>
      </c>
      <c r="AR463" s="79">
        <f t="shared" ca="1" si="384"/>
        <v>451.1110804695345</v>
      </c>
      <c r="AS463" s="79">
        <f t="shared" ca="1" si="407"/>
        <v>2548.8889195304655</v>
      </c>
      <c r="AT463" s="79">
        <f t="shared" ca="1" si="408"/>
        <v>2548.8889195304655</v>
      </c>
      <c r="AU463" s="79">
        <f t="shared" ca="1" si="391"/>
        <v>1189967.7235622816</v>
      </c>
      <c r="AV463" s="14">
        <f ca="1">SUM(AT$12:AT463)</f>
        <v>610653.60422290245</v>
      </c>
      <c r="AW463" s="77">
        <f ca="1">SUM(AR$12:AR463)+SUMIF(AS$12:AS463, "&lt;0")</f>
        <v>579314.1193393796</v>
      </c>
      <c r="AX463" s="14"/>
      <c r="AZ463" s="78">
        <v>44637</v>
      </c>
      <c r="BA463" s="79">
        <f t="shared" ca="1" si="409"/>
        <v>1500</v>
      </c>
      <c r="BB463" s="79">
        <f t="shared" ca="1" si="376"/>
        <v>1500</v>
      </c>
      <c r="BC463" s="79">
        <f t="shared" ca="1" si="385"/>
        <v>0</v>
      </c>
      <c r="BD463" s="79">
        <f t="shared" ca="1" si="410"/>
        <v>1500</v>
      </c>
      <c r="BE463" s="79">
        <f t="shared" ca="1" si="411"/>
        <v>1500</v>
      </c>
      <c r="BF463" s="79">
        <f t="shared" ca="1" si="392"/>
        <v>648631.60100000002</v>
      </c>
      <c r="BG463" s="14">
        <f ca="1">SUM(BE$12:BE463)</f>
        <v>331889.57699999999</v>
      </c>
      <c r="BH463" s="77">
        <f ca="1">SUM(BC$12:BC463)+SUMIF(BD$12:BD463, "&lt;0")</f>
        <v>316742.02400000003</v>
      </c>
      <c r="BJ463" s="78">
        <v>44637</v>
      </c>
      <c r="BK463" s="79">
        <f t="shared" ca="1" si="412"/>
        <v>1750</v>
      </c>
      <c r="BL463" s="79">
        <f t="shared" ca="1" si="377"/>
        <v>1750</v>
      </c>
      <c r="BM463" s="79">
        <f t="shared" ca="1" si="386"/>
        <v>0</v>
      </c>
      <c r="BN463" s="79">
        <f t="shared" ca="1" si="413"/>
        <v>1750</v>
      </c>
      <c r="BO463" s="79">
        <f t="shared" ca="1" si="414"/>
        <v>1750</v>
      </c>
      <c r="BP463" s="79">
        <f t="shared" ca="1" si="393"/>
        <v>743631.60100000002</v>
      </c>
      <c r="BQ463" s="14">
        <f ca="1">SUM(BO$12:BO463)</f>
        <v>380227.34700000001</v>
      </c>
      <c r="BR463" s="77">
        <f ca="1">SUM(BM$12:BM463)+SUMIF(BN$12:BN463, "&lt;0")</f>
        <v>363404.25399999996</v>
      </c>
      <c r="BT463" s="78">
        <v>44637</v>
      </c>
      <c r="BU463" s="79">
        <f t="shared" ca="1" si="415"/>
        <v>2000</v>
      </c>
      <c r="BV463" s="79">
        <f t="shared" ca="1" si="378"/>
        <v>2000</v>
      </c>
      <c r="BW463" s="79">
        <f t="shared" ca="1" si="387"/>
        <v>15.237000000003718</v>
      </c>
      <c r="BX463" s="79">
        <f t="shared" ca="1" si="416"/>
        <v>1984.7629999999963</v>
      </c>
      <c r="BY463" s="79">
        <f t="shared" ca="1" si="417"/>
        <v>1984.7629999999963</v>
      </c>
      <c r="BZ463" s="79">
        <f t="shared" ca="1" si="423"/>
        <v>838081.49010891607</v>
      </c>
      <c r="CA463" s="14">
        <f ca="1">SUM(BY$12:BY463)</f>
        <v>428462.11000000004</v>
      </c>
      <c r="CB463" s="77">
        <f ca="1">SUM(BW$12:BW463)+SUMIF(BX$12:BX463, "&lt;0")</f>
        <v>409619.38010891608</v>
      </c>
      <c r="CD463" s="78">
        <v>44637</v>
      </c>
      <c r="CE463" s="79">
        <f t="shared" ca="1" si="418"/>
        <v>2500</v>
      </c>
      <c r="CF463" s="79">
        <f t="shared" ca="1" si="379"/>
        <v>2500</v>
      </c>
      <c r="CG463" s="79">
        <f t="shared" ca="1" si="388"/>
        <v>312.73367619880401</v>
      </c>
      <c r="CH463" s="79">
        <f t="shared" ca="1" si="419"/>
        <v>2187.266323801196</v>
      </c>
      <c r="CI463" s="79">
        <f t="shared" ca="1" si="420"/>
        <v>2187.266323801196</v>
      </c>
      <c r="CJ463" s="79">
        <f t="shared" ca="1" si="394"/>
        <v>1019341.6999499126</v>
      </c>
      <c r="CK463" s="14">
        <f ca="1">SUM(CI$12:CI463)</f>
        <v>523688.27228888613</v>
      </c>
      <c r="CL463" s="77">
        <f ca="1">SUM(CG$12:CG463)+SUMIF(CH$12:CH463, "&lt;0")</f>
        <v>495653.42766102648</v>
      </c>
    </row>
    <row r="464" spans="1:90" x14ac:dyDescent="0.2">
      <c r="A464" s="56">
        <v>44638</v>
      </c>
      <c r="B464" s="76">
        <f ca="1">IF($A464&gt;= $C$5,$C$6, INDEX('[1]Historical Data'!$D$2:$D$742, MATCH(A464, '[1]Historical Data'!$B$2:$B$742, 0)))</f>
        <v>1942.7882857142852</v>
      </c>
      <c r="C464" s="79">
        <f t="shared" ca="1" si="371"/>
        <v>1942.7882857142852</v>
      </c>
      <c r="D464" s="79">
        <f t="shared" ca="1" si="380"/>
        <v>536.16457142858008</v>
      </c>
      <c r="E464" s="79">
        <f t="shared" ca="1" si="395"/>
        <v>1406.6237142857051</v>
      </c>
      <c r="F464" s="79">
        <f t="shared" ca="1" si="396"/>
        <v>1406.6237142857051</v>
      </c>
      <c r="G464" s="79">
        <f t="shared" ca="1" si="421"/>
        <v>818833.93785715068</v>
      </c>
      <c r="H464" s="14">
        <f ca="1">SUM(F$12:F464)</f>
        <v>418842.10985714261</v>
      </c>
      <c r="I464" s="77">
        <f ca="1">SUM(D$12:D464)+SUMIF(E$12:E464, "&lt;0")</f>
        <v>399991.82799999975</v>
      </c>
      <c r="J464" s="14"/>
      <c r="K464" s="78">
        <v>44638</v>
      </c>
      <c r="L464" s="79">
        <f t="shared" ca="1" si="397"/>
        <v>1850.8969899038457</v>
      </c>
      <c r="M464" s="79">
        <f t="shared" ca="1" si="372"/>
        <v>1850.8969899038457</v>
      </c>
      <c r="N464" s="79">
        <f t="shared" ca="1" si="381"/>
        <v>352.3819798077011</v>
      </c>
      <c r="O464" s="79">
        <f t="shared" ca="1" si="398"/>
        <v>1498.5150100961446</v>
      </c>
      <c r="P464" s="79">
        <f t="shared" ca="1" si="399"/>
        <v>1498.5150100961446</v>
      </c>
      <c r="Q464" s="79">
        <f t="shared" ca="1" si="389"/>
        <v>783823.35415336653</v>
      </c>
      <c r="R464" s="14">
        <f ca="1">SUM(P$12:P464)</f>
        <v>401198.98106153769</v>
      </c>
      <c r="S464" s="77">
        <f ca="1">SUM(N$12:N464)+SUMIF(O$12:O464, "&lt;0")</f>
        <v>382624.37309182622</v>
      </c>
      <c r="U464" s="78">
        <v>44638</v>
      </c>
      <c r="V464" s="79">
        <f t="shared" ca="1" si="400"/>
        <v>1250</v>
      </c>
      <c r="W464" s="79">
        <f t="shared" ca="1" si="373"/>
        <v>1250</v>
      </c>
      <c r="X464" s="79">
        <f t="shared" ca="1" si="382"/>
        <v>0</v>
      </c>
      <c r="Y464" s="79">
        <f t="shared" ca="1" si="401"/>
        <v>1250</v>
      </c>
      <c r="Z464" s="79">
        <f t="shared" ca="1" si="402"/>
        <v>1250</v>
      </c>
      <c r="AA464" s="79">
        <f t="shared" ca="1" si="390"/>
        <v>554881.60100000002</v>
      </c>
      <c r="AB464" s="14">
        <f ca="1">SUM(Z$12:Z464)</f>
        <v>284639.57699999999</v>
      </c>
      <c r="AC464" s="77">
        <f ca="1">SUM(X$12:X464)+SUMIF(Y$12:Y464, "&lt;0")</f>
        <v>270242.02399999998</v>
      </c>
      <c r="AE464" s="78">
        <v>44638</v>
      </c>
      <c r="AF464" s="79">
        <f t="shared" ca="1" si="403"/>
        <v>2000</v>
      </c>
      <c r="AG464" s="79">
        <f t="shared" ca="1" si="374"/>
        <v>2000</v>
      </c>
      <c r="AH464" s="79">
        <f t="shared" ca="1" si="383"/>
        <v>635.35100000000602</v>
      </c>
      <c r="AI464" s="79">
        <f t="shared" ca="1" si="404"/>
        <v>1364.648999999994</v>
      </c>
      <c r="AJ464" s="79">
        <f t="shared" ca="1" si="405"/>
        <v>1364.648999999994</v>
      </c>
      <c r="AK464" s="79">
        <f t="shared" ca="1" si="422"/>
        <v>840081.49010891607</v>
      </c>
      <c r="AL464" s="14">
        <f ca="1">SUM(AJ$12:AJ464)</f>
        <v>429826.75900000002</v>
      </c>
      <c r="AM464" s="77">
        <f ca="1">SUM(AH$12:AH464)+SUMIF(AI$12:AI464, "&lt;0")</f>
        <v>410254.73110891611</v>
      </c>
      <c r="AO464" s="78">
        <v>44638</v>
      </c>
      <c r="AP464" s="79">
        <f t="shared" ca="1" si="406"/>
        <v>3000</v>
      </c>
      <c r="AQ464" s="79">
        <f t="shared" ca="1" si="375"/>
        <v>3000</v>
      </c>
      <c r="AR464" s="79">
        <f t="shared" ca="1" si="384"/>
        <v>1071.2250804695368</v>
      </c>
      <c r="AS464" s="79">
        <f t="shared" ca="1" si="407"/>
        <v>1928.7749195304632</v>
      </c>
      <c r="AT464" s="79">
        <f t="shared" ca="1" si="408"/>
        <v>1928.7749195304632</v>
      </c>
      <c r="AU464" s="79">
        <f t="shared" ca="1" si="391"/>
        <v>1192967.7235622816</v>
      </c>
      <c r="AV464" s="14">
        <f ca="1">SUM(AT$12:AT464)</f>
        <v>612582.37914243294</v>
      </c>
      <c r="AW464" s="77">
        <f ca="1">SUM(AR$12:AR464)+SUMIF(AS$12:AS464, "&lt;0")</f>
        <v>580385.34441984911</v>
      </c>
      <c r="AX464" s="14"/>
      <c r="AZ464" s="78">
        <v>44638</v>
      </c>
      <c r="BA464" s="79">
        <f t="shared" ca="1" si="409"/>
        <v>1500</v>
      </c>
      <c r="BB464" s="79">
        <f t="shared" ca="1" si="376"/>
        <v>1500</v>
      </c>
      <c r="BC464" s="79">
        <f t="shared" ca="1" si="385"/>
        <v>0</v>
      </c>
      <c r="BD464" s="79">
        <f t="shared" ca="1" si="410"/>
        <v>1500</v>
      </c>
      <c r="BE464" s="79">
        <f t="shared" ca="1" si="411"/>
        <v>1500</v>
      </c>
      <c r="BF464" s="79">
        <f t="shared" ca="1" si="392"/>
        <v>650131.60100000002</v>
      </c>
      <c r="BG464" s="14">
        <f ca="1">SUM(BE$12:BE464)</f>
        <v>333389.57699999999</v>
      </c>
      <c r="BH464" s="77">
        <f ca="1">SUM(BC$12:BC464)+SUMIF(BD$12:BD464, "&lt;0")</f>
        <v>316742.02400000003</v>
      </c>
      <c r="BJ464" s="78">
        <v>44638</v>
      </c>
      <c r="BK464" s="79">
        <f t="shared" ca="1" si="412"/>
        <v>1750</v>
      </c>
      <c r="BL464" s="79">
        <f t="shared" ca="1" si="377"/>
        <v>1750</v>
      </c>
      <c r="BM464" s="79">
        <f t="shared" ca="1" si="386"/>
        <v>150.58800000000974</v>
      </c>
      <c r="BN464" s="79">
        <f t="shared" ca="1" si="413"/>
        <v>1599.4119999999903</v>
      </c>
      <c r="BO464" s="79">
        <f t="shared" ca="1" si="414"/>
        <v>1599.4119999999903</v>
      </c>
      <c r="BP464" s="79">
        <f t="shared" ca="1" si="393"/>
        <v>745381.60100000002</v>
      </c>
      <c r="BQ464" s="14">
        <f ca="1">SUM(BO$12:BO464)</f>
        <v>381826.75900000002</v>
      </c>
      <c r="BR464" s="77">
        <f ca="1">SUM(BM$12:BM464)+SUMIF(BN$12:BN464, "&lt;0")</f>
        <v>363554.84199999995</v>
      </c>
      <c r="BT464" s="78">
        <v>44638</v>
      </c>
      <c r="BU464" s="79">
        <f t="shared" ca="1" si="415"/>
        <v>2000</v>
      </c>
      <c r="BV464" s="79">
        <f t="shared" ca="1" si="378"/>
        <v>2000</v>
      </c>
      <c r="BW464" s="79">
        <f t="shared" ca="1" si="387"/>
        <v>635.35100000000602</v>
      </c>
      <c r="BX464" s="79">
        <f t="shared" ca="1" si="416"/>
        <v>1364.648999999994</v>
      </c>
      <c r="BY464" s="79">
        <f t="shared" ca="1" si="417"/>
        <v>1364.648999999994</v>
      </c>
      <c r="BZ464" s="79">
        <f t="shared" ca="1" si="423"/>
        <v>840081.49010891607</v>
      </c>
      <c r="CA464" s="14">
        <f ca="1">SUM(BY$12:BY464)</f>
        <v>429826.75900000002</v>
      </c>
      <c r="CB464" s="77">
        <f ca="1">SUM(BW$12:BW464)+SUMIF(BX$12:BX464, "&lt;0")</f>
        <v>410254.73110891611</v>
      </c>
      <c r="CD464" s="78">
        <v>44638</v>
      </c>
      <c r="CE464" s="79">
        <f t="shared" ca="1" si="418"/>
        <v>2500</v>
      </c>
      <c r="CF464" s="79">
        <f t="shared" ca="1" si="379"/>
        <v>2500</v>
      </c>
      <c r="CG464" s="79">
        <f t="shared" ca="1" si="388"/>
        <v>956.35292284590923</v>
      </c>
      <c r="CH464" s="79">
        <f t="shared" ca="1" si="419"/>
        <v>1543.6470771540908</v>
      </c>
      <c r="CI464" s="79">
        <f t="shared" ca="1" si="420"/>
        <v>1543.6470771540908</v>
      </c>
      <c r="CJ464" s="79">
        <f t="shared" ca="1" si="394"/>
        <v>1021841.6999499126</v>
      </c>
      <c r="CK464" s="14">
        <f ca="1">SUM(CI$12:CI464)</f>
        <v>525231.91936604027</v>
      </c>
      <c r="CL464" s="77">
        <f ca="1">SUM(CG$12:CG464)+SUMIF(CH$12:CH464, "&lt;0")</f>
        <v>496609.7805838724</v>
      </c>
    </row>
    <row r="465" spans="1:90" x14ac:dyDescent="0.2">
      <c r="A465" s="56">
        <v>44639</v>
      </c>
      <c r="B465" s="76">
        <f ca="1">IF($A465&gt;= $C$5,$C$6, INDEX('[1]Historical Data'!$D$2:$D$742, MATCH(A465, '[1]Historical Data'!$B$2:$B$742, 0)))</f>
        <v>1942.7882857142852</v>
      </c>
      <c r="C465" s="79">
        <f t="shared" ca="1" si="371"/>
        <v>1942.7882857142852</v>
      </c>
      <c r="D465" s="79">
        <f t="shared" ca="1" si="380"/>
        <v>0</v>
      </c>
      <c r="E465" s="79">
        <f t="shared" ca="1" si="395"/>
        <v>1942.7882857142852</v>
      </c>
      <c r="F465" s="79">
        <f t="shared" ca="1" si="396"/>
        <v>1942.7882857142852</v>
      </c>
      <c r="G465" s="79">
        <f t="shared" ca="1" si="421"/>
        <v>820776.72614286502</v>
      </c>
      <c r="H465" s="14">
        <f ca="1">SUM(F$12:F465)</f>
        <v>420784.89814285689</v>
      </c>
      <c r="I465" s="77">
        <f ca="1">SUM(D$12:D465)+SUMIF(E$12:E465, "&lt;0")</f>
        <v>399991.82799999975</v>
      </c>
      <c r="J465" s="14"/>
      <c r="K465" s="78">
        <v>44639</v>
      </c>
      <c r="L465" s="79">
        <f t="shared" ca="1" si="397"/>
        <v>1850.8969899038457</v>
      </c>
      <c r="M465" s="79">
        <f t="shared" ca="1" si="372"/>
        <v>1850.8969899038457</v>
      </c>
      <c r="N465" s="79">
        <f t="shared" ca="1" si="381"/>
        <v>0</v>
      </c>
      <c r="O465" s="79">
        <f t="shared" ca="1" si="398"/>
        <v>1850.8969899038457</v>
      </c>
      <c r="P465" s="79">
        <f t="shared" ca="1" si="399"/>
        <v>1850.8969899038457</v>
      </c>
      <c r="Q465" s="79">
        <f t="shared" ca="1" si="389"/>
        <v>785674.25114327041</v>
      </c>
      <c r="R465" s="14">
        <f ca="1">SUM(P$12:P465)</f>
        <v>403049.87805144151</v>
      </c>
      <c r="S465" s="77">
        <f ca="1">SUM(N$12:N465)+SUMIF(O$12:O465, "&lt;0")</f>
        <v>382624.37309182622</v>
      </c>
      <c r="U465" s="78">
        <v>44639</v>
      </c>
      <c r="V465" s="79">
        <f t="shared" ca="1" si="400"/>
        <v>1250</v>
      </c>
      <c r="W465" s="79">
        <f t="shared" ca="1" si="373"/>
        <v>1250</v>
      </c>
      <c r="X465" s="79">
        <f t="shared" ca="1" si="382"/>
        <v>0</v>
      </c>
      <c r="Y465" s="79">
        <f t="shared" ca="1" si="401"/>
        <v>1250</v>
      </c>
      <c r="Z465" s="79">
        <f t="shared" ca="1" si="402"/>
        <v>1250</v>
      </c>
      <c r="AA465" s="79">
        <f t="shared" ca="1" si="390"/>
        <v>556131.60100000002</v>
      </c>
      <c r="AB465" s="14">
        <f ca="1">SUM(Z$12:Z465)</f>
        <v>285889.57699999999</v>
      </c>
      <c r="AC465" s="77">
        <f ca="1">SUM(X$12:X465)+SUMIF(Y$12:Y465, "&lt;0")</f>
        <v>270242.02399999998</v>
      </c>
      <c r="AE465" s="78">
        <v>44639</v>
      </c>
      <c r="AF465" s="79">
        <f t="shared" ca="1" si="403"/>
        <v>2000</v>
      </c>
      <c r="AG465" s="79">
        <f t="shared" ca="1" si="374"/>
        <v>2000</v>
      </c>
      <c r="AH465" s="79">
        <f t="shared" ca="1" si="383"/>
        <v>2.1179999999958454</v>
      </c>
      <c r="AI465" s="79">
        <f t="shared" ca="1" si="404"/>
        <v>1997.8820000000042</v>
      </c>
      <c r="AJ465" s="79">
        <f t="shared" ca="1" si="405"/>
        <v>1997.8820000000042</v>
      </c>
      <c r="AK465" s="79">
        <f t="shared" ca="1" si="422"/>
        <v>842081.49010891607</v>
      </c>
      <c r="AL465" s="14">
        <f ca="1">SUM(AJ$12:AJ465)</f>
        <v>431824.641</v>
      </c>
      <c r="AM465" s="77">
        <f ca="1">SUM(AH$12:AH465)+SUMIF(AI$12:AI465, "&lt;0")</f>
        <v>410256.84910891613</v>
      </c>
      <c r="AO465" s="78">
        <v>44639</v>
      </c>
      <c r="AP465" s="79">
        <f t="shared" ca="1" si="406"/>
        <v>3000</v>
      </c>
      <c r="AQ465" s="79">
        <f t="shared" ca="1" si="375"/>
        <v>3000</v>
      </c>
      <c r="AR465" s="79">
        <f t="shared" ca="1" si="384"/>
        <v>437.99208046952663</v>
      </c>
      <c r="AS465" s="79">
        <f t="shared" ca="1" si="407"/>
        <v>2562.0079195304734</v>
      </c>
      <c r="AT465" s="79">
        <f t="shared" ca="1" si="408"/>
        <v>2562.0079195304734</v>
      </c>
      <c r="AU465" s="79">
        <f t="shared" ca="1" si="391"/>
        <v>1195967.7235622816</v>
      </c>
      <c r="AV465" s="14">
        <f ca="1">SUM(AT$12:AT465)</f>
        <v>615144.38706196344</v>
      </c>
      <c r="AW465" s="77">
        <f ca="1">SUM(AR$12:AR465)+SUMIF(AS$12:AS465, "&lt;0")</f>
        <v>580823.3365003186</v>
      </c>
      <c r="AX465" s="14"/>
      <c r="AZ465" s="78">
        <v>44639</v>
      </c>
      <c r="BA465" s="79">
        <f t="shared" ca="1" si="409"/>
        <v>1500</v>
      </c>
      <c r="BB465" s="79">
        <f t="shared" ca="1" si="376"/>
        <v>1500</v>
      </c>
      <c r="BC465" s="79">
        <f t="shared" ca="1" si="385"/>
        <v>0</v>
      </c>
      <c r="BD465" s="79">
        <f t="shared" ca="1" si="410"/>
        <v>1500</v>
      </c>
      <c r="BE465" s="79">
        <f t="shared" ca="1" si="411"/>
        <v>1500</v>
      </c>
      <c r="BF465" s="79">
        <f t="shared" ca="1" si="392"/>
        <v>651631.60100000002</v>
      </c>
      <c r="BG465" s="14">
        <f ca="1">SUM(BE$12:BE465)</f>
        <v>334889.57699999999</v>
      </c>
      <c r="BH465" s="77">
        <f ca="1">SUM(BC$12:BC465)+SUMIF(BD$12:BD465, "&lt;0")</f>
        <v>316742.02400000003</v>
      </c>
      <c r="BJ465" s="78">
        <v>44639</v>
      </c>
      <c r="BK465" s="79">
        <f t="shared" ca="1" si="412"/>
        <v>1750</v>
      </c>
      <c r="BL465" s="79">
        <f t="shared" ca="1" si="377"/>
        <v>1750</v>
      </c>
      <c r="BM465" s="79">
        <f t="shared" ca="1" si="386"/>
        <v>0</v>
      </c>
      <c r="BN465" s="79">
        <f t="shared" ca="1" si="413"/>
        <v>1750</v>
      </c>
      <c r="BO465" s="79">
        <f t="shared" ca="1" si="414"/>
        <v>1750</v>
      </c>
      <c r="BP465" s="79">
        <f t="shared" ca="1" si="393"/>
        <v>747131.60100000002</v>
      </c>
      <c r="BQ465" s="14">
        <f ca="1">SUM(BO$12:BO465)</f>
        <v>383576.75900000002</v>
      </c>
      <c r="BR465" s="77">
        <f ca="1">SUM(BM$12:BM465)+SUMIF(BN$12:BN465, "&lt;0")</f>
        <v>363554.84199999995</v>
      </c>
      <c r="BT465" s="78">
        <v>44639</v>
      </c>
      <c r="BU465" s="79">
        <f t="shared" ca="1" si="415"/>
        <v>2000</v>
      </c>
      <c r="BV465" s="79">
        <f t="shared" ca="1" si="378"/>
        <v>2000</v>
      </c>
      <c r="BW465" s="79">
        <f t="shared" ca="1" si="387"/>
        <v>2.1179999999958454</v>
      </c>
      <c r="BX465" s="79">
        <f t="shared" ca="1" si="416"/>
        <v>1997.8820000000042</v>
      </c>
      <c r="BY465" s="79">
        <f t="shared" ca="1" si="417"/>
        <v>1997.8820000000042</v>
      </c>
      <c r="BZ465" s="79">
        <f t="shared" ca="1" si="423"/>
        <v>842081.49010891607</v>
      </c>
      <c r="CA465" s="14">
        <f ca="1">SUM(BY$12:BY465)</f>
        <v>431824.641</v>
      </c>
      <c r="CB465" s="77">
        <f ca="1">SUM(BW$12:BW465)+SUMIF(BX$12:BX465, "&lt;0")</f>
        <v>410256.84910891613</v>
      </c>
      <c r="CD465" s="78">
        <v>44639</v>
      </c>
      <c r="CE465" s="79">
        <f t="shared" ca="1" si="418"/>
        <v>2500</v>
      </c>
      <c r="CF465" s="79">
        <f t="shared" ca="1" si="379"/>
        <v>2500</v>
      </c>
      <c r="CG465" s="79">
        <f t="shared" ca="1" si="388"/>
        <v>346.62516949300198</v>
      </c>
      <c r="CH465" s="79">
        <f t="shared" ca="1" si="419"/>
        <v>2153.374830506998</v>
      </c>
      <c r="CI465" s="79">
        <f t="shared" ca="1" si="420"/>
        <v>2153.374830506998</v>
      </c>
      <c r="CJ465" s="79">
        <f t="shared" ca="1" si="394"/>
        <v>1024341.6999499126</v>
      </c>
      <c r="CK465" s="14">
        <f ca="1">SUM(CI$12:CI465)</f>
        <v>527385.29419654724</v>
      </c>
      <c r="CL465" s="77">
        <f ca="1">SUM(CG$12:CG465)+SUMIF(CH$12:CH465, "&lt;0")</f>
        <v>496956.40575336543</v>
      </c>
    </row>
    <row r="466" spans="1:90" x14ac:dyDescent="0.2">
      <c r="A466" s="56">
        <v>44640</v>
      </c>
      <c r="B466" s="76">
        <f ca="1">IF($A466&gt;= $C$5,$C$6, INDEX('[1]Historical Data'!$D$2:$D$742, MATCH(A466, '[1]Historical Data'!$B$2:$B$742, 0)))</f>
        <v>1942.7882857142852</v>
      </c>
      <c r="C466" s="79">
        <f t="shared" ref="C466:C529" ca="1" si="424">AVERAGE(B460:B466)</f>
        <v>1942.7882857142852</v>
      </c>
      <c r="D466" s="79">
        <f t="shared" ca="1" si="380"/>
        <v>1334.2705714285653</v>
      </c>
      <c r="E466" s="79">
        <f t="shared" ca="1" si="395"/>
        <v>608.51771428571988</v>
      </c>
      <c r="F466" s="79">
        <f t="shared" ca="1" si="396"/>
        <v>608.51771428571988</v>
      </c>
      <c r="G466" s="79">
        <f t="shared" ca="1" si="421"/>
        <v>822719.51442857936</v>
      </c>
      <c r="H466" s="14">
        <f ca="1">SUM(F$12:F466)</f>
        <v>421393.41585714259</v>
      </c>
      <c r="I466" s="77">
        <f ca="1">SUM(D$12:D466)+SUMIF(E$12:E466, "&lt;0")</f>
        <v>401326.09857142833</v>
      </c>
      <c r="J466" s="14"/>
      <c r="K466" s="78">
        <v>44640</v>
      </c>
      <c r="L466" s="79">
        <f t="shared" ca="1" si="397"/>
        <v>1850.8969899038457</v>
      </c>
      <c r="M466" s="79">
        <f t="shared" ref="M466:M529" ca="1" si="425">AVERAGE(L460:L466)</f>
        <v>1850.8969899038457</v>
      </c>
      <c r="N466" s="79">
        <f t="shared" ca="1" si="381"/>
        <v>1150.4879798076863</v>
      </c>
      <c r="O466" s="79">
        <f t="shared" ca="1" si="398"/>
        <v>700.40901009615936</v>
      </c>
      <c r="P466" s="79">
        <f t="shared" ca="1" si="399"/>
        <v>700.40901009615936</v>
      </c>
      <c r="Q466" s="79">
        <f t="shared" ca="1" si="389"/>
        <v>787525.14813317428</v>
      </c>
      <c r="R466" s="14">
        <f ca="1">SUM(P$12:P466)</f>
        <v>403750.28706153767</v>
      </c>
      <c r="S466" s="77">
        <f ca="1">SUM(N$12:N466)+SUMIF(O$12:O466, "&lt;0")</f>
        <v>383774.86107163387</v>
      </c>
      <c r="U466" s="78">
        <v>44640</v>
      </c>
      <c r="V466" s="79">
        <f t="shared" ca="1" si="400"/>
        <v>1250</v>
      </c>
      <c r="W466" s="79">
        <f t="shared" ref="W466:W529" ca="1" si="426">AVERAGE(V460:V466)</f>
        <v>1250</v>
      </c>
      <c r="X466" s="79">
        <f t="shared" ca="1" si="382"/>
        <v>0</v>
      </c>
      <c r="Y466" s="79">
        <f t="shared" ca="1" si="401"/>
        <v>1250</v>
      </c>
      <c r="Z466" s="79">
        <f t="shared" ca="1" si="402"/>
        <v>1250</v>
      </c>
      <c r="AA466" s="79">
        <f t="shared" ca="1" si="390"/>
        <v>557381.60100000002</v>
      </c>
      <c r="AB466" s="14">
        <f ca="1">SUM(Z$12:Z466)</f>
        <v>287139.57699999999</v>
      </c>
      <c r="AC466" s="77">
        <f ca="1">SUM(X$12:X466)+SUMIF(Y$12:Y466, "&lt;0")</f>
        <v>270242.02399999998</v>
      </c>
      <c r="AE466" s="78">
        <v>44640</v>
      </c>
      <c r="AF466" s="79">
        <f t="shared" ca="1" si="403"/>
        <v>2000</v>
      </c>
      <c r="AG466" s="79">
        <f t="shared" ref="AG466:AG529" ca="1" si="427">AVERAGE(AF460:AF466)</f>
        <v>2000</v>
      </c>
      <c r="AH466" s="79">
        <f t="shared" ca="1" si="383"/>
        <v>1446.5759999999991</v>
      </c>
      <c r="AI466" s="79">
        <f t="shared" ca="1" si="404"/>
        <v>553.42400000000089</v>
      </c>
      <c r="AJ466" s="79">
        <f t="shared" ca="1" si="405"/>
        <v>553.42400000000089</v>
      </c>
      <c r="AK466" s="79">
        <f t="shared" ca="1" si="422"/>
        <v>844081.49010891607</v>
      </c>
      <c r="AL466" s="14">
        <f ca="1">SUM(AJ$12:AJ466)</f>
        <v>432378.065</v>
      </c>
      <c r="AM466" s="77">
        <f ca="1">SUM(AH$12:AH466)+SUMIF(AI$12:AI466, "&lt;0")</f>
        <v>411703.42510891613</v>
      </c>
      <c r="AO466" s="78">
        <v>44640</v>
      </c>
      <c r="AP466" s="79">
        <f t="shared" ca="1" si="406"/>
        <v>3000</v>
      </c>
      <c r="AQ466" s="79">
        <f t="shared" ref="AQ466:AQ529" ca="1" si="428">ROUND(AVERAGE(AP460:AP466), 0)</f>
        <v>3000</v>
      </c>
      <c r="AR466" s="79">
        <f t="shared" ca="1" si="384"/>
        <v>1882.4500804695299</v>
      </c>
      <c r="AS466" s="79">
        <f t="shared" ca="1" si="407"/>
        <v>1117.5499195304701</v>
      </c>
      <c r="AT466" s="79">
        <f t="shared" ca="1" si="408"/>
        <v>1117.5499195304701</v>
      </c>
      <c r="AU466" s="79">
        <f t="shared" ca="1" si="391"/>
        <v>1198967.7235622816</v>
      </c>
      <c r="AV466" s="14">
        <f ca="1">SUM(AT$12:AT466)</f>
        <v>616261.93698149396</v>
      </c>
      <c r="AW466" s="77">
        <f ca="1">SUM(AR$12:AR466)+SUMIF(AS$12:AS466, "&lt;0")</f>
        <v>582705.78658078809</v>
      </c>
      <c r="AX466" s="14"/>
      <c r="AZ466" s="78">
        <v>44640</v>
      </c>
      <c r="BA466" s="79">
        <f t="shared" ca="1" si="409"/>
        <v>1500</v>
      </c>
      <c r="BB466" s="79">
        <f t="shared" ref="BB466:BB529" ca="1" si="429">AVERAGE(BA460:BA466)</f>
        <v>1500</v>
      </c>
      <c r="BC466" s="79">
        <f t="shared" ca="1" si="385"/>
        <v>11.512000000004264</v>
      </c>
      <c r="BD466" s="79">
        <f t="shared" ca="1" si="410"/>
        <v>1488.4879999999957</v>
      </c>
      <c r="BE466" s="79">
        <f t="shared" ca="1" si="411"/>
        <v>1488.4879999999957</v>
      </c>
      <c r="BF466" s="79">
        <f t="shared" ca="1" si="392"/>
        <v>653131.60100000002</v>
      </c>
      <c r="BG466" s="14">
        <f ca="1">SUM(BE$12:BE466)</f>
        <v>336378.065</v>
      </c>
      <c r="BH466" s="77">
        <f ca="1">SUM(BC$12:BC466)+SUMIF(BD$12:BD466, "&lt;0")</f>
        <v>316753.53600000002</v>
      </c>
      <c r="BJ466" s="78">
        <v>44640</v>
      </c>
      <c r="BK466" s="79">
        <f t="shared" ca="1" si="412"/>
        <v>1750</v>
      </c>
      <c r="BL466" s="79">
        <f t="shared" ref="BL466:BL529" ca="1" si="430">AVERAGE(BK460:BK466)</f>
        <v>1750</v>
      </c>
      <c r="BM466" s="79">
        <f t="shared" ca="1" si="386"/>
        <v>948.69399999999496</v>
      </c>
      <c r="BN466" s="79">
        <f t="shared" ca="1" si="413"/>
        <v>801.30600000000504</v>
      </c>
      <c r="BO466" s="79">
        <f t="shared" ca="1" si="414"/>
        <v>801.30600000000504</v>
      </c>
      <c r="BP466" s="79">
        <f t="shared" ca="1" si="393"/>
        <v>748881.60100000002</v>
      </c>
      <c r="BQ466" s="14">
        <f ca="1">SUM(BO$12:BO466)</f>
        <v>384378.065</v>
      </c>
      <c r="BR466" s="77">
        <f ca="1">SUM(BM$12:BM466)+SUMIF(BN$12:BN466, "&lt;0")</f>
        <v>364503.53599999996</v>
      </c>
      <c r="BT466" s="78">
        <v>44640</v>
      </c>
      <c r="BU466" s="79">
        <f t="shared" ca="1" si="415"/>
        <v>2000</v>
      </c>
      <c r="BV466" s="79">
        <f t="shared" ref="BV466:BV529" ca="1" si="431">AVERAGE(BU460:BU466)</f>
        <v>2000</v>
      </c>
      <c r="BW466" s="79">
        <f t="shared" ca="1" si="387"/>
        <v>1446.5759999999991</v>
      </c>
      <c r="BX466" s="79">
        <f t="shared" ca="1" si="416"/>
        <v>553.42400000000089</v>
      </c>
      <c r="BY466" s="79">
        <f t="shared" ca="1" si="417"/>
        <v>553.42400000000089</v>
      </c>
      <c r="BZ466" s="79">
        <f t="shared" ca="1" si="423"/>
        <v>844081.49010891607</v>
      </c>
      <c r="CA466" s="14">
        <f ca="1">SUM(BY$12:BY466)</f>
        <v>432378.065</v>
      </c>
      <c r="CB466" s="77">
        <f ca="1">SUM(BW$12:BW466)+SUMIF(BX$12:BX466, "&lt;0")</f>
        <v>411703.42510891613</v>
      </c>
      <c r="CD466" s="78">
        <v>44640</v>
      </c>
      <c r="CE466" s="79">
        <f t="shared" ca="1" si="418"/>
        <v>2500</v>
      </c>
      <c r="CF466" s="79">
        <f t="shared" ref="CF466:CF529" ca="1" si="432">AVERAGE(CE460:CE466)</f>
        <v>2500</v>
      </c>
      <c r="CG466" s="79">
        <f t="shared" ca="1" si="388"/>
        <v>1814.5884161401082</v>
      </c>
      <c r="CH466" s="79">
        <f t="shared" ca="1" si="419"/>
        <v>685.41158385989183</v>
      </c>
      <c r="CI466" s="79">
        <f t="shared" ca="1" si="420"/>
        <v>685.41158385989183</v>
      </c>
      <c r="CJ466" s="79">
        <f t="shared" ca="1" si="394"/>
        <v>1026841.6999499126</v>
      </c>
      <c r="CK466" s="14">
        <f ca="1">SUM(CI$12:CI466)</f>
        <v>528070.70578040718</v>
      </c>
      <c r="CL466" s="77">
        <f ca="1">SUM(CG$12:CG466)+SUMIF(CH$12:CH466, "&lt;0")</f>
        <v>498770.99416950555</v>
      </c>
    </row>
    <row r="467" spans="1:90" x14ac:dyDescent="0.2">
      <c r="A467" s="56">
        <v>44641</v>
      </c>
      <c r="B467" s="76">
        <f ca="1">IF($A467&gt;= $C$5,$C$6, INDEX('[1]Historical Data'!$D$2:$D$742, MATCH(A467, '[1]Historical Data'!$B$2:$B$742, 0)))</f>
        <v>1942.7882857142852</v>
      </c>
      <c r="C467" s="79">
        <f t="shared" ca="1" si="424"/>
        <v>1942.7882857142852</v>
      </c>
      <c r="D467" s="79">
        <f t="shared" ca="1" si="380"/>
        <v>1424.8842857142884</v>
      </c>
      <c r="E467" s="79">
        <f t="shared" ca="1" si="395"/>
        <v>517.90399999999681</v>
      </c>
      <c r="F467" s="79">
        <f t="shared" ca="1" si="396"/>
        <v>517.90399999999681</v>
      </c>
      <c r="G467" s="79">
        <f t="shared" ca="1" si="421"/>
        <v>824662.30271429371</v>
      </c>
      <c r="H467" s="14">
        <f ca="1">SUM(F$12:F467)</f>
        <v>421911.31985714257</v>
      </c>
      <c r="I467" s="77">
        <f ca="1">SUM(D$12:D467)+SUMIF(E$12:E467, "&lt;0")</f>
        <v>402750.98285714263</v>
      </c>
      <c r="J467" s="14"/>
      <c r="K467" s="78">
        <v>44641</v>
      </c>
      <c r="L467" s="79">
        <f t="shared" ca="1" si="397"/>
        <v>1850.8969899038457</v>
      </c>
      <c r="M467" s="79">
        <f t="shared" ca="1" si="425"/>
        <v>1850.8969899038457</v>
      </c>
      <c r="N467" s="79">
        <f t="shared" ca="1" si="381"/>
        <v>1332.9929899038489</v>
      </c>
      <c r="O467" s="79">
        <f t="shared" ca="1" si="398"/>
        <v>517.90399999999681</v>
      </c>
      <c r="P467" s="79">
        <f t="shared" ca="1" si="399"/>
        <v>517.90399999999681</v>
      </c>
      <c r="Q467" s="79">
        <f t="shared" ca="1" si="389"/>
        <v>789376.04512307816</v>
      </c>
      <c r="R467" s="14">
        <f ca="1">SUM(P$12:P467)</f>
        <v>404268.19106153765</v>
      </c>
      <c r="S467" s="77">
        <f ca="1">SUM(N$12:N467)+SUMIF(O$12:O467, "&lt;0")</f>
        <v>385107.85406153771</v>
      </c>
      <c r="U467" s="78">
        <v>44641</v>
      </c>
      <c r="V467" s="79">
        <f t="shared" ca="1" si="400"/>
        <v>1250</v>
      </c>
      <c r="W467" s="79">
        <f t="shared" ca="1" si="426"/>
        <v>1250</v>
      </c>
      <c r="X467" s="79">
        <f t="shared" ca="1" si="382"/>
        <v>0</v>
      </c>
      <c r="Y467" s="79">
        <f t="shared" ca="1" si="401"/>
        <v>1250</v>
      </c>
      <c r="Z467" s="79">
        <f t="shared" ca="1" si="402"/>
        <v>1250</v>
      </c>
      <c r="AA467" s="79">
        <f t="shared" ca="1" si="390"/>
        <v>558631.60100000002</v>
      </c>
      <c r="AB467" s="14">
        <f ca="1">SUM(Z$12:Z467)</f>
        <v>288389.57699999999</v>
      </c>
      <c r="AC467" s="77">
        <f ca="1">SUM(X$12:X467)+SUMIF(Y$12:Y467, "&lt;0")</f>
        <v>270242.02399999998</v>
      </c>
      <c r="AE467" s="78">
        <v>44641</v>
      </c>
      <c r="AF467" s="79">
        <f t="shared" ca="1" si="403"/>
        <v>2000</v>
      </c>
      <c r="AG467" s="79">
        <f t="shared" ca="1" si="427"/>
        <v>2000</v>
      </c>
      <c r="AH467" s="79">
        <f t="shared" ca="1" si="383"/>
        <v>1482.0960000000032</v>
      </c>
      <c r="AI467" s="79">
        <f t="shared" ca="1" si="404"/>
        <v>517.90399999999681</v>
      </c>
      <c r="AJ467" s="79">
        <f t="shared" ca="1" si="405"/>
        <v>517.90399999999681</v>
      </c>
      <c r="AK467" s="79">
        <f t="shared" ca="1" si="422"/>
        <v>846081.49010891607</v>
      </c>
      <c r="AL467" s="14">
        <f ca="1">SUM(AJ$12:AJ467)</f>
        <v>432895.96899999998</v>
      </c>
      <c r="AM467" s="77">
        <f ca="1">SUM(AH$12:AH467)+SUMIF(AI$12:AI467, "&lt;0")</f>
        <v>413185.52110891615</v>
      </c>
      <c r="AO467" s="78">
        <v>44641</v>
      </c>
      <c r="AP467" s="79">
        <f t="shared" ca="1" si="406"/>
        <v>3000</v>
      </c>
      <c r="AQ467" s="79">
        <f t="shared" ca="1" si="428"/>
        <v>3000</v>
      </c>
      <c r="AR467" s="79">
        <f t="shared" ca="1" si="384"/>
        <v>1917.970080469534</v>
      </c>
      <c r="AS467" s="79">
        <f t="shared" ca="1" si="407"/>
        <v>1082.029919530466</v>
      </c>
      <c r="AT467" s="79">
        <f t="shared" ca="1" si="408"/>
        <v>1082.029919530466</v>
      </c>
      <c r="AU467" s="79">
        <f t="shared" ca="1" si="391"/>
        <v>1201967.7235622816</v>
      </c>
      <c r="AV467" s="14">
        <f ca="1">SUM(AT$12:AT467)</f>
        <v>617343.96690102445</v>
      </c>
      <c r="AW467" s="77">
        <f ca="1">SUM(AR$12:AR467)+SUMIF(AS$12:AS467, "&lt;0")</f>
        <v>584623.75666125759</v>
      </c>
      <c r="AX467" s="14"/>
      <c r="AZ467" s="78">
        <v>44641</v>
      </c>
      <c r="BA467" s="79">
        <f t="shared" ca="1" si="409"/>
        <v>1500</v>
      </c>
      <c r="BB467" s="79">
        <f t="shared" ca="1" si="429"/>
        <v>1500</v>
      </c>
      <c r="BC467" s="79">
        <f t="shared" ca="1" si="385"/>
        <v>982.09600000000319</v>
      </c>
      <c r="BD467" s="79">
        <f t="shared" ca="1" si="410"/>
        <v>517.90399999999681</v>
      </c>
      <c r="BE467" s="79">
        <f t="shared" ca="1" si="411"/>
        <v>517.90399999999681</v>
      </c>
      <c r="BF467" s="79">
        <f t="shared" ca="1" si="392"/>
        <v>654631.60100000002</v>
      </c>
      <c r="BG467" s="14">
        <f ca="1">SUM(BE$12:BE467)</f>
        <v>336895.96899999998</v>
      </c>
      <c r="BH467" s="77">
        <f ca="1">SUM(BC$12:BC467)+SUMIF(BD$12:BD467, "&lt;0")</f>
        <v>317735.63200000004</v>
      </c>
      <c r="BJ467" s="78">
        <v>44641</v>
      </c>
      <c r="BK467" s="79">
        <f t="shared" ca="1" si="412"/>
        <v>1750</v>
      </c>
      <c r="BL467" s="79">
        <f t="shared" ca="1" si="430"/>
        <v>1750</v>
      </c>
      <c r="BM467" s="79">
        <f t="shared" ca="1" si="386"/>
        <v>1232.0960000000032</v>
      </c>
      <c r="BN467" s="79">
        <f t="shared" ca="1" si="413"/>
        <v>517.90399999999681</v>
      </c>
      <c r="BO467" s="79">
        <f t="shared" ca="1" si="414"/>
        <v>517.90399999999681</v>
      </c>
      <c r="BP467" s="79">
        <f t="shared" ca="1" si="393"/>
        <v>750631.60100000002</v>
      </c>
      <c r="BQ467" s="14">
        <f ca="1">SUM(BO$12:BO467)</f>
        <v>384895.96899999998</v>
      </c>
      <c r="BR467" s="77">
        <f ca="1">SUM(BM$12:BM467)+SUMIF(BN$12:BN467, "&lt;0")</f>
        <v>365735.63199999998</v>
      </c>
      <c r="BT467" s="78">
        <v>44641</v>
      </c>
      <c r="BU467" s="79">
        <f t="shared" ca="1" si="415"/>
        <v>2000</v>
      </c>
      <c r="BV467" s="79">
        <f t="shared" ca="1" si="431"/>
        <v>2000</v>
      </c>
      <c r="BW467" s="79">
        <f t="shared" ca="1" si="387"/>
        <v>1482.0960000000032</v>
      </c>
      <c r="BX467" s="79">
        <f t="shared" ca="1" si="416"/>
        <v>517.90399999999681</v>
      </c>
      <c r="BY467" s="79">
        <f t="shared" ca="1" si="417"/>
        <v>517.90399999999681</v>
      </c>
      <c r="BZ467" s="79">
        <f t="shared" ca="1" si="423"/>
        <v>846081.49010891607</v>
      </c>
      <c r="CA467" s="14">
        <f ca="1">SUM(BY$12:BY467)</f>
        <v>432895.96899999998</v>
      </c>
      <c r="CB467" s="77">
        <f ca="1">SUM(BW$12:BW467)+SUMIF(BX$12:BX467, "&lt;0")</f>
        <v>413185.52110891615</v>
      </c>
      <c r="CD467" s="78">
        <v>44641</v>
      </c>
      <c r="CE467" s="79">
        <f t="shared" ca="1" si="418"/>
        <v>2500</v>
      </c>
      <c r="CF467" s="79">
        <f t="shared" ca="1" si="432"/>
        <v>2500</v>
      </c>
      <c r="CG467" s="79">
        <f t="shared" ca="1" si="388"/>
        <v>1873.6136627872152</v>
      </c>
      <c r="CH467" s="79">
        <f t="shared" ca="1" si="419"/>
        <v>626.38633721278484</v>
      </c>
      <c r="CI467" s="79">
        <f t="shared" ca="1" si="420"/>
        <v>626.38633721278484</v>
      </c>
      <c r="CJ467" s="79">
        <f t="shared" ca="1" si="394"/>
        <v>1029341.6999499126</v>
      </c>
      <c r="CK467" s="14">
        <f ca="1">SUM(CI$12:CI467)</f>
        <v>528697.09211761993</v>
      </c>
      <c r="CL467" s="77">
        <f ca="1">SUM(CG$12:CG467)+SUMIF(CH$12:CH467, "&lt;0")</f>
        <v>500644.60783229274</v>
      </c>
    </row>
    <row r="468" spans="1:90" x14ac:dyDescent="0.2">
      <c r="A468" s="56">
        <v>44642</v>
      </c>
      <c r="B468" s="76">
        <f ca="1">IF($A468&gt;= $C$5,$C$6, INDEX('[1]Historical Data'!$D$2:$D$742, MATCH(A468, '[1]Historical Data'!$B$2:$B$742, 0)))</f>
        <v>1942.7882857142852</v>
      </c>
      <c r="C468" s="79">
        <f t="shared" ca="1" si="424"/>
        <v>1942.7882857142852</v>
      </c>
      <c r="D468" s="79">
        <f t="shared" ca="1" si="380"/>
        <v>772.40399999999931</v>
      </c>
      <c r="E468" s="79">
        <f t="shared" ca="1" si="395"/>
        <v>1170.3842857142859</v>
      </c>
      <c r="F468" s="79">
        <f t="shared" ca="1" si="396"/>
        <v>1170.3842857142859</v>
      </c>
      <c r="G468" s="79">
        <f t="shared" ca="1" si="421"/>
        <v>826605.09100000805</v>
      </c>
      <c r="H468" s="14">
        <f ca="1">SUM(F$12:F468)</f>
        <v>423081.70414285688</v>
      </c>
      <c r="I468" s="77">
        <f ca="1">SUM(D$12:D468)+SUMIF(E$12:E468, "&lt;0")</f>
        <v>403523.38685714261</v>
      </c>
      <c r="J468" s="14"/>
      <c r="K468" s="78">
        <v>44642</v>
      </c>
      <c r="L468" s="79">
        <f t="shared" ca="1" si="397"/>
        <v>1850.8969899038457</v>
      </c>
      <c r="M468" s="79">
        <f t="shared" ca="1" si="425"/>
        <v>1850.8969899038457</v>
      </c>
      <c r="N468" s="79">
        <f t="shared" ca="1" si="381"/>
        <v>772.40399999999931</v>
      </c>
      <c r="O468" s="79">
        <f t="shared" ca="1" si="398"/>
        <v>1078.4929899038464</v>
      </c>
      <c r="P468" s="79">
        <f t="shared" ca="1" si="399"/>
        <v>1078.4929899038464</v>
      </c>
      <c r="Q468" s="79">
        <f t="shared" ca="1" si="389"/>
        <v>791226.94211298204</v>
      </c>
      <c r="R468" s="14">
        <f ca="1">SUM(P$12:P468)</f>
        <v>405346.68405144149</v>
      </c>
      <c r="S468" s="77">
        <f ca="1">SUM(N$12:N468)+SUMIF(O$12:O468, "&lt;0")</f>
        <v>385880.25806153769</v>
      </c>
      <c r="U468" s="78">
        <v>44642</v>
      </c>
      <c r="V468" s="79">
        <f t="shared" ca="1" si="400"/>
        <v>1250</v>
      </c>
      <c r="W468" s="79">
        <f t="shared" ca="1" si="426"/>
        <v>1250</v>
      </c>
      <c r="X468" s="79">
        <f t="shared" ca="1" si="382"/>
        <v>266.01200000000676</v>
      </c>
      <c r="Y468" s="79">
        <f t="shared" ca="1" si="401"/>
        <v>983.98799999999324</v>
      </c>
      <c r="Z468" s="79">
        <f t="shared" ca="1" si="402"/>
        <v>983.98799999999324</v>
      </c>
      <c r="AA468" s="79">
        <f t="shared" ca="1" si="390"/>
        <v>559881.60100000002</v>
      </c>
      <c r="AB468" s="14">
        <f ca="1">SUM(Z$12:Z468)</f>
        <v>289373.565</v>
      </c>
      <c r="AC468" s="77">
        <f ca="1">SUM(X$12:X468)+SUMIF(Y$12:Y468, "&lt;0")</f>
        <v>270508.03599999996</v>
      </c>
      <c r="AE468" s="78">
        <v>44642</v>
      </c>
      <c r="AF468" s="79">
        <f t="shared" ca="1" si="403"/>
        <v>2000</v>
      </c>
      <c r="AG468" s="79">
        <f t="shared" ca="1" si="427"/>
        <v>2000</v>
      </c>
      <c r="AH468" s="79">
        <f t="shared" ca="1" si="383"/>
        <v>921.50701009615364</v>
      </c>
      <c r="AI468" s="79">
        <f t="shared" ca="1" si="404"/>
        <v>1078.4929899038464</v>
      </c>
      <c r="AJ468" s="79">
        <f t="shared" ca="1" si="405"/>
        <v>1078.4929899038464</v>
      </c>
      <c r="AK468" s="79">
        <f t="shared" ca="1" si="422"/>
        <v>848081.49010891607</v>
      </c>
      <c r="AL468" s="14">
        <f ca="1">SUM(AJ$12:AJ468)</f>
        <v>433974.46198990382</v>
      </c>
      <c r="AM468" s="77">
        <f ca="1">SUM(AH$12:AH468)+SUMIF(AI$12:AI468, "&lt;0")</f>
        <v>414107.02811901231</v>
      </c>
      <c r="AO468" s="78">
        <v>44642</v>
      </c>
      <c r="AP468" s="79">
        <f t="shared" ca="1" si="406"/>
        <v>3000</v>
      </c>
      <c r="AQ468" s="79">
        <f t="shared" ca="1" si="428"/>
        <v>3000</v>
      </c>
      <c r="AR468" s="79">
        <f t="shared" ca="1" si="384"/>
        <v>1357.3810905656844</v>
      </c>
      <c r="AS468" s="79">
        <f t="shared" ca="1" si="407"/>
        <v>1642.6189094343156</v>
      </c>
      <c r="AT468" s="79">
        <f t="shared" ca="1" si="408"/>
        <v>1642.6189094343156</v>
      </c>
      <c r="AU468" s="79">
        <f t="shared" ca="1" si="391"/>
        <v>1204967.7235622816</v>
      </c>
      <c r="AV468" s="14">
        <f ca="1">SUM(AT$12:AT468)</f>
        <v>618986.58581045875</v>
      </c>
      <c r="AW468" s="77">
        <f ca="1">SUM(AR$12:AR468)+SUMIF(AS$12:AS468, "&lt;0")</f>
        <v>585981.13775182329</v>
      </c>
      <c r="AX468" s="14"/>
      <c r="AZ468" s="78">
        <v>44642</v>
      </c>
      <c r="BA468" s="79">
        <f t="shared" ca="1" si="409"/>
        <v>1500</v>
      </c>
      <c r="BB468" s="79">
        <f t="shared" ca="1" si="429"/>
        <v>1500</v>
      </c>
      <c r="BC468" s="79">
        <f t="shared" ca="1" si="385"/>
        <v>772.40399999999931</v>
      </c>
      <c r="BD468" s="79">
        <f t="shared" ca="1" si="410"/>
        <v>727.59600000000069</v>
      </c>
      <c r="BE468" s="79">
        <f t="shared" ca="1" si="411"/>
        <v>727.59600000000069</v>
      </c>
      <c r="BF468" s="79">
        <f t="shared" ca="1" si="392"/>
        <v>656131.60100000002</v>
      </c>
      <c r="BG468" s="14">
        <f ca="1">SUM(BE$12:BE468)</f>
        <v>337623.565</v>
      </c>
      <c r="BH468" s="77">
        <f ca="1">SUM(BC$12:BC468)+SUMIF(BD$12:BD468, "&lt;0")</f>
        <v>318508.03600000002</v>
      </c>
      <c r="BJ468" s="78">
        <v>44642</v>
      </c>
      <c r="BK468" s="79">
        <f t="shared" ca="1" si="412"/>
        <v>1750</v>
      </c>
      <c r="BL468" s="79">
        <f t="shared" ca="1" si="430"/>
        <v>1750</v>
      </c>
      <c r="BM468" s="79">
        <f t="shared" ca="1" si="386"/>
        <v>772.40399999999931</v>
      </c>
      <c r="BN468" s="79">
        <f t="shared" ca="1" si="413"/>
        <v>977.59600000000069</v>
      </c>
      <c r="BO468" s="79">
        <f t="shared" ca="1" si="414"/>
        <v>977.59600000000069</v>
      </c>
      <c r="BP468" s="79">
        <f t="shared" ca="1" si="393"/>
        <v>752381.60100000002</v>
      </c>
      <c r="BQ468" s="14">
        <f ca="1">SUM(BO$12:BO468)</f>
        <v>385873.565</v>
      </c>
      <c r="BR468" s="77">
        <f ca="1">SUM(BM$12:BM468)+SUMIF(BN$12:BN468, "&lt;0")</f>
        <v>366508.03599999996</v>
      </c>
      <c r="BT468" s="78">
        <v>44642</v>
      </c>
      <c r="BU468" s="79">
        <f t="shared" ca="1" si="415"/>
        <v>2000</v>
      </c>
      <c r="BV468" s="79">
        <f t="shared" ca="1" si="431"/>
        <v>2000</v>
      </c>
      <c r="BW468" s="79">
        <f t="shared" ca="1" si="387"/>
        <v>921.50701009615364</v>
      </c>
      <c r="BX468" s="79">
        <f t="shared" ca="1" si="416"/>
        <v>1078.4929899038464</v>
      </c>
      <c r="BY468" s="79">
        <f t="shared" ca="1" si="417"/>
        <v>1078.4929899038464</v>
      </c>
      <c r="BZ468" s="79">
        <f t="shared" ca="1" si="423"/>
        <v>848081.49010891607</v>
      </c>
      <c r="CA468" s="14">
        <f ca="1">SUM(BY$12:BY468)</f>
        <v>433974.46198990382</v>
      </c>
      <c r="CB468" s="77">
        <f ca="1">SUM(BW$12:BW468)+SUMIF(BX$12:BX468, "&lt;0")</f>
        <v>414107.02811901231</v>
      </c>
      <c r="CD468" s="78">
        <v>44642</v>
      </c>
      <c r="CE468" s="79">
        <f t="shared" ca="1" si="418"/>
        <v>2500</v>
      </c>
      <c r="CF468" s="79">
        <f t="shared" ca="1" si="432"/>
        <v>2500</v>
      </c>
      <c r="CG468" s="79">
        <f t="shared" ca="1" si="388"/>
        <v>1336.5299195304685</v>
      </c>
      <c r="CH468" s="79">
        <f t="shared" ca="1" si="419"/>
        <v>1163.4700804695315</v>
      </c>
      <c r="CI468" s="79">
        <f t="shared" ca="1" si="420"/>
        <v>1163.4700804695315</v>
      </c>
      <c r="CJ468" s="79">
        <f t="shared" ca="1" si="394"/>
        <v>1031841.6999499126</v>
      </c>
      <c r="CK468" s="14">
        <f ca="1">SUM(CI$12:CI468)</f>
        <v>529860.56219808944</v>
      </c>
      <c r="CL468" s="77">
        <f ca="1">SUM(CG$12:CG468)+SUMIF(CH$12:CH468, "&lt;0")</f>
        <v>501981.13775182317</v>
      </c>
    </row>
    <row r="469" spans="1:90" x14ac:dyDescent="0.2">
      <c r="A469" s="56">
        <v>44643</v>
      </c>
      <c r="B469" s="76">
        <f ca="1">IF($A469&gt;= $C$5,$C$6, INDEX('[1]Historical Data'!$D$2:$D$742, MATCH(A469, '[1]Historical Data'!$B$2:$B$742, 0)))</f>
        <v>1942.7882857142852</v>
      </c>
      <c r="C469" s="79">
        <f t="shared" ca="1" si="424"/>
        <v>1942.7882857142852</v>
      </c>
      <c r="D469" s="79">
        <f t="shared" ca="1" si="380"/>
        <v>242.0260000000012</v>
      </c>
      <c r="E469" s="79">
        <f t="shared" ca="1" si="395"/>
        <v>1700.762285714284</v>
      </c>
      <c r="F469" s="79">
        <f t="shared" ca="1" si="396"/>
        <v>1700.762285714284</v>
      </c>
      <c r="G469" s="79">
        <f t="shared" ca="1" si="421"/>
        <v>828547.87928572239</v>
      </c>
      <c r="H469" s="14">
        <f ca="1">SUM(F$12:F469)</f>
        <v>424782.46642857115</v>
      </c>
      <c r="I469" s="77">
        <f ca="1">SUM(D$12:D469)+SUMIF(E$12:E469, "&lt;0")</f>
        <v>403765.41285714263</v>
      </c>
      <c r="J469" s="14"/>
      <c r="K469" s="78">
        <v>44643</v>
      </c>
      <c r="L469" s="79">
        <f t="shared" ca="1" si="397"/>
        <v>1850.8969899038457</v>
      </c>
      <c r="M469" s="79">
        <f t="shared" ca="1" si="425"/>
        <v>1850.8969899038457</v>
      </c>
      <c r="N469" s="79">
        <f t="shared" ca="1" si="381"/>
        <v>242.0260000000012</v>
      </c>
      <c r="O469" s="79">
        <f t="shared" ca="1" si="398"/>
        <v>1608.8709899038445</v>
      </c>
      <c r="P469" s="79">
        <f t="shared" ca="1" si="399"/>
        <v>1608.8709899038445</v>
      </c>
      <c r="Q469" s="79">
        <f t="shared" ca="1" si="389"/>
        <v>793077.83910288592</v>
      </c>
      <c r="R469" s="14">
        <f ca="1">SUM(P$12:P469)</f>
        <v>406955.55504134536</v>
      </c>
      <c r="S469" s="77">
        <f ca="1">SUM(N$12:N469)+SUMIF(O$12:O469, "&lt;0")</f>
        <v>386122.28406153771</v>
      </c>
      <c r="U469" s="78">
        <v>44643</v>
      </c>
      <c r="V469" s="79">
        <f t="shared" ca="1" si="400"/>
        <v>1250</v>
      </c>
      <c r="W469" s="79">
        <f t="shared" ca="1" si="426"/>
        <v>1250</v>
      </c>
      <c r="X469" s="79">
        <f t="shared" ca="1" si="382"/>
        <v>242.0260000000012</v>
      </c>
      <c r="Y469" s="79">
        <f t="shared" ca="1" si="401"/>
        <v>1007.9739999999988</v>
      </c>
      <c r="Z469" s="79">
        <f t="shared" ca="1" si="402"/>
        <v>1007.9739999999988</v>
      </c>
      <c r="AA469" s="79">
        <f t="shared" ca="1" si="390"/>
        <v>561131.60100000002</v>
      </c>
      <c r="AB469" s="14">
        <f ca="1">SUM(Z$12:Z469)</f>
        <v>290381.53899999999</v>
      </c>
      <c r="AC469" s="77">
        <f ca="1">SUM(X$12:X469)+SUMIF(Y$12:Y469, "&lt;0")</f>
        <v>270750.06199999998</v>
      </c>
      <c r="AE469" s="78">
        <v>44643</v>
      </c>
      <c r="AF469" s="79">
        <f t="shared" ca="1" si="403"/>
        <v>2000</v>
      </c>
      <c r="AG469" s="79">
        <f t="shared" ca="1" si="427"/>
        <v>2000</v>
      </c>
      <c r="AH469" s="79">
        <f t="shared" ca="1" si="383"/>
        <v>367.6237634490526</v>
      </c>
      <c r="AI469" s="79">
        <f t="shared" ca="1" si="404"/>
        <v>1632.3762365509474</v>
      </c>
      <c r="AJ469" s="79">
        <f t="shared" ca="1" si="405"/>
        <v>1632.3762365509474</v>
      </c>
      <c r="AK469" s="79">
        <f t="shared" ca="1" si="422"/>
        <v>850081.49010891607</v>
      </c>
      <c r="AL469" s="14">
        <f ca="1">SUM(AJ$12:AJ469)</f>
        <v>435606.8382264548</v>
      </c>
      <c r="AM469" s="77">
        <f ca="1">SUM(AH$12:AH469)+SUMIF(AI$12:AI469, "&lt;0")</f>
        <v>414474.65188246133</v>
      </c>
      <c r="AO469" s="78">
        <v>44643</v>
      </c>
      <c r="AP469" s="79">
        <f t="shared" ca="1" si="406"/>
        <v>3000</v>
      </c>
      <c r="AQ469" s="79">
        <f t="shared" ca="1" si="428"/>
        <v>3000</v>
      </c>
      <c r="AR469" s="79">
        <f t="shared" ca="1" si="384"/>
        <v>806.15191953047042</v>
      </c>
      <c r="AS469" s="79">
        <f t="shared" ca="1" si="407"/>
        <v>2193.8480804695296</v>
      </c>
      <c r="AT469" s="79">
        <f t="shared" ca="1" si="408"/>
        <v>2193.8480804695296</v>
      </c>
      <c r="AU469" s="79">
        <f t="shared" ca="1" si="391"/>
        <v>1207967.7235622816</v>
      </c>
      <c r="AV469" s="14">
        <f ca="1">SUM(AT$12:AT469)</f>
        <v>621180.43389092828</v>
      </c>
      <c r="AW469" s="77">
        <f ca="1">SUM(AR$12:AR469)+SUMIF(AS$12:AS469, "&lt;0")</f>
        <v>586787.28967135376</v>
      </c>
      <c r="AX469" s="14"/>
      <c r="AZ469" s="78">
        <v>44643</v>
      </c>
      <c r="BA469" s="79">
        <f t="shared" ca="1" si="409"/>
        <v>1500</v>
      </c>
      <c r="BB469" s="79">
        <f t="shared" ca="1" si="429"/>
        <v>1500</v>
      </c>
      <c r="BC469" s="79">
        <f t="shared" ca="1" si="385"/>
        <v>242.0260000000012</v>
      </c>
      <c r="BD469" s="79">
        <f t="shared" ca="1" si="410"/>
        <v>1257.9739999999988</v>
      </c>
      <c r="BE469" s="79">
        <f t="shared" ca="1" si="411"/>
        <v>1257.9739999999988</v>
      </c>
      <c r="BF469" s="79">
        <f t="shared" ca="1" si="392"/>
        <v>657631.60100000002</v>
      </c>
      <c r="BG469" s="14">
        <f ca="1">SUM(BE$12:BE469)</f>
        <v>338881.53899999999</v>
      </c>
      <c r="BH469" s="77">
        <f ca="1">SUM(BC$12:BC469)+SUMIF(BD$12:BD469, "&lt;0")</f>
        <v>318750.06200000003</v>
      </c>
      <c r="BJ469" s="78">
        <v>44643</v>
      </c>
      <c r="BK469" s="79">
        <f t="shared" ca="1" si="412"/>
        <v>1750</v>
      </c>
      <c r="BL469" s="79">
        <f t="shared" ca="1" si="430"/>
        <v>1750</v>
      </c>
      <c r="BM469" s="79">
        <f t="shared" ca="1" si="386"/>
        <v>242.0260000000012</v>
      </c>
      <c r="BN469" s="79">
        <f t="shared" ca="1" si="413"/>
        <v>1507.9739999999988</v>
      </c>
      <c r="BO469" s="79">
        <f t="shared" ca="1" si="414"/>
        <v>1507.9739999999988</v>
      </c>
      <c r="BP469" s="79">
        <f t="shared" ca="1" si="393"/>
        <v>754131.60100000002</v>
      </c>
      <c r="BQ469" s="14">
        <f ca="1">SUM(BO$12:BO469)</f>
        <v>387381.53899999999</v>
      </c>
      <c r="BR469" s="77">
        <f ca="1">SUM(BM$12:BM469)+SUMIF(BN$12:BN469, "&lt;0")</f>
        <v>366750.06199999998</v>
      </c>
      <c r="BT469" s="78">
        <v>44643</v>
      </c>
      <c r="BU469" s="79">
        <f t="shared" ca="1" si="415"/>
        <v>2000</v>
      </c>
      <c r="BV469" s="79">
        <f t="shared" ca="1" si="431"/>
        <v>2000</v>
      </c>
      <c r="BW469" s="79">
        <f t="shared" ca="1" si="387"/>
        <v>367.6237634490526</v>
      </c>
      <c r="BX469" s="79">
        <f t="shared" ca="1" si="416"/>
        <v>1632.3762365509474</v>
      </c>
      <c r="BY469" s="79">
        <f t="shared" ca="1" si="417"/>
        <v>1632.3762365509474</v>
      </c>
      <c r="BZ469" s="79">
        <f t="shared" ca="1" si="423"/>
        <v>850081.49010891607</v>
      </c>
      <c r="CA469" s="14">
        <f ca="1">SUM(BY$12:BY469)</f>
        <v>435606.8382264548</v>
      </c>
      <c r="CB469" s="77">
        <f ca="1">SUM(BW$12:BW469)+SUMIF(BX$12:BX469, "&lt;0")</f>
        <v>414474.65188246133</v>
      </c>
      <c r="CD469" s="78">
        <v>44643</v>
      </c>
      <c r="CE469" s="79">
        <f t="shared" ca="1" si="418"/>
        <v>2500</v>
      </c>
      <c r="CF469" s="79">
        <f t="shared" ca="1" si="432"/>
        <v>2500</v>
      </c>
      <c r="CG469" s="79">
        <f t="shared" ca="1" si="388"/>
        <v>806.15191953047042</v>
      </c>
      <c r="CH469" s="79">
        <f t="shared" ca="1" si="419"/>
        <v>1693.8480804695296</v>
      </c>
      <c r="CI469" s="79">
        <f t="shared" ca="1" si="420"/>
        <v>1693.8480804695296</v>
      </c>
      <c r="CJ469" s="79">
        <f t="shared" ca="1" si="394"/>
        <v>1034341.6999499126</v>
      </c>
      <c r="CK469" s="14">
        <f ca="1">SUM(CI$12:CI469)</f>
        <v>531554.41027855896</v>
      </c>
      <c r="CL469" s="77">
        <f ca="1">SUM(CG$12:CG469)+SUMIF(CH$12:CH469, "&lt;0")</f>
        <v>502787.28967135365</v>
      </c>
    </row>
    <row r="470" spans="1:90" x14ac:dyDescent="0.2">
      <c r="A470" s="56">
        <v>44644</v>
      </c>
      <c r="B470" s="76">
        <f ca="1">IF($A470&gt;= $C$5,$C$6, INDEX('[1]Historical Data'!$D$2:$D$742, MATCH(A470, '[1]Historical Data'!$B$2:$B$742, 0)))</f>
        <v>1942.7882857142852</v>
      </c>
      <c r="C470" s="79">
        <f t="shared" ca="1" si="424"/>
        <v>1942.7882857142852</v>
      </c>
      <c r="D470" s="79">
        <f t="shared" ca="1" si="380"/>
        <v>1110.8080000000014</v>
      </c>
      <c r="E470" s="79">
        <f t="shared" ca="1" si="395"/>
        <v>831.98028571428381</v>
      </c>
      <c r="F470" s="79">
        <f t="shared" ca="1" si="396"/>
        <v>831.98028571428381</v>
      </c>
      <c r="G470" s="79">
        <f t="shared" ca="1" si="421"/>
        <v>830490.66757143673</v>
      </c>
      <c r="H470" s="14">
        <f ca="1">SUM(F$12:F470)</f>
        <v>425614.44671428541</v>
      </c>
      <c r="I470" s="77">
        <f ca="1">SUM(D$12:D470)+SUMIF(E$12:E470, "&lt;0")</f>
        <v>404876.22085714265</v>
      </c>
      <c r="J470" s="14"/>
      <c r="K470" s="78">
        <v>44644</v>
      </c>
      <c r="L470" s="79">
        <f t="shared" ca="1" si="397"/>
        <v>1850.8969899038457</v>
      </c>
      <c r="M470" s="79">
        <f t="shared" ca="1" si="425"/>
        <v>1850.8969899038457</v>
      </c>
      <c r="N470" s="79">
        <f t="shared" ca="1" si="381"/>
        <v>1110.8080000000014</v>
      </c>
      <c r="O470" s="79">
        <f t="shared" ca="1" si="398"/>
        <v>740.08898990384432</v>
      </c>
      <c r="P470" s="79">
        <f t="shared" ca="1" si="399"/>
        <v>740.08898990384432</v>
      </c>
      <c r="Q470" s="79">
        <f t="shared" ca="1" si="389"/>
        <v>794928.7360927898</v>
      </c>
      <c r="R470" s="14">
        <f ca="1">SUM(P$12:P470)</f>
        <v>407695.64403124922</v>
      </c>
      <c r="S470" s="77">
        <f ca="1">SUM(N$12:N470)+SUMIF(O$12:O470, "&lt;0")</f>
        <v>387233.09206153773</v>
      </c>
      <c r="U470" s="78">
        <v>44644</v>
      </c>
      <c r="V470" s="79">
        <f t="shared" ca="1" si="400"/>
        <v>1250</v>
      </c>
      <c r="W470" s="79">
        <f t="shared" ca="1" si="426"/>
        <v>1250</v>
      </c>
      <c r="X470" s="79">
        <f t="shared" ca="1" si="382"/>
        <v>1110.8080000000014</v>
      </c>
      <c r="Y470" s="79">
        <f t="shared" ca="1" si="401"/>
        <v>139.19199999999864</v>
      </c>
      <c r="Z470" s="79">
        <f t="shared" ca="1" si="402"/>
        <v>139.19199999999864</v>
      </c>
      <c r="AA470" s="79">
        <f t="shared" ca="1" si="390"/>
        <v>562381.60100000002</v>
      </c>
      <c r="AB470" s="14">
        <f ca="1">SUM(Z$12:Z470)</f>
        <v>290520.73099999997</v>
      </c>
      <c r="AC470" s="77">
        <f ca="1">SUM(X$12:X470)+SUMIF(Y$12:Y470, "&lt;0")</f>
        <v>271860.87</v>
      </c>
      <c r="AE470" s="78">
        <v>44644</v>
      </c>
      <c r="AF470" s="79">
        <f t="shared" ca="1" si="403"/>
        <v>2000</v>
      </c>
      <c r="AG470" s="79">
        <f t="shared" ca="1" si="427"/>
        <v>2000</v>
      </c>
      <c r="AH470" s="79">
        <f t="shared" ca="1" si="383"/>
        <v>1212.9005168019498</v>
      </c>
      <c r="AI470" s="79">
        <f t="shared" ca="1" si="404"/>
        <v>787.09948319805017</v>
      </c>
      <c r="AJ470" s="79">
        <f t="shared" ca="1" si="405"/>
        <v>787.09948319805017</v>
      </c>
      <c r="AK470" s="79">
        <f t="shared" ca="1" si="422"/>
        <v>852081.49010891607</v>
      </c>
      <c r="AL470" s="14">
        <f ca="1">SUM(AJ$12:AJ470)</f>
        <v>436393.93770965288</v>
      </c>
      <c r="AM470" s="77">
        <f ca="1">SUM(AH$12:AH470)+SUMIF(AI$12:AI470, "&lt;0")</f>
        <v>415687.55239926325</v>
      </c>
      <c r="AO470" s="78">
        <v>44644</v>
      </c>
      <c r="AP470" s="79">
        <f t="shared" ca="1" si="406"/>
        <v>3000</v>
      </c>
      <c r="AQ470" s="79">
        <f t="shared" ca="1" si="428"/>
        <v>3000</v>
      </c>
      <c r="AR470" s="79">
        <f t="shared" ca="1" si="384"/>
        <v>1674.9339195304706</v>
      </c>
      <c r="AS470" s="79">
        <f t="shared" ca="1" si="407"/>
        <v>1325.0660804695294</v>
      </c>
      <c r="AT470" s="79">
        <f t="shared" ca="1" si="408"/>
        <v>1325.0660804695294</v>
      </c>
      <c r="AU470" s="79">
        <f t="shared" ca="1" si="391"/>
        <v>1210967.7235622816</v>
      </c>
      <c r="AV470" s="14">
        <f ca="1">SUM(AT$12:AT470)</f>
        <v>622505.4999713978</v>
      </c>
      <c r="AW470" s="77">
        <f ca="1">SUM(AR$12:AR470)+SUMIF(AS$12:AS470, "&lt;0")</f>
        <v>588462.22359088424</v>
      </c>
      <c r="AX470" s="14"/>
      <c r="AZ470" s="78">
        <v>44644</v>
      </c>
      <c r="BA470" s="79">
        <f t="shared" ca="1" si="409"/>
        <v>1500</v>
      </c>
      <c r="BB470" s="79">
        <f t="shared" ca="1" si="429"/>
        <v>1500</v>
      </c>
      <c r="BC470" s="79">
        <f t="shared" ca="1" si="385"/>
        <v>1110.8080000000014</v>
      </c>
      <c r="BD470" s="79">
        <f t="shared" ca="1" si="410"/>
        <v>389.19199999999864</v>
      </c>
      <c r="BE470" s="79">
        <f t="shared" ca="1" si="411"/>
        <v>389.19199999999864</v>
      </c>
      <c r="BF470" s="79">
        <f t="shared" ca="1" si="392"/>
        <v>659131.60100000002</v>
      </c>
      <c r="BG470" s="14">
        <f ca="1">SUM(BE$12:BE470)</f>
        <v>339270.73099999997</v>
      </c>
      <c r="BH470" s="77">
        <f ca="1">SUM(BC$12:BC470)+SUMIF(BD$12:BD470, "&lt;0")</f>
        <v>319860.87000000005</v>
      </c>
      <c r="BJ470" s="78">
        <v>44644</v>
      </c>
      <c r="BK470" s="79">
        <f t="shared" ca="1" si="412"/>
        <v>1750</v>
      </c>
      <c r="BL470" s="79">
        <f t="shared" ca="1" si="430"/>
        <v>1750</v>
      </c>
      <c r="BM470" s="79">
        <f t="shared" ca="1" si="386"/>
        <v>1110.8080000000014</v>
      </c>
      <c r="BN470" s="79">
        <f t="shared" ca="1" si="413"/>
        <v>639.19199999999864</v>
      </c>
      <c r="BO470" s="79">
        <f t="shared" ca="1" si="414"/>
        <v>639.19199999999864</v>
      </c>
      <c r="BP470" s="79">
        <f t="shared" ca="1" si="393"/>
        <v>755881.60100000002</v>
      </c>
      <c r="BQ470" s="14">
        <f ca="1">SUM(BO$12:BO470)</f>
        <v>388020.73099999997</v>
      </c>
      <c r="BR470" s="77">
        <f ca="1">SUM(BM$12:BM470)+SUMIF(BN$12:BN470, "&lt;0")</f>
        <v>367860.87</v>
      </c>
      <c r="BT470" s="78">
        <v>44644</v>
      </c>
      <c r="BU470" s="79">
        <f t="shared" ca="1" si="415"/>
        <v>2000</v>
      </c>
      <c r="BV470" s="79">
        <f t="shared" ca="1" si="431"/>
        <v>2000</v>
      </c>
      <c r="BW470" s="79">
        <f t="shared" ca="1" si="387"/>
        <v>1212.9005168019498</v>
      </c>
      <c r="BX470" s="79">
        <f t="shared" ca="1" si="416"/>
        <v>787.09948319805017</v>
      </c>
      <c r="BY470" s="79">
        <f t="shared" ca="1" si="417"/>
        <v>787.09948319805017</v>
      </c>
      <c r="BZ470" s="79">
        <f t="shared" ca="1" si="423"/>
        <v>852081.49010891607</v>
      </c>
      <c r="CA470" s="14">
        <f ca="1">SUM(BY$12:BY470)</f>
        <v>436393.93770965288</v>
      </c>
      <c r="CB470" s="77">
        <f ca="1">SUM(BW$12:BW470)+SUMIF(BX$12:BX470, "&lt;0")</f>
        <v>415687.55239926325</v>
      </c>
      <c r="CD470" s="78">
        <v>44644</v>
      </c>
      <c r="CE470" s="79">
        <f t="shared" ca="1" si="418"/>
        <v>2500</v>
      </c>
      <c r="CF470" s="79">
        <f t="shared" ca="1" si="432"/>
        <v>2500</v>
      </c>
      <c r="CG470" s="79">
        <f t="shared" ca="1" si="388"/>
        <v>1674.9339195304706</v>
      </c>
      <c r="CH470" s="79">
        <f t="shared" ca="1" si="419"/>
        <v>825.06608046952942</v>
      </c>
      <c r="CI470" s="79">
        <f t="shared" ca="1" si="420"/>
        <v>825.06608046952942</v>
      </c>
      <c r="CJ470" s="79">
        <f t="shared" ca="1" si="394"/>
        <v>1036841.6999499126</v>
      </c>
      <c r="CK470" s="14">
        <f ca="1">SUM(CI$12:CI470)</f>
        <v>532379.47635902849</v>
      </c>
      <c r="CL470" s="77">
        <f ca="1">SUM(CG$12:CG470)+SUMIF(CH$12:CH470, "&lt;0")</f>
        <v>504462.22359088412</v>
      </c>
    </row>
    <row r="471" spans="1:90" x14ac:dyDescent="0.2">
      <c r="A471" s="56">
        <v>44645</v>
      </c>
      <c r="B471" s="76">
        <f ca="1">IF($A471&gt;= $C$5,$C$6, INDEX('[1]Historical Data'!$D$2:$D$742, MATCH(A471, '[1]Historical Data'!$B$2:$B$742, 0)))</f>
        <v>1942.7882857142852</v>
      </c>
      <c r="C471" s="79">
        <f t="shared" ca="1" si="424"/>
        <v>1942.7882857142852</v>
      </c>
      <c r="D471" s="79">
        <f t="shared" ca="1" si="380"/>
        <v>1198.6289999999931</v>
      </c>
      <c r="E471" s="79">
        <f t="shared" ca="1" si="395"/>
        <v>744.15928571429208</v>
      </c>
      <c r="F471" s="79">
        <f t="shared" ca="1" si="396"/>
        <v>744.15928571429208</v>
      </c>
      <c r="G471" s="79">
        <f t="shared" ca="1" si="421"/>
        <v>832433.45585715107</v>
      </c>
      <c r="H471" s="14">
        <f ca="1">SUM(F$12:F471)</f>
        <v>426358.60599999968</v>
      </c>
      <c r="I471" s="77">
        <f ca="1">SUM(D$12:D471)+SUMIF(E$12:E471, "&lt;0")</f>
        <v>406074.84985714266</v>
      </c>
      <c r="J471" s="14"/>
      <c r="K471" s="78">
        <v>44645</v>
      </c>
      <c r="L471" s="79">
        <f t="shared" ca="1" si="397"/>
        <v>1850.8969899038457</v>
      </c>
      <c r="M471" s="79">
        <f t="shared" ca="1" si="425"/>
        <v>1850.8969899038457</v>
      </c>
      <c r="N471" s="79">
        <f t="shared" ca="1" si="381"/>
        <v>1198.6289999999931</v>
      </c>
      <c r="O471" s="79">
        <f t="shared" ca="1" si="398"/>
        <v>652.26798990385259</v>
      </c>
      <c r="P471" s="79">
        <f t="shared" ca="1" si="399"/>
        <v>652.26798990385259</v>
      </c>
      <c r="Q471" s="79">
        <f t="shared" ca="1" si="389"/>
        <v>796779.63308269368</v>
      </c>
      <c r="R471" s="14">
        <f ca="1">SUM(P$12:P471)</f>
        <v>408347.91202115308</v>
      </c>
      <c r="S471" s="77">
        <f ca="1">SUM(N$12:N471)+SUMIF(O$12:O471, "&lt;0")</f>
        <v>388431.72106153774</v>
      </c>
      <c r="U471" s="78">
        <v>44645</v>
      </c>
      <c r="V471" s="79">
        <f t="shared" ca="1" si="400"/>
        <v>1250</v>
      </c>
      <c r="W471" s="79">
        <f t="shared" ca="1" si="426"/>
        <v>1250</v>
      </c>
      <c r="X471" s="79">
        <f t="shared" ca="1" si="382"/>
        <v>1198.6289999999931</v>
      </c>
      <c r="Y471" s="79">
        <f t="shared" ca="1" si="401"/>
        <v>51.371000000006916</v>
      </c>
      <c r="Z471" s="79">
        <f t="shared" ca="1" si="402"/>
        <v>51.371000000006916</v>
      </c>
      <c r="AA471" s="79">
        <f t="shared" ca="1" si="390"/>
        <v>563631.60100000002</v>
      </c>
      <c r="AB471" s="14">
        <f ca="1">SUM(Z$12:Z471)</f>
        <v>290572.10199999996</v>
      </c>
      <c r="AC471" s="77">
        <f ca="1">SUM(X$12:X471)+SUMIF(Y$12:Y471, "&lt;0")</f>
        <v>273059.49900000001</v>
      </c>
      <c r="AE471" s="78">
        <v>44645</v>
      </c>
      <c r="AF471" s="79">
        <f t="shared" ca="1" si="403"/>
        <v>2000</v>
      </c>
      <c r="AG471" s="79">
        <f t="shared" ca="1" si="427"/>
        <v>2000</v>
      </c>
      <c r="AH471" s="79">
        <f t="shared" ca="1" si="383"/>
        <v>1277.2162701548386</v>
      </c>
      <c r="AI471" s="79">
        <f t="shared" ca="1" si="404"/>
        <v>722.78372984516136</v>
      </c>
      <c r="AJ471" s="79">
        <f t="shared" ca="1" si="405"/>
        <v>722.78372984516136</v>
      </c>
      <c r="AK471" s="79">
        <f t="shared" ca="1" si="422"/>
        <v>854081.49010891607</v>
      </c>
      <c r="AL471" s="14">
        <f ca="1">SUM(AJ$12:AJ471)</f>
        <v>437116.72143949801</v>
      </c>
      <c r="AM471" s="77">
        <f ca="1">SUM(AH$12:AH471)+SUMIF(AI$12:AI471, "&lt;0")</f>
        <v>416964.76866941812</v>
      </c>
      <c r="AO471" s="78">
        <v>44645</v>
      </c>
      <c r="AP471" s="79">
        <f t="shared" ca="1" si="406"/>
        <v>3000</v>
      </c>
      <c r="AQ471" s="79">
        <f t="shared" ca="1" si="428"/>
        <v>3000</v>
      </c>
      <c r="AR471" s="79">
        <f t="shared" ca="1" si="384"/>
        <v>1762.7549195304623</v>
      </c>
      <c r="AS471" s="79">
        <f t="shared" ca="1" si="407"/>
        <v>1237.2450804695377</v>
      </c>
      <c r="AT471" s="79">
        <f t="shared" ca="1" si="408"/>
        <v>1237.2450804695377</v>
      </c>
      <c r="AU471" s="79">
        <f t="shared" ca="1" si="391"/>
        <v>1213967.7235622816</v>
      </c>
      <c r="AV471" s="14">
        <f ca="1">SUM(AT$12:AT471)</f>
        <v>623742.74505186733</v>
      </c>
      <c r="AW471" s="77">
        <f ca="1">SUM(AR$12:AR471)+SUMIF(AS$12:AS471, "&lt;0")</f>
        <v>590224.97851041472</v>
      </c>
      <c r="AX471" s="14"/>
      <c r="AZ471" s="78">
        <v>44645</v>
      </c>
      <c r="BA471" s="79">
        <f t="shared" ca="1" si="409"/>
        <v>1500</v>
      </c>
      <c r="BB471" s="79">
        <f t="shared" ca="1" si="429"/>
        <v>1500</v>
      </c>
      <c r="BC471" s="79">
        <f t="shared" ca="1" si="385"/>
        <v>1198.6289999999931</v>
      </c>
      <c r="BD471" s="79">
        <f t="shared" ca="1" si="410"/>
        <v>301.37100000000692</v>
      </c>
      <c r="BE471" s="79">
        <f t="shared" ca="1" si="411"/>
        <v>301.37100000000692</v>
      </c>
      <c r="BF471" s="79">
        <f t="shared" ca="1" si="392"/>
        <v>660631.60100000002</v>
      </c>
      <c r="BG471" s="14">
        <f ca="1">SUM(BE$12:BE471)</f>
        <v>339572.10199999996</v>
      </c>
      <c r="BH471" s="77">
        <f ca="1">SUM(BC$12:BC471)+SUMIF(BD$12:BD471, "&lt;0")</f>
        <v>321059.49900000007</v>
      </c>
      <c r="BJ471" s="78">
        <v>44645</v>
      </c>
      <c r="BK471" s="79">
        <f t="shared" ca="1" si="412"/>
        <v>1750</v>
      </c>
      <c r="BL471" s="79">
        <f t="shared" ca="1" si="430"/>
        <v>1750</v>
      </c>
      <c r="BM471" s="79">
        <f t="shared" ca="1" si="386"/>
        <v>1198.6289999999931</v>
      </c>
      <c r="BN471" s="79">
        <f t="shared" ca="1" si="413"/>
        <v>551.37100000000692</v>
      </c>
      <c r="BO471" s="79">
        <f t="shared" ca="1" si="414"/>
        <v>551.37100000000692</v>
      </c>
      <c r="BP471" s="79">
        <f t="shared" ca="1" si="393"/>
        <v>757631.60100000002</v>
      </c>
      <c r="BQ471" s="14">
        <f ca="1">SUM(BO$12:BO471)</f>
        <v>388572.10199999996</v>
      </c>
      <c r="BR471" s="77">
        <f ca="1">SUM(BM$12:BM471)+SUMIF(BN$12:BN471, "&lt;0")</f>
        <v>369059.49900000001</v>
      </c>
      <c r="BT471" s="78">
        <v>44645</v>
      </c>
      <c r="BU471" s="79">
        <f t="shared" ca="1" si="415"/>
        <v>2000</v>
      </c>
      <c r="BV471" s="79">
        <f t="shared" ca="1" si="431"/>
        <v>2000</v>
      </c>
      <c r="BW471" s="79">
        <f t="shared" ca="1" si="387"/>
        <v>1277.2162701548386</v>
      </c>
      <c r="BX471" s="79">
        <f t="shared" ca="1" si="416"/>
        <v>722.78372984516136</v>
      </c>
      <c r="BY471" s="79">
        <f t="shared" ca="1" si="417"/>
        <v>722.78372984516136</v>
      </c>
      <c r="BZ471" s="79">
        <f t="shared" ca="1" si="423"/>
        <v>854081.49010891607</v>
      </c>
      <c r="CA471" s="14">
        <f ca="1">SUM(BY$12:BY471)</f>
        <v>437116.72143949801</v>
      </c>
      <c r="CB471" s="77">
        <f ca="1">SUM(BW$12:BW471)+SUMIF(BX$12:BX471, "&lt;0")</f>
        <v>416964.76866941812</v>
      </c>
      <c r="CD471" s="78">
        <v>44645</v>
      </c>
      <c r="CE471" s="79">
        <f t="shared" ca="1" si="418"/>
        <v>2500</v>
      </c>
      <c r="CF471" s="79">
        <f t="shared" ca="1" si="432"/>
        <v>2500</v>
      </c>
      <c r="CG471" s="79">
        <f t="shared" ca="1" si="388"/>
        <v>1762.7549195304623</v>
      </c>
      <c r="CH471" s="79">
        <f t="shared" ca="1" si="419"/>
        <v>737.2450804695377</v>
      </c>
      <c r="CI471" s="79">
        <f t="shared" ca="1" si="420"/>
        <v>737.2450804695377</v>
      </c>
      <c r="CJ471" s="79">
        <f t="shared" ca="1" si="394"/>
        <v>1039341.6999499126</v>
      </c>
      <c r="CK471" s="14">
        <f ca="1">SUM(CI$12:CI471)</f>
        <v>533116.72143949801</v>
      </c>
      <c r="CL471" s="77">
        <f ca="1">SUM(CG$12:CG471)+SUMIF(CH$12:CH471, "&lt;0")</f>
        <v>506224.9785104146</v>
      </c>
    </row>
    <row r="472" spans="1:90" x14ac:dyDescent="0.2">
      <c r="A472" s="56">
        <v>44646</v>
      </c>
      <c r="B472" s="76">
        <f ca="1">IF($A472&gt;= $C$5,$C$6, INDEX('[1]Historical Data'!$D$2:$D$742, MATCH(A472, '[1]Historical Data'!$B$2:$B$742, 0)))</f>
        <v>1942.7882857142852</v>
      </c>
      <c r="C472" s="79">
        <f t="shared" ca="1" si="424"/>
        <v>1942.7882857142852</v>
      </c>
      <c r="D472" s="79">
        <f t="shared" ca="1" si="380"/>
        <v>1491.6670000000049</v>
      </c>
      <c r="E472" s="79">
        <f t="shared" ca="1" si="395"/>
        <v>451.12128571428025</v>
      </c>
      <c r="F472" s="79">
        <f t="shared" ca="1" si="396"/>
        <v>451.12128571428025</v>
      </c>
      <c r="G472" s="79">
        <f t="shared" ca="1" si="421"/>
        <v>834376.24414286541</v>
      </c>
      <c r="H472" s="14">
        <f ca="1">SUM(F$12:F472)</f>
        <v>426809.72728571395</v>
      </c>
      <c r="I472" s="77">
        <f ca="1">SUM(D$12:D472)+SUMIF(E$12:E472, "&lt;0")</f>
        <v>407566.51685714268</v>
      </c>
      <c r="J472" s="14"/>
      <c r="K472" s="78">
        <v>44646</v>
      </c>
      <c r="L472" s="79">
        <f t="shared" ca="1" si="397"/>
        <v>1850.8969899038457</v>
      </c>
      <c r="M472" s="79">
        <f t="shared" ca="1" si="425"/>
        <v>1850.8969899038457</v>
      </c>
      <c r="N472" s="79">
        <f t="shared" ca="1" si="381"/>
        <v>1491.6670000000049</v>
      </c>
      <c r="O472" s="79">
        <f t="shared" ca="1" si="398"/>
        <v>359.22998990384076</v>
      </c>
      <c r="P472" s="79">
        <f t="shared" ca="1" si="399"/>
        <v>359.22998990384076</v>
      </c>
      <c r="Q472" s="79">
        <f t="shared" ca="1" si="389"/>
        <v>798630.53007259755</v>
      </c>
      <c r="R472" s="14">
        <f ca="1">SUM(P$12:P472)</f>
        <v>408707.14201105695</v>
      </c>
      <c r="S472" s="77">
        <f ca="1">SUM(N$12:N472)+SUMIF(O$12:O472, "&lt;0")</f>
        <v>389923.38806153776</v>
      </c>
      <c r="U472" s="78">
        <v>44646</v>
      </c>
      <c r="V472" s="79">
        <f t="shared" ca="1" si="400"/>
        <v>1250</v>
      </c>
      <c r="W472" s="79">
        <f t="shared" ca="1" si="426"/>
        <v>1250</v>
      </c>
      <c r="X472" s="79">
        <f t="shared" ca="1" si="382"/>
        <v>1250</v>
      </c>
      <c r="Y472" s="79">
        <f t="shared" ca="1" si="401"/>
        <v>0</v>
      </c>
      <c r="Z472" s="79">
        <f t="shared" ca="1" si="402"/>
        <v>0</v>
      </c>
      <c r="AA472" s="79">
        <f t="shared" ca="1" si="390"/>
        <v>564881.60100000002</v>
      </c>
      <c r="AB472" s="14">
        <f ca="1">SUM(Z$12:Z472)</f>
        <v>290572.10199999996</v>
      </c>
      <c r="AC472" s="77">
        <f ca="1">SUM(X$12:X472)+SUMIF(Y$12:Y472, "&lt;0")</f>
        <v>274309.49900000001</v>
      </c>
      <c r="AE472" s="78">
        <v>44646</v>
      </c>
      <c r="AF472" s="79">
        <f t="shared" ca="1" si="403"/>
        <v>2000</v>
      </c>
      <c r="AG472" s="79">
        <f t="shared" ca="1" si="427"/>
        <v>2000</v>
      </c>
      <c r="AH472" s="79">
        <f t="shared" ca="1" si="383"/>
        <v>1546.7490235077478</v>
      </c>
      <c r="AI472" s="79">
        <f t="shared" ca="1" si="404"/>
        <v>453.25097649225222</v>
      </c>
      <c r="AJ472" s="79">
        <f t="shared" ca="1" si="405"/>
        <v>453.25097649225222</v>
      </c>
      <c r="AK472" s="79">
        <f t="shared" ca="1" si="422"/>
        <v>856081.49010891607</v>
      </c>
      <c r="AL472" s="14">
        <f ca="1">SUM(AJ$12:AJ472)</f>
        <v>437569.97241599025</v>
      </c>
      <c r="AM472" s="77">
        <f ca="1">SUM(AH$12:AH472)+SUMIF(AI$12:AI472, "&lt;0")</f>
        <v>418511.51769292587</v>
      </c>
      <c r="AO472" s="78">
        <v>44646</v>
      </c>
      <c r="AP472" s="79">
        <f t="shared" ca="1" si="406"/>
        <v>3000</v>
      </c>
      <c r="AQ472" s="79">
        <f t="shared" ca="1" si="428"/>
        <v>3000</v>
      </c>
      <c r="AR472" s="79">
        <f t="shared" ca="1" si="384"/>
        <v>2055.7929195304741</v>
      </c>
      <c r="AS472" s="79">
        <f t="shared" ca="1" si="407"/>
        <v>944.20708046952586</v>
      </c>
      <c r="AT472" s="79">
        <f t="shared" ca="1" si="408"/>
        <v>944.20708046952586</v>
      </c>
      <c r="AU472" s="79">
        <f t="shared" ca="1" si="391"/>
        <v>1216967.7235622816</v>
      </c>
      <c r="AV472" s="14">
        <f ca="1">SUM(AT$12:AT472)</f>
        <v>624686.95213233691</v>
      </c>
      <c r="AW472" s="77">
        <f ca="1">SUM(AR$12:AR472)+SUMIF(AS$12:AS472, "&lt;0")</f>
        <v>592280.77142994513</v>
      </c>
      <c r="AX472" s="14"/>
      <c r="AZ472" s="78">
        <v>44646</v>
      </c>
      <c r="BA472" s="79">
        <f t="shared" ca="1" si="409"/>
        <v>1500</v>
      </c>
      <c r="BB472" s="79">
        <f t="shared" ca="1" si="429"/>
        <v>1500</v>
      </c>
      <c r="BC472" s="79">
        <f t="shared" ca="1" si="385"/>
        <v>1491.6670000000049</v>
      </c>
      <c r="BD472" s="79">
        <f t="shared" ca="1" si="410"/>
        <v>8.3329999999950815</v>
      </c>
      <c r="BE472" s="79">
        <f t="shared" ca="1" si="411"/>
        <v>8.3329999999950815</v>
      </c>
      <c r="BF472" s="79">
        <f t="shared" ca="1" si="392"/>
        <v>662131.60100000002</v>
      </c>
      <c r="BG472" s="14">
        <f ca="1">SUM(BE$12:BE472)</f>
        <v>339580.43499999994</v>
      </c>
      <c r="BH472" s="77">
        <f ca="1">SUM(BC$12:BC472)+SUMIF(BD$12:BD472, "&lt;0")</f>
        <v>322551.16600000008</v>
      </c>
      <c r="BJ472" s="78">
        <v>44646</v>
      </c>
      <c r="BK472" s="79">
        <f t="shared" ca="1" si="412"/>
        <v>1750</v>
      </c>
      <c r="BL472" s="79">
        <f t="shared" ca="1" si="430"/>
        <v>1750</v>
      </c>
      <c r="BM472" s="79">
        <f t="shared" ca="1" si="386"/>
        <v>1491.6670000000049</v>
      </c>
      <c r="BN472" s="79">
        <f t="shared" ca="1" si="413"/>
        <v>258.33299999999508</v>
      </c>
      <c r="BO472" s="79">
        <f t="shared" ca="1" si="414"/>
        <v>258.33299999999508</v>
      </c>
      <c r="BP472" s="79">
        <f t="shared" ca="1" si="393"/>
        <v>759381.60100000002</v>
      </c>
      <c r="BQ472" s="14">
        <f ca="1">SUM(BO$12:BO472)</f>
        <v>388830.43499999994</v>
      </c>
      <c r="BR472" s="77">
        <f ca="1">SUM(BM$12:BM472)+SUMIF(BN$12:BN472, "&lt;0")</f>
        <v>370551.16600000003</v>
      </c>
      <c r="BT472" s="78">
        <v>44646</v>
      </c>
      <c r="BU472" s="79">
        <f t="shared" ca="1" si="415"/>
        <v>2000</v>
      </c>
      <c r="BV472" s="79">
        <f t="shared" ca="1" si="431"/>
        <v>2000</v>
      </c>
      <c r="BW472" s="79">
        <f t="shared" ca="1" si="387"/>
        <v>1546.7490235077478</v>
      </c>
      <c r="BX472" s="79">
        <f t="shared" ca="1" si="416"/>
        <v>453.25097649225222</v>
      </c>
      <c r="BY472" s="79">
        <f t="shared" ca="1" si="417"/>
        <v>453.25097649225222</v>
      </c>
      <c r="BZ472" s="79">
        <f t="shared" ca="1" si="423"/>
        <v>856081.49010891607</v>
      </c>
      <c r="CA472" s="14">
        <f ca="1">SUM(BY$12:BY472)</f>
        <v>437569.97241599025</v>
      </c>
      <c r="CB472" s="77">
        <f ca="1">SUM(BW$12:BW472)+SUMIF(BX$12:BX472, "&lt;0")</f>
        <v>418511.51769292587</v>
      </c>
      <c r="CD472" s="78">
        <v>44646</v>
      </c>
      <c r="CE472" s="79">
        <f t="shared" ca="1" si="418"/>
        <v>2500</v>
      </c>
      <c r="CF472" s="79">
        <f t="shared" ca="1" si="432"/>
        <v>2500</v>
      </c>
      <c r="CG472" s="79">
        <f t="shared" ca="1" si="388"/>
        <v>2046.7490235077478</v>
      </c>
      <c r="CH472" s="79">
        <f t="shared" ca="1" si="419"/>
        <v>453.25097649225222</v>
      </c>
      <c r="CI472" s="79">
        <f t="shared" ca="1" si="420"/>
        <v>453.25097649225222</v>
      </c>
      <c r="CJ472" s="79">
        <f t="shared" ca="1" si="394"/>
        <v>1041841.6999499126</v>
      </c>
      <c r="CK472" s="14">
        <f ca="1">SUM(CI$12:CI472)</f>
        <v>533569.97241599031</v>
      </c>
      <c r="CL472" s="77">
        <f ca="1">SUM(CG$12:CG472)+SUMIF(CH$12:CH472, "&lt;0")</f>
        <v>508271.72753392236</v>
      </c>
    </row>
    <row r="473" spans="1:90" x14ac:dyDescent="0.2">
      <c r="A473" s="56">
        <v>44647</v>
      </c>
      <c r="B473" s="76">
        <f ca="1">IF($A473&gt;= $C$5,$C$6, INDEX('[1]Historical Data'!$D$2:$D$742, MATCH(A473, '[1]Historical Data'!$B$2:$B$742, 0)))</f>
        <v>1942.7882857142852</v>
      </c>
      <c r="C473" s="79">
        <f t="shared" ca="1" si="424"/>
        <v>1942.7882857142852</v>
      </c>
      <c r="D473" s="79">
        <f t="shared" ca="1" si="380"/>
        <v>1353.3700000000008</v>
      </c>
      <c r="E473" s="79">
        <f t="shared" ca="1" si="395"/>
        <v>589.41828571428437</v>
      </c>
      <c r="F473" s="79">
        <f t="shared" ca="1" si="396"/>
        <v>589.41828571428437</v>
      </c>
      <c r="G473" s="79">
        <f t="shared" ca="1" si="421"/>
        <v>836319.03242857975</v>
      </c>
      <c r="H473" s="14">
        <f ca="1">SUM(F$12:F473)</f>
        <v>427399.14557142823</v>
      </c>
      <c r="I473" s="77">
        <f ca="1">SUM(D$12:D473)+SUMIF(E$12:E473, "&lt;0")</f>
        <v>408919.88685714267</v>
      </c>
      <c r="J473" s="14"/>
      <c r="K473" s="78">
        <v>44647</v>
      </c>
      <c r="L473" s="79">
        <f t="shared" ca="1" si="397"/>
        <v>1850.8969899038457</v>
      </c>
      <c r="M473" s="79">
        <f t="shared" ca="1" si="425"/>
        <v>1850.8969899038457</v>
      </c>
      <c r="N473" s="79">
        <f t="shared" ca="1" si="381"/>
        <v>1353.3700000000008</v>
      </c>
      <c r="O473" s="79">
        <f t="shared" ca="1" si="398"/>
        <v>497.52698990384488</v>
      </c>
      <c r="P473" s="79">
        <f t="shared" ca="1" si="399"/>
        <v>497.52698990384488</v>
      </c>
      <c r="Q473" s="79">
        <f t="shared" ca="1" si="389"/>
        <v>800481.42706250143</v>
      </c>
      <c r="R473" s="14">
        <f ca="1">SUM(P$12:P473)</f>
        <v>409204.66900096077</v>
      </c>
      <c r="S473" s="77">
        <f ca="1">SUM(N$12:N473)+SUMIF(O$12:O473, "&lt;0")</f>
        <v>391276.75806153775</v>
      </c>
      <c r="U473" s="78">
        <v>44647</v>
      </c>
      <c r="V473" s="79">
        <f t="shared" ca="1" si="400"/>
        <v>1250</v>
      </c>
      <c r="W473" s="79">
        <f t="shared" ca="1" si="426"/>
        <v>1250</v>
      </c>
      <c r="X473" s="79">
        <f t="shared" ca="1" si="382"/>
        <v>1250</v>
      </c>
      <c r="Y473" s="79">
        <f t="shared" ca="1" si="401"/>
        <v>0</v>
      </c>
      <c r="Z473" s="79">
        <f t="shared" ca="1" si="402"/>
        <v>0</v>
      </c>
      <c r="AA473" s="79">
        <f t="shared" ca="1" si="390"/>
        <v>566131.60100000002</v>
      </c>
      <c r="AB473" s="14">
        <f ca="1">SUM(Z$12:Z473)</f>
        <v>290572.10199999996</v>
      </c>
      <c r="AC473" s="77">
        <f ca="1">SUM(X$12:X473)+SUMIF(Y$12:Y473, "&lt;0")</f>
        <v>275559.49900000001</v>
      </c>
      <c r="AE473" s="78">
        <v>44647</v>
      </c>
      <c r="AF473" s="79">
        <f t="shared" ca="1" si="403"/>
        <v>2000</v>
      </c>
      <c r="AG473" s="79">
        <f t="shared" ca="1" si="427"/>
        <v>2000</v>
      </c>
      <c r="AH473" s="79">
        <f t="shared" ca="1" si="383"/>
        <v>1384.9467768606407</v>
      </c>
      <c r="AI473" s="79">
        <f t="shared" ca="1" si="404"/>
        <v>615.05322313935926</v>
      </c>
      <c r="AJ473" s="79">
        <f t="shared" ca="1" si="405"/>
        <v>615.05322313935926</v>
      </c>
      <c r="AK473" s="79">
        <f t="shared" ca="1" si="422"/>
        <v>858081.49010891607</v>
      </c>
      <c r="AL473" s="14">
        <f ca="1">SUM(AJ$12:AJ473)</f>
        <v>438185.02563912963</v>
      </c>
      <c r="AM473" s="77">
        <f ca="1">SUM(AH$12:AH473)+SUMIF(AI$12:AI473, "&lt;0")</f>
        <v>419896.4644697865</v>
      </c>
      <c r="AO473" s="78">
        <v>44647</v>
      </c>
      <c r="AP473" s="79">
        <f t="shared" ca="1" si="406"/>
        <v>3000</v>
      </c>
      <c r="AQ473" s="79">
        <f t="shared" ca="1" si="428"/>
        <v>3000</v>
      </c>
      <c r="AR473" s="79">
        <f t="shared" ca="1" si="384"/>
        <v>1917.4959195304698</v>
      </c>
      <c r="AS473" s="79">
        <f t="shared" ca="1" si="407"/>
        <v>1082.5040804695302</v>
      </c>
      <c r="AT473" s="79">
        <f t="shared" ca="1" si="408"/>
        <v>1082.5040804695302</v>
      </c>
      <c r="AU473" s="79">
        <f t="shared" ca="1" si="391"/>
        <v>1219967.7235622816</v>
      </c>
      <c r="AV473" s="14">
        <f ca="1">SUM(AT$12:AT473)</f>
        <v>625769.4562128064</v>
      </c>
      <c r="AW473" s="77">
        <f ca="1">SUM(AR$12:AR473)+SUMIF(AS$12:AS473, "&lt;0")</f>
        <v>594198.26734947565</v>
      </c>
      <c r="AX473" s="14"/>
      <c r="AZ473" s="78">
        <v>44647</v>
      </c>
      <c r="BA473" s="79">
        <f t="shared" ca="1" si="409"/>
        <v>1500</v>
      </c>
      <c r="BB473" s="79">
        <f t="shared" ca="1" si="429"/>
        <v>1500</v>
      </c>
      <c r="BC473" s="79">
        <f t="shared" ca="1" si="385"/>
        <v>1353.3700000000008</v>
      </c>
      <c r="BD473" s="79">
        <f t="shared" ca="1" si="410"/>
        <v>146.6299999999992</v>
      </c>
      <c r="BE473" s="79">
        <f t="shared" ca="1" si="411"/>
        <v>146.6299999999992</v>
      </c>
      <c r="BF473" s="79">
        <f t="shared" ca="1" si="392"/>
        <v>663631.60100000002</v>
      </c>
      <c r="BG473" s="14">
        <f ca="1">SUM(BE$12:BE473)</f>
        <v>339727.06499999994</v>
      </c>
      <c r="BH473" s="77">
        <f ca="1">SUM(BC$12:BC473)+SUMIF(BD$12:BD473, "&lt;0")</f>
        <v>323904.53600000008</v>
      </c>
      <c r="BJ473" s="78">
        <v>44647</v>
      </c>
      <c r="BK473" s="79">
        <f t="shared" ca="1" si="412"/>
        <v>1750</v>
      </c>
      <c r="BL473" s="79">
        <f t="shared" ca="1" si="430"/>
        <v>1750</v>
      </c>
      <c r="BM473" s="79">
        <f t="shared" ca="1" si="386"/>
        <v>1353.3700000000008</v>
      </c>
      <c r="BN473" s="79">
        <f t="shared" ca="1" si="413"/>
        <v>396.6299999999992</v>
      </c>
      <c r="BO473" s="79">
        <f t="shared" ca="1" si="414"/>
        <v>396.6299999999992</v>
      </c>
      <c r="BP473" s="79">
        <f t="shared" ca="1" si="393"/>
        <v>761131.60100000002</v>
      </c>
      <c r="BQ473" s="14">
        <f ca="1">SUM(BO$12:BO473)</f>
        <v>389227.06499999994</v>
      </c>
      <c r="BR473" s="77">
        <f ca="1">SUM(BM$12:BM473)+SUMIF(BN$12:BN473, "&lt;0")</f>
        <v>371904.53600000002</v>
      </c>
      <c r="BT473" s="78">
        <v>44647</v>
      </c>
      <c r="BU473" s="79">
        <f t="shared" ca="1" si="415"/>
        <v>2000</v>
      </c>
      <c r="BV473" s="79">
        <f t="shared" ca="1" si="431"/>
        <v>2000</v>
      </c>
      <c r="BW473" s="79">
        <f t="shared" ca="1" si="387"/>
        <v>1384.9467768606407</v>
      </c>
      <c r="BX473" s="79">
        <f t="shared" ca="1" si="416"/>
        <v>615.05322313935926</v>
      </c>
      <c r="BY473" s="79">
        <f t="shared" ca="1" si="417"/>
        <v>615.05322313935926</v>
      </c>
      <c r="BZ473" s="79">
        <f t="shared" ca="1" si="423"/>
        <v>858081.49010891607</v>
      </c>
      <c r="CA473" s="14">
        <f ca="1">SUM(BY$12:BY473)</f>
        <v>438185.02563912963</v>
      </c>
      <c r="CB473" s="77">
        <f ca="1">SUM(BW$12:BW473)+SUMIF(BX$12:BX473, "&lt;0")</f>
        <v>419896.4644697865</v>
      </c>
      <c r="CD473" s="78">
        <v>44647</v>
      </c>
      <c r="CE473" s="79">
        <f t="shared" ca="1" si="418"/>
        <v>2500</v>
      </c>
      <c r="CF473" s="79">
        <f t="shared" ca="1" si="432"/>
        <v>2500</v>
      </c>
      <c r="CG473" s="79">
        <f t="shared" ca="1" si="388"/>
        <v>1884.9467768606407</v>
      </c>
      <c r="CH473" s="79">
        <f t="shared" ca="1" si="419"/>
        <v>615.05322313935926</v>
      </c>
      <c r="CI473" s="79">
        <f t="shared" ca="1" si="420"/>
        <v>615.05322313935926</v>
      </c>
      <c r="CJ473" s="79">
        <f t="shared" ca="1" si="394"/>
        <v>1044341.6999499126</v>
      </c>
      <c r="CK473" s="14">
        <f ca="1">SUM(CI$12:CI473)</f>
        <v>534185.02563912969</v>
      </c>
      <c r="CL473" s="77">
        <f ca="1">SUM(CG$12:CG473)+SUMIF(CH$12:CH473, "&lt;0")</f>
        <v>510156.67431078298</v>
      </c>
    </row>
    <row r="474" spans="1:90" x14ac:dyDescent="0.2">
      <c r="A474" s="56">
        <v>44648</v>
      </c>
      <c r="B474" s="76">
        <f ca="1">IF($A474&gt;= $C$5,$C$6, INDEX('[1]Historical Data'!$D$2:$D$742, MATCH(A474, '[1]Historical Data'!$B$2:$B$742, 0)))</f>
        <v>1942.7882857142852</v>
      </c>
      <c r="C474" s="79">
        <f t="shared" ca="1" si="424"/>
        <v>1942.7882857142852</v>
      </c>
      <c r="D474" s="79">
        <f t="shared" ca="1" si="380"/>
        <v>609.47499999999627</v>
      </c>
      <c r="E474" s="79">
        <f t="shared" ca="1" si="395"/>
        <v>1333.3132857142889</v>
      </c>
      <c r="F474" s="79">
        <f t="shared" ca="1" si="396"/>
        <v>1333.3132857142889</v>
      </c>
      <c r="G474" s="79">
        <f t="shared" ca="1" si="421"/>
        <v>838261.8207142941</v>
      </c>
      <c r="H474" s="14">
        <f ca="1">SUM(F$12:F474)</f>
        <v>428732.45885714254</v>
      </c>
      <c r="I474" s="77">
        <f ca="1">SUM(D$12:D474)+SUMIF(E$12:E474, "&lt;0")</f>
        <v>409529.36185714265</v>
      </c>
      <c r="J474" s="14"/>
      <c r="K474" s="78">
        <v>44648</v>
      </c>
      <c r="L474" s="79">
        <f t="shared" ca="1" si="397"/>
        <v>1850.8969899038457</v>
      </c>
      <c r="M474" s="79">
        <f t="shared" ca="1" si="425"/>
        <v>1850.8969899038457</v>
      </c>
      <c r="N474" s="79">
        <f t="shared" ca="1" si="381"/>
        <v>609.47499999999627</v>
      </c>
      <c r="O474" s="79">
        <f t="shared" ca="1" si="398"/>
        <v>1241.4219899038494</v>
      </c>
      <c r="P474" s="79">
        <f t="shared" ca="1" si="399"/>
        <v>1241.4219899038494</v>
      </c>
      <c r="Q474" s="79">
        <f t="shared" ca="1" si="389"/>
        <v>802332.32405240531</v>
      </c>
      <c r="R474" s="14">
        <f ca="1">SUM(P$12:P474)</f>
        <v>410446.09099086461</v>
      </c>
      <c r="S474" s="77">
        <f ca="1">SUM(N$12:N474)+SUMIF(O$12:O474, "&lt;0")</f>
        <v>391886.23306153773</v>
      </c>
      <c r="U474" s="78">
        <v>44648</v>
      </c>
      <c r="V474" s="79">
        <f t="shared" ca="1" si="400"/>
        <v>1250</v>
      </c>
      <c r="W474" s="79">
        <f t="shared" ca="1" si="426"/>
        <v>1250</v>
      </c>
      <c r="X474" s="79">
        <f t="shared" ca="1" si="382"/>
        <v>954.51200000000199</v>
      </c>
      <c r="Y474" s="79">
        <f t="shared" ca="1" si="401"/>
        <v>295.48799999999801</v>
      </c>
      <c r="Z474" s="79">
        <f t="shared" ca="1" si="402"/>
        <v>295.48799999999801</v>
      </c>
      <c r="AA474" s="79">
        <f t="shared" ca="1" si="390"/>
        <v>567381.60100000002</v>
      </c>
      <c r="AB474" s="14">
        <f ca="1">SUM(Z$12:Z474)</f>
        <v>290867.58999999997</v>
      </c>
      <c r="AC474" s="77">
        <f ca="1">SUM(X$12:X474)+SUMIF(Y$12:Y474, "&lt;0")</f>
        <v>276514.011</v>
      </c>
      <c r="AE474" s="78">
        <v>44648</v>
      </c>
      <c r="AF474" s="79">
        <f t="shared" ca="1" si="403"/>
        <v>2000</v>
      </c>
      <c r="AG474" s="79">
        <f t="shared" ca="1" si="427"/>
        <v>2000</v>
      </c>
      <c r="AH474" s="79">
        <f t="shared" ca="1" si="383"/>
        <v>617.54653021353329</v>
      </c>
      <c r="AI474" s="79">
        <f t="shared" ca="1" si="404"/>
        <v>1382.4534697864667</v>
      </c>
      <c r="AJ474" s="79">
        <f t="shared" ca="1" si="405"/>
        <v>1382.4534697864667</v>
      </c>
      <c r="AK474" s="79">
        <f t="shared" ca="1" si="422"/>
        <v>860081.49010891607</v>
      </c>
      <c r="AL474" s="14">
        <f ca="1">SUM(AJ$12:AJ474)</f>
        <v>439567.47910891607</v>
      </c>
      <c r="AM474" s="77">
        <f ca="1">SUM(AH$12:AH474)+SUMIF(AI$12:AI474, "&lt;0")</f>
        <v>420514.01100000006</v>
      </c>
      <c r="AO474" s="78">
        <v>44648</v>
      </c>
      <c r="AP474" s="79">
        <f t="shared" ca="1" si="406"/>
        <v>3000</v>
      </c>
      <c r="AQ474" s="79">
        <f t="shared" ca="1" si="428"/>
        <v>3000</v>
      </c>
      <c r="AR474" s="79">
        <f t="shared" ca="1" si="384"/>
        <v>1173.6009195304657</v>
      </c>
      <c r="AS474" s="79">
        <f t="shared" ca="1" si="407"/>
        <v>1826.3990804695343</v>
      </c>
      <c r="AT474" s="79">
        <f t="shared" ca="1" si="408"/>
        <v>1826.3990804695343</v>
      </c>
      <c r="AU474" s="79">
        <f t="shared" ca="1" si="391"/>
        <v>1222967.7235622816</v>
      </c>
      <c r="AV474" s="14">
        <f ca="1">SUM(AT$12:AT474)</f>
        <v>627595.8552932759</v>
      </c>
      <c r="AW474" s="77">
        <f ca="1">SUM(AR$12:AR474)+SUMIF(AS$12:AS474, "&lt;0")</f>
        <v>595371.86826900614</v>
      </c>
      <c r="AX474" s="14"/>
      <c r="AZ474" s="78">
        <v>44648</v>
      </c>
      <c r="BA474" s="79">
        <f t="shared" ca="1" si="409"/>
        <v>1500</v>
      </c>
      <c r="BB474" s="79">
        <f t="shared" ca="1" si="429"/>
        <v>1500</v>
      </c>
      <c r="BC474" s="79">
        <f t="shared" ca="1" si="385"/>
        <v>609.47499999999627</v>
      </c>
      <c r="BD474" s="79">
        <f t="shared" ca="1" si="410"/>
        <v>890.52500000000373</v>
      </c>
      <c r="BE474" s="79">
        <f t="shared" ca="1" si="411"/>
        <v>890.52500000000373</v>
      </c>
      <c r="BF474" s="79">
        <f t="shared" ca="1" si="392"/>
        <v>665131.60100000002</v>
      </c>
      <c r="BG474" s="14">
        <f ca="1">SUM(BE$12:BE474)</f>
        <v>340617.58999999997</v>
      </c>
      <c r="BH474" s="77">
        <f ca="1">SUM(BC$12:BC474)+SUMIF(BD$12:BD474, "&lt;0")</f>
        <v>324514.01100000006</v>
      </c>
      <c r="BJ474" s="78">
        <v>44648</v>
      </c>
      <c r="BK474" s="79">
        <f t="shared" ca="1" si="412"/>
        <v>1750</v>
      </c>
      <c r="BL474" s="79">
        <f t="shared" ca="1" si="430"/>
        <v>1750</v>
      </c>
      <c r="BM474" s="79">
        <f t="shared" ca="1" si="386"/>
        <v>609.47499999999627</v>
      </c>
      <c r="BN474" s="79">
        <f t="shared" ca="1" si="413"/>
        <v>1140.5250000000037</v>
      </c>
      <c r="BO474" s="79">
        <f t="shared" ca="1" si="414"/>
        <v>1140.5250000000037</v>
      </c>
      <c r="BP474" s="79">
        <f t="shared" ca="1" si="393"/>
        <v>762881.60100000002</v>
      </c>
      <c r="BQ474" s="14">
        <f ca="1">SUM(BO$12:BO474)</f>
        <v>390367.58999999997</v>
      </c>
      <c r="BR474" s="77">
        <f ca="1">SUM(BM$12:BM474)+SUMIF(BN$12:BN474, "&lt;0")</f>
        <v>372514.011</v>
      </c>
      <c r="BT474" s="78">
        <v>44648</v>
      </c>
      <c r="BU474" s="79">
        <f t="shared" ca="1" si="415"/>
        <v>2000</v>
      </c>
      <c r="BV474" s="79">
        <f t="shared" ca="1" si="431"/>
        <v>2000</v>
      </c>
      <c r="BW474" s="79">
        <f t="shared" ca="1" si="387"/>
        <v>617.54653021353329</v>
      </c>
      <c r="BX474" s="79">
        <f t="shared" ca="1" si="416"/>
        <v>1382.4534697864667</v>
      </c>
      <c r="BY474" s="79">
        <f t="shared" ca="1" si="417"/>
        <v>1382.4534697864667</v>
      </c>
      <c r="BZ474" s="79">
        <f t="shared" ca="1" si="423"/>
        <v>860081.49010891607</v>
      </c>
      <c r="CA474" s="14">
        <f ca="1">SUM(BY$12:BY474)</f>
        <v>439567.47910891607</v>
      </c>
      <c r="CB474" s="77">
        <f ca="1">SUM(BW$12:BW474)+SUMIF(BX$12:BX474, "&lt;0")</f>
        <v>420514.01100000006</v>
      </c>
      <c r="CD474" s="78">
        <v>44648</v>
      </c>
      <c r="CE474" s="79">
        <f t="shared" ca="1" si="418"/>
        <v>2500</v>
      </c>
      <c r="CF474" s="79">
        <f t="shared" ca="1" si="432"/>
        <v>2500</v>
      </c>
      <c r="CG474" s="79">
        <f t="shared" ca="1" si="388"/>
        <v>1117.5465302135333</v>
      </c>
      <c r="CH474" s="79">
        <f t="shared" ca="1" si="419"/>
        <v>1382.4534697864667</v>
      </c>
      <c r="CI474" s="79">
        <f t="shared" ca="1" si="420"/>
        <v>1382.4534697864667</v>
      </c>
      <c r="CJ474" s="79">
        <f t="shared" ca="1" si="394"/>
        <v>1046841.6999499126</v>
      </c>
      <c r="CK474" s="14">
        <f ca="1">SUM(CI$12:CI474)</f>
        <v>535567.47910891613</v>
      </c>
      <c r="CL474" s="77">
        <f ca="1">SUM(CG$12:CG474)+SUMIF(CH$12:CH474, "&lt;0")</f>
        <v>511274.22084099654</v>
      </c>
    </row>
    <row r="475" spans="1:90" x14ac:dyDescent="0.2">
      <c r="A475" s="56">
        <v>44649</v>
      </c>
      <c r="B475" s="76">
        <f ca="1">IF($A475&gt;= $C$5,$C$6, INDEX('[1]Historical Data'!$D$2:$D$742, MATCH(A475, '[1]Historical Data'!$B$2:$B$742, 0)))</f>
        <v>1942.7882857142852</v>
      </c>
      <c r="C475" s="79">
        <f t="shared" ca="1" si="424"/>
        <v>1942.7882857142852</v>
      </c>
      <c r="D475" s="79">
        <f t="shared" ca="1" si="380"/>
        <v>771.04900000000134</v>
      </c>
      <c r="E475" s="79">
        <f t="shared" ca="1" si="395"/>
        <v>1171.7392857142838</v>
      </c>
      <c r="F475" s="79">
        <f t="shared" ca="1" si="396"/>
        <v>1171.7392857142838</v>
      </c>
      <c r="G475" s="79">
        <f t="shared" ca="1" si="421"/>
        <v>840204.60900000844</v>
      </c>
      <c r="H475" s="14">
        <f ca="1">SUM(F$12:F475)</f>
        <v>429904.19814285683</v>
      </c>
      <c r="I475" s="77">
        <f ca="1">SUM(D$12:D475)+SUMIF(E$12:E475, "&lt;0")</f>
        <v>410300.41085714265</v>
      </c>
      <c r="J475" s="14"/>
      <c r="K475" s="78">
        <v>44649</v>
      </c>
      <c r="L475" s="79">
        <f t="shared" ca="1" si="397"/>
        <v>1850.8969899038457</v>
      </c>
      <c r="M475" s="79">
        <f t="shared" ca="1" si="425"/>
        <v>1850.8969899038457</v>
      </c>
      <c r="N475" s="79">
        <f t="shared" ca="1" si="381"/>
        <v>771.04900000000134</v>
      </c>
      <c r="O475" s="79">
        <f t="shared" ca="1" si="398"/>
        <v>1079.8479899038443</v>
      </c>
      <c r="P475" s="79">
        <f t="shared" ca="1" si="399"/>
        <v>1079.8479899038443</v>
      </c>
      <c r="Q475" s="79">
        <f t="shared" ca="1" si="389"/>
        <v>804183.22104230919</v>
      </c>
      <c r="R475" s="14">
        <f ca="1">SUM(P$12:P475)</f>
        <v>411525.93898076843</v>
      </c>
      <c r="S475" s="77">
        <f ca="1">SUM(N$12:N475)+SUMIF(O$12:O475, "&lt;0")</f>
        <v>392657.28206153773</v>
      </c>
      <c r="U475" s="78">
        <v>44649</v>
      </c>
      <c r="V475" s="79">
        <f t="shared" ca="1" si="400"/>
        <v>1250</v>
      </c>
      <c r="W475" s="79">
        <f t="shared" ca="1" si="426"/>
        <v>1250</v>
      </c>
      <c r="X475" s="79">
        <f t="shared" ca="1" si="382"/>
        <v>771.04900000000134</v>
      </c>
      <c r="Y475" s="79">
        <f t="shared" ca="1" si="401"/>
        <v>478.95099999999866</v>
      </c>
      <c r="Z475" s="79">
        <f t="shared" ca="1" si="402"/>
        <v>478.95099999999866</v>
      </c>
      <c r="AA475" s="79">
        <f t="shared" ca="1" si="390"/>
        <v>568631.60100000002</v>
      </c>
      <c r="AB475" s="14">
        <f ca="1">SUM(Z$12:Z475)</f>
        <v>291346.54099999997</v>
      </c>
      <c r="AC475" s="77">
        <f ca="1">SUM(X$12:X475)+SUMIF(Y$12:Y475, "&lt;0")</f>
        <v>277285.06</v>
      </c>
      <c r="AE475" s="78">
        <v>44649</v>
      </c>
      <c r="AF475" s="79">
        <f t="shared" ca="1" si="403"/>
        <v>2000</v>
      </c>
      <c r="AG475" s="79">
        <f t="shared" ca="1" si="427"/>
        <v>2000</v>
      </c>
      <c r="AH475" s="79">
        <f t="shared" ca="1" si="383"/>
        <v>771.04900000000134</v>
      </c>
      <c r="AI475" s="79">
        <f t="shared" ca="1" si="404"/>
        <v>1228.9509999999987</v>
      </c>
      <c r="AJ475" s="79">
        <f t="shared" ca="1" si="405"/>
        <v>1228.9509999999987</v>
      </c>
      <c r="AK475" s="79">
        <f t="shared" ca="1" si="422"/>
        <v>862081.49010891607</v>
      </c>
      <c r="AL475" s="14">
        <f ca="1">SUM(AJ$12:AJ475)</f>
        <v>440796.43010891607</v>
      </c>
      <c r="AM475" s="77">
        <f ca="1">SUM(AH$12:AH475)+SUMIF(AI$12:AI475, "&lt;0")</f>
        <v>421285.06000000006</v>
      </c>
      <c r="AO475" s="78">
        <v>44649</v>
      </c>
      <c r="AP475" s="79">
        <f t="shared" ca="1" si="406"/>
        <v>3000</v>
      </c>
      <c r="AQ475" s="79">
        <f t="shared" ca="1" si="428"/>
        <v>3000</v>
      </c>
      <c r="AR475" s="79">
        <f t="shared" ca="1" si="384"/>
        <v>1335.1749195304703</v>
      </c>
      <c r="AS475" s="79">
        <f t="shared" ca="1" si="407"/>
        <v>1664.8250804695297</v>
      </c>
      <c r="AT475" s="79">
        <f t="shared" ca="1" si="408"/>
        <v>1664.8250804695297</v>
      </c>
      <c r="AU475" s="79">
        <f t="shared" ca="1" si="391"/>
        <v>1225967.7235622816</v>
      </c>
      <c r="AV475" s="14">
        <f ca="1">SUM(AT$12:AT475)</f>
        <v>629260.68037374539</v>
      </c>
      <c r="AW475" s="77">
        <f ca="1">SUM(AR$12:AR475)+SUMIF(AS$12:AS475, "&lt;0")</f>
        <v>596707.04318853666</v>
      </c>
      <c r="AX475" s="14"/>
      <c r="AZ475" s="78">
        <v>44649</v>
      </c>
      <c r="BA475" s="79">
        <f t="shared" ca="1" si="409"/>
        <v>1500</v>
      </c>
      <c r="BB475" s="79">
        <f t="shared" ca="1" si="429"/>
        <v>1500</v>
      </c>
      <c r="BC475" s="79">
        <f t="shared" ca="1" si="385"/>
        <v>771.04900000000134</v>
      </c>
      <c r="BD475" s="79">
        <f t="shared" ca="1" si="410"/>
        <v>728.95099999999866</v>
      </c>
      <c r="BE475" s="79">
        <f t="shared" ca="1" si="411"/>
        <v>728.95099999999866</v>
      </c>
      <c r="BF475" s="79">
        <f t="shared" ca="1" si="392"/>
        <v>666631.60100000002</v>
      </c>
      <c r="BG475" s="14">
        <f ca="1">SUM(BE$12:BE475)</f>
        <v>341346.54099999997</v>
      </c>
      <c r="BH475" s="77">
        <f ca="1">SUM(BC$12:BC475)+SUMIF(BD$12:BD475, "&lt;0")</f>
        <v>325285.06000000006</v>
      </c>
      <c r="BJ475" s="78">
        <v>44649</v>
      </c>
      <c r="BK475" s="79">
        <f t="shared" ca="1" si="412"/>
        <v>1750</v>
      </c>
      <c r="BL475" s="79">
        <f t="shared" ca="1" si="430"/>
        <v>1750</v>
      </c>
      <c r="BM475" s="79">
        <f t="shared" ca="1" si="386"/>
        <v>771.04900000000134</v>
      </c>
      <c r="BN475" s="79">
        <f t="shared" ca="1" si="413"/>
        <v>978.95099999999866</v>
      </c>
      <c r="BO475" s="79">
        <f t="shared" ca="1" si="414"/>
        <v>978.95099999999866</v>
      </c>
      <c r="BP475" s="79">
        <f t="shared" ca="1" si="393"/>
        <v>764631.60100000002</v>
      </c>
      <c r="BQ475" s="14">
        <f ca="1">SUM(BO$12:BO475)</f>
        <v>391346.54099999997</v>
      </c>
      <c r="BR475" s="77">
        <f ca="1">SUM(BM$12:BM475)+SUMIF(BN$12:BN475, "&lt;0")</f>
        <v>373285.06</v>
      </c>
      <c r="BT475" s="78">
        <v>44649</v>
      </c>
      <c r="BU475" s="79">
        <f t="shared" ca="1" si="415"/>
        <v>2000</v>
      </c>
      <c r="BV475" s="79">
        <f t="shared" ca="1" si="431"/>
        <v>2000</v>
      </c>
      <c r="BW475" s="79">
        <f t="shared" ca="1" si="387"/>
        <v>771.04900000000134</v>
      </c>
      <c r="BX475" s="79">
        <f t="shared" ca="1" si="416"/>
        <v>1228.9509999999987</v>
      </c>
      <c r="BY475" s="79">
        <f t="shared" ca="1" si="417"/>
        <v>1228.9509999999987</v>
      </c>
      <c r="BZ475" s="79">
        <f t="shared" ca="1" si="423"/>
        <v>862081.49010891607</v>
      </c>
      <c r="CA475" s="14">
        <f ca="1">SUM(BY$12:BY475)</f>
        <v>440796.43010891607</v>
      </c>
      <c r="CB475" s="77">
        <f ca="1">SUM(BW$12:BW475)+SUMIF(BX$12:BX475, "&lt;0")</f>
        <v>421285.06000000006</v>
      </c>
      <c r="CD475" s="78">
        <v>44649</v>
      </c>
      <c r="CE475" s="79">
        <f t="shared" ca="1" si="418"/>
        <v>2500</v>
      </c>
      <c r="CF475" s="79">
        <f t="shared" ca="1" si="432"/>
        <v>2500</v>
      </c>
      <c r="CG475" s="79">
        <f t="shared" ca="1" si="388"/>
        <v>1255.6152835664354</v>
      </c>
      <c r="CH475" s="79">
        <f t="shared" ca="1" si="419"/>
        <v>1244.3847164335646</v>
      </c>
      <c r="CI475" s="79">
        <f t="shared" ca="1" si="420"/>
        <v>1244.3847164335646</v>
      </c>
      <c r="CJ475" s="79">
        <f t="shared" ca="1" si="394"/>
        <v>1049341.6999499127</v>
      </c>
      <c r="CK475" s="14">
        <f ca="1">SUM(CI$12:CI475)</f>
        <v>536811.86382534972</v>
      </c>
      <c r="CL475" s="77">
        <f ca="1">SUM(CG$12:CG475)+SUMIF(CH$12:CH475, "&lt;0")</f>
        <v>512529.83612456295</v>
      </c>
    </row>
    <row r="476" spans="1:90" x14ac:dyDescent="0.2">
      <c r="A476" s="56">
        <v>44650</v>
      </c>
      <c r="B476" s="76">
        <f ca="1">IF($A476&gt;= $C$5,$C$6, INDEX('[1]Historical Data'!$D$2:$D$742, MATCH(A476, '[1]Historical Data'!$B$2:$B$742, 0)))</f>
        <v>1942.7882857142852</v>
      </c>
      <c r="C476" s="79">
        <f t="shared" ca="1" si="424"/>
        <v>1942.7882857142852</v>
      </c>
      <c r="D476" s="79">
        <f t="shared" ca="1" si="380"/>
        <v>0</v>
      </c>
      <c r="E476" s="79">
        <f t="shared" ca="1" si="395"/>
        <v>1942.7882857142852</v>
      </c>
      <c r="F476" s="79">
        <f t="shared" ca="1" si="396"/>
        <v>1942.7882857142852</v>
      </c>
      <c r="G476" s="79">
        <f t="shared" ca="1" si="421"/>
        <v>842147.39728572278</v>
      </c>
      <c r="H476" s="14">
        <f ca="1">SUM(F$12:F476)</f>
        <v>431846.98642857111</v>
      </c>
      <c r="I476" s="77">
        <f ca="1">SUM(D$12:D476)+SUMIF(E$12:E476, "&lt;0")</f>
        <v>410300.41085714265</v>
      </c>
      <c r="J476" s="14"/>
      <c r="K476" s="78">
        <v>44650</v>
      </c>
      <c r="L476" s="79">
        <f t="shared" ca="1" si="397"/>
        <v>1850.8969899038457</v>
      </c>
      <c r="M476" s="79">
        <f t="shared" ca="1" si="425"/>
        <v>1850.8969899038457</v>
      </c>
      <c r="N476" s="79">
        <f t="shared" ca="1" si="381"/>
        <v>0</v>
      </c>
      <c r="O476" s="79">
        <f t="shared" ca="1" si="398"/>
        <v>1850.8969899038457</v>
      </c>
      <c r="P476" s="79">
        <f t="shared" ca="1" si="399"/>
        <v>1850.8969899038457</v>
      </c>
      <c r="Q476" s="79">
        <f t="shared" ca="1" si="389"/>
        <v>806034.11803221307</v>
      </c>
      <c r="R476" s="14">
        <f ca="1">SUM(P$12:P476)</f>
        <v>413376.83597067225</v>
      </c>
      <c r="S476" s="77">
        <f ca="1">SUM(N$12:N476)+SUMIF(O$12:O476, "&lt;0")</f>
        <v>392657.28206153773</v>
      </c>
      <c r="U476" s="78">
        <v>44650</v>
      </c>
      <c r="V476" s="79">
        <f t="shared" ca="1" si="400"/>
        <v>1250</v>
      </c>
      <c r="W476" s="79">
        <f t="shared" ca="1" si="426"/>
        <v>1250</v>
      </c>
      <c r="X476" s="79">
        <f t="shared" ca="1" si="382"/>
        <v>0</v>
      </c>
      <c r="Y476" s="79">
        <f t="shared" ca="1" si="401"/>
        <v>1250</v>
      </c>
      <c r="Z476" s="79">
        <f t="shared" ca="1" si="402"/>
        <v>1250</v>
      </c>
      <c r="AA476" s="79">
        <f t="shared" ca="1" si="390"/>
        <v>569881.60100000002</v>
      </c>
      <c r="AB476" s="14">
        <f ca="1">SUM(Z$12:Z476)</f>
        <v>292596.54099999997</v>
      </c>
      <c r="AC476" s="77">
        <f ca="1">SUM(X$12:X476)+SUMIF(Y$12:Y476, "&lt;0")</f>
        <v>277285.06</v>
      </c>
      <c r="AE476" s="78">
        <v>44650</v>
      </c>
      <c r="AF476" s="79">
        <f t="shared" ca="1" si="403"/>
        <v>2000</v>
      </c>
      <c r="AG476" s="79">
        <f t="shared" ca="1" si="427"/>
        <v>2000</v>
      </c>
      <c r="AH476" s="79">
        <f t="shared" ca="1" si="383"/>
        <v>0</v>
      </c>
      <c r="AI476" s="79">
        <f t="shared" ca="1" si="404"/>
        <v>2000</v>
      </c>
      <c r="AJ476" s="79">
        <f t="shared" ca="1" si="405"/>
        <v>2000</v>
      </c>
      <c r="AK476" s="79">
        <f t="shared" ca="1" si="422"/>
        <v>864081.49010891607</v>
      </c>
      <c r="AL476" s="14">
        <f ca="1">SUM(AJ$12:AJ476)</f>
        <v>442796.43010891607</v>
      </c>
      <c r="AM476" s="77">
        <f ca="1">SUM(AH$12:AH476)+SUMIF(AI$12:AI476, "&lt;0")</f>
        <v>421285.06000000006</v>
      </c>
      <c r="AO476" s="78">
        <v>44650</v>
      </c>
      <c r="AP476" s="79">
        <f t="shared" ca="1" si="406"/>
        <v>3000</v>
      </c>
      <c r="AQ476" s="79">
        <f t="shared" ca="1" si="428"/>
        <v>3000</v>
      </c>
      <c r="AR476" s="79">
        <f t="shared" ca="1" si="384"/>
        <v>564.12591953046922</v>
      </c>
      <c r="AS476" s="79">
        <f t="shared" ca="1" si="407"/>
        <v>2435.8740804695308</v>
      </c>
      <c r="AT476" s="79">
        <f t="shared" ca="1" si="408"/>
        <v>2435.8740804695308</v>
      </c>
      <c r="AU476" s="79">
        <f t="shared" ca="1" si="391"/>
        <v>1228967.7235622816</v>
      </c>
      <c r="AV476" s="14">
        <f ca="1">SUM(AT$12:AT476)</f>
        <v>631696.55445421487</v>
      </c>
      <c r="AW476" s="77">
        <f ca="1">SUM(AR$12:AR476)+SUMIF(AS$12:AS476, "&lt;0")</f>
        <v>597271.16910806717</v>
      </c>
      <c r="AX476" s="14"/>
      <c r="AZ476" s="78">
        <v>44650</v>
      </c>
      <c r="BA476" s="79">
        <f t="shared" ca="1" si="409"/>
        <v>1500</v>
      </c>
      <c r="BB476" s="79">
        <f t="shared" ca="1" si="429"/>
        <v>1500</v>
      </c>
      <c r="BC476" s="79">
        <f t="shared" ca="1" si="385"/>
        <v>0</v>
      </c>
      <c r="BD476" s="79">
        <f t="shared" ca="1" si="410"/>
        <v>1500</v>
      </c>
      <c r="BE476" s="79">
        <f t="shared" ca="1" si="411"/>
        <v>1500</v>
      </c>
      <c r="BF476" s="79">
        <f t="shared" ca="1" si="392"/>
        <v>668131.60100000002</v>
      </c>
      <c r="BG476" s="14">
        <f ca="1">SUM(BE$12:BE476)</f>
        <v>342846.54099999997</v>
      </c>
      <c r="BH476" s="77">
        <f ca="1">SUM(BC$12:BC476)+SUMIF(BD$12:BD476, "&lt;0")</f>
        <v>325285.06000000006</v>
      </c>
      <c r="BJ476" s="78">
        <v>44650</v>
      </c>
      <c r="BK476" s="79">
        <f t="shared" ca="1" si="412"/>
        <v>1750</v>
      </c>
      <c r="BL476" s="79">
        <f t="shared" ca="1" si="430"/>
        <v>1750</v>
      </c>
      <c r="BM476" s="79">
        <f t="shared" ca="1" si="386"/>
        <v>0</v>
      </c>
      <c r="BN476" s="79">
        <f t="shared" ca="1" si="413"/>
        <v>1750</v>
      </c>
      <c r="BO476" s="79">
        <f t="shared" ca="1" si="414"/>
        <v>1750</v>
      </c>
      <c r="BP476" s="79">
        <f t="shared" ca="1" si="393"/>
        <v>766381.60100000002</v>
      </c>
      <c r="BQ476" s="14">
        <f ca="1">SUM(BO$12:BO476)</f>
        <v>393096.54099999997</v>
      </c>
      <c r="BR476" s="77">
        <f ca="1">SUM(BM$12:BM476)+SUMIF(BN$12:BN476, "&lt;0")</f>
        <v>373285.06</v>
      </c>
      <c r="BT476" s="78">
        <v>44650</v>
      </c>
      <c r="BU476" s="79">
        <f t="shared" ca="1" si="415"/>
        <v>2000</v>
      </c>
      <c r="BV476" s="79">
        <f t="shared" ca="1" si="431"/>
        <v>2000</v>
      </c>
      <c r="BW476" s="79">
        <f t="shared" ca="1" si="387"/>
        <v>0</v>
      </c>
      <c r="BX476" s="79">
        <f t="shared" ca="1" si="416"/>
        <v>2000</v>
      </c>
      <c r="BY476" s="79">
        <f t="shared" ca="1" si="417"/>
        <v>2000</v>
      </c>
      <c r="BZ476" s="79">
        <f t="shared" ca="1" si="423"/>
        <v>864081.49010891607</v>
      </c>
      <c r="CA476" s="14">
        <f ca="1">SUM(BY$12:BY476)</f>
        <v>442796.43010891607</v>
      </c>
      <c r="CB476" s="77">
        <f ca="1">SUM(BW$12:BW476)+SUMIF(BX$12:BX476, "&lt;0")</f>
        <v>421285.06000000006</v>
      </c>
      <c r="CD476" s="78">
        <v>44650</v>
      </c>
      <c r="CE476" s="79">
        <f t="shared" ca="1" si="418"/>
        <v>2500</v>
      </c>
      <c r="CF476" s="79">
        <f t="shared" ca="1" si="432"/>
        <v>2500</v>
      </c>
      <c r="CG476" s="79">
        <f t="shared" ca="1" si="388"/>
        <v>461.06103691933117</v>
      </c>
      <c r="CH476" s="79">
        <f t="shared" ca="1" si="419"/>
        <v>2038.9389630806688</v>
      </c>
      <c r="CI476" s="79">
        <f t="shared" ca="1" si="420"/>
        <v>2038.9389630806688</v>
      </c>
      <c r="CJ476" s="79">
        <f t="shared" ca="1" si="394"/>
        <v>1051841.6999499127</v>
      </c>
      <c r="CK476" s="14">
        <f ca="1">SUM(CI$12:CI476)</f>
        <v>538850.80278843036</v>
      </c>
      <c r="CL476" s="77">
        <f ca="1">SUM(CG$12:CG476)+SUMIF(CH$12:CH476, "&lt;0")</f>
        <v>512990.89716148231</v>
      </c>
    </row>
    <row r="477" spans="1:90" x14ac:dyDescent="0.2">
      <c r="A477" s="56">
        <v>44651</v>
      </c>
      <c r="B477" s="76">
        <f ca="1">IF($A477&gt;= $C$5,$C$6, INDEX('[1]Historical Data'!$D$2:$D$742, MATCH(A477, '[1]Historical Data'!$B$2:$B$742, 0)))</f>
        <v>1942.7882857142852</v>
      </c>
      <c r="C477" s="79">
        <f t="shared" ca="1" si="424"/>
        <v>1942.7882857142852</v>
      </c>
      <c r="D477" s="79">
        <f t="shared" ca="1" si="380"/>
        <v>728.76699999999801</v>
      </c>
      <c r="E477" s="79">
        <f t="shared" ca="1" si="395"/>
        <v>1214.0212857142872</v>
      </c>
      <c r="F477" s="79">
        <f t="shared" ca="1" si="396"/>
        <v>1214.0212857142872</v>
      </c>
      <c r="G477" s="79">
        <f t="shared" ca="1" si="421"/>
        <v>844090.18557143712</v>
      </c>
      <c r="H477" s="14">
        <f ca="1">SUM(F$12:F477)</f>
        <v>433061.0077142854</v>
      </c>
      <c r="I477" s="77">
        <f ca="1">SUM(D$12:D477)+SUMIF(E$12:E477, "&lt;0")</f>
        <v>411029.17785714264</v>
      </c>
      <c r="J477" s="14"/>
      <c r="K477" s="78">
        <v>44651</v>
      </c>
      <c r="L477" s="79">
        <f t="shared" ca="1" si="397"/>
        <v>1850.8969899038457</v>
      </c>
      <c r="M477" s="79">
        <f t="shared" ca="1" si="425"/>
        <v>1850.8969899038457</v>
      </c>
      <c r="N477" s="79">
        <f t="shared" ca="1" si="381"/>
        <v>728.76699999999801</v>
      </c>
      <c r="O477" s="79">
        <f t="shared" ca="1" si="398"/>
        <v>1122.1299899038477</v>
      </c>
      <c r="P477" s="79">
        <f t="shared" ca="1" si="399"/>
        <v>1122.1299899038477</v>
      </c>
      <c r="Q477" s="79">
        <f t="shared" ca="1" si="389"/>
        <v>807885.01502211695</v>
      </c>
      <c r="R477" s="14">
        <f ca="1">SUM(P$12:P477)</f>
        <v>414498.96596057608</v>
      </c>
      <c r="S477" s="77">
        <f ca="1">SUM(N$12:N477)+SUMIF(O$12:O477, "&lt;0")</f>
        <v>393386.04906153772</v>
      </c>
      <c r="U477" s="78">
        <v>44651</v>
      </c>
      <c r="V477" s="79">
        <f t="shared" ca="1" si="400"/>
        <v>1250</v>
      </c>
      <c r="W477" s="79">
        <f t="shared" ca="1" si="426"/>
        <v>1250</v>
      </c>
      <c r="X477" s="79">
        <f t="shared" ca="1" si="382"/>
        <v>728.76699999999801</v>
      </c>
      <c r="Y477" s="79">
        <f t="shared" ca="1" si="401"/>
        <v>521.23300000000199</v>
      </c>
      <c r="Z477" s="79">
        <f t="shared" ca="1" si="402"/>
        <v>521.23300000000199</v>
      </c>
      <c r="AA477" s="79">
        <f t="shared" ca="1" si="390"/>
        <v>571131.60100000002</v>
      </c>
      <c r="AB477" s="14">
        <f ca="1">SUM(Z$12:Z477)</f>
        <v>293117.77399999998</v>
      </c>
      <c r="AC477" s="77">
        <f ca="1">SUM(X$12:X477)+SUMIF(Y$12:Y477, "&lt;0")</f>
        <v>278013.82699999999</v>
      </c>
      <c r="AE477" s="78">
        <v>44651</v>
      </c>
      <c r="AF477" s="79">
        <f t="shared" ca="1" si="403"/>
        <v>2000</v>
      </c>
      <c r="AG477" s="79">
        <f t="shared" ca="1" si="427"/>
        <v>2000</v>
      </c>
      <c r="AH477" s="79">
        <f t="shared" ca="1" si="383"/>
        <v>728.76699999999801</v>
      </c>
      <c r="AI477" s="79">
        <f t="shared" ca="1" si="404"/>
        <v>1271.233000000002</v>
      </c>
      <c r="AJ477" s="79">
        <f t="shared" ca="1" si="405"/>
        <v>1271.233000000002</v>
      </c>
      <c r="AK477" s="79">
        <f t="shared" ca="1" si="422"/>
        <v>866081.49010891607</v>
      </c>
      <c r="AL477" s="14">
        <f ca="1">SUM(AJ$12:AJ477)</f>
        <v>444067.66310891608</v>
      </c>
      <c r="AM477" s="77">
        <f ca="1">SUM(AH$12:AH477)+SUMIF(AI$12:AI477, "&lt;0")</f>
        <v>422013.82700000005</v>
      </c>
      <c r="AO477" s="78">
        <v>44651</v>
      </c>
      <c r="AP477" s="79">
        <f t="shared" ca="1" si="406"/>
        <v>3000</v>
      </c>
      <c r="AQ477" s="79">
        <f t="shared" ca="1" si="428"/>
        <v>3000</v>
      </c>
      <c r="AR477" s="79">
        <f t="shared" ca="1" si="384"/>
        <v>1292.8929195304672</v>
      </c>
      <c r="AS477" s="79">
        <f t="shared" ca="1" si="407"/>
        <v>1707.1070804695328</v>
      </c>
      <c r="AT477" s="79">
        <f t="shared" ca="1" si="408"/>
        <v>1707.1070804695328</v>
      </c>
      <c r="AU477" s="79">
        <f t="shared" ca="1" si="391"/>
        <v>1231967.7235622816</v>
      </c>
      <c r="AV477" s="14">
        <f ca="1">SUM(AT$12:AT477)</f>
        <v>633403.66153468436</v>
      </c>
      <c r="AW477" s="77">
        <f ca="1">SUM(AR$12:AR477)+SUMIF(AS$12:AS477, "&lt;0")</f>
        <v>598564.06202759768</v>
      </c>
      <c r="AX477" s="14"/>
      <c r="AZ477" s="78">
        <v>44651</v>
      </c>
      <c r="BA477" s="79">
        <f t="shared" ca="1" si="409"/>
        <v>1500</v>
      </c>
      <c r="BB477" s="79">
        <f t="shared" ca="1" si="429"/>
        <v>1500</v>
      </c>
      <c r="BC477" s="79">
        <f t="shared" ca="1" si="385"/>
        <v>728.76699999999801</v>
      </c>
      <c r="BD477" s="79">
        <f t="shared" ca="1" si="410"/>
        <v>771.23300000000199</v>
      </c>
      <c r="BE477" s="79">
        <f t="shared" ca="1" si="411"/>
        <v>771.23300000000199</v>
      </c>
      <c r="BF477" s="79">
        <f t="shared" ca="1" si="392"/>
        <v>669631.60100000002</v>
      </c>
      <c r="BG477" s="14">
        <f ca="1">SUM(BE$12:BE477)</f>
        <v>343617.77399999998</v>
      </c>
      <c r="BH477" s="77">
        <f ca="1">SUM(BC$12:BC477)+SUMIF(BD$12:BD477, "&lt;0")</f>
        <v>326013.82700000005</v>
      </c>
      <c r="BJ477" s="78">
        <v>44651</v>
      </c>
      <c r="BK477" s="79">
        <f t="shared" ca="1" si="412"/>
        <v>1750</v>
      </c>
      <c r="BL477" s="79">
        <f t="shared" ca="1" si="430"/>
        <v>1750</v>
      </c>
      <c r="BM477" s="79">
        <f t="shared" ca="1" si="386"/>
        <v>728.76699999999801</v>
      </c>
      <c r="BN477" s="79">
        <f t="shared" ca="1" si="413"/>
        <v>1021.233000000002</v>
      </c>
      <c r="BO477" s="79">
        <f t="shared" ca="1" si="414"/>
        <v>1021.233000000002</v>
      </c>
      <c r="BP477" s="79">
        <f t="shared" ca="1" si="393"/>
        <v>768131.60100000002</v>
      </c>
      <c r="BQ477" s="14">
        <f ca="1">SUM(BO$12:BO477)</f>
        <v>394117.77399999998</v>
      </c>
      <c r="BR477" s="77">
        <f ca="1">SUM(BM$12:BM477)+SUMIF(BN$12:BN477, "&lt;0")</f>
        <v>374013.82699999999</v>
      </c>
      <c r="BT477" s="78">
        <v>44651</v>
      </c>
      <c r="BU477" s="79">
        <f t="shared" ca="1" si="415"/>
        <v>2000</v>
      </c>
      <c r="BV477" s="79">
        <f t="shared" ca="1" si="431"/>
        <v>2000</v>
      </c>
      <c r="BW477" s="79">
        <f t="shared" ca="1" si="387"/>
        <v>728.76699999999801</v>
      </c>
      <c r="BX477" s="79">
        <f t="shared" ca="1" si="416"/>
        <v>1271.233000000002</v>
      </c>
      <c r="BY477" s="79">
        <f t="shared" ca="1" si="417"/>
        <v>1271.233000000002</v>
      </c>
      <c r="BZ477" s="79">
        <f t="shared" ca="1" si="423"/>
        <v>866081.49010891607</v>
      </c>
      <c r="CA477" s="14">
        <f ca="1">SUM(BY$12:BY477)</f>
        <v>444067.66310891608</v>
      </c>
      <c r="CB477" s="77">
        <f ca="1">SUM(BW$12:BW477)+SUMIF(BX$12:BX477, "&lt;0")</f>
        <v>422013.82700000005</v>
      </c>
      <c r="CD477" s="78">
        <v>44651</v>
      </c>
      <c r="CE477" s="79">
        <f t="shared" ca="1" si="418"/>
        <v>2500</v>
      </c>
      <c r="CF477" s="79">
        <f t="shared" ca="1" si="432"/>
        <v>2500</v>
      </c>
      <c r="CG477" s="79">
        <f t="shared" ca="1" si="388"/>
        <v>1166.3227902722265</v>
      </c>
      <c r="CH477" s="79">
        <f t="shared" ca="1" si="419"/>
        <v>1333.6772097277735</v>
      </c>
      <c r="CI477" s="79">
        <f t="shared" ca="1" si="420"/>
        <v>1333.6772097277735</v>
      </c>
      <c r="CJ477" s="79">
        <f t="shared" ca="1" si="394"/>
        <v>1054341.6999499127</v>
      </c>
      <c r="CK477" s="14">
        <f ca="1">SUM(CI$12:CI477)</f>
        <v>540184.47999815817</v>
      </c>
      <c r="CL477" s="77">
        <f ca="1">SUM(CG$12:CG477)+SUMIF(CH$12:CH477, "&lt;0")</f>
        <v>514157.21995175455</v>
      </c>
    </row>
    <row r="478" spans="1:90" x14ac:dyDescent="0.2">
      <c r="A478" s="56">
        <v>44652</v>
      </c>
      <c r="B478" s="76">
        <f ca="1">IF($A478&gt;= $C$5,$C$6, INDEX('[1]Historical Data'!$D$2:$D$742, MATCH(A478, '[1]Historical Data'!$B$2:$B$742, 0)))</f>
        <v>1942.7882857142852</v>
      </c>
      <c r="C478" s="79">
        <f t="shared" ca="1" si="424"/>
        <v>1942.7882857142852</v>
      </c>
      <c r="D478" s="79">
        <f t="shared" ca="1" si="380"/>
        <v>118.7950000000028</v>
      </c>
      <c r="E478" s="79">
        <f t="shared" ca="1" si="395"/>
        <v>1823.9932857142824</v>
      </c>
      <c r="F478" s="79">
        <f t="shared" ca="1" si="396"/>
        <v>1823.9932857142824</v>
      </c>
      <c r="G478" s="79">
        <f t="shared" ca="1" si="421"/>
        <v>846032.97385715146</v>
      </c>
      <c r="H478" s="14">
        <f ca="1">SUM(F$12:F478)</f>
        <v>434885.0009999997</v>
      </c>
      <c r="I478" s="77">
        <f ca="1">SUM(D$12:D478)+SUMIF(E$12:E478, "&lt;0")</f>
        <v>411147.97285714262</v>
      </c>
      <c r="J478" s="14"/>
      <c r="K478" s="78">
        <v>44652</v>
      </c>
      <c r="L478" s="79">
        <f t="shared" ca="1" si="397"/>
        <v>1850.8969899038457</v>
      </c>
      <c r="M478" s="79">
        <f t="shared" ca="1" si="425"/>
        <v>1850.8969899038457</v>
      </c>
      <c r="N478" s="79">
        <f t="shared" ca="1" si="381"/>
        <v>118.7950000000028</v>
      </c>
      <c r="O478" s="79">
        <f t="shared" ca="1" si="398"/>
        <v>1732.1019899038429</v>
      </c>
      <c r="P478" s="79">
        <f t="shared" ca="1" si="399"/>
        <v>1732.1019899038429</v>
      </c>
      <c r="Q478" s="79">
        <f t="shared" ca="1" si="389"/>
        <v>809735.91201202082</v>
      </c>
      <c r="R478" s="14">
        <f ca="1">SUM(P$12:P478)</f>
        <v>416231.06795047992</v>
      </c>
      <c r="S478" s="77">
        <f ca="1">SUM(N$12:N478)+SUMIF(O$12:O478, "&lt;0")</f>
        <v>393504.8440615377</v>
      </c>
      <c r="U478" s="78">
        <v>44652</v>
      </c>
      <c r="V478" s="79">
        <f t="shared" ca="1" si="400"/>
        <v>1250</v>
      </c>
      <c r="W478" s="79">
        <f t="shared" ca="1" si="426"/>
        <v>1250</v>
      </c>
      <c r="X478" s="79">
        <f t="shared" ca="1" si="382"/>
        <v>118.7950000000028</v>
      </c>
      <c r="Y478" s="79">
        <f t="shared" ca="1" si="401"/>
        <v>1131.2049999999972</v>
      </c>
      <c r="Z478" s="79">
        <f t="shared" ca="1" si="402"/>
        <v>1131.2049999999972</v>
      </c>
      <c r="AA478" s="79">
        <f t="shared" ca="1" si="390"/>
        <v>572381.60100000002</v>
      </c>
      <c r="AB478" s="14">
        <f ca="1">SUM(Z$12:Z478)</f>
        <v>294248.97899999999</v>
      </c>
      <c r="AC478" s="77">
        <f ca="1">SUM(X$12:X478)+SUMIF(Y$12:Y478, "&lt;0")</f>
        <v>278132.62199999997</v>
      </c>
      <c r="AE478" s="78">
        <v>44652</v>
      </c>
      <c r="AF478" s="79">
        <f t="shared" ca="1" si="403"/>
        <v>2000</v>
      </c>
      <c r="AG478" s="79">
        <f t="shared" ca="1" si="427"/>
        <v>2000</v>
      </c>
      <c r="AH478" s="79">
        <f t="shared" ca="1" si="383"/>
        <v>118.7950000000028</v>
      </c>
      <c r="AI478" s="79">
        <f t="shared" ca="1" si="404"/>
        <v>1881.2049999999972</v>
      </c>
      <c r="AJ478" s="79">
        <f t="shared" ca="1" si="405"/>
        <v>1881.2049999999972</v>
      </c>
      <c r="AK478" s="79">
        <f t="shared" ca="1" si="422"/>
        <v>868081.49010891607</v>
      </c>
      <c r="AL478" s="14">
        <f ca="1">SUM(AJ$12:AJ478)</f>
        <v>445948.8681089161</v>
      </c>
      <c r="AM478" s="77">
        <f ca="1">SUM(AH$12:AH478)+SUMIF(AI$12:AI478, "&lt;0")</f>
        <v>422132.62200000003</v>
      </c>
      <c r="AO478" s="78">
        <v>44652</v>
      </c>
      <c r="AP478" s="79">
        <f t="shared" ca="1" si="406"/>
        <v>3000</v>
      </c>
      <c r="AQ478" s="79">
        <f t="shared" ca="1" si="428"/>
        <v>3000</v>
      </c>
      <c r="AR478" s="79">
        <f t="shared" ca="1" si="384"/>
        <v>682.92091953047202</v>
      </c>
      <c r="AS478" s="79">
        <f t="shared" ca="1" si="407"/>
        <v>2317.079080469528</v>
      </c>
      <c r="AT478" s="79">
        <f t="shared" ca="1" si="408"/>
        <v>2317.079080469528</v>
      </c>
      <c r="AU478" s="79">
        <f t="shared" ca="1" si="391"/>
        <v>1234967.7235622816</v>
      </c>
      <c r="AV478" s="14">
        <f ca="1">SUM(AT$12:AT478)</f>
        <v>635720.74061515392</v>
      </c>
      <c r="AW478" s="77">
        <f ca="1">SUM(AR$12:AR478)+SUMIF(AS$12:AS478, "&lt;0")</f>
        <v>599246.98294712813</v>
      </c>
      <c r="AX478" s="14"/>
      <c r="AZ478" s="78">
        <v>44652</v>
      </c>
      <c r="BA478" s="79">
        <f t="shared" ca="1" si="409"/>
        <v>1500</v>
      </c>
      <c r="BB478" s="79">
        <f t="shared" ca="1" si="429"/>
        <v>1500</v>
      </c>
      <c r="BC478" s="79">
        <f t="shared" ca="1" si="385"/>
        <v>118.7950000000028</v>
      </c>
      <c r="BD478" s="79">
        <f t="shared" ca="1" si="410"/>
        <v>1381.2049999999972</v>
      </c>
      <c r="BE478" s="79">
        <f t="shared" ca="1" si="411"/>
        <v>1381.2049999999972</v>
      </c>
      <c r="BF478" s="79">
        <f t="shared" ca="1" si="392"/>
        <v>671131.60100000002</v>
      </c>
      <c r="BG478" s="14">
        <f ca="1">SUM(BE$12:BE478)</f>
        <v>344998.97899999999</v>
      </c>
      <c r="BH478" s="77">
        <f ca="1">SUM(BC$12:BC478)+SUMIF(BD$12:BD478, "&lt;0")</f>
        <v>326132.62200000003</v>
      </c>
      <c r="BJ478" s="78">
        <v>44652</v>
      </c>
      <c r="BK478" s="79">
        <f t="shared" ca="1" si="412"/>
        <v>1750</v>
      </c>
      <c r="BL478" s="79">
        <f t="shared" ca="1" si="430"/>
        <v>1750</v>
      </c>
      <c r="BM478" s="79">
        <f t="shared" ca="1" si="386"/>
        <v>118.7950000000028</v>
      </c>
      <c r="BN478" s="79">
        <f t="shared" ca="1" si="413"/>
        <v>1631.2049999999972</v>
      </c>
      <c r="BO478" s="79">
        <f t="shared" ca="1" si="414"/>
        <v>1631.2049999999972</v>
      </c>
      <c r="BP478" s="79">
        <f t="shared" ca="1" si="393"/>
        <v>769881.60100000002</v>
      </c>
      <c r="BQ478" s="14">
        <f ca="1">SUM(BO$12:BO478)</f>
        <v>395748.97899999999</v>
      </c>
      <c r="BR478" s="77">
        <f ca="1">SUM(BM$12:BM478)+SUMIF(BN$12:BN478, "&lt;0")</f>
        <v>374132.62199999997</v>
      </c>
      <c r="BT478" s="78">
        <v>44652</v>
      </c>
      <c r="BU478" s="79">
        <f t="shared" ca="1" si="415"/>
        <v>2000</v>
      </c>
      <c r="BV478" s="79">
        <f t="shared" ca="1" si="431"/>
        <v>2000</v>
      </c>
      <c r="BW478" s="79">
        <f t="shared" ca="1" si="387"/>
        <v>118.7950000000028</v>
      </c>
      <c r="BX478" s="79">
        <f t="shared" ca="1" si="416"/>
        <v>1881.2049999999972</v>
      </c>
      <c r="BY478" s="79">
        <f t="shared" ca="1" si="417"/>
        <v>1881.2049999999972</v>
      </c>
      <c r="BZ478" s="79">
        <f t="shared" ca="1" si="423"/>
        <v>868081.49010891607</v>
      </c>
      <c r="CA478" s="14">
        <f ca="1">SUM(BY$12:BY478)</f>
        <v>445948.8681089161</v>
      </c>
      <c r="CB478" s="77">
        <f ca="1">SUM(BW$12:BW478)+SUMIF(BX$12:BX478, "&lt;0")</f>
        <v>422132.62200000003</v>
      </c>
      <c r="CD478" s="78">
        <v>44652</v>
      </c>
      <c r="CE478" s="79">
        <f t="shared" ca="1" si="418"/>
        <v>2500</v>
      </c>
      <c r="CF478" s="79">
        <f t="shared" ca="1" si="432"/>
        <v>2500</v>
      </c>
      <c r="CG478" s="79">
        <f t="shared" ca="1" si="388"/>
        <v>532.84554362512836</v>
      </c>
      <c r="CH478" s="79">
        <f t="shared" ca="1" si="419"/>
        <v>1967.1544563748716</v>
      </c>
      <c r="CI478" s="79">
        <f t="shared" ca="1" si="420"/>
        <v>1967.1544563748716</v>
      </c>
      <c r="CJ478" s="79">
        <f t="shared" ca="1" si="394"/>
        <v>1056841.6999499127</v>
      </c>
      <c r="CK478" s="14">
        <f ca="1">SUM(CI$12:CI478)</f>
        <v>542151.63445453299</v>
      </c>
      <c r="CL478" s="77">
        <f ca="1">SUM(CG$12:CG478)+SUMIF(CH$12:CH478, "&lt;0")</f>
        <v>514690.06549537968</v>
      </c>
    </row>
    <row r="479" spans="1:90" x14ac:dyDescent="0.2">
      <c r="A479" s="56">
        <v>44653</v>
      </c>
      <c r="B479" s="76">
        <f ca="1">IF($A479&gt;= $C$5,$C$6, INDEX('[1]Historical Data'!$D$2:$D$742, MATCH(A479, '[1]Historical Data'!$B$2:$B$742, 0)))</f>
        <v>1942.7882857142852</v>
      </c>
      <c r="C479" s="79">
        <f t="shared" ca="1" si="424"/>
        <v>1942.7882857142852</v>
      </c>
      <c r="D479" s="79">
        <f t="shared" ca="1" si="380"/>
        <v>977.35300000000188</v>
      </c>
      <c r="E479" s="79">
        <f t="shared" ca="1" si="395"/>
        <v>965.43528571428328</v>
      </c>
      <c r="F479" s="79">
        <f t="shared" ca="1" si="396"/>
        <v>965.43528571428328</v>
      </c>
      <c r="G479" s="79">
        <f t="shared" ca="1" si="421"/>
        <v>847975.7621428658</v>
      </c>
      <c r="H479" s="14">
        <f ca="1">SUM(F$12:F479)</f>
        <v>435850.43628571398</v>
      </c>
      <c r="I479" s="77">
        <f ca="1">SUM(D$12:D479)+SUMIF(E$12:E479, "&lt;0")</f>
        <v>412125.32585714263</v>
      </c>
      <c r="J479" s="14"/>
      <c r="K479" s="78">
        <v>44653</v>
      </c>
      <c r="L479" s="79">
        <f t="shared" ca="1" si="397"/>
        <v>1850.8969899038457</v>
      </c>
      <c r="M479" s="79">
        <f t="shared" ca="1" si="425"/>
        <v>1850.8969899038457</v>
      </c>
      <c r="N479" s="79">
        <f t="shared" ca="1" si="381"/>
        <v>977.35300000000188</v>
      </c>
      <c r="O479" s="79">
        <f t="shared" ca="1" si="398"/>
        <v>873.54398990384379</v>
      </c>
      <c r="P479" s="79">
        <f t="shared" ca="1" si="399"/>
        <v>873.54398990384379</v>
      </c>
      <c r="Q479" s="79">
        <f t="shared" ca="1" si="389"/>
        <v>811586.8090019247</v>
      </c>
      <c r="R479" s="14">
        <f ca="1">SUM(P$12:P479)</f>
        <v>417104.61194038374</v>
      </c>
      <c r="S479" s="77">
        <f ca="1">SUM(N$12:N479)+SUMIF(O$12:O479, "&lt;0")</f>
        <v>394482.19706153771</v>
      </c>
      <c r="U479" s="78">
        <v>44653</v>
      </c>
      <c r="V479" s="79">
        <f t="shared" ca="1" si="400"/>
        <v>1250</v>
      </c>
      <c r="W479" s="79">
        <f t="shared" ca="1" si="426"/>
        <v>1250</v>
      </c>
      <c r="X479" s="79">
        <f t="shared" ca="1" si="382"/>
        <v>977.35300000000188</v>
      </c>
      <c r="Y479" s="79">
        <f t="shared" ca="1" si="401"/>
        <v>272.64699999999812</v>
      </c>
      <c r="Z479" s="79">
        <f t="shared" ca="1" si="402"/>
        <v>272.64699999999812</v>
      </c>
      <c r="AA479" s="79">
        <f t="shared" ca="1" si="390"/>
        <v>573631.60100000002</v>
      </c>
      <c r="AB479" s="14">
        <f ca="1">SUM(Z$12:Z479)</f>
        <v>294521.62599999999</v>
      </c>
      <c r="AC479" s="77">
        <f ca="1">SUM(X$12:X479)+SUMIF(Y$12:Y479, "&lt;0")</f>
        <v>279109.97499999998</v>
      </c>
      <c r="AE479" s="78">
        <v>44653</v>
      </c>
      <c r="AF479" s="79">
        <f t="shared" ca="1" si="403"/>
        <v>2000</v>
      </c>
      <c r="AG479" s="79">
        <f t="shared" ca="1" si="427"/>
        <v>2000</v>
      </c>
      <c r="AH479" s="79">
        <f t="shared" ca="1" si="383"/>
        <v>977.35300000000188</v>
      </c>
      <c r="AI479" s="79">
        <f t="shared" ca="1" si="404"/>
        <v>1022.6469999999981</v>
      </c>
      <c r="AJ479" s="79">
        <f t="shared" ca="1" si="405"/>
        <v>1022.6469999999981</v>
      </c>
      <c r="AK479" s="79">
        <f t="shared" ca="1" si="422"/>
        <v>870081.49010891607</v>
      </c>
      <c r="AL479" s="14">
        <f ca="1">SUM(AJ$12:AJ479)</f>
        <v>446971.51510891609</v>
      </c>
      <c r="AM479" s="77">
        <f ca="1">SUM(AH$12:AH479)+SUMIF(AI$12:AI479, "&lt;0")</f>
        <v>423109.97500000003</v>
      </c>
      <c r="AO479" s="78">
        <v>44653</v>
      </c>
      <c r="AP479" s="79">
        <f t="shared" ca="1" si="406"/>
        <v>3000</v>
      </c>
      <c r="AQ479" s="79">
        <f t="shared" ca="1" si="428"/>
        <v>3000</v>
      </c>
      <c r="AR479" s="79">
        <f t="shared" ca="1" si="384"/>
        <v>1541.4789195304711</v>
      </c>
      <c r="AS479" s="79">
        <f t="shared" ca="1" si="407"/>
        <v>1458.5210804695289</v>
      </c>
      <c r="AT479" s="79">
        <f t="shared" ca="1" si="408"/>
        <v>1458.5210804695289</v>
      </c>
      <c r="AU479" s="79">
        <f t="shared" ca="1" si="391"/>
        <v>1237967.7235622816</v>
      </c>
      <c r="AV479" s="14">
        <f ca="1">SUM(AT$12:AT479)</f>
        <v>637179.2616956234</v>
      </c>
      <c r="AW479" s="77">
        <f ca="1">SUM(AR$12:AR479)+SUMIF(AS$12:AS479, "&lt;0")</f>
        <v>600788.46186665865</v>
      </c>
      <c r="AX479" s="14"/>
      <c r="AZ479" s="78">
        <v>44653</v>
      </c>
      <c r="BA479" s="79">
        <f t="shared" ca="1" si="409"/>
        <v>1500</v>
      </c>
      <c r="BB479" s="79">
        <f t="shared" ca="1" si="429"/>
        <v>1500</v>
      </c>
      <c r="BC479" s="79">
        <f t="shared" ca="1" si="385"/>
        <v>977.35300000000188</v>
      </c>
      <c r="BD479" s="79">
        <f t="shared" ca="1" si="410"/>
        <v>522.64699999999812</v>
      </c>
      <c r="BE479" s="79">
        <f t="shared" ca="1" si="411"/>
        <v>522.64699999999812</v>
      </c>
      <c r="BF479" s="79">
        <f t="shared" ca="1" si="392"/>
        <v>672631.60100000002</v>
      </c>
      <c r="BG479" s="14">
        <f ca="1">SUM(BE$12:BE479)</f>
        <v>345521.62599999999</v>
      </c>
      <c r="BH479" s="77">
        <f ca="1">SUM(BC$12:BC479)+SUMIF(BD$12:BD479, "&lt;0")</f>
        <v>327109.97500000003</v>
      </c>
      <c r="BJ479" s="78">
        <v>44653</v>
      </c>
      <c r="BK479" s="79">
        <f t="shared" ca="1" si="412"/>
        <v>1750</v>
      </c>
      <c r="BL479" s="79">
        <f t="shared" ca="1" si="430"/>
        <v>1750</v>
      </c>
      <c r="BM479" s="79">
        <f t="shared" ca="1" si="386"/>
        <v>977.35300000000188</v>
      </c>
      <c r="BN479" s="79">
        <f t="shared" ca="1" si="413"/>
        <v>772.64699999999812</v>
      </c>
      <c r="BO479" s="79">
        <f t="shared" ca="1" si="414"/>
        <v>772.64699999999812</v>
      </c>
      <c r="BP479" s="79">
        <f t="shared" ca="1" si="393"/>
        <v>771631.60100000002</v>
      </c>
      <c r="BQ479" s="14">
        <f ca="1">SUM(BO$12:BO479)</f>
        <v>396521.62599999999</v>
      </c>
      <c r="BR479" s="77">
        <f ca="1">SUM(BM$12:BM479)+SUMIF(BN$12:BN479, "&lt;0")</f>
        <v>375109.97499999998</v>
      </c>
      <c r="BT479" s="78">
        <v>44653</v>
      </c>
      <c r="BU479" s="79">
        <f t="shared" ca="1" si="415"/>
        <v>2000</v>
      </c>
      <c r="BV479" s="79">
        <f t="shared" ca="1" si="431"/>
        <v>2000</v>
      </c>
      <c r="BW479" s="79">
        <f t="shared" ca="1" si="387"/>
        <v>977.35300000000188</v>
      </c>
      <c r="BX479" s="79">
        <f t="shared" ca="1" si="416"/>
        <v>1022.6469999999981</v>
      </c>
      <c r="BY479" s="79">
        <f t="shared" ca="1" si="417"/>
        <v>1022.6469999999981</v>
      </c>
      <c r="BZ479" s="79">
        <f t="shared" ca="1" si="423"/>
        <v>870081.49010891607</v>
      </c>
      <c r="CA479" s="14">
        <f ca="1">SUM(BY$12:BY479)</f>
        <v>446971.51510891609</v>
      </c>
      <c r="CB479" s="77">
        <f ca="1">SUM(BW$12:BW479)+SUMIF(BX$12:BX479, "&lt;0")</f>
        <v>423109.97500000003</v>
      </c>
      <c r="CD479" s="78">
        <v>44653</v>
      </c>
      <c r="CE479" s="79">
        <f t="shared" ca="1" si="418"/>
        <v>2500</v>
      </c>
      <c r="CF479" s="79">
        <f t="shared" ca="1" si="432"/>
        <v>2500</v>
      </c>
      <c r="CG479" s="79">
        <f t="shared" ca="1" si="388"/>
        <v>1367.8982969780245</v>
      </c>
      <c r="CH479" s="79">
        <f t="shared" ca="1" si="419"/>
        <v>1132.1017030219755</v>
      </c>
      <c r="CI479" s="79">
        <f t="shared" ca="1" si="420"/>
        <v>1132.1017030219755</v>
      </c>
      <c r="CJ479" s="79">
        <f t="shared" ca="1" si="394"/>
        <v>1059341.6999499127</v>
      </c>
      <c r="CK479" s="14">
        <f ca="1">SUM(CI$12:CI479)</f>
        <v>543283.73615755502</v>
      </c>
      <c r="CL479" s="77">
        <f ca="1">SUM(CG$12:CG479)+SUMIF(CH$12:CH479, "&lt;0")</f>
        <v>516057.96379235771</v>
      </c>
    </row>
    <row r="480" spans="1:90" x14ac:dyDescent="0.2">
      <c r="A480" s="56">
        <v>44654</v>
      </c>
      <c r="B480" s="76">
        <f ca="1">IF($A480&gt;= $C$5,$C$6, INDEX('[1]Historical Data'!$D$2:$D$742, MATCH(A480, '[1]Historical Data'!$B$2:$B$742, 0)))</f>
        <v>1942.7882857142852</v>
      </c>
      <c r="C480" s="79">
        <f t="shared" ca="1" si="424"/>
        <v>1942.7882857142852</v>
      </c>
      <c r="D480" s="79">
        <f t="shared" ca="1" si="380"/>
        <v>1021.1349999999948</v>
      </c>
      <c r="E480" s="79">
        <f t="shared" ca="1" si="395"/>
        <v>921.6532857142904</v>
      </c>
      <c r="F480" s="79">
        <f t="shared" ca="1" si="396"/>
        <v>921.6532857142904</v>
      </c>
      <c r="G480" s="79">
        <f t="shared" ca="1" si="421"/>
        <v>849918.55042858014</v>
      </c>
      <c r="H480" s="14">
        <f ca="1">SUM(F$12:F480)</f>
        <v>436772.08957142825</v>
      </c>
      <c r="I480" s="77">
        <f ca="1">SUM(D$12:D480)+SUMIF(E$12:E480, "&lt;0")</f>
        <v>413146.46085714264</v>
      </c>
      <c r="J480" s="14"/>
      <c r="K480" s="78">
        <v>44654</v>
      </c>
      <c r="L480" s="79">
        <f t="shared" ca="1" si="397"/>
        <v>1850.8969899038457</v>
      </c>
      <c r="M480" s="79">
        <f t="shared" ca="1" si="425"/>
        <v>1850.8969899038457</v>
      </c>
      <c r="N480" s="79">
        <f t="shared" ca="1" si="381"/>
        <v>1021.1349999999948</v>
      </c>
      <c r="O480" s="79">
        <f t="shared" ca="1" si="398"/>
        <v>829.76198990385092</v>
      </c>
      <c r="P480" s="79">
        <f t="shared" ca="1" si="399"/>
        <v>829.76198990385092</v>
      </c>
      <c r="Q480" s="79">
        <f t="shared" ca="1" si="389"/>
        <v>813437.70599182858</v>
      </c>
      <c r="R480" s="14">
        <f ca="1">SUM(P$12:P480)</f>
        <v>417934.37393028761</v>
      </c>
      <c r="S480" s="77">
        <f ca="1">SUM(N$12:N480)+SUMIF(O$12:O480, "&lt;0")</f>
        <v>395503.33206153772</v>
      </c>
      <c r="U480" s="78">
        <v>44654</v>
      </c>
      <c r="V480" s="79">
        <f t="shared" ca="1" si="400"/>
        <v>1250</v>
      </c>
      <c r="W480" s="79">
        <f t="shared" ca="1" si="426"/>
        <v>1250</v>
      </c>
      <c r="X480" s="79">
        <f t="shared" ca="1" si="382"/>
        <v>1021.1349999999948</v>
      </c>
      <c r="Y480" s="79">
        <f t="shared" ca="1" si="401"/>
        <v>228.86500000000524</v>
      </c>
      <c r="Z480" s="79">
        <f t="shared" ca="1" si="402"/>
        <v>228.86500000000524</v>
      </c>
      <c r="AA480" s="79">
        <f t="shared" ca="1" si="390"/>
        <v>574881.60100000002</v>
      </c>
      <c r="AB480" s="14">
        <f ca="1">SUM(Z$12:Z480)</f>
        <v>294750.49099999998</v>
      </c>
      <c r="AC480" s="77">
        <f ca="1">SUM(X$12:X480)+SUMIF(Y$12:Y480, "&lt;0")</f>
        <v>280131.11</v>
      </c>
      <c r="AE480" s="78">
        <v>44654</v>
      </c>
      <c r="AF480" s="79">
        <f t="shared" ca="1" si="403"/>
        <v>2000</v>
      </c>
      <c r="AG480" s="79">
        <f t="shared" ca="1" si="427"/>
        <v>2000</v>
      </c>
      <c r="AH480" s="79">
        <f t="shared" ca="1" si="383"/>
        <v>1021.1349999999948</v>
      </c>
      <c r="AI480" s="79">
        <f t="shared" ca="1" si="404"/>
        <v>978.86500000000524</v>
      </c>
      <c r="AJ480" s="79">
        <f t="shared" ca="1" si="405"/>
        <v>978.86500000000524</v>
      </c>
      <c r="AK480" s="79">
        <f t="shared" ca="1" si="422"/>
        <v>872081.49010891607</v>
      </c>
      <c r="AL480" s="14">
        <f ca="1">SUM(AJ$12:AJ480)</f>
        <v>447950.38010891608</v>
      </c>
      <c r="AM480" s="77">
        <f ca="1">SUM(AH$12:AH480)+SUMIF(AI$12:AI480, "&lt;0")</f>
        <v>424131.11000000004</v>
      </c>
      <c r="AO480" s="78">
        <v>44654</v>
      </c>
      <c r="AP480" s="79">
        <f t="shared" ca="1" si="406"/>
        <v>3000</v>
      </c>
      <c r="AQ480" s="79">
        <f t="shared" ca="1" si="428"/>
        <v>3000</v>
      </c>
      <c r="AR480" s="79">
        <f t="shared" ca="1" si="384"/>
        <v>1585.260919530464</v>
      </c>
      <c r="AS480" s="79">
        <f t="shared" ca="1" si="407"/>
        <v>1414.739080469536</v>
      </c>
      <c r="AT480" s="79">
        <f t="shared" ca="1" si="408"/>
        <v>1414.739080469536</v>
      </c>
      <c r="AU480" s="79">
        <f t="shared" ca="1" si="391"/>
        <v>1240967.7235622816</v>
      </c>
      <c r="AV480" s="14">
        <f ca="1">SUM(AT$12:AT480)</f>
        <v>638594.00077609299</v>
      </c>
      <c r="AW480" s="77">
        <f ca="1">SUM(AR$12:AR480)+SUMIF(AS$12:AS480, "&lt;0")</f>
        <v>602373.72278618906</v>
      </c>
      <c r="AX480" s="14"/>
      <c r="AZ480" s="78">
        <v>44654</v>
      </c>
      <c r="BA480" s="79">
        <f t="shared" ca="1" si="409"/>
        <v>1500</v>
      </c>
      <c r="BB480" s="79">
        <f t="shared" ca="1" si="429"/>
        <v>1500</v>
      </c>
      <c r="BC480" s="79">
        <f t="shared" ca="1" si="385"/>
        <v>1021.1349999999948</v>
      </c>
      <c r="BD480" s="79">
        <f t="shared" ca="1" si="410"/>
        <v>478.86500000000524</v>
      </c>
      <c r="BE480" s="79">
        <f t="shared" ca="1" si="411"/>
        <v>478.86500000000524</v>
      </c>
      <c r="BF480" s="79">
        <f t="shared" ca="1" si="392"/>
        <v>674131.60100000002</v>
      </c>
      <c r="BG480" s="14">
        <f ca="1">SUM(BE$12:BE480)</f>
        <v>346000.49099999998</v>
      </c>
      <c r="BH480" s="77">
        <f ca="1">SUM(BC$12:BC480)+SUMIF(BD$12:BD480, "&lt;0")</f>
        <v>328131.11000000004</v>
      </c>
      <c r="BJ480" s="78">
        <v>44654</v>
      </c>
      <c r="BK480" s="79">
        <f t="shared" ca="1" si="412"/>
        <v>1750</v>
      </c>
      <c r="BL480" s="79">
        <f t="shared" ca="1" si="430"/>
        <v>1750</v>
      </c>
      <c r="BM480" s="79">
        <f t="shared" ca="1" si="386"/>
        <v>1021.1349999999948</v>
      </c>
      <c r="BN480" s="79">
        <f t="shared" ca="1" si="413"/>
        <v>728.86500000000524</v>
      </c>
      <c r="BO480" s="79">
        <f t="shared" ca="1" si="414"/>
        <v>728.86500000000524</v>
      </c>
      <c r="BP480" s="79">
        <f t="shared" ca="1" si="393"/>
        <v>773381.60100000002</v>
      </c>
      <c r="BQ480" s="14">
        <f ca="1">SUM(BO$12:BO480)</f>
        <v>397250.49099999998</v>
      </c>
      <c r="BR480" s="77">
        <f ca="1">SUM(BM$12:BM480)+SUMIF(BN$12:BN480, "&lt;0")</f>
        <v>376131.11</v>
      </c>
      <c r="BT480" s="78">
        <v>44654</v>
      </c>
      <c r="BU480" s="79">
        <f t="shared" ca="1" si="415"/>
        <v>2000</v>
      </c>
      <c r="BV480" s="79">
        <f t="shared" ca="1" si="431"/>
        <v>2000</v>
      </c>
      <c r="BW480" s="79">
        <f t="shared" ca="1" si="387"/>
        <v>1021.1349999999948</v>
      </c>
      <c r="BX480" s="79">
        <f t="shared" ca="1" si="416"/>
        <v>978.86500000000524</v>
      </c>
      <c r="BY480" s="79">
        <f t="shared" ca="1" si="417"/>
        <v>978.86500000000524</v>
      </c>
      <c r="BZ480" s="79">
        <f t="shared" ca="1" si="423"/>
        <v>872081.49010891607</v>
      </c>
      <c r="CA480" s="14">
        <f ca="1">SUM(BY$12:BY480)</f>
        <v>447950.38010891608</v>
      </c>
      <c r="CB480" s="77">
        <f ca="1">SUM(BW$12:BW480)+SUMIF(BX$12:BX480, "&lt;0")</f>
        <v>424131.11000000004</v>
      </c>
      <c r="CD480" s="78">
        <v>44654</v>
      </c>
      <c r="CE480" s="79">
        <f t="shared" ca="1" si="418"/>
        <v>2500</v>
      </c>
      <c r="CF480" s="79">
        <f t="shared" ca="1" si="432"/>
        <v>2500</v>
      </c>
      <c r="CG480" s="79">
        <f t="shared" ca="1" si="388"/>
        <v>1388.1750503309145</v>
      </c>
      <c r="CH480" s="79">
        <f t="shared" ca="1" si="419"/>
        <v>1111.8249496690855</v>
      </c>
      <c r="CI480" s="79">
        <f t="shared" ca="1" si="420"/>
        <v>1111.8249496690855</v>
      </c>
      <c r="CJ480" s="79">
        <f t="shared" ca="1" si="394"/>
        <v>1061841.6999499127</v>
      </c>
      <c r="CK480" s="14">
        <f ca="1">SUM(CI$12:CI480)</f>
        <v>544395.56110722409</v>
      </c>
      <c r="CL480" s="77">
        <f ca="1">SUM(CG$12:CG480)+SUMIF(CH$12:CH480, "&lt;0")</f>
        <v>517446.13884268864</v>
      </c>
    </row>
    <row r="481" spans="1:90" x14ac:dyDescent="0.2">
      <c r="A481" s="56">
        <v>44655</v>
      </c>
      <c r="B481" s="76">
        <f ca="1">IF($A481&gt;= $C$5,$C$6, INDEX('[1]Historical Data'!$D$2:$D$742, MATCH(A481, '[1]Historical Data'!$B$2:$B$742, 0)))</f>
        <v>1942.7882857142852</v>
      </c>
      <c r="C481" s="79">
        <f t="shared" ca="1" si="424"/>
        <v>1942.7882857142852</v>
      </c>
      <c r="D481" s="79">
        <f t="shared" ca="1" si="380"/>
        <v>0</v>
      </c>
      <c r="E481" s="79">
        <f t="shared" ca="1" si="395"/>
        <v>1942.7882857142852</v>
      </c>
      <c r="F481" s="79">
        <f t="shared" ca="1" si="396"/>
        <v>1942.7882857142852</v>
      </c>
      <c r="G481" s="79">
        <f t="shared" ca="1" si="421"/>
        <v>851861.33871429448</v>
      </c>
      <c r="H481" s="14">
        <f ca="1">SUM(F$12:F481)</f>
        <v>438714.87785714254</v>
      </c>
      <c r="I481" s="77">
        <f ca="1">SUM(D$12:D481)+SUMIF(E$12:E481, "&lt;0")</f>
        <v>413146.46085714264</v>
      </c>
      <c r="J481" s="14"/>
      <c r="K481" s="78">
        <v>44655</v>
      </c>
      <c r="L481" s="79">
        <f t="shared" ca="1" si="397"/>
        <v>1850.8969899038457</v>
      </c>
      <c r="M481" s="79">
        <f t="shared" ca="1" si="425"/>
        <v>1850.8969899038457</v>
      </c>
      <c r="N481" s="79">
        <f t="shared" ca="1" si="381"/>
        <v>0</v>
      </c>
      <c r="O481" s="79">
        <f t="shared" ca="1" si="398"/>
        <v>1850.8969899038457</v>
      </c>
      <c r="P481" s="79">
        <f t="shared" ca="1" si="399"/>
        <v>1850.8969899038457</v>
      </c>
      <c r="Q481" s="79">
        <f t="shared" ca="1" si="389"/>
        <v>815288.60298173246</v>
      </c>
      <c r="R481" s="14">
        <f ca="1">SUM(P$12:P481)</f>
        <v>419785.27092019143</v>
      </c>
      <c r="S481" s="77">
        <f ca="1">SUM(N$12:N481)+SUMIF(O$12:O481, "&lt;0")</f>
        <v>395503.33206153772</v>
      </c>
      <c r="U481" s="78">
        <v>44655</v>
      </c>
      <c r="V481" s="79">
        <f t="shared" ca="1" si="400"/>
        <v>1250</v>
      </c>
      <c r="W481" s="79">
        <f t="shared" ca="1" si="426"/>
        <v>1250</v>
      </c>
      <c r="X481" s="79">
        <f t="shared" ca="1" si="382"/>
        <v>0</v>
      </c>
      <c r="Y481" s="79">
        <f t="shared" ca="1" si="401"/>
        <v>1250</v>
      </c>
      <c r="Z481" s="79">
        <f t="shared" ca="1" si="402"/>
        <v>1250</v>
      </c>
      <c r="AA481" s="79">
        <f t="shared" ca="1" si="390"/>
        <v>576131.60100000002</v>
      </c>
      <c r="AB481" s="14">
        <f ca="1">SUM(Z$12:Z481)</f>
        <v>296000.49099999998</v>
      </c>
      <c r="AC481" s="77">
        <f ca="1">SUM(X$12:X481)+SUMIF(Y$12:Y481, "&lt;0")</f>
        <v>280131.11</v>
      </c>
      <c r="AE481" s="78">
        <v>44655</v>
      </c>
      <c r="AF481" s="79">
        <f t="shared" ca="1" si="403"/>
        <v>2000</v>
      </c>
      <c r="AG481" s="79">
        <f t="shared" ca="1" si="427"/>
        <v>2000</v>
      </c>
      <c r="AH481" s="79">
        <f t="shared" ca="1" si="383"/>
        <v>0</v>
      </c>
      <c r="AI481" s="79">
        <f t="shared" ca="1" si="404"/>
        <v>2000</v>
      </c>
      <c r="AJ481" s="79">
        <f t="shared" ca="1" si="405"/>
        <v>2000</v>
      </c>
      <c r="AK481" s="79">
        <f t="shared" ca="1" si="422"/>
        <v>874081.49010891607</v>
      </c>
      <c r="AL481" s="14">
        <f ca="1">SUM(AJ$12:AJ481)</f>
        <v>449950.38010891608</v>
      </c>
      <c r="AM481" s="77">
        <f ca="1">SUM(AH$12:AH481)+SUMIF(AI$12:AI481, "&lt;0")</f>
        <v>424131.11000000004</v>
      </c>
      <c r="AO481" s="78">
        <v>44655</v>
      </c>
      <c r="AP481" s="79">
        <f t="shared" ca="1" si="406"/>
        <v>3000</v>
      </c>
      <c r="AQ481" s="79">
        <f t="shared" ca="1" si="428"/>
        <v>3000</v>
      </c>
      <c r="AR481" s="79">
        <f t="shared" ca="1" si="384"/>
        <v>564.12591953046922</v>
      </c>
      <c r="AS481" s="79">
        <f t="shared" ca="1" si="407"/>
        <v>2435.8740804695308</v>
      </c>
      <c r="AT481" s="79">
        <f t="shared" ca="1" si="408"/>
        <v>2435.8740804695308</v>
      </c>
      <c r="AU481" s="79">
        <f t="shared" ca="1" si="391"/>
        <v>1243967.7235622816</v>
      </c>
      <c r="AV481" s="14">
        <f ca="1">SUM(AT$12:AT481)</f>
        <v>641029.87485656247</v>
      </c>
      <c r="AW481" s="77">
        <f ca="1">SUM(AR$12:AR481)+SUMIF(AS$12:AS481, "&lt;0")</f>
        <v>602937.84870571957</v>
      </c>
      <c r="AX481" s="14"/>
      <c r="AZ481" s="78">
        <v>44655</v>
      </c>
      <c r="BA481" s="79">
        <f t="shared" ca="1" si="409"/>
        <v>1500</v>
      </c>
      <c r="BB481" s="79">
        <f t="shared" ca="1" si="429"/>
        <v>1500</v>
      </c>
      <c r="BC481" s="79">
        <f t="shared" ca="1" si="385"/>
        <v>0</v>
      </c>
      <c r="BD481" s="79">
        <f t="shared" ca="1" si="410"/>
        <v>1500</v>
      </c>
      <c r="BE481" s="79">
        <f t="shared" ca="1" si="411"/>
        <v>1500</v>
      </c>
      <c r="BF481" s="79">
        <f t="shared" ca="1" si="392"/>
        <v>675631.60100000002</v>
      </c>
      <c r="BG481" s="14">
        <f ca="1">SUM(BE$12:BE481)</f>
        <v>347500.49099999998</v>
      </c>
      <c r="BH481" s="77">
        <f ca="1">SUM(BC$12:BC481)+SUMIF(BD$12:BD481, "&lt;0")</f>
        <v>328131.11000000004</v>
      </c>
      <c r="BJ481" s="78">
        <v>44655</v>
      </c>
      <c r="BK481" s="79">
        <f t="shared" ca="1" si="412"/>
        <v>1750</v>
      </c>
      <c r="BL481" s="79">
        <f t="shared" ca="1" si="430"/>
        <v>1750</v>
      </c>
      <c r="BM481" s="79">
        <f t="shared" ca="1" si="386"/>
        <v>0</v>
      </c>
      <c r="BN481" s="79">
        <f t="shared" ca="1" si="413"/>
        <v>1750</v>
      </c>
      <c r="BO481" s="79">
        <f t="shared" ca="1" si="414"/>
        <v>1750</v>
      </c>
      <c r="BP481" s="79">
        <f t="shared" ca="1" si="393"/>
        <v>775131.60100000002</v>
      </c>
      <c r="BQ481" s="14">
        <f ca="1">SUM(BO$12:BO481)</f>
        <v>399000.49099999998</v>
      </c>
      <c r="BR481" s="77">
        <f ca="1">SUM(BM$12:BM481)+SUMIF(BN$12:BN481, "&lt;0")</f>
        <v>376131.11</v>
      </c>
      <c r="BT481" s="78">
        <v>44655</v>
      </c>
      <c r="BU481" s="79">
        <f t="shared" ca="1" si="415"/>
        <v>2000</v>
      </c>
      <c r="BV481" s="79">
        <f t="shared" ca="1" si="431"/>
        <v>2000</v>
      </c>
      <c r="BW481" s="79">
        <f t="shared" ca="1" si="387"/>
        <v>0</v>
      </c>
      <c r="BX481" s="79">
        <f t="shared" ca="1" si="416"/>
        <v>2000</v>
      </c>
      <c r="BY481" s="79">
        <f t="shared" ca="1" si="417"/>
        <v>2000</v>
      </c>
      <c r="BZ481" s="79">
        <f t="shared" ca="1" si="423"/>
        <v>874081.49010891607</v>
      </c>
      <c r="CA481" s="14">
        <f ca="1">SUM(BY$12:BY481)</f>
        <v>449950.38010891608</v>
      </c>
      <c r="CB481" s="77">
        <f ca="1">SUM(BW$12:BW481)+SUMIF(BX$12:BX481, "&lt;0")</f>
        <v>424131.11000000004</v>
      </c>
      <c r="CD481" s="78">
        <v>44655</v>
      </c>
      <c r="CE481" s="79">
        <f t="shared" ca="1" si="418"/>
        <v>2500</v>
      </c>
      <c r="CF481" s="79">
        <f t="shared" ca="1" si="432"/>
        <v>2500</v>
      </c>
      <c r="CG481" s="79">
        <f t="shared" ca="1" si="388"/>
        <v>343.53480368381679</v>
      </c>
      <c r="CH481" s="79">
        <f t="shared" ca="1" si="419"/>
        <v>2156.4651963161832</v>
      </c>
      <c r="CI481" s="79">
        <f t="shared" ca="1" si="420"/>
        <v>2156.4651963161832</v>
      </c>
      <c r="CJ481" s="79">
        <f t="shared" ca="1" si="394"/>
        <v>1064341.6999499127</v>
      </c>
      <c r="CK481" s="14">
        <f ca="1">SUM(CI$12:CI481)</f>
        <v>546552.02630354022</v>
      </c>
      <c r="CL481" s="77">
        <f ca="1">SUM(CG$12:CG481)+SUMIF(CH$12:CH481, "&lt;0")</f>
        <v>517789.67364637245</v>
      </c>
    </row>
    <row r="482" spans="1:90" x14ac:dyDescent="0.2">
      <c r="A482" s="56">
        <v>44656</v>
      </c>
      <c r="B482" s="76">
        <f ca="1">IF($A482&gt;= $C$5,$C$6, INDEX('[1]Historical Data'!$D$2:$D$742, MATCH(A482, '[1]Historical Data'!$B$2:$B$742, 0)))</f>
        <v>1942.7882857142852</v>
      </c>
      <c r="C482" s="79">
        <f t="shared" ca="1" si="424"/>
        <v>1942.7882857142852</v>
      </c>
      <c r="D482" s="79">
        <f t="shared" ca="1" si="380"/>
        <v>320.53100000000268</v>
      </c>
      <c r="E482" s="79">
        <f t="shared" ca="1" si="395"/>
        <v>1622.2572857142825</v>
      </c>
      <c r="F482" s="79">
        <f t="shared" ca="1" si="396"/>
        <v>1622.2572857142825</v>
      </c>
      <c r="G482" s="79">
        <f t="shared" ca="1" si="421"/>
        <v>853804.12700000883</v>
      </c>
      <c r="H482" s="14">
        <f ca="1">SUM(F$12:F482)</f>
        <v>440337.1351428568</v>
      </c>
      <c r="I482" s="77">
        <f ca="1">SUM(D$12:D482)+SUMIF(E$12:E482, "&lt;0")</f>
        <v>413466.99185714265</v>
      </c>
      <c r="J482" s="14"/>
      <c r="K482" s="78">
        <v>44656</v>
      </c>
      <c r="L482" s="79">
        <f t="shared" ca="1" si="397"/>
        <v>1850.8969899038457</v>
      </c>
      <c r="M482" s="79">
        <f t="shared" ca="1" si="425"/>
        <v>1850.8969899038457</v>
      </c>
      <c r="N482" s="79">
        <f t="shared" ca="1" si="381"/>
        <v>320.53100000000268</v>
      </c>
      <c r="O482" s="79">
        <f t="shared" ca="1" si="398"/>
        <v>1530.365989903843</v>
      </c>
      <c r="P482" s="79">
        <f t="shared" ca="1" si="399"/>
        <v>1530.365989903843</v>
      </c>
      <c r="Q482" s="79">
        <f t="shared" ca="1" si="389"/>
        <v>817139.49997163634</v>
      </c>
      <c r="R482" s="14">
        <f ca="1">SUM(P$12:P482)</f>
        <v>421315.63691009529</v>
      </c>
      <c r="S482" s="77">
        <f ca="1">SUM(N$12:N482)+SUMIF(O$12:O482, "&lt;0")</f>
        <v>395823.86306153773</v>
      </c>
      <c r="U482" s="78">
        <v>44656</v>
      </c>
      <c r="V482" s="79">
        <f t="shared" ca="1" si="400"/>
        <v>1250</v>
      </c>
      <c r="W482" s="79">
        <f t="shared" ca="1" si="426"/>
        <v>1250</v>
      </c>
      <c r="X482" s="79">
        <f t="shared" ca="1" si="382"/>
        <v>320.53100000000268</v>
      </c>
      <c r="Y482" s="79">
        <f t="shared" ca="1" si="401"/>
        <v>929.46899999999732</v>
      </c>
      <c r="Z482" s="79">
        <f t="shared" ca="1" si="402"/>
        <v>929.46899999999732</v>
      </c>
      <c r="AA482" s="79">
        <f t="shared" ca="1" si="390"/>
        <v>577381.60100000002</v>
      </c>
      <c r="AB482" s="14">
        <f ca="1">SUM(Z$12:Z482)</f>
        <v>296929.95999999996</v>
      </c>
      <c r="AC482" s="77">
        <f ca="1">SUM(X$12:X482)+SUMIF(Y$12:Y482, "&lt;0")</f>
        <v>280451.641</v>
      </c>
      <c r="AE482" s="78">
        <v>44656</v>
      </c>
      <c r="AF482" s="79">
        <f t="shared" ca="1" si="403"/>
        <v>2000</v>
      </c>
      <c r="AG482" s="79">
        <f t="shared" ca="1" si="427"/>
        <v>2000</v>
      </c>
      <c r="AH482" s="79">
        <f t="shared" ca="1" si="383"/>
        <v>320.53100000000268</v>
      </c>
      <c r="AI482" s="79">
        <f t="shared" ca="1" si="404"/>
        <v>1679.4689999999973</v>
      </c>
      <c r="AJ482" s="79">
        <f t="shared" ca="1" si="405"/>
        <v>1679.4689999999973</v>
      </c>
      <c r="AK482" s="79">
        <f t="shared" ca="1" si="422"/>
        <v>876081.49010891607</v>
      </c>
      <c r="AL482" s="14">
        <f ca="1">SUM(AJ$12:AJ482)</f>
        <v>451629.84910891607</v>
      </c>
      <c r="AM482" s="77">
        <f ca="1">SUM(AH$12:AH482)+SUMIF(AI$12:AI482, "&lt;0")</f>
        <v>424451.64100000006</v>
      </c>
      <c r="AO482" s="78">
        <v>44656</v>
      </c>
      <c r="AP482" s="79">
        <f t="shared" ca="1" si="406"/>
        <v>3000</v>
      </c>
      <c r="AQ482" s="79">
        <f t="shared" ca="1" si="428"/>
        <v>3000</v>
      </c>
      <c r="AR482" s="79">
        <f t="shared" ca="1" si="384"/>
        <v>884.6569195304719</v>
      </c>
      <c r="AS482" s="79">
        <f t="shared" ca="1" si="407"/>
        <v>2115.3430804695281</v>
      </c>
      <c r="AT482" s="79">
        <f t="shared" ca="1" si="408"/>
        <v>2115.3430804695281</v>
      </c>
      <c r="AU482" s="79">
        <f t="shared" ca="1" si="391"/>
        <v>1246967.7235622816</v>
      </c>
      <c r="AV482" s="14">
        <f ca="1">SUM(AT$12:AT482)</f>
        <v>643145.21793703199</v>
      </c>
      <c r="AW482" s="77">
        <f ca="1">SUM(AR$12:AR482)+SUMIF(AS$12:AS482, "&lt;0")</f>
        <v>603822.50562525005</v>
      </c>
      <c r="AX482" s="14"/>
      <c r="AZ482" s="78">
        <v>44656</v>
      </c>
      <c r="BA482" s="79">
        <f t="shared" ca="1" si="409"/>
        <v>1500</v>
      </c>
      <c r="BB482" s="79">
        <f t="shared" ca="1" si="429"/>
        <v>1500</v>
      </c>
      <c r="BC482" s="79">
        <f t="shared" ca="1" si="385"/>
        <v>320.53100000000268</v>
      </c>
      <c r="BD482" s="79">
        <f t="shared" ca="1" si="410"/>
        <v>1179.4689999999973</v>
      </c>
      <c r="BE482" s="79">
        <f t="shared" ca="1" si="411"/>
        <v>1179.4689999999973</v>
      </c>
      <c r="BF482" s="79">
        <f t="shared" ca="1" si="392"/>
        <v>677131.60100000002</v>
      </c>
      <c r="BG482" s="14">
        <f ca="1">SUM(BE$12:BE482)</f>
        <v>348679.95999999996</v>
      </c>
      <c r="BH482" s="77">
        <f ca="1">SUM(BC$12:BC482)+SUMIF(BD$12:BD482, "&lt;0")</f>
        <v>328451.64100000006</v>
      </c>
      <c r="BJ482" s="78">
        <v>44656</v>
      </c>
      <c r="BK482" s="79">
        <f t="shared" ca="1" si="412"/>
        <v>1750</v>
      </c>
      <c r="BL482" s="79">
        <f t="shared" ca="1" si="430"/>
        <v>1750</v>
      </c>
      <c r="BM482" s="79">
        <f t="shared" ca="1" si="386"/>
        <v>320.53100000000268</v>
      </c>
      <c r="BN482" s="79">
        <f t="shared" ca="1" si="413"/>
        <v>1429.4689999999973</v>
      </c>
      <c r="BO482" s="79">
        <f t="shared" ca="1" si="414"/>
        <v>1429.4689999999973</v>
      </c>
      <c r="BP482" s="79">
        <f t="shared" ca="1" si="393"/>
        <v>776881.60100000002</v>
      </c>
      <c r="BQ482" s="14">
        <f ca="1">SUM(BO$12:BO482)</f>
        <v>400429.95999999996</v>
      </c>
      <c r="BR482" s="77">
        <f ca="1">SUM(BM$12:BM482)+SUMIF(BN$12:BN482, "&lt;0")</f>
        <v>376451.641</v>
      </c>
      <c r="BT482" s="78">
        <v>44656</v>
      </c>
      <c r="BU482" s="79">
        <f t="shared" ca="1" si="415"/>
        <v>2000</v>
      </c>
      <c r="BV482" s="79">
        <f t="shared" ca="1" si="431"/>
        <v>2000</v>
      </c>
      <c r="BW482" s="79">
        <f t="shared" ca="1" si="387"/>
        <v>320.53100000000268</v>
      </c>
      <c r="BX482" s="79">
        <f t="shared" ca="1" si="416"/>
        <v>1679.4689999999973</v>
      </c>
      <c r="BY482" s="79">
        <f t="shared" ca="1" si="417"/>
        <v>1679.4689999999973</v>
      </c>
      <c r="BZ482" s="79">
        <f t="shared" ca="1" si="423"/>
        <v>876081.49010891607</v>
      </c>
      <c r="CA482" s="14">
        <f ca="1">SUM(BY$12:BY482)</f>
        <v>451629.84910891607</v>
      </c>
      <c r="CB482" s="77">
        <f ca="1">SUM(BW$12:BW482)+SUMIF(BX$12:BX482, "&lt;0")</f>
        <v>424451.64100000006</v>
      </c>
      <c r="CD482" s="78">
        <v>44656</v>
      </c>
      <c r="CE482" s="79">
        <f t="shared" ca="1" si="418"/>
        <v>2500</v>
      </c>
      <c r="CF482" s="79">
        <f t="shared" ca="1" si="432"/>
        <v>2500</v>
      </c>
      <c r="CG482" s="79">
        <f t="shared" ca="1" si="388"/>
        <v>640.56055703671655</v>
      </c>
      <c r="CH482" s="79">
        <f t="shared" ca="1" si="419"/>
        <v>1859.4394429632835</v>
      </c>
      <c r="CI482" s="79">
        <f t="shared" ca="1" si="420"/>
        <v>1859.4394429632835</v>
      </c>
      <c r="CJ482" s="79">
        <f t="shared" ca="1" si="394"/>
        <v>1066841.6999499127</v>
      </c>
      <c r="CK482" s="14">
        <f ca="1">SUM(CI$12:CI482)</f>
        <v>548411.46574650356</v>
      </c>
      <c r="CL482" s="77">
        <f ca="1">SUM(CG$12:CG482)+SUMIF(CH$12:CH482, "&lt;0")</f>
        <v>518430.23420340917</v>
      </c>
    </row>
    <row r="483" spans="1:90" x14ac:dyDescent="0.2">
      <c r="A483" s="56">
        <v>44657</v>
      </c>
      <c r="B483" s="76">
        <f ca="1">IF($A483&gt;= $C$5,$C$6, INDEX('[1]Historical Data'!$D$2:$D$742, MATCH(A483, '[1]Historical Data'!$B$2:$B$742, 0)))</f>
        <v>1942.7882857142852</v>
      </c>
      <c r="C483" s="79">
        <f t="shared" ca="1" si="424"/>
        <v>1942.7882857142852</v>
      </c>
      <c r="D483" s="79">
        <f t="shared" ca="1" si="380"/>
        <v>0</v>
      </c>
      <c r="E483" s="79">
        <f t="shared" ca="1" si="395"/>
        <v>1942.7882857142852</v>
      </c>
      <c r="F483" s="79">
        <f t="shared" ca="1" si="396"/>
        <v>1942.7882857142852</v>
      </c>
      <c r="G483" s="79">
        <f t="shared" ca="1" si="421"/>
        <v>855746.91528572317</v>
      </c>
      <c r="H483" s="14">
        <f ca="1">SUM(F$12:F483)</f>
        <v>442279.92342857108</v>
      </c>
      <c r="I483" s="77">
        <f ca="1">SUM(D$12:D483)+SUMIF(E$12:E483, "&lt;0")</f>
        <v>413466.99185714265</v>
      </c>
      <c r="J483" s="14"/>
      <c r="K483" s="78">
        <v>44657</v>
      </c>
      <c r="L483" s="79">
        <f t="shared" ca="1" si="397"/>
        <v>1850.8969899038457</v>
      </c>
      <c r="M483" s="79">
        <f t="shared" ca="1" si="425"/>
        <v>1850.8969899038457</v>
      </c>
      <c r="N483" s="79">
        <f t="shared" ca="1" si="381"/>
        <v>0</v>
      </c>
      <c r="O483" s="79">
        <f t="shared" ca="1" si="398"/>
        <v>1850.8969899038457</v>
      </c>
      <c r="P483" s="79">
        <f t="shared" ca="1" si="399"/>
        <v>1850.8969899038457</v>
      </c>
      <c r="Q483" s="79">
        <f t="shared" ca="1" si="389"/>
        <v>818990.39696154022</v>
      </c>
      <c r="R483" s="14">
        <f ca="1">SUM(P$12:P483)</f>
        <v>423166.53389999911</v>
      </c>
      <c r="S483" s="77">
        <f ca="1">SUM(N$12:N483)+SUMIF(O$12:O483, "&lt;0")</f>
        <v>395823.86306153773</v>
      </c>
      <c r="U483" s="78">
        <v>44657</v>
      </c>
      <c r="V483" s="79">
        <f t="shared" ca="1" si="400"/>
        <v>1250</v>
      </c>
      <c r="W483" s="79">
        <f t="shared" ca="1" si="426"/>
        <v>1250</v>
      </c>
      <c r="X483" s="79">
        <f t="shared" ca="1" si="382"/>
        <v>0</v>
      </c>
      <c r="Y483" s="79">
        <f t="shared" ca="1" si="401"/>
        <v>1250</v>
      </c>
      <c r="Z483" s="79">
        <f t="shared" ca="1" si="402"/>
        <v>1250</v>
      </c>
      <c r="AA483" s="79">
        <f t="shared" ca="1" si="390"/>
        <v>578631.60100000002</v>
      </c>
      <c r="AB483" s="14">
        <f ca="1">SUM(Z$12:Z483)</f>
        <v>298179.95999999996</v>
      </c>
      <c r="AC483" s="77">
        <f ca="1">SUM(X$12:X483)+SUMIF(Y$12:Y483, "&lt;0")</f>
        <v>280451.641</v>
      </c>
      <c r="AE483" s="78">
        <v>44657</v>
      </c>
      <c r="AF483" s="79">
        <f t="shared" ca="1" si="403"/>
        <v>2000</v>
      </c>
      <c r="AG483" s="79">
        <f t="shared" ca="1" si="427"/>
        <v>2000</v>
      </c>
      <c r="AH483" s="79">
        <f t="shared" ca="1" si="383"/>
        <v>0</v>
      </c>
      <c r="AI483" s="79">
        <f t="shared" ca="1" si="404"/>
        <v>2000</v>
      </c>
      <c r="AJ483" s="79">
        <f t="shared" ca="1" si="405"/>
        <v>2000</v>
      </c>
      <c r="AK483" s="79">
        <f t="shared" ca="1" si="422"/>
        <v>878081.49010891607</v>
      </c>
      <c r="AL483" s="14">
        <f ca="1">SUM(AJ$12:AJ483)</f>
        <v>453629.84910891607</v>
      </c>
      <c r="AM483" s="77">
        <f ca="1">SUM(AH$12:AH483)+SUMIF(AI$12:AI483, "&lt;0")</f>
        <v>424451.64100000006</v>
      </c>
      <c r="AO483" s="78">
        <v>44657</v>
      </c>
      <c r="AP483" s="79">
        <f t="shared" ca="1" si="406"/>
        <v>3000</v>
      </c>
      <c r="AQ483" s="79">
        <f t="shared" ca="1" si="428"/>
        <v>3000</v>
      </c>
      <c r="AR483" s="79">
        <f t="shared" ca="1" si="384"/>
        <v>564.12591953046922</v>
      </c>
      <c r="AS483" s="79">
        <f t="shared" ca="1" si="407"/>
        <v>2435.8740804695308</v>
      </c>
      <c r="AT483" s="79">
        <f t="shared" ca="1" si="408"/>
        <v>2435.8740804695308</v>
      </c>
      <c r="AU483" s="79">
        <f t="shared" ca="1" si="391"/>
        <v>1249967.7235622816</v>
      </c>
      <c r="AV483" s="14">
        <f ca="1">SUM(AT$12:AT483)</f>
        <v>645581.09201750148</v>
      </c>
      <c r="AW483" s="77">
        <f ca="1">SUM(AR$12:AR483)+SUMIF(AS$12:AS483, "&lt;0")</f>
        <v>604386.63154478057</v>
      </c>
      <c r="AX483" s="14"/>
      <c r="AZ483" s="78">
        <v>44657</v>
      </c>
      <c r="BA483" s="79">
        <f t="shared" ca="1" si="409"/>
        <v>1500</v>
      </c>
      <c r="BB483" s="79">
        <f t="shared" ca="1" si="429"/>
        <v>1500</v>
      </c>
      <c r="BC483" s="79">
        <f t="shared" ca="1" si="385"/>
        <v>0</v>
      </c>
      <c r="BD483" s="79">
        <f t="shared" ca="1" si="410"/>
        <v>1500</v>
      </c>
      <c r="BE483" s="79">
        <f t="shared" ca="1" si="411"/>
        <v>1500</v>
      </c>
      <c r="BF483" s="79">
        <f t="shared" ca="1" si="392"/>
        <v>678631.60100000002</v>
      </c>
      <c r="BG483" s="14">
        <f ca="1">SUM(BE$12:BE483)</f>
        <v>350179.95999999996</v>
      </c>
      <c r="BH483" s="77">
        <f ca="1">SUM(BC$12:BC483)+SUMIF(BD$12:BD483, "&lt;0")</f>
        <v>328451.64100000006</v>
      </c>
      <c r="BJ483" s="78">
        <v>44657</v>
      </c>
      <c r="BK483" s="79">
        <f t="shared" ca="1" si="412"/>
        <v>1750</v>
      </c>
      <c r="BL483" s="79">
        <f t="shared" ca="1" si="430"/>
        <v>1750</v>
      </c>
      <c r="BM483" s="79">
        <f t="shared" ca="1" si="386"/>
        <v>0</v>
      </c>
      <c r="BN483" s="79">
        <f t="shared" ca="1" si="413"/>
        <v>1750</v>
      </c>
      <c r="BO483" s="79">
        <f t="shared" ca="1" si="414"/>
        <v>1750</v>
      </c>
      <c r="BP483" s="79">
        <f t="shared" ca="1" si="393"/>
        <v>778631.60100000002</v>
      </c>
      <c r="BQ483" s="14">
        <f ca="1">SUM(BO$12:BO483)</f>
        <v>402179.95999999996</v>
      </c>
      <c r="BR483" s="77">
        <f ca="1">SUM(BM$12:BM483)+SUMIF(BN$12:BN483, "&lt;0")</f>
        <v>376451.641</v>
      </c>
      <c r="BT483" s="78">
        <v>44657</v>
      </c>
      <c r="BU483" s="79">
        <f t="shared" ca="1" si="415"/>
        <v>2000</v>
      </c>
      <c r="BV483" s="79">
        <f t="shared" ca="1" si="431"/>
        <v>2000</v>
      </c>
      <c r="BW483" s="79">
        <f t="shared" ca="1" si="387"/>
        <v>0</v>
      </c>
      <c r="BX483" s="79">
        <f t="shared" ca="1" si="416"/>
        <v>2000</v>
      </c>
      <c r="BY483" s="79">
        <f t="shared" ca="1" si="417"/>
        <v>2000</v>
      </c>
      <c r="BZ483" s="79">
        <f t="shared" ca="1" si="423"/>
        <v>878081.49010891607</v>
      </c>
      <c r="CA483" s="14">
        <f ca="1">SUM(BY$12:BY483)</f>
        <v>453629.84910891607</v>
      </c>
      <c r="CB483" s="77">
        <f ca="1">SUM(BW$12:BW483)+SUMIF(BX$12:BX483, "&lt;0")</f>
        <v>424451.64100000006</v>
      </c>
      <c r="CD483" s="78">
        <v>44657</v>
      </c>
      <c r="CE483" s="79">
        <f t="shared" ca="1" si="418"/>
        <v>2500</v>
      </c>
      <c r="CF483" s="79">
        <f t="shared" ca="1" si="432"/>
        <v>2500</v>
      </c>
      <c r="CG483" s="79">
        <f t="shared" ca="1" si="388"/>
        <v>296.52431038961095</v>
      </c>
      <c r="CH483" s="79">
        <f t="shared" ca="1" si="419"/>
        <v>2203.4756896103891</v>
      </c>
      <c r="CI483" s="79">
        <f t="shared" ca="1" si="420"/>
        <v>2203.4756896103891</v>
      </c>
      <c r="CJ483" s="79">
        <f t="shared" ca="1" si="394"/>
        <v>1069341.6999499127</v>
      </c>
      <c r="CK483" s="14">
        <f ca="1">SUM(CI$12:CI483)</f>
        <v>550614.94143611391</v>
      </c>
      <c r="CL483" s="77">
        <f ca="1">SUM(CG$12:CG483)+SUMIF(CH$12:CH483, "&lt;0")</f>
        <v>518726.75851379876</v>
      </c>
    </row>
    <row r="484" spans="1:90" x14ac:dyDescent="0.2">
      <c r="A484" s="56">
        <v>44658</v>
      </c>
      <c r="B484" s="76">
        <f ca="1">IF($A484&gt;= $C$5,$C$6, INDEX('[1]Historical Data'!$D$2:$D$742, MATCH(A484, '[1]Historical Data'!$B$2:$B$742, 0)))</f>
        <v>1942.7882857142852</v>
      </c>
      <c r="C484" s="79">
        <f t="shared" ca="1" si="424"/>
        <v>1942.7882857142852</v>
      </c>
      <c r="D484" s="79">
        <f t="shared" ref="D484:D547" ca="1" si="433" xml:space="preserve"> F460 + IF(E483 &lt; 0, -E483, 0)</f>
        <v>0</v>
      </c>
      <c r="E484" s="79">
        <f t="shared" ca="1" si="395"/>
        <v>1942.7882857142852</v>
      </c>
      <c r="F484" s="79">
        <f t="shared" ca="1" si="396"/>
        <v>1942.7882857142852</v>
      </c>
      <c r="G484" s="79">
        <f t="shared" ca="1" si="421"/>
        <v>857689.70357143751</v>
      </c>
      <c r="H484" s="14">
        <f ca="1">SUM(F$12:F484)</f>
        <v>444222.71171428537</v>
      </c>
      <c r="I484" s="77">
        <f ca="1">SUM(D$12:D484)+SUMIF(E$12:E484, "&lt;0")</f>
        <v>413466.99185714265</v>
      </c>
      <c r="J484" s="14"/>
      <c r="K484" s="78">
        <v>44658</v>
      </c>
      <c r="L484" s="79">
        <f t="shared" ca="1" si="397"/>
        <v>1850.8969899038457</v>
      </c>
      <c r="M484" s="79">
        <f t="shared" ca="1" si="425"/>
        <v>1850.8969899038457</v>
      </c>
      <c r="N484" s="79">
        <f t="shared" ref="N484:N547" ca="1" si="434" xml:space="preserve"> P460 + IF(O483 &lt; 0, -O483, 0)</f>
        <v>0</v>
      </c>
      <c r="O484" s="79">
        <f t="shared" ca="1" si="398"/>
        <v>1850.8969899038457</v>
      </c>
      <c r="P484" s="79">
        <f t="shared" ca="1" si="399"/>
        <v>1850.8969899038457</v>
      </c>
      <c r="Q484" s="79">
        <f t="shared" ca="1" si="389"/>
        <v>820841.2939514441</v>
      </c>
      <c r="R484" s="14">
        <f ca="1">SUM(P$12:P484)</f>
        <v>425017.43088990293</v>
      </c>
      <c r="S484" s="77">
        <f ca="1">SUM(N$12:N484)+SUMIF(O$12:O484, "&lt;0")</f>
        <v>395823.86306153773</v>
      </c>
      <c r="U484" s="78">
        <v>44658</v>
      </c>
      <c r="V484" s="79">
        <f t="shared" ca="1" si="400"/>
        <v>1250</v>
      </c>
      <c r="W484" s="79">
        <f t="shared" ca="1" si="426"/>
        <v>1250</v>
      </c>
      <c r="X484" s="79">
        <f t="shared" ref="X484:X547" ca="1" si="435" xml:space="preserve"> Z460 + IF(Y483 &lt; 0, -Y483, 0)</f>
        <v>0</v>
      </c>
      <c r="Y484" s="79">
        <f t="shared" ca="1" si="401"/>
        <v>1250</v>
      </c>
      <c r="Z484" s="79">
        <f t="shared" ca="1" si="402"/>
        <v>1250</v>
      </c>
      <c r="AA484" s="79">
        <f t="shared" ca="1" si="390"/>
        <v>579881.60100000002</v>
      </c>
      <c r="AB484" s="14">
        <f ca="1">SUM(Z$12:Z484)</f>
        <v>299429.95999999996</v>
      </c>
      <c r="AC484" s="77">
        <f ca="1">SUM(X$12:X484)+SUMIF(Y$12:Y484, "&lt;0")</f>
        <v>280451.641</v>
      </c>
      <c r="AE484" s="78">
        <v>44658</v>
      </c>
      <c r="AF484" s="79">
        <f t="shared" ca="1" si="403"/>
        <v>2000</v>
      </c>
      <c r="AG484" s="79">
        <f t="shared" ca="1" si="427"/>
        <v>2000</v>
      </c>
      <c r="AH484" s="79">
        <f t="shared" ref="AH484:AH547" ca="1" si="436" xml:space="preserve"> AJ460 + IF(AI483 &lt; 0, -AI483, 0)</f>
        <v>0</v>
      </c>
      <c r="AI484" s="79">
        <f t="shared" ca="1" si="404"/>
        <v>2000</v>
      </c>
      <c r="AJ484" s="79">
        <f t="shared" ca="1" si="405"/>
        <v>2000</v>
      </c>
      <c r="AK484" s="79">
        <f t="shared" ca="1" si="422"/>
        <v>880081.49010891607</v>
      </c>
      <c r="AL484" s="14">
        <f ca="1">SUM(AJ$12:AJ484)</f>
        <v>455629.84910891607</v>
      </c>
      <c r="AM484" s="77">
        <f ca="1">SUM(AH$12:AH484)+SUMIF(AI$12:AI484, "&lt;0")</f>
        <v>424451.64100000006</v>
      </c>
      <c r="AO484" s="78">
        <v>44658</v>
      </c>
      <c r="AP484" s="79">
        <f t="shared" ca="1" si="406"/>
        <v>3000</v>
      </c>
      <c r="AQ484" s="79">
        <f t="shared" ca="1" si="428"/>
        <v>3000</v>
      </c>
      <c r="AR484" s="79">
        <f t="shared" ref="AR484:AR547" ca="1" si="437" xml:space="preserve"> AT460 + IF(AS483 &lt; 0, -AS483, 0)</f>
        <v>564.12591953046876</v>
      </c>
      <c r="AS484" s="79">
        <f t="shared" ca="1" si="407"/>
        <v>2435.8740804695312</v>
      </c>
      <c r="AT484" s="79">
        <f t="shared" ca="1" si="408"/>
        <v>2435.8740804695312</v>
      </c>
      <c r="AU484" s="79">
        <f t="shared" ca="1" si="391"/>
        <v>1252967.7235622816</v>
      </c>
      <c r="AV484" s="14">
        <f ca="1">SUM(AT$12:AT484)</f>
        <v>648016.96609797096</v>
      </c>
      <c r="AW484" s="77">
        <f ca="1">SUM(AR$12:AR484)+SUMIF(AS$12:AS484, "&lt;0")</f>
        <v>604950.75746431109</v>
      </c>
      <c r="AX484" s="14"/>
      <c r="AZ484" s="78">
        <v>44658</v>
      </c>
      <c r="BA484" s="79">
        <f t="shared" ca="1" si="409"/>
        <v>1500</v>
      </c>
      <c r="BB484" s="79">
        <f t="shared" ca="1" si="429"/>
        <v>1500</v>
      </c>
      <c r="BC484" s="79">
        <f t="shared" ref="BC484:BC547" ca="1" si="438" xml:space="preserve"> BE460 + IF(BD483 &lt; 0, -BD483, 0)</f>
        <v>0</v>
      </c>
      <c r="BD484" s="79">
        <f t="shared" ca="1" si="410"/>
        <v>1500</v>
      </c>
      <c r="BE484" s="79">
        <f t="shared" ca="1" si="411"/>
        <v>1500</v>
      </c>
      <c r="BF484" s="79">
        <f t="shared" ca="1" si="392"/>
        <v>680131.60100000002</v>
      </c>
      <c r="BG484" s="14">
        <f ca="1">SUM(BE$12:BE484)</f>
        <v>351679.95999999996</v>
      </c>
      <c r="BH484" s="77">
        <f ca="1">SUM(BC$12:BC484)+SUMIF(BD$12:BD484, "&lt;0")</f>
        <v>328451.64100000006</v>
      </c>
      <c r="BJ484" s="78">
        <v>44658</v>
      </c>
      <c r="BK484" s="79">
        <f t="shared" ca="1" si="412"/>
        <v>1750</v>
      </c>
      <c r="BL484" s="79">
        <f t="shared" ca="1" si="430"/>
        <v>1750</v>
      </c>
      <c r="BM484" s="79">
        <f t="shared" ref="BM484:BM547" ca="1" si="439" xml:space="preserve"> BO460 + IF(BN483 &lt; 0, -BN483, 0)</f>
        <v>0</v>
      </c>
      <c r="BN484" s="79">
        <f t="shared" ca="1" si="413"/>
        <v>1750</v>
      </c>
      <c r="BO484" s="79">
        <f t="shared" ca="1" si="414"/>
        <v>1750</v>
      </c>
      <c r="BP484" s="79">
        <f t="shared" ca="1" si="393"/>
        <v>780381.60100000002</v>
      </c>
      <c r="BQ484" s="14">
        <f ca="1">SUM(BO$12:BO484)</f>
        <v>403929.95999999996</v>
      </c>
      <c r="BR484" s="77">
        <f ca="1">SUM(BM$12:BM484)+SUMIF(BN$12:BN484, "&lt;0")</f>
        <v>376451.641</v>
      </c>
      <c r="BT484" s="78">
        <v>44658</v>
      </c>
      <c r="BU484" s="79">
        <f t="shared" ca="1" si="415"/>
        <v>2000</v>
      </c>
      <c r="BV484" s="79">
        <f t="shared" ca="1" si="431"/>
        <v>2000</v>
      </c>
      <c r="BW484" s="79">
        <f t="shared" ref="BW484:BW547" ca="1" si="440" xml:space="preserve"> BY460 + IF(BX483 &lt; 0, -BX483, 0)</f>
        <v>0</v>
      </c>
      <c r="BX484" s="79">
        <f t="shared" ca="1" si="416"/>
        <v>2000</v>
      </c>
      <c r="BY484" s="79">
        <f t="shared" ca="1" si="417"/>
        <v>2000</v>
      </c>
      <c r="BZ484" s="79">
        <f t="shared" ca="1" si="423"/>
        <v>880081.49010891607</v>
      </c>
      <c r="CA484" s="14">
        <f ca="1">SUM(BY$12:BY484)</f>
        <v>455629.84910891607</v>
      </c>
      <c r="CB484" s="77">
        <f ca="1">SUM(BW$12:BW484)+SUMIF(BX$12:BX484, "&lt;0")</f>
        <v>424451.64100000006</v>
      </c>
      <c r="CD484" s="78">
        <v>44658</v>
      </c>
      <c r="CE484" s="79">
        <f t="shared" ca="1" si="418"/>
        <v>2500</v>
      </c>
      <c r="CF484" s="79">
        <f t="shared" ca="1" si="432"/>
        <v>2500</v>
      </c>
      <c r="CG484" s="79">
        <f t="shared" ref="CG484:CG547" ca="1" si="441" xml:space="preserve"> CI460 + IF(CH483 &lt; 0, -CH483, 0)</f>
        <v>273.01906374250802</v>
      </c>
      <c r="CH484" s="79">
        <f t="shared" ca="1" si="419"/>
        <v>2226.980936257492</v>
      </c>
      <c r="CI484" s="79">
        <f t="shared" ca="1" si="420"/>
        <v>2226.980936257492</v>
      </c>
      <c r="CJ484" s="79">
        <f t="shared" ca="1" si="394"/>
        <v>1071841.6999499127</v>
      </c>
      <c r="CK484" s="14">
        <f ca="1">SUM(CI$12:CI484)</f>
        <v>552841.92237237142</v>
      </c>
      <c r="CL484" s="77">
        <f ca="1">SUM(CG$12:CG484)+SUMIF(CH$12:CH484, "&lt;0")</f>
        <v>518999.77757754124</v>
      </c>
    </row>
    <row r="485" spans="1:90" x14ac:dyDescent="0.2">
      <c r="A485" s="56">
        <v>44659</v>
      </c>
      <c r="B485" s="76">
        <f ca="1">IF($A485&gt;= $C$5,$C$6, INDEX('[1]Historical Data'!$D$2:$D$742, MATCH(A485, '[1]Historical Data'!$B$2:$B$742, 0)))</f>
        <v>1942.7882857142852</v>
      </c>
      <c r="C485" s="79">
        <f t="shared" ca="1" si="424"/>
        <v>1942.7882857142852</v>
      </c>
      <c r="D485" s="79">
        <f t="shared" ca="1" si="433"/>
        <v>437.93600000000151</v>
      </c>
      <c r="E485" s="79">
        <f t="shared" ca="1" si="395"/>
        <v>1504.8522857142837</v>
      </c>
      <c r="F485" s="79">
        <f t="shared" ca="1" si="396"/>
        <v>1504.8522857142837</v>
      </c>
      <c r="G485" s="79">
        <f t="shared" ca="1" si="421"/>
        <v>859632.49185715185</v>
      </c>
      <c r="H485" s="14">
        <f ca="1">SUM(F$12:F485)</f>
        <v>445727.56399999966</v>
      </c>
      <c r="I485" s="77">
        <f ca="1">SUM(D$12:D485)+SUMIF(E$12:E485, "&lt;0")</f>
        <v>413904.92785714264</v>
      </c>
      <c r="J485" s="14"/>
      <c r="K485" s="78">
        <v>44659</v>
      </c>
      <c r="L485" s="79">
        <f t="shared" ca="1" si="397"/>
        <v>1850.8969899038457</v>
      </c>
      <c r="M485" s="79">
        <f t="shared" ca="1" si="425"/>
        <v>1850.8969899038457</v>
      </c>
      <c r="N485" s="79">
        <f t="shared" ca="1" si="434"/>
        <v>437.93600000000151</v>
      </c>
      <c r="O485" s="79">
        <f t="shared" ca="1" si="398"/>
        <v>1412.9609899038442</v>
      </c>
      <c r="P485" s="79">
        <f t="shared" ca="1" si="399"/>
        <v>1412.9609899038442</v>
      </c>
      <c r="Q485" s="79">
        <f t="shared" ca="1" si="389"/>
        <v>822692.19094134797</v>
      </c>
      <c r="R485" s="14">
        <f ca="1">SUM(P$12:P485)</f>
        <v>426430.39187980676</v>
      </c>
      <c r="S485" s="77">
        <f ca="1">SUM(N$12:N485)+SUMIF(O$12:O485, "&lt;0")</f>
        <v>396261.79906153772</v>
      </c>
      <c r="U485" s="78">
        <v>44659</v>
      </c>
      <c r="V485" s="79">
        <f t="shared" ca="1" si="400"/>
        <v>1250</v>
      </c>
      <c r="W485" s="79">
        <f t="shared" ca="1" si="426"/>
        <v>1250</v>
      </c>
      <c r="X485" s="79">
        <f t="shared" ca="1" si="435"/>
        <v>437.93600000000151</v>
      </c>
      <c r="Y485" s="79">
        <f t="shared" ca="1" si="401"/>
        <v>812.06399999999849</v>
      </c>
      <c r="Z485" s="79">
        <f t="shared" ca="1" si="402"/>
        <v>812.06399999999849</v>
      </c>
      <c r="AA485" s="79">
        <f t="shared" ca="1" si="390"/>
        <v>581131.60100000002</v>
      </c>
      <c r="AB485" s="14">
        <f ca="1">SUM(Z$12:Z485)</f>
        <v>300242.02399999998</v>
      </c>
      <c r="AC485" s="77">
        <f ca="1">SUM(X$12:X485)+SUMIF(Y$12:Y485, "&lt;0")</f>
        <v>280889.57699999999</v>
      </c>
      <c r="AE485" s="78">
        <v>44659</v>
      </c>
      <c r="AF485" s="79">
        <f t="shared" ca="1" si="403"/>
        <v>2000</v>
      </c>
      <c r="AG485" s="79">
        <f t="shared" ca="1" si="427"/>
        <v>2000</v>
      </c>
      <c r="AH485" s="79">
        <f t="shared" ca="1" si="436"/>
        <v>437.93600000000151</v>
      </c>
      <c r="AI485" s="79">
        <f t="shared" ca="1" si="404"/>
        <v>1562.0639999999985</v>
      </c>
      <c r="AJ485" s="79">
        <f t="shared" ca="1" si="405"/>
        <v>1562.0639999999985</v>
      </c>
      <c r="AK485" s="79">
        <f t="shared" ca="1" si="422"/>
        <v>882081.49010891607</v>
      </c>
      <c r="AL485" s="14">
        <f ca="1">SUM(AJ$12:AJ485)</f>
        <v>457191.91310891608</v>
      </c>
      <c r="AM485" s="77">
        <f ca="1">SUM(AH$12:AH485)+SUMIF(AI$12:AI485, "&lt;0")</f>
        <v>424889.57700000005</v>
      </c>
      <c r="AO485" s="78">
        <v>44659</v>
      </c>
      <c r="AP485" s="79">
        <f t="shared" ca="1" si="406"/>
        <v>3000</v>
      </c>
      <c r="AQ485" s="79">
        <f t="shared" ca="1" si="428"/>
        <v>3000</v>
      </c>
      <c r="AR485" s="79">
        <f t="shared" ca="1" si="437"/>
        <v>1002.0619195304707</v>
      </c>
      <c r="AS485" s="79">
        <f t="shared" ca="1" si="407"/>
        <v>1997.9380804695293</v>
      </c>
      <c r="AT485" s="79">
        <f t="shared" ca="1" si="408"/>
        <v>1997.9380804695293</v>
      </c>
      <c r="AU485" s="79">
        <f t="shared" ca="1" si="391"/>
        <v>1255967.7235622816</v>
      </c>
      <c r="AV485" s="14">
        <f ca="1">SUM(AT$12:AT485)</f>
        <v>650014.90417844045</v>
      </c>
      <c r="AW485" s="77">
        <f ca="1">SUM(AR$12:AR485)+SUMIF(AS$12:AS485, "&lt;0")</f>
        <v>605952.81938384159</v>
      </c>
      <c r="AX485" s="14"/>
      <c r="AZ485" s="78">
        <v>44659</v>
      </c>
      <c r="BA485" s="79">
        <f t="shared" ca="1" si="409"/>
        <v>1500</v>
      </c>
      <c r="BB485" s="79">
        <f t="shared" ca="1" si="429"/>
        <v>1500</v>
      </c>
      <c r="BC485" s="79">
        <f t="shared" ca="1" si="438"/>
        <v>437.93600000000151</v>
      </c>
      <c r="BD485" s="79">
        <f t="shared" ca="1" si="410"/>
        <v>1062.0639999999985</v>
      </c>
      <c r="BE485" s="79">
        <f t="shared" ca="1" si="411"/>
        <v>1062.0639999999985</v>
      </c>
      <c r="BF485" s="79">
        <f t="shared" ca="1" si="392"/>
        <v>681631.60100000002</v>
      </c>
      <c r="BG485" s="14">
        <f ca="1">SUM(BE$12:BE485)</f>
        <v>352742.02399999998</v>
      </c>
      <c r="BH485" s="77">
        <f ca="1">SUM(BC$12:BC485)+SUMIF(BD$12:BD485, "&lt;0")</f>
        <v>328889.57700000005</v>
      </c>
      <c r="BJ485" s="78">
        <v>44659</v>
      </c>
      <c r="BK485" s="79">
        <f t="shared" ca="1" si="412"/>
        <v>1750</v>
      </c>
      <c r="BL485" s="79">
        <f t="shared" ca="1" si="430"/>
        <v>1750</v>
      </c>
      <c r="BM485" s="79">
        <f t="shared" ca="1" si="439"/>
        <v>437.93600000000151</v>
      </c>
      <c r="BN485" s="79">
        <f t="shared" ca="1" si="413"/>
        <v>1312.0639999999985</v>
      </c>
      <c r="BO485" s="79">
        <f t="shared" ca="1" si="414"/>
        <v>1312.0639999999985</v>
      </c>
      <c r="BP485" s="79">
        <f t="shared" ca="1" si="393"/>
        <v>782131.60100000002</v>
      </c>
      <c r="BQ485" s="14">
        <f ca="1">SUM(BO$12:BO485)</f>
        <v>405242.02399999998</v>
      </c>
      <c r="BR485" s="77">
        <f ca="1">SUM(BM$12:BM485)+SUMIF(BN$12:BN485, "&lt;0")</f>
        <v>376889.57699999999</v>
      </c>
      <c r="BT485" s="78">
        <v>44659</v>
      </c>
      <c r="BU485" s="79">
        <f t="shared" ca="1" si="415"/>
        <v>2000</v>
      </c>
      <c r="BV485" s="79">
        <f t="shared" ca="1" si="431"/>
        <v>2000</v>
      </c>
      <c r="BW485" s="79">
        <f t="shared" ca="1" si="440"/>
        <v>437.93600000000151</v>
      </c>
      <c r="BX485" s="79">
        <f t="shared" ca="1" si="416"/>
        <v>1562.0639999999985</v>
      </c>
      <c r="BY485" s="79">
        <f t="shared" ca="1" si="417"/>
        <v>1562.0639999999985</v>
      </c>
      <c r="BZ485" s="79">
        <f t="shared" ca="1" si="423"/>
        <v>882081.49010891607</v>
      </c>
      <c r="CA485" s="14">
        <f ca="1">SUM(BY$12:BY485)</f>
        <v>457191.91310891608</v>
      </c>
      <c r="CB485" s="77">
        <f ca="1">SUM(BW$12:BW485)+SUMIF(BX$12:BX485, "&lt;0")</f>
        <v>424889.57700000005</v>
      </c>
      <c r="CD485" s="78">
        <v>44659</v>
      </c>
      <c r="CE485" s="79">
        <f t="shared" ca="1" si="418"/>
        <v>2500</v>
      </c>
      <c r="CF485" s="79">
        <f t="shared" ca="1" si="432"/>
        <v>2500</v>
      </c>
      <c r="CG485" s="79">
        <f t="shared" ca="1" si="441"/>
        <v>687.44981709540662</v>
      </c>
      <c r="CH485" s="79">
        <f t="shared" ca="1" si="419"/>
        <v>1812.5501829045934</v>
      </c>
      <c r="CI485" s="79">
        <f t="shared" ca="1" si="420"/>
        <v>1812.5501829045934</v>
      </c>
      <c r="CJ485" s="79">
        <f t="shared" ca="1" si="394"/>
        <v>1074341.6999499127</v>
      </c>
      <c r="CK485" s="14">
        <f ca="1">SUM(CI$12:CI485)</f>
        <v>554654.47255527601</v>
      </c>
      <c r="CL485" s="77">
        <f ca="1">SUM(CG$12:CG485)+SUMIF(CH$12:CH485, "&lt;0")</f>
        <v>519687.22739463666</v>
      </c>
    </row>
    <row r="486" spans="1:90" x14ac:dyDescent="0.2">
      <c r="A486" s="56">
        <v>44660</v>
      </c>
      <c r="B486" s="76">
        <f ca="1">IF($A486&gt;= $C$5,$C$6, INDEX('[1]Historical Data'!$D$2:$D$742, MATCH(A486, '[1]Historical Data'!$B$2:$B$742, 0)))</f>
        <v>1942.7882857142852</v>
      </c>
      <c r="C486" s="79">
        <f t="shared" ca="1" si="424"/>
        <v>1942.7882857142852</v>
      </c>
      <c r="D486" s="79">
        <f t="shared" ca="1" si="433"/>
        <v>1587.7700000000004</v>
      </c>
      <c r="E486" s="79">
        <f t="shared" ca="1" si="395"/>
        <v>355.01828571428473</v>
      </c>
      <c r="F486" s="79">
        <f t="shared" ca="1" si="396"/>
        <v>355.01828571428473</v>
      </c>
      <c r="G486" s="79">
        <f t="shared" ca="1" si="421"/>
        <v>861575.28014286619</v>
      </c>
      <c r="H486" s="14">
        <f ca="1">SUM(F$12:F486)</f>
        <v>446082.58228571393</v>
      </c>
      <c r="I486" s="77">
        <f ca="1">SUM(D$12:D486)+SUMIF(E$12:E486, "&lt;0")</f>
        <v>415492.69785714266</v>
      </c>
      <c r="J486" s="14"/>
      <c r="K486" s="78">
        <v>44660</v>
      </c>
      <c r="L486" s="79">
        <f t="shared" ca="1" si="397"/>
        <v>1850.8969899038457</v>
      </c>
      <c r="M486" s="79">
        <f t="shared" ca="1" si="425"/>
        <v>1850.8969899038457</v>
      </c>
      <c r="N486" s="79">
        <f t="shared" ca="1" si="434"/>
        <v>1587.7700000000004</v>
      </c>
      <c r="O486" s="79">
        <f t="shared" ca="1" si="398"/>
        <v>263.12698990384524</v>
      </c>
      <c r="P486" s="79">
        <f t="shared" ca="1" si="399"/>
        <v>263.12698990384524</v>
      </c>
      <c r="Q486" s="79">
        <f t="shared" ca="1" si="389"/>
        <v>824543.08793125185</v>
      </c>
      <c r="R486" s="14">
        <f ca="1">SUM(P$12:P486)</f>
        <v>426693.51886971062</v>
      </c>
      <c r="S486" s="77">
        <f ca="1">SUM(N$12:N486)+SUMIF(O$12:O486, "&lt;0")</f>
        <v>397849.56906153774</v>
      </c>
      <c r="U486" s="78">
        <v>44660</v>
      </c>
      <c r="V486" s="79">
        <f t="shared" ca="1" si="400"/>
        <v>1250</v>
      </c>
      <c r="W486" s="79">
        <f t="shared" ca="1" si="426"/>
        <v>1250</v>
      </c>
      <c r="X486" s="79">
        <f t="shared" ca="1" si="435"/>
        <v>1250</v>
      </c>
      <c r="Y486" s="79">
        <f t="shared" ca="1" si="401"/>
        <v>0</v>
      </c>
      <c r="Z486" s="79">
        <f t="shared" ca="1" si="402"/>
        <v>0</v>
      </c>
      <c r="AA486" s="79">
        <f t="shared" ca="1" si="390"/>
        <v>582381.60100000002</v>
      </c>
      <c r="AB486" s="14">
        <f ca="1">SUM(Z$12:Z486)</f>
        <v>300242.02399999998</v>
      </c>
      <c r="AC486" s="77">
        <f ca="1">SUM(X$12:X486)+SUMIF(Y$12:Y486, "&lt;0")</f>
        <v>282139.57699999999</v>
      </c>
      <c r="AE486" s="78">
        <v>44660</v>
      </c>
      <c r="AF486" s="79">
        <f t="shared" ca="1" si="403"/>
        <v>2000</v>
      </c>
      <c r="AG486" s="79">
        <f t="shared" ca="1" si="427"/>
        <v>2000</v>
      </c>
      <c r="AH486" s="79">
        <f t="shared" ca="1" si="436"/>
        <v>1587.7700000000004</v>
      </c>
      <c r="AI486" s="79">
        <f t="shared" ca="1" si="404"/>
        <v>412.22999999999956</v>
      </c>
      <c r="AJ486" s="79">
        <f t="shared" ca="1" si="405"/>
        <v>412.22999999999956</v>
      </c>
      <c r="AK486" s="79">
        <f t="shared" ca="1" si="422"/>
        <v>884081.49010891607</v>
      </c>
      <c r="AL486" s="14">
        <f ca="1">SUM(AJ$12:AJ486)</f>
        <v>457604.14310891606</v>
      </c>
      <c r="AM486" s="77">
        <f ca="1">SUM(AH$12:AH486)+SUMIF(AI$12:AI486, "&lt;0")</f>
        <v>426477.34700000007</v>
      </c>
      <c r="AO486" s="78">
        <v>44660</v>
      </c>
      <c r="AP486" s="79">
        <f t="shared" ca="1" si="406"/>
        <v>3000</v>
      </c>
      <c r="AQ486" s="79">
        <f t="shared" ca="1" si="428"/>
        <v>3000</v>
      </c>
      <c r="AR486" s="79">
        <f t="shared" ca="1" si="437"/>
        <v>2151.8959195304697</v>
      </c>
      <c r="AS486" s="79">
        <f t="shared" ca="1" si="407"/>
        <v>848.10408046953034</v>
      </c>
      <c r="AT486" s="79">
        <f t="shared" ca="1" si="408"/>
        <v>848.10408046953034</v>
      </c>
      <c r="AU486" s="79">
        <f t="shared" ca="1" si="391"/>
        <v>1258967.7235622816</v>
      </c>
      <c r="AV486" s="14">
        <f ca="1">SUM(AT$12:AT486)</f>
        <v>650863.00825891003</v>
      </c>
      <c r="AW486" s="77">
        <f ca="1">SUM(AR$12:AR486)+SUMIF(AS$12:AS486, "&lt;0")</f>
        <v>608104.71530337201</v>
      </c>
      <c r="AX486" s="14"/>
      <c r="AZ486" s="78">
        <v>44660</v>
      </c>
      <c r="BA486" s="79">
        <f t="shared" ca="1" si="409"/>
        <v>1500</v>
      </c>
      <c r="BB486" s="79">
        <f t="shared" ca="1" si="429"/>
        <v>1500</v>
      </c>
      <c r="BC486" s="79">
        <f t="shared" ca="1" si="438"/>
        <v>1500</v>
      </c>
      <c r="BD486" s="79">
        <f t="shared" ca="1" si="410"/>
        <v>0</v>
      </c>
      <c r="BE486" s="79">
        <f t="shared" ca="1" si="411"/>
        <v>0</v>
      </c>
      <c r="BF486" s="79">
        <f t="shared" ca="1" si="392"/>
        <v>683131.60100000002</v>
      </c>
      <c r="BG486" s="14">
        <f ca="1">SUM(BE$12:BE486)</f>
        <v>352742.02399999998</v>
      </c>
      <c r="BH486" s="77">
        <f ca="1">SUM(BC$12:BC486)+SUMIF(BD$12:BD486, "&lt;0")</f>
        <v>330389.57700000005</v>
      </c>
      <c r="BJ486" s="78">
        <v>44660</v>
      </c>
      <c r="BK486" s="79">
        <f t="shared" ca="1" si="412"/>
        <v>1750</v>
      </c>
      <c r="BL486" s="79">
        <f t="shared" ca="1" si="430"/>
        <v>1750</v>
      </c>
      <c r="BM486" s="79">
        <f t="shared" ca="1" si="439"/>
        <v>1587.7700000000004</v>
      </c>
      <c r="BN486" s="79">
        <f t="shared" ca="1" si="413"/>
        <v>162.22999999999956</v>
      </c>
      <c r="BO486" s="79">
        <f t="shared" ca="1" si="414"/>
        <v>162.22999999999956</v>
      </c>
      <c r="BP486" s="79">
        <f t="shared" ca="1" si="393"/>
        <v>783881.60100000002</v>
      </c>
      <c r="BQ486" s="14">
        <f ca="1">SUM(BO$12:BO486)</f>
        <v>405404.25399999996</v>
      </c>
      <c r="BR486" s="77">
        <f ca="1">SUM(BM$12:BM486)+SUMIF(BN$12:BN486, "&lt;0")</f>
        <v>378477.34700000001</v>
      </c>
      <c r="BT486" s="78">
        <v>44660</v>
      </c>
      <c r="BU486" s="79">
        <f t="shared" ca="1" si="415"/>
        <v>2000</v>
      </c>
      <c r="BV486" s="79">
        <f t="shared" ca="1" si="431"/>
        <v>2000</v>
      </c>
      <c r="BW486" s="79">
        <f t="shared" ca="1" si="440"/>
        <v>1587.7700000000004</v>
      </c>
      <c r="BX486" s="79">
        <f t="shared" ca="1" si="416"/>
        <v>412.22999999999956</v>
      </c>
      <c r="BY486" s="79">
        <f t="shared" ca="1" si="417"/>
        <v>412.22999999999956</v>
      </c>
      <c r="BZ486" s="79">
        <f t="shared" ca="1" si="423"/>
        <v>884081.49010891607</v>
      </c>
      <c r="CA486" s="14">
        <f ca="1">SUM(BY$12:BY486)</f>
        <v>457604.14310891606</v>
      </c>
      <c r="CB486" s="77">
        <f ca="1">SUM(BW$12:BW486)+SUMIF(BX$12:BX486, "&lt;0")</f>
        <v>426477.34700000007</v>
      </c>
      <c r="CD486" s="78">
        <v>44660</v>
      </c>
      <c r="CE486" s="79">
        <f t="shared" ca="1" si="418"/>
        <v>2500</v>
      </c>
      <c r="CF486" s="79">
        <f t="shared" ca="1" si="432"/>
        <v>2500</v>
      </c>
      <c r="CG486" s="79">
        <f t="shared" ca="1" si="441"/>
        <v>1813.7785704483031</v>
      </c>
      <c r="CH486" s="79">
        <f t="shared" ca="1" si="419"/>
        <v>686.22142955169693</v>
      </c>
      <c r="CI486" s="79">
        <f t="shared" ca="1" si="420"/>
        <v>686.22142955169693</v>
      </c>
      <c r="CJ486" s="79">
        <f t="shared" ca="1" si="394"/>
        <v>1076841.6999499127</v>
      </c>
      <c r="CK486" s="14">
        <f ca="1">SUM(CI$12:CI486)</f>
        <v>555340.69398482773</v>
      </c>
      <c r="CL486" s="77">
        <f ca="1">SUM(CG$12:CG486)+SUMIF(CH$12:CH486, "&lt;0")</f>
        <v>521501.00596508494</v>
      </c>
    </row>
    <row r="487" spans="1:90" x14ac:dyDescent="0.2">
      <c r="A487" s="56">
        <v>44661</v>
      </c>
      <c r="B487" s="76">
        <f ca="1">IF($A487&gt;= $C$5,$C$6, INDEX('[1]Historical Data'!$D$2:$D$742, MATCH(A487, '[1]Historical Data'!$B$2:$B$742, 0)))</f>
        <v>1942.7882857142852</v>
      </c>
      <c r="C487" s="79">
        <f t="shared" ca="1" si="424"/>
        <v>1942.7882857142852</v>
      </c>
      <c r="D487" s="79">
        <f t="shared" ca="1" si="433"/>
        <v>1942.7882857142852</v>
      </c>
      <c r="E487" s="79">
        <f t="shared" ca="1" si="395"/>
        <v>0</v>
      </c>
      <c r="F487" s="79">
        <f t="shared" ca="1" si="396"/>
        <v>0</v>
      </c>
      <c r="G487" s="79">
        <f t="shared" ca="1" si="421"/>
        <v>863518.06842858053</v>
      </c>
      <c r="H487" s="14">
        <f ca="1">SUM(F$12:F487)</f>
        <v>446082.58228571393</v>
      </c>
      <c r="I487" s="77">
        <f ca="1">SUM(D$12:D487)+SUMIF(E$12:E487, "&lt;0")</f>
        <v>417435.48614285694</v>
      </c>
      <c r="J487" s="14"/>
      <c r="K487" s="78">
        <v>44661</v>
      </c>
      <c r="L487" s="79">
        <f t="shared" ca="1" si="397"/>
        <v>1850.8969899038457</v>
      </c>
      <c r="M487" s="79">
        <f t="shared" ca="1" si="425"/>
        <v>1850.8969899038457</v>
      </c>
      <c r="N487" s="79">
        <f t="shared" ca="1" si="434"/>
        <v>1850.8969899038457</v>
      </c>
      <c r="O487" s="79">
        <f t="shared" ca="1" si="398"/>
        <v>0</v>
      </c>
      <c r="P487" s="79">
        <f t="shared" ca="1" si="399"/>
        <v>0</v>
      </c>
      <c r="Q487" s="79">
        <f t="shared" ca="1" si="389"/>
        <v>826393.98492115573</v>
      </c>
      <c r="R487" s="14">
        <f ca="1">SUM(P$12:P487)</f>
        <v>426693.51886971062</v>
      </c>
      <c r="S487" s="77">
        <f ca="1">SUM(N$12:N487)+SUMIF(O$12:O487, "&lt;0")</f>
        <v>399700.46605144156</v>
      </c>
      <c r="U487" s="78">
        <v>44661</v>
      </c>
      <c r="V487" s="79">
        <f t="shared" ca="1" si="400"/>
        <v>1250</v>
      </c>
      <c r="W487" s="79">
        <f t="shared" ca="1" si="426"/>
        <v>1250</v>
      </c>
      <c r="X487" s="79">
        <f t="shared" ca="1" si="435"/>
        <v>1250</v>
      </c>
      <c r="Y487" s="79">
        <f t="shared" ca="1" si="401"/>
        <v>0</v>
      </c>
      <c r="Z487" s="79">
        <f t="shared" ca="1" si="402"/>
        <v>0</v>
      </c>
      <c r="AA487" s="79">
        <f t="shared" ca="1" si="390"/>
        <v>583631.60100000002</v>
      </c>
      <c r="AB487" s="14">
        <f ca="1">SUM(Z$12:Z487)</f>
        <v>300242.02399999998</v>
      </c>
      <c r="AC487" s="77">
        <f ca="1">SUM(X$12:X487)+SUMIF(Y$12:Y487, "&lt;0")</f>
        <v>283389.57699999999</v>
      </c>
      <c r="AE487" s="78">
        <v>44661</v>
      </c>
      <c r="AF487" s="79">
        <f t="shared" ca="1" si="403"/>
        <v>2000</v>
      </c>
      <c r="AG487" s="79">
        <f t="shared" ca="1" si="427"/>
        <v>2000</v>
      </c>
      <c r="AH487" s="79">
        <f t="shared" ca="1" si="436"/>
        <v>1984.7629999999963</v>
      </c>
      <c r="AI487" s="79">
        <f t="shared" ca="1" si="404"/>
        <v>15.237000000003718</v>
      </c>
      <c r="AJ487" s="79">
        <f t="shared" ca="1" si="405"/>
        <v>15.237000000003718</v>
      </c>
      <c r="AK487" s="79">
        <f t="shared" ca="1" si="422"/>
        <v>886081.49010891607</v>
      </c>
      <c r="AL487" s="14">
        <f ca="1">SUM(AJ$12:AJ487)</f>
        <v>457619.38010891608</v>
      </c>
      <c r="AM487" s="77">
        <f ca="1">SUM(AH$12:AH487)+SUMIF(AI$12:AI487, "&lt;0")</f>
        <v>428462.11000000004</v>
      </c>
      <c r="AO487" s="78">
        <v>44661</v>
      </c>
      <c r="AP487" s="79">
        <f t="shared" ca="1" si="406"/>
        <v>3000</v>
      </c>
      <c r="AQ487" s="79">
        <f t="shared" ca="1" si="428"/>
        <v>3000</v>
      </c>
      <c r="AR487" s="79">
        <f t="shared" ca="1" si="437"/>
        <v>2548.8889195304655</v>
      </c>
      <c r="AS487" s="79">
        <f t="shared" ca="1" si="407"/>
        <v>451.1110804695345</v>
      </c>
      <c r="AT487" s="79">
        <f t="shared" ca="1" si="408"/>
        <v>451.1110804695345</v>
      </c>
      <c r="AU487" s="79">
        <f t="shared" ca="1" si="391"/>
        <v>1261967.7235622816</v>
      </c>
      <c r="AV487" s="14">
        <f ca="1">SUM(AT$12:AT487)</f>
        <v>651314.1193393796</v>
      </c>
      <c r="AW487" s="77">
        <f ca="1">SUM(AR$12:AR487)+SUMIF(AS$12:AS487, "&lt;0")</f>
        <v>610653.60422290245</v>
      </c>
      <c r="AX487" s="14"/>
      <c r="AZ487" s="78">
        <v>44661</v>
      </c>
      <c r="BA487" s="79">
        <f t="shared" ca="1" si="409"/>
        <v>1500</v>
      </c>
      <c r="BB487" s="79">
        <f t="shared" ca="1" si="429"/>
        <v>1500</v>
      </c>
      <c r="BC487" s="79">
        <f t="shared" ca="1" si="438"/>
        <v>1500</v>
      </c>
      <c r="BD487" s="79">
        <f t="shared" ca="1" si="410"/>
        <v>0</v>
      </c>
      <c r="BE487" s="79">
        <f t="shared" ca="1" si="411"/>
        <v>0</v>
      </c>
      <c r="BF487" s="79">
        <f t="shared" ca="1" si="392"/>
        <v>684631.60100000002</v>
      </c>
      <c r="BG487" s="14">
        <f ca="1">SUM(BE$12:BE487)</f>
        <v>352742.02399999998</v>
      </c>
      <c r="BH487" s="77">
        <f ca="1">SUM(BC$12:BC487)+SUMIF(BD$12:BD487, "&lt;0")</f>
        <v>331889.57700000005</v>
      </c>
      <c r="BJ487" s="78">
        <v>44661</v>
      </c>
      <c r="BK487" s="79">
        <f t="shared" ca="1" si="412"/>
        <v>1750</v>
      </c>
      <c r="BL487" s="79">
        <f t="shared" ca="1" si="430"/>
        <v>1750</v>
      </c>
      <c r="BM487" s="79">
        <f t="shared" ca="1" si="439"/>
        <v>1750</v>
      </c>
      <c r="BN487" s="79">
        <f t="shared" ca="1" si="413"/>
        <v>0</v>
      </c>
      <c r="BO487" s="79">
        <f t="shared" ca="1" si="414"/>
        <v>0</v>
      </c>
      <c r="BP487" s="79">
        <f t="shared" ca="1" si="393"/>
        <v>785631.60100000002</v>
      </c>
      <c r="BQ487" s="14">
        <f ca="1">SUM(BO$12:BO487)</f>
        <v>405404.25399999996</v>
      </c>
      <c r="BR487" s="77">
        <f ca="1">SUM(BM$12:BM487)+SUMIF(BN$12:BN487, "&lt;0")</f>
        <v>380227.34700000001</v>
      </c>
      <c r="BT487" s="78">
        <v>44661</v>
      </c>
      <c r="BU487" s="79">
        <f t="shared" ca="1" si="415"/>
        <v>2000</v>
      </c>
      <c r="BV487" s="79">
        <f t="shared" ca="1" si="431"/>
        <v>2000</v>
      </c>
      <c r="BW487" s="79">
        <f t="shared" ca="1" si="440"/>
        <v>1984.7629999999963</v>
      </c>
      <c r="BX487" s="79">
        <f t="shared" ca="1" si="416"/>
        <v>15.237000000003718</v>
      </c>
      <c r="BY487" s="79">
        <f t="shared" ca="1" si="417"/>
        <v>15.237000000003718</v>
      </c>
      <c r="BZ487" s="79">
        <f t="shared" ca="1" si="423"/>
        <v>886081.49010891607</v>
      </c>
      <c r="CA487" s="14">
        <f ca="1">SUM(BY$12:BY487)</f>
        <v>457619.38010891608</v>
      </c>
      <c r="CB487" s="77">
        <f ca="1">SUM(BW$12:BW487)+SUMIF(BX$12:BX487, "&lt;0")</f>
        <v>428462.11000000004</v>
      </c>
      <c r="CD487" s="78">
        <v>44661</v>
      </c>
      <c r="CE487" s="79">
        <f t="shared" ca="1" si="418"/>
        <v>2500</v>
      </c>
      <c r="CF487" s="79">
        <f t="shared" ca="1" si="432"/>
        <v>2500</v>
      </c>
      <c r="CG487" s="79">
        <f t="shared" ca="1" si="441"/>
        <v>2187.266323801196</v>
      </c>
      <c r="CH487" s="79">
        <f t="shared" ca="1" si="419"/>
        <v>312.73367619880401</v>
      </c>
      <c r="CI487" s="79">
        <f t="shared" ca="1" si="420"/>
        <v>312.73367619880401</v>
      </c>
      <c r="CJ487" s="79">
        <f t="shared" ca="1" si="394"/>
        <v>1079341.6999499127</v>
      </c>
      <c r="CK487" s="14">
        <f ca="1">SUM(CI$12:CI487)</f>
        <v>555653.42766102648</v>
      </c>
      <c r="CL487" s="77">
        <f ca="1">SUM(CG$12:CG487)+SUMIF(CH$12:CH487, "&lt;0")</f>
        <v>523688.27228888619</v>
      </c>
    </row>
    <row r="488" spans="1:90" x14ac:dyDescent="0.2">
      <c r="A488" s="56">
        <v>44662</v>
      </c>
      <c r="B488" s="76">
        <f ca="1">IF($A488&gt;= $C$5,$C$6, INDEX('[1]Historical Data'!$D$2:$D$742, MATCH(A488, '[1]Historical Data'!$B$2:$B$742, 0)))</f>
        <v>1942.7882857142852</v>
      </c>
      <c r="C488" s="79">
        <f t="shared" ca="1" si="424"/>
        <v>1942.7882857142852</v>
      </c>
      <c r="D488" s="79">
        <f t="shared" ca="1" si="433"/>
        <v>1406.6237142857051</v>
      </c>
      <c r="E488" s="79">
        <f t="shared" ca="1" si="395"/>
        <v>536.16457142858008</v>
      </c>
      <c r="F488" s="79">
        <f t="shared" ca="1" si="396"/>
        <v>536.16457142858008</v>
      </c>
      <c r="G488" s="79">
        <f t="shared" ca="1" si="421"/>
        <v>865460.85671429487</v>
      </c>
      <c r="H488" s="14">
        <f ca="1">SUM(F$12:F488)</f>
        <v>446618.74685714248</v>
      </c>
      <c r="I488" s="77">
        <f ca="1">SUM(D$12:D488)+SUMIF(E$12:E488, "&lt;0")</f>
        <v>418842.10985714267</v>
      </c>
      <c r="J488" s="14"/>
      <c r="K488" s="78">
        <v>44662</v>
      </c>
      <c r="L488" s="79">
        <f t="shared" ca="1" si="397"/>
        <v>1850.8969899038457</v>
      </c>
      <c r="M488" s="79">
        <f t="shared" ca="1" si="425"/>
        <v>1850.8969899038457</v>
      </c>
      <c r="N488" s="79">
        <f t="shared" ca="1" si="434"/>
        <v>1498.5150100961446</v>
      </c>
      <c r="O488" s="79">
        <f t="shared" ca="1" si="398"/>
        <v>352.3819798077011</v>
      </c>
      <c r="P488" s="79">
        <f t="shared" ca="1" si="399"/>
        <v>352.3819798077011</v>
      </c>
      <c r="Q488" s="79">
        <f t="shared" ca="1" si="389"/>
        <v>828244.88191105961</v>
      </c>
      <c r="R488" s="14">
        <f ca="1">SUM(P$12:P488)</f>
        <v>427045.90084951831</v>
      </c>
      <c r="S488" s="77">
        <f ca="1">SUM(N$12:N488)+SUMIF(O$12:O488, "&lt;0")</f>
        <v>401198.98106153769</v>
      </c>
      <c r="U488" s="78">
        <v>44662</v>
      </c>
      <c r="V488" s="79">
        <f t="shared" ca="1" si="400"/>
        <v>1250</v>
      </c>
      <c r="W488" s="79">
        <f t="shared" ca="1" si="426"/>
        <v>1250</v>
      </c>
      <c r="X488" s="79">
        <f t="shared" ca="1" si="435"/>
        <v>1250</v>
      </c>
      <c r="Y488" s="79">
        <f t="shared" ca="1" si="401"/>
        <v>0</v>
      </c>
      <c r="Z488" s="79">
        <f t="shared" ca="1" si="402"/>
        <v>0</v>
      </c>
      <c r="AA488" s="79">
        <f t="shared" ca="1" si="390"/>
        <v>584881.60100000002</v>
      </c>
      <c r="AB488" s="14">
        <f ca="1">SUM(Z$12:Z488)</f>
        <v>300242.02399999998</v>
      </c>
      <c r="AC488" s="77">
        <f ca="1">SUM(X$12:X488)+SUMIF(Y$12:Y488, "&lt;0")</f>
        <v>284639.57699999999</v>
      </c>
      <c r="AE488" s="78">
        <v>44662</v>
      </c>
      <c r="AF488" s="79">
        <f t="shared" ca="1" si="403"/>
        <v>2000</v>
      </c>
      <c r="AG488" s="79">
        <f t="shared" ca="1" si="427"/>
        <v>2000</v>
      </c>
      <c r="AH488" s="79">
        <f t="shared" ca="1" si="436"/>
        <v>1364.648999999994</v>
      </c>
      <c r="AI488" s="79">
        <f t="shared" ca="1" si="404"/>
        <v>635.35100000000602</v>
      </c>
      <c r="AJ488" s="79">
        <f t="shared" ca="1" si="405"/>
        <v>635.35100000000602</v>
      </c>
      <c r="AK488" s="79">
        <f t="shared" ca="1" si="422"/>
        <v>888081.49010891607</v>
      </c>
      <c r="AL488" s="14">
        <f ca="1">SUM(AJ$12:AJ488)</f>
        <v>458254.73110891611</v>
      </c>
      <c r="AM488" s="77">
        <f ca="1">SUM(AH$12:AH488)+SUMIF(AI$12:AI488, "&lt;0")</f>
        <v>429826.75900000002</v>
      </c>
      <c r="AO488" s="78">
        <v>44662</v>
      </c>
      <c r="AP488" s="79">
        <f t="shared" ca="1" si="406"/>
        <v>3000</v>
      </c>
      <c r="AQ488" s="79">
        <f t="shared" ca="1" si="428"/>
        <v>3000</v>
      </c>
      <c r="AR488" s="79">
        <f t="shared" ca="1" si="437"/>
        <v>1928.7749195304632</v>
      </c>
      <c r="AS488" s="79">
        <f t="shared" ca="1" si="407"/>
        <v>1071.2250804695368</v>
      </c>
      <c r="AT488" s="79">
        <f t="shared" ca="1" si="408"/>
        <v>1071.2250804695368</v>
      </c>
      <c r="AU488" s="79">
        <f t="shared" ca="1" si="391"/>
        <v>1264967.7235622816</v>
      </c>
      <c r="AV488" s="14">
        <f ca="1">SUM(AT$12:AT488)</f>
        <v>652385.34441984911</v>
      </c>
      <c r="AW488" s="77">
        <f ca="1">SUM(AR$12:AR488)+SUMIF(AS$12:AS488, "&lt;0")</f>
        <v>612582.37914243294</v>
      </c>
      <c r="AX488" s="14"/>
      <c r="AZ488" s="78">
        <v>44662</v>
      </c>
      <c r="BA488" s="79">
        <f t="shared" ca="1" si="409"/>
        <v>1500</v>
      </c>
      <c r="BB488" s="79">
        <f t="shared" ca="1" si="429"/>
        <v>1500</v>
      </c>
      <c r="BC488" s="79">
        <f t="shared" ca="1" si="438"/>
        <v>1500</v>
      </c>
      <c r="BD488" s="79">
        <f t="shared" ca="1" si="410"/>
        <v>0</v>
      </c>
      <c r="BE488" s="79">
        <f t="shared" ca="1" si="411"/>
        <v>0</v>
      </c>
      <c r="BF488" s="79">
        <f t="shared" ca="1" si="392"/>
        <v>686131.60100000002</v>
      </c>
      <c r="BG488" s="14">
        <f ca="1">SUM(BE$12:BE488)</f>
        <v>352742.02399999998</v>
      </c>
      <c r="BH488" s="77">
        <f ca="1">SUM(BC$12:BC488)+SUMIF(BD$12:BD488, "&lt;0")</f>
        <v>333389.57700000005</v>
      </c>
      <c r="BJ488" s="78">
        <v>44662</v>
      </c>
      <c r="BK488" s="79">
        <f t="shared" ca="1" si="412"/>
        <v>1750</v>
      </c>
      <c r="BL488" s="79">
        <f t="shared" ca="1" si="430"/>
        <v>1750</v>
      </c>
      <c r="BM488" s="79">
        <f t="shared" ca="1" si="439"/>
        <v>1599.4119999999903</v>
      </c>
      <c r="BN488" s="79">
        <f t="shared" ca="1" si="413"/>
        <v>150.58800000000974</v>
      </c>
      <c r="BO488" s="79">
        <f t="shared" ca="1" si="414"/>
        <v>150.58800000000974</v>
      </c>
      <c r="BP488" s="79">
        <f t="shared" ca="1" si="393"/>
        <v>787381.60100000002</v>
      </c>
      <c r="BQ488" s="14">
        <f ca="1">SUM(BO$12:BO488)</f>
        <v>405554.84199999995</v>
      </c>
      <c r="BR488" s="77">
        <f ca="1">SUM(BM$12:BM488)+SUMIF(BN$12:BN488, "&lt;0")</f>
        <v>381826.75900000002</v>
      </c>
      <c r="BT488" s="78">
        <v>44662</v>
      </c>
      <c r="BU488" s="79">
        <f t="shared" ca="1" si="415"/>
        <v>2000</v>
      </c>
      <c r="BV488" s="79">
        <f t="shared" ca="1" si="431"/>
        <v>2000</v>
      </c>
      <c r="BW488" s="79">
        <f t="shared" ca="1" si="440"/>
        <v>1364.648999999994</v>
      </c>
      <c r="BX488" s="79">
        <f t="shared" ca="1" si="416"/>
        <v>635.35100000000602</v>
      </c>
      <c r="BY488" s="79">
        <f t="shared" ca="1" si="417"/>
        <v>635.35100000000602</v>
      </c>
      <c r="BZ488" s="79">
        <f t="shared" ca="1" si="423"/>
        <v>888081.49010891607</v>
      </c>
      <c r="CA488" s="14">
        <f ca="1">SUM(BY$12:BY488)</f>
        <v>458254.73110891611</v>
      </c>
      <c r="CB488" s="77">
        <f ca="1">SUM(BW$12:BW488)+SUMIF(BX$12:BX488, "&lt;0")</f>
        <v>429826.75900000002</v>
      </c>
      <c r="CD488" s="78">
        <v>44662</v>
      </c>
      <c r="CE488" s="79">
        <f t="shared" ca="1" si="418"/>
        <v>2500</v>
      </c>
      <c r="CF488" s="79">
        <f t="shared" ca="1" si="432"/>
        <v>2500</v>
      </c>
      <c r="CG488" s="79">
        <f t="shared" ca="1" si="441"/>
        <v>1543.6470771540908</v>
      </c>
      <c r="CH488" s="79">
        <f t="shared" ca="1" si="419"/>
        <v>956.35292284590923</v>
      </c>
      <c r="CI488" s="79">
        <f t="shared" ca="1" si="420"/>
        <v>956.35292284590923</v>
      </c>
      <c r="CJ488" s="79">
        <f t="shared" ca="1" si="394"/>
        <v>1081841.6999499127</v>
      </c>
      <c r="CK488" s="14">
        <f ca="1">SUM(CI$12:CI488)</f>
        <v>556609.78058387234</v>
      </c>
      <c r="CL488" s="77">
        <f ca="1">SUM(CG$12:CG488)+SUMIF(CH$12:CH488, "&lt;0")</f>
        <v>525231.91936604038</v>
      </c>
    </row>
    <row r="489" spans="1:90" x14ac:dyDescent="0.2">
      <c r="A489" s="56">
        <v>44663</v>
      </c>
      <c r="B489" s="76">
        <f ca="1">IF($A489&gt;= $C$5,$C$6, INDEX('[1]Historical Data'!$D$2:$D$742, MATCH(A489, '[1]Historical Data'!$B$2:$B$742, 0)))</f>
        <v>1942.7882857142852</v>
      </c>
      <c r="C489" s="79">
        <f t="shared" ca="1" si="424"/>
        <v>1942.7882857142852</v>
      </c>
      <c r="D489" s="79">
        <f t="shared" ca="1" si="433"/>
        <v>1942.7882857142852</v>
      </c>
      <c r="E489" s="79">
        <f t="shared" ca="1" si="395"/>
        <v>0</v>
      </c>
      <c r="F489" s="79">
        <f t="shared" ca="1" si="396"/>
        <v>0</v>
      </c>
      <c r="G489" s="79">
        <f t="shared" ca="1" si="421"/>
        <v>867403.64500000922</v>
      </c>
      <c r="H489" s="14">
        <f ca="1">SUM(F$12:F489)</f>
        <v>446618.74685714248</v>
      </c>
      <c r="I489" s="77">
        <f ca="1">SUM(D$12:D489)+SUMIF(E$12:E489, "&lt;0")</f>
        <v>420784.89814285695</v>
      </c>
      <c r="J489" s="14"/>
      <c r="K489" s="78">
        <v>44663</v>
      </c>
      <c r="L489" s="79">
        <f t="shared" ca="1" si="397"/>
        <v>1850.8969899038457</v>
      </c>
      <c r="M489" s="79">
        <f t="shared" ca="1" si="425"/>
        <v>1850.8969899038457</v>
      </c>
      <c r="N489" s="79">
        <f t="shared" ca="1" si="434"/>
        <v>1850.8969899038457</v>
      </c>
      <c r="O489" s="79">
        <f t="shared" ca="1" si="398"/>
        <v>0</v>
      </c>
      <c r="P489" s="79">
        <f t="shared" ca="1" si="399"/>
        <v>0</v>
      </c>
      <c r="Q489" s="79">
        <f t="shared" ca="1" si="389"/>
        <v>830095.77890096349</v>
      </c>
      <c r="R489" s="14">
        <f ca="1">SUM(P$12:P489)</f>
        <v>427045.90084951831</v>
      </c>
      <c r="S489" s="77">
        <f ca="1">SUM(N$12:N489)+SUMIF(O$12:O489, "&lt;0")</f>
        <v>403049.87805144151</v>
      </c>
      <c r="U489" s="78">
        <v>44663</v>
      </c>
      <c r="V489" s="79">
        <f t="shared" ca="1" si="400"/>
        <v>1250</v>
      </c>
      <c r="W489" s="79">
        <f t="shared" ca="1" si="426"/>
        <v>1250</v>
      </c>
      <c r="X489" s="79">
        <f t="shared" ca="1" si="435"/>
        <v>1250</v>
      </c>
      <c r="Y489" s="79">
        <f t="shared" ca="1" si="401"/>
        <v>0</v>
      </c>
      <c r="Z489" s="79">
        <f t="shared" ca="1" si="402"/>
        <v>0</v>
      </c>
      <c r="AA489" s="79">
        <f t="shared" ca="1" si="390"/>
        <v>586131.60100000002</v>
      </c>
      <c r="AB489" s="14">
        <f ca="1">SUM(Z$12:Z489)</f>
        <v>300242.02399999998</v>
      </c>
      <c r="AC489" s="77">
        <f ca="1">SUM(X$12:X489)+SUMIF(Y$12:Y489, "&lt;0")</f>
        <v>285889.57699999999</v>
      </c>
      <c r="AE489" s="78">
        <v>44663</v>
      </c>
      <c r="AF489" s="79">
        <f t="shared" ca="1" si="403"/>
        <v>2000</v>
      </c>
      <c r="AG489" s="79">
        <f t="shared" ca="1" si="427"/>
        <v>2000</v>
      </c>
      <c r="AH489" s="79">
        <f t="shared" ca="1" si="436"/>
        <v>1997.8820000000042</v>
      </c>
      <c r="AI489" s="79">
        <f t="shared" ca="1" si="404"/>
        <v>2.1179999999958454</v>
      </c>
      <c r="AJ489" s="79">
        <f t="shared" ca="1" si="405"/>
        <v>2.1179999999958454</v>
      </c>
      <c r="AK489" s="79">
        <f t="shared" ca="1" si="422"/>
        <v>890081.49010891607</v>
      </c>
      <c r="AL489" s="14">
        <f ca="1">SUM(AJ$12:AJ489)</f>
        <v>458256.84910891613</v>
      </c>
      <c r="AM489" s="77">
        <f ca="1">SUM(AH$12:AH489)+SUMIF(AI$12:AI489, "&lt;0")</f>
        <v>431824.641</v>
      </c>
      <c r="AO489" s="78">
        <v>44663</v>
      </c>
      <c r="AP489" s="79">
        <f t="shared" ca="1" si="406"/>
        <v>3000</v>
      </c>
      <c r="AQ489" s="79">
        <f t="shared" ca="1" si="428"/>
        <v>3000</v>
      </c>
      <c r="AR489" s="79">
        <f t="shared" ca="1" si="437"/>
        <v>2562.0079195304734</v>
      </c>
      <c r="AS489" s="79">
        <f t="shared" ca="1" si="407"/>
        <v>437.99208046952663</v>
      </c>
      <c r="AT489" s="79">
        <f t="shared" ca="1" si="408"/>
        <v>437.99208046952663</v>
      </c>
      <c r="AU489" s="79">
        <f t="shared" ca="1" si="391"/>
        <v>1267967.7235622816</v>
      </c>
      <c r="AV489" s="14">
        <f ca="1">SUM(AT$12:AT489)</f>
        <v>652823.3365003186</v>
      </c>
      <c r="AW489" s="77">
        <f ca="1">SUM(AR$12:AR489)+SUMIF(AS$12:AS489, "&lt;0")</f>
        <v>615144.38706196344</v>
      </c>
      <c r="AX489" s="14"/>
      <c r="AZ489" s="78">
        <v>44663</v>
      </c>
      <c r="BA489" s="79">
        <f t="shared" ca="1" si="409"/>
        <v>1500</v>
      </c>
      <c r="BB489" s="79">
        <f t="shared" ca="1" si="429"/>
        <v>1500</v>
      </c>
      <c r="BC489" s="79">
        <f t="shared" ca="1" si="438"/>
        <v>1500</v>
      </c>
      <c r="BD489" s="79">
        <f t="shared" ca="1" si="410"/>
        <v>0</v>
      </c>
      <c r="BE489" s="79">
        <f t="shared" ca="1" si="411"/>
        <v>0</v>
      </c>
      <c r="BF489" s="79">
        <f t="shared" ca="1" si="392"/>
        <v>687631.60100000002</v>
      </c>
      <c r="BG489" s="14">
        <f ca="1">SUM(BE$12:BE489)</f>
        <v>352742.02399999998</v>
      </c>
      <c r="BH489" s="77">
        <f ca="1">SUM(BC$12:BC489)+SUMIF(BD$12:BD489, "&lt;0")</f>
        <v>334889.57700000005</v>
      </c>
      <c r="BJ489" s="78">
        <v>44663</v>
      </c>
      <c r="BK489" s="79">
        <f t="shared" ca="1" si="412"/>
        <v>1750</v>
      </c>
      <c r="BL489" s="79">
        <f t="shared" ca="1" si="430"/>
        <v>1750</v>
      </c>
      <c r="BM489" s="79">
        <f t="shared" ca="1" si="439"/>
        <v>1750</v>
      </c>
      <c r="BN489" s="79">
        <f t="shared" ca="1" si="413"/>
        <v>0</v>
      </c>
      <c r="BO489" s="79">
        <f t="shared" ca="1" si="414"/>
        <v>0</v>
      </c>
      <c r="BP489" s="79">
        <f t="shared" ca="1" si="393"/>
        <v>789131.60100000002</v>
      </c>
      <c r="BQ489" s="14">
        <f ca="1">SUM(BO$12:BO489)</f>
        <v>405554.84199999995</v>
      </c>
      <c r="BR489" s="77">
        <f ca="1">SUM(BM$12:BM489)+SUMIF(BN$12:BN489, "&lt;0")</f>
        <v>383576.75900000002</v>
      </c>
      <c r="BT489" s="78">
        <v>44663</v>
      </c>
      <c r="BU489" s="79">
        <f t="shared" ca="1" si="415"/>
        <v>2000</v>
      </c>
      <c r="BV489" s="79">
        <f t="shared" ca="1" si="431"/>
        <v>2000</v>
      </c>
      <c r="BW489" s="79">
        <f t="shared" ca="1" si="440"/>
        <v>1997.8820000000042</v>
      </c>
      <c r="BX489" s="79">
        <f t="shared" ca="1" si="416"/>
        <v>2.1179999999958454</v>
      </c>
      <c r="BY489" s="79">
        <f t="shared" ca="1" si="417"/>
        <v>2.1179999999958454</v>
      </c>
      <c r="BZ489" s="79">
        <f t="shared" ca="1" si="423"/>
        <v>890081.49010891607</v>
      </c>
      <c r="CA489" s="14">
        <f ca="1">SUM(BY$12:BY489)</f>
        <v>458256.84910891613</v>
      </c>
      <c r="CB489" s="77">
        <f ca="1">SUM(BW$12:BW489)+SUMIF(BX$12:BX489, "&lt;0")</f>
        <v>431824.641</v>
      </c>
      <c r="CD489" s="78">
        <v>44663</v>
      </c>
      <c r="CE489" s="79">
        <f t="shared" ca="1" si="418"/>
        <v>2500</v>
      </c>
      <c r="CF489" s="79">
        <f t="shared" ca="1" si="432"/>
        <v>2500</v>
      </c>
      <c r="CG489" s="79">
        <f t="shared" ca="1" si="441"/>
        <v>2153.374830506998</v>
      </c>
      <c r="CH489" s="79">
        <f t="shared" ca="1" si="419"/>
        <v>346.62516949300198</v>
      </c>
      <c r="CI489" s="79">
        <f t="shared" ca="1" si="420"/>
        <v>346.62516949300198</v>
      </c>
      <c r="CJ489" s="79">
        <f t="shared" ca="1" si="394"/>
        <v>1084341.6999499127</v>
      </c>
      <c r="CK489" s="14">
        <f ca="1">SUM(CI$12:CI489)</f>
        <v>556956.40575336537</v>
      </c>
      <c r="CL489" s="77">
        <f ca="1">SUM(CG$12:CG489)+SUMIF(CH$12:CH489, "&lt;0")</f>
        <v>527385.29419654736</v>
      </c>
    </row>
    <row r="490" spans="1:90" x14ac:dyDescent="0.2">
      <c r="A490" s="56">
        <v>44664</v>
      </c>
      <c r="B490" s="76">
        <f ca="1">IF($A490&gt;= $C$5,$C$6, INDEX('[1]Historical Data'!$D$2:$D$742, MATCH(A490, '[1]Historical Data'!$B$2:$B$742, 0)))</f>
        <v>1942.7882857142852</v>
      </c>
      <c r="C490" s="79">
        <f t="shared" ca="1" si="424"/>
        <v>1942.7882857142852</v>
      </c>
      <c r="D490" s="79">
        <f t="shared" ca="1" si="433"/>
        <v>608.51771428571988</v>
      </c>
      <c r="E490" s="79">
        <f t="shared" ca="1" si="395"/>
        <v>1334.2705714285653</v>
      </c>
      <c r="F490" s="79">
        <f t="shared" ca="1" si="396"/>
        <v>1334.2705714285653</v>
      </c>
      <c r="G490" s="79">
        <f t="shared" ca="1" si="421"/>
        <v>869346.43328572356</v>
      </c>
      <c r="H490" s="14">
        <f ca="1">SUM(F$12:F490)</f>
        <v>447953.01742857107</v>
      </c>
      <c r="I490" s="77">
        <f ca="1">SUM(D$12:D490)+SUMIF(E$12:E490, "&lt;0")</f>
        <v>421393.41585714265</v>
      </c>
      <c r="J490" s="14"/>
      <c r="K490" s="78">
        <v>44664</v>
      </c>
      <c r="L490" s="79">
        <f t="shared" ca="1" si="397"/>
        <v>1850.8969899038457</v>
      </c>
      <c r="M490" s="79">
        <f t="shared" ca="1" si="425"/>
        <v>1850.8969899038457</v>
      </c>
      <c r="N490" s="79">
        <f t="shared" ca="1" si="434"/>
        <v>700.40901009615936</v>
      </c>
      <c r="O490" s="79">
        <f t="shared" ca="1" si="398"/>
        <v>1150.4879798076863</v>
      </c>
      <c r="P490" s="79">
        <f t="shared" ca="1" si="399"/>
        <v>1150.4879798076863</v>
      </c>
      <c r="Q490" s="79">
        <f t="shared" ca="1" si="389"/>
        <v>831946.67589086737</v>
      </c>
      <c r="R490" s="14">
        <f ca="1">SUM(P$12:P490)</f>
        <v>428196.38882932597</v>
      </c>
      <c r="S490" s="77">
        <f ca="1">SUM(N$12:N490)+SUMIF(O$12:O490, "&lt;0")</f>
        <v>403750.28706153767</v>
      </c>
      <c r="U490" s="78">
        <v>44664</v>
      </c>
      <c r="V490" s="79">
        <f t="shared" ca="1" si="400"/>
        <v>1250</v>
      </c>
      <c r="W490" s="79">
        <f t="shared" ca="1" si="426"/>
        <v>1250</v>
      </c>
      <c r="X490" s="79">
        <f t="shared" ca="1" si="435"/>
        <v>1250</v>
      </c>
      <c r="Y490" s="79">
        <f t="shared" ca="1" si="401"/>
        <v>0</v>
      </c>
      <c r="Z490" s="79">
        <f t="shared" ca="1" si="402"/>
        <v>0</v>
      </c>
      <c r="AA490" s="79">
        <f t="shared" ca="1" si="390"/>
        <v>587381.60100000002</v>
      </c>
      <c r="AB490" s="14">
        <f ca="1">SUM(Z$12:Z490)</f>
        <v>300242.02399999998</v>
      </c>
      <c r="AC490" s="77">
        <f ca="1">SUM(X$12:X490)+SUMIF(Y$12:Y490, "&lt;0")</f>
        <v>287139.57699999999</v>
      </c>
      <c r="AE490" s="78">
        <v>44664</v>
      </c>
      <c r="AF490" s="79">
        <f t="shared" ca="1" si="403"/>
        <v>2000</v>
      </c>
      <c r="AG490" s="79">
        <f t="shared" ca="1" si="427"/>
        <v>2000</v>
      </c>
      <c r="AH490" s="79">
        <f t="shared" ca="1" si="436"/>
        <v>553.42400000000089</v>
      </c>
      <c r="AI490" s="79">
        <f t="shared" ca="1" si="404"/>
        <v>1446.5759999999991</v>
      </c>
      <c r="AJ490" s="79">
        <f t="shared" ca="1" si="405"/>
        <v>1446.5759999999991</v>
      </c>
      <c r="AK490" s="79">
        <f t="shared" ca="1" si="422"/>
        <v>892081.49010891607</v>
      </c>
      <c r="AL490" s="14">
        <f ca="1">SUM(AJ$12:AJ490)</f>
        <v>459703.42510891613</v>
      </c>
      <c r="AM490" s="77">
        <f ca="1">SUM(AH$12:AH490)+SUMIF(AI$12:AI490, "&lt;0")</f>
        <v>432378.065</v>
      </c>
      <c r="AO490" s="78">
        <v>44664</v>
      </c>
      <c r="AP490" s="79">
        <f t="shared" ca="1" si="406"/>
        <v>3000</v>
      </c>
      <c r="AQ490" s="79">
        <f t="shared" ca="1" si="428"/>
        <v>3000</v>
      </c>
      <c r="AR490" s="79">
        <f t="shared" ca="1" si="437"/>
        <v>1117.5499195304701</v>
      </c>
      <c r="AS490" s="79">
        <f t="shared" ca="1" si="407"/>
        <v>1882.4500804695299</v>
      </c>
      <c r="AT490" s="79">
        <f t="shared" ca="1" si="408"/>
        <v>1882.4500804695299</v>
      </c>
      <c r="AU490" s="79">
        <f t="shared" ca="1" si="391"/>
        <v>1270967.7235622816</v>
      </c>
      <c r="AV490" s="14">
        <f ca="1">SUM(AT$12:AT490)</f>
        <v>654705.78658078809</v>
      </c>
      <c r="AW490" s="77">
        <f ca="1">SUM(AR$12:AR490)+SUMIF(AS$12:AS490, "&lt;0")</f>
        <v>616261.93698149396</v>
      </c>
      <c r="AX490" s="14"/>
      <c r="AZ490" s="78">
        <v>44664</v>
      </c>
      <c r="BA490" s="79">
        <f t="shared" ca="1" si="409"/>
        <v>1500</v>
      </c>
      <c r="BB490" s="79">
        <f t="shared" ca="1" si="429"/>
        <v>1500</v>
      </c>
      <c r="BC490" s="79">
        <f t="shared" ca="1" si="438"/>
        <v>1488.4879999999957</v>
      </c>
      <c r="BD490" s="79">
        <f t="shared" ca="1" si="410"/>
        <v>11.512000000004264</v>
      </c>
      <c r="BE490" s="79">
        <f t="shared" ca="1" si="411"/>
        <v>11.512000000004264</v>
      </c>
      <c r="BF490" s="79">
        <f t="shared" ca="1" si="392"/>
        <v>689131.60100000002</v>
      </c>
      <c r="BG490" s="14">
        <f ca="1">SUM(BE$12:BE490)</f>
        <v>352753.53599999996</v>
      </c>
      <c r="BH490" s="77">
        <f ca="1">SUM(BC$12:BC490)+SUMIF(BD$12:BD490, "&lt;0")</f>
        <v>336378.06500000006</v>
      </c>
      <c r="BJ490" s="78">
        <v>44664</v>
      </c>
      <c r="BK490" s="79">
        <f t="shared" ca="1" si="412"/>
        <v>1750</v>
      </c>
      <c r="BL490" s="79">
        <f t="shared" ca="1" si="430"/>
        <v>1750</v>
      </c>
      <c r="BM490" s="79">
        <f t="shared" ca="1" si="439"/>
        <v>801.30600000000504</v>
      </c>
      <c r="BN490" s="79">
        <f t="shared" ca="1" si="413"/>
        <v>948.69399999999496</v>
      </c>
      <c r="BO490" s="79">
        <f t="shared" ca="1" si="414"/>
        <v>948.69399999999496</v>
      </c>
      <c r="BP490" s="79">
        <f t="shared" ca="1" si="393"/>
        <v>790881.60100000002</v>
      </c>
      <c r="BQ490" s="14">
        <f ca="1">SUM(BO$12:BO490)</f>
        <v>406503.53599999996</v>
      </c>
      <c r="BR490" s="77">
        <f ca="1">SUM(BM$12:BM490)+SUMIF(BN$12:BN490, "&lt;0")</f>
        <v>384378.065</v>
      </c>
      <c r="BT490" s="78">
        <v>44664</v>
      </c>
      <c r="BU490" s="79">
        <f t="shared" ca="1" si="415"/>
        <v>2000</v>
      </c>
      <c r="BV490" s="79">
        <f t="shared" ca="1" si="431"/>
        <v>2000</v>
      </c>
      <c r="BW490" s="79">
        <f t="shared" ca="1" si="440"/>
        <v>553.42400000000089</v>
      </c>
      <c r="BX490" s="79">
        <f t="shared" ca="1" si="416"/>
        <v>1446.5759999999991</v>
      </c>
      <c r="BY490" s="79">
        <f t="shared" ca="1" si="417"/>
        <v>1446.5759999999991</v>
      </c>
      <c r="BZ490" s="79">
        <f t="shared" ca="1" si="423"/>
        <v>892081.49010891607</v>
      </c>
      <c r="CA490" s="14">
        <f ca="1">SUM(BY$12:BY490)</f>
        <v>459703.42510891613</v>
      </c>
      <c r="CB490" s="77">
        <f ca="1">SUM(BW$12:BW490)+SUMIF(BX$12:BX490, "&lt;0")</f>
        <v>432378.065</v>
      </c>
      <c r="CD490" s="78">
        <v>44664</v>
      </c>
      <c r="CE490" s="79">
        <f t="shared" ca="1" si="418"/>
        <v>2500</v>
      </c>
      <c r="CF490" s="79">
        <f t="shared" ca="1" si="432"/>
        <v>2500</v>
      </c>
      <c r="CG490" s="79">
        <f t="shared" ca="1" si="441"/>
        <v>685.41158385989183</v>
      </c>
      <c r="CH490" s="79">
        <f t="shared" ca="1" si="419"/>
        <v>1814.5884161401082</v>
      </c>
      <c r="CI490" s="79">
        <f t="shared" ca="1" si="420"/>
        <v>1814.5884161401082</v>
      </c>
      <c r="CJ490" s="79">
        <f t="shared" ca="1" si="394"/>
        <v>1086841.6999499127</v>
      </c>
      <c r="CK490" s="14">
        <f ca="1">SUM(CI$12:CI490)</f>
        <v>558770.99416950543</v>
      </c>
      <c r="CL490" s="77">
        <f ca="1">SUM(CG$12:CG490)+SUMIF(CH$12:CH490, "&lt;0")</f>
        <v>528070.7057804073</v>
      </c>
    </row>
    <row r="491" spans="1:90" x14ac:dyDescent="0.2">
      <c r="A491" s="56">
        <v>44665</v>
      </c>
      <c r="B491" s="76">
        <f ca="1">IF($A491&gt;= $C$5,$C$6, INDEX('[1]Historical Data'!$D$2:$D$742, MATCH(A491, '[1]Historical Data'!$B$2:$B$742, 0)))</f>
        <v>1942.7882857142852</v>
      </c>
      <c r="C491" s="79">
        <f t="shared" ca="1" si="424"/>
        <v>1942.7882857142852</v>
      </c>
      <c r="D491" s="79">
        <f t="shared" ca="1" si="433"/>
        <v>517.90399999999681</v>
      </c>
      <c r="E491" s="79">
        <f t="shared" ca="1" si="395"/>
        <v>1424.8842857142884</v>
      </c>
      <c r="F491" s="79">
        <f t="shared" ca="1" si="396"/>
        <v>1424.8842857142884</v>
      </c>
      <c r="G491" s="79">
        <f t="shared" ca="1" si="421"/>
        <v>871289.2215714379</v>
      </c>
      <c r="H491" s="14">
        <f ca="1">SUM(F$12:F491)</f>
        <v>449377.90171428537</v>
      </c>
      <c r="I491" s="77">
        <f ca="1">SUM(D$12:D491)+SUMIF(E$12:E491, "&lt;0")</f>
        <v>421911.31985714263</v>
      </c>
      <c r="J491" s="14"/>
      <c r="K491" s="78">
        <v>44665</v>
      </c>
      <c r="L491" s="79">
        <f t="shared" ca="1" si="397"/>
        <v>1850.8969899038457</v>
      </c>
      <c r="M491" s="79">
        <f t="shared" ca="1" si="425"/>
        <v>1850.8969899038457</v>
      </c>
      <c r="N491" s="79">
        <f t="shared" ca="1" si="434"/>
        <v>517.90399999999681</v>
      </c>
      <c r="O491" s="79">
        <f t="shared" ca="1" si="398"/>
        <v>1332.9929899038489</v>
      </c>
      <c r="P491" s="79">
        <f t="shared" ca="1" si="399"/>
        <v>1332.9929899038489</v>
      </c>
      <c r="Q491" s="79">
        <f t="shared" ca="1" si="389"/>
        <v>833797.57288077124</v>
      </c>
      <c r="R491" s="14">
        <f ca="1">SUM(P$12:P491)</f>
        <v>429529.38181922981</v>
      </c>
      <c r="S491" s="77">
        <f ca="1">SUM(N$12:N491)+SUMIF(O$12:O491, "&lt;0")</f>
        <v>404268.19106153765</v>
      </c>
      <c r="U491" s="78">
        <v>44665</v>
      </c>
      <c r="V491" s="79">
        <f t="shared" ca="1" si="400"/>
        <v>1250</v>
      </c>
      <c r="W491" s="79">
        <f t="shared" ca="1" si="426"/>
        <v>1250</v>
      </c>
      <c r="X491" s="79">
        <f t="shared" ca="1" si="435"/>
        <v>1250</v>
      </c>
      <c r="Y491" s="79">
        <f t="shared" ca="1" si="401"/>
        <v>0</v>
      </c>
      <c r="Z491" s="79">
        <f t="shared" ca="1" si="402"/>
        <v>0</v>
      </c>
      <c r="AA491" s="79">
        <f t="shared" ca="1" si="390"/>
        <v>588631.60100000002</v>
      </c>
      <c r="AB491" s="14">
        <f ca="1">SUM(Z$12:Z491)</f>
        <v>300242.02399999998</v>
      </c>
      <c r="AC491" s="77">
        <f ca="1">SUM(X$12:X491)+SUMIF(Y$12:Y491, "&lt;0")</f>
        <v>288389.57699999999</v>
      </c>
      <c r="AE491" s="78">
        <v>44665</v>
      </c>
      <c r="AF491" s="79">
        <f t="shared" ca="1" si="403"/>
        <v>2000</v>
      </c>
      <c r="AG491" s="79">
        <f t="shared" ca="1" si="427"/>
        <v>2000</v>
      </c>
      <c r="AH491" s="79">
        <f t="shared" ca="1" si="436"/>
        <v>517.90399999999681</v>
      </c>
      <c r="AI491" s="79">
        <f t="shared" ca="1" si="404"/>
        <v>1482.0960000000032</v>
      </c>
      <c r="AJ491" s="79">
        <f t="shared" ca="1" si="405"/>
        <v>1482.0960000000032</v>
      </c>
      <c r="AK491" s="79">
        <f t="shared" ca="1" si="422"/>
        <v>894081.49010891607</v>
      </c>
      <c r="AL491" s="14">
        <f ca="1">SUM(AJ$12:AJ491)</f>
        <v>461185.52110891615</v>
      </c>
      <c r="AM491" s="77">
        <f ca="1">SUM(AH$12:AH491)+SUMIF(AI$12:AI491, "&lt;0")</f>
        <v>432895.96899999998</v>
      </c>
      <c r="AO491" s="78">
        <v>44665</v>
      </c>
      <c r="AP491" s="79">
        <f t="shared" ca="1" si="406"/>
        <v>3000</v>
      </c>
      <c r="AQ491" s="79">
        <f t="shared" ca="1" si="428"/>
        <v>3000</v>
      </c>
      <c r="AR491" s="79">
        <f t="shared" ca="1" si="437"/>
        <v>1082.029919530466</v>
      </c>
      <c r="AS491" s="79">
        <f t="shared" ca="1" si="407"/>
        <v>1917.970080469534</v>
      </c>
      <c r="AT491" s="79">
        <f t="shared" ca="1" si="408"/>
        <v>1917.970080469534</v>
      </c>
      <c r="AU491" s="79">
        <f t="shared" ca="1" si="391"/>
        <v>1273967.7235622816</v>
      </c>
      <c r="AV491" s="14">
        <f ca="1">SUM(AT$12:AT491)</f>
        <v>656623.75666125759</v>
      </c>
      <c r="AW491" s="77">
        <f ca="1">SUM(AR$12:AR491)+SUMIF(AS$12:AS491, "&lt;0")</f>
        <v>617343.96690102445</v>
      </c>
      <c r="AX491" s="14"/>
      <c r="AZ491" s="78">
        <v>44665</v>
      </c>
      <c r="BA491" s="79">
        <f t="shared" ca="1" si="409"/>
        <v>1500</v>
      </c>
      <c r="BB491" s="79">
        <f t="shared" ca="1" si="429"/>
        <v>1500</v>
      </c>
      <c r="BC491" s="79">
        <f t="shared" ca="1" si="438"/>
        <v>517.90399999999681</v>
      </c>
      <c r="BD491" s="79">
        <f t="shared" ca="1" si="410"/>
        <v>982.09600000000319</v>
      </c>
      <c r="BE491" s="79">
        <f t="shared" ca="1" si="411"/>
        <v>982.09600000000319</v>
      </c>
      <c r="BF491" s="79">
        <f t="shared" ca="1" si="392"/>
        <v>690631.60100000002</v>
      </c>
      <c r="BG491" s="14">
        <f ca="1">SUM(BE$12:BE491)</f>
        <v>353735.63199999998</v>
      </c>
      <c r="BH491" s="77">
        <f ca="1">SUM(BC$12:BC491)+SUMIF(BD$12:BD491, "&lt;0")</f>
        <v>336895.96900000004</v>
      </c>
      <c r="BJ491" s="78">
        <v>44665</v>
      </c>
      <c r="BK491" s="79">
        <f t="shared" ca="1" si="412"/>
        <v>1750</v>
      </c>
      <c r="BL491" s="79">
        <f t="shared" ca="1" si="430"/>
        <v>1750</v>
      </c>
      <c r="BM491" s="79">
        <f t="shared" ca="1" si="439"/>
        <v>517.90399999999681</v>
      </c>
      <c r="BN491" s="79">
        <f t="shared" ca="1" si="413"/>
        <v>1232.0960000000032</v>
      </c>
      <c r="BO491" s="79">
        <f t="shared" ca="1" si="414"/>
        <v>1232.0960000000032</v>
      </c>
      <c r="BP491" s="79">
        <f t="shared" ca="1" si="393"/>
        <v>792631.60100000002</v>
      </c>
      <c r="BQ491" s="14">
        <f ca="1">SUM(BO$12:BO491)</f>
        <v>407735.63199999998</v>
      </c>
      <c r="BR491" s="77">
        <f ca="1">SUM(BM$12:BM491)+SUMIF(BN$12:BN491, "&lt;0")</f>
        <v>384895.96899999998</v>
      </c>
      <c r="BT491" s="78">
        <v>44665</v>
      </c>
      <c r="BU491" s="79">
        <f t="shared" ca="1" si="415"/>
        <v>2000</v>
      </c>
      <c r="BV491" s="79">
        <f t="shared" ca="1" si="431"/>
        <v>2000</v>
      </c>
      <c r="BW491" s="79">
        <f t="shared" ca="1" si="440"/>
        <v>517.90399999999681</v>
      </c>
      <c r="BX491" s="79">
        <f t="shared" ca="1" si="416"/>
        <v>1482.0960000000032</v>
      </c>
      <c r="BY491" s="79">
        <f t="shared" ca="1" si="417"/>
        <v>1482.0960000000032</v>
      </c>
      <c r="BZ491" s="79">
        <f t="shared" ca="1" si="423"/>
        <v>894081.49010891607</v>
      </c>
      <c r="CA491" s="14">
        <f ca="1">SUM(BY$12:BY491)</f>
        <v>461185.52110891615</v>
      </c>
      <c r="CB491" s="77">
        <f ca="1">SUM(BW$12:BW491)+SUMIF(BX$12:BX491, "&lt;0")</f>
        <v>432895.96899999998</v>
      </c>
      <c r="CD491" s="78">
        <v>44665</v>
      </c>
      <c r="CE491" s="79">
        <f t="shared" ca="1" si="418"/>
        <v>2500</v>
      </c>
      <c r="CF491" s="79">
        <f t="shared" ca="1" si="432"/>
        <v>2500</v>
      </c>
      <c r="CG491" s="79">
        <f t="shared" ca="1" si="441"/>
        <v>626.38633721278484</v>
      </c>
      <c r="CH491" s="79">
        <f t="shared" ca="1" si="419"/>
        <v>1873.6136627872152</v>
      </c>
      <c r="CI491" s="79">
        <f t="shared" ca="1" si="420"/>
        <v>1873.6136627872152</v>
      </c>
      <c r="CJ491" s="79">
        <f t="shared" ca="1" si="394"/>
        <v>1089341.6999499127</v>
      </c>
      <c r="CK491" s="14">
        <f ca="1">SUM(CI$12:CI491)</f>
        <v>560644.60783229268</v>
      </c>
      <c r="CL491" s="77">
        <f ca="1">SUM(CG$12:CG491)+SUMIF(CH$12:CH491, "&lt;0")</f>
        <v>528697.09211762005</v>
      </c>
    </row>
    <row r="492" spans="1:90" x14ac:dyDescent="0.2">
      <c r="A492" s="56">
        <v>44666</v>
      </c>
      <c r="B492" s="76">
        <f ca="1">IF($A492&gt;= $C$5,$C$6, INDEX('[1]Historical Data'!$D$2:$D$742, MATCH(A492, '[1]Historical Data'!$B$2:$B$742, 0)))</f>
        <v>1942.7882857142852</v>
      </c>
      <c r="C492" s="79">
        <f t="shared" ca="1" si="424"/>
        <v>1942.7882857142852</v>
      </c>
      <c r="D492" s="79">
        <f t="shared" ca="1" si="433"/>
        <v>1170.3842857142859</v>
      </c>
      <c r="E492" s="79">
        <f t="shared" ca="1" si="395"/>
        <v>772.40399999999931</v>
      </c>
      <c r="F492" s="79">
        <f t="shared" ca="1" si="396"/>
        <v>772.40399999999931</v>
      </c>
      <c r="G492" s="79">
        <f t="shared" ca="1" si="421"/>
        <v>873232.00985715224</v>
      </c>
      <c r="H492" s="14">
        <f ca="1">SUM(F$12:F492)</f>
        <v>450150.30571428535</v>
      </c>
      <c r="I492" s="77">
        <f ca="1">SUM(D$12:D492)+SUMIF(E$12:E492, "&lt;0")</f>
        <v>423081.70414285694</v>
      </c>
      <c r="J492" s="14"/>
      <c r="K492" s="78">
        <v>44666</v>
      </c>
      <c r="L492" s="79">
        <f t="shared" ca="1" si="397"/>
        <v>1850.8969899038457</v>
      </c>
      <c r="M492" s="79">
        <f t="shared" ca="1" si="425"/>
        <v>1850.8969899038457</v>
      </c>
      <c r="N492" s="79">
        <f t="shared" ca="1" si="434"/>
        <v>1078.4929899038464</v>
      </c>
      <c r="O492" s="79">
        <f t="shared" ca="1" si="398"/>
        <v>772.40399999999931</v>
      </c>
      <c r="P492" s="79">
        <f t="shared" ca="1" si="399"/>
        <v>772.40399999999931</v>
      </c>
      <c r="Q492" s="79">
        <f t="shared" ca="1" si="389"/>
        <v>835648.46987067512</v>
      </c>
      <c r="R492" s="14">
        <f ca="1">SUM(P$12:P492)</f>
        <v>430301.78581922979</v>
      </c>
      <c r="S492" s="77">
        <f ca="1">SUM(N$12:N492)+SUMIF(O$12:O492, "&lt;0")</f>
        <v>405346.68405144149</v>
      </c>
      <c r="U492" s="78">
        <v>44666</v>
      </c>
      <c r="V492" s="79">
        <f t="shared" ca="1" si="400"/>
        <v>1250</v>
      </c>
      <c r="W492" s="79">
        <f t="shared" ca="1" si="426"/>
        <v>1250</v>
      </c>
      <c r="X492" s="79">
        <f t="shared" ca="1" si="435"/>
        <v>983.98799999999324</v>
      </c>
      <c r="Y492" s="79">
        <f t="shared" ca="1" si="401"/>
        <v>266.01200000000676</v>
      </c>
      <c r="Z492" s="79">
        <f t="shared" ca="1" si="402"/>
        <v>266.01200000000676</v>
      </c>
      <c r="AA492" s="79">
        <f t="shared" ca="1" si="390"/>
        <v>589881.60100000002</v>
      </c>
      <c r="AB492" s="14">
        <f ca="1">SUM(Z$12:Z492)</f>
        <v>300508.03599999996</v>
      </c>
      <c r="AC492" s="77">
        <f ca="1">SUM(X$12:X492)+SUMIF(Y$12:Y492, "&lt;0")</f>
        <v>289373.565</v>
      </c>
      <c r="AE492" s="78">
        <v>44666</v>
      </c>
      <c r="AF492" s="79">
        <f t="shared" ca="1" si="403"/>
        <v>2000</v>
      </c>
      <c r="AG492" s="79">
        <f t="shared" ca="1" si="427"/>
        <v>2000</v>
      </c>
      <c r="AH492" s="79">
        <f t="shared" ca="1" si="436"/>
        <v>1078.4929899038464</v>
      </c>
      <c r="AI492" s="79">
        <f t="shared" ca="1" si="404"/>
        <v>921.50701009615364</v>
      </c>
      <c r="AJ492" s="79">
        <f t="shared" ca="1" si="405"/>
        <v>921.50701009615364</v>
      </c>
      <c r="AK492" s="79">
        <f t="shared" ca="1" si="422"/>
        <v>896081.49010891607</v>
      </c>
      <c r="AL492" s="14">
        <f ca="1">SUM(AJ$12:AJ492)</f>
        <v>462107.02811901231</v>
      </c>
      <c r="AM492" s="77">
        <f ca="1">SUM(AH$12:AH492)+SUMIF(AI$12:AI492, "&lt;0")</f>
        <v>433974.46198990382</v>
      </c>
      <c r="AO492" s="78">
        <v>44666</v>
      </c>
      <c r="AP492" s="79">
        <f t="shared" ca="1" si="406"/>
        <v>3000</v>
      </c>
      <c r="AQ492" s="79">
        <f t="shared" ca="1" si="428"/>
        <v>3000</v>
      </c>
      <c r="AR492" s="79">
        <f t="shared" ca="1" si="437"/>
        <v>1642.6189094343156</v>
      </c>
      <c r="AS492" s="79">
        <f t="shared" ca="1" si="407"/>
        <v>1357.3810905656844</v>
      </c>
      <c r="AT492" s="79">
        <f t="shared" ca="1" si="408"/>
        <v>1357.3810905656844</v>
      </c>
      <c r="AU492" s="79">
        <f t="shared" ca="1" si="391"/>
        <v>1276967.7235622816</v>
      </c>
      <c r="AV492" s="14">
        <f ca="1">SUM(AT$12:AT492)</f>
        <v>657981.13775182329</v>
      </c>
      <c r="AW492" s="77">
        <f ca="1">SUM(AR$12:AR492)+SUMIF(AS$12:AS492, "&lt;0")</f>
        <v>618986.58581045875</v>
      </c>
      <c r="AX492" s="14"/>
      <c r="AZ492" s="78">
        <v>44666</v>
      </c>
      <c r="BA492" s="79">
        <f t="shared" ca="1" si="409"/>
        <v>1500</v>
      </c>
      <c r="BB492" s="79">
        <f t="shared" ca="1" si="429"/>
        <v>1500</v>
      </c>
      <c r="BC492" s="79">
        <f t="shared" ca="1" si="438"/>
        <v>727.59600000000069</v>
      </c>
      <c r="BD492" s="79">
        <f t="shared" ca="1" si="410"/>
        <v>772.40399999999931</v>
      </c>
      <c r="BE492" s="79">
        <f t="shared" ca="1" si="411"/>
        <v>772.40399999999931</v>
      </c>
      <c r="BF492" s="79">
        <f t="shared" ca="1" si="392"/>
        <v>692131.60100000002</v>
      </c>
      <c r="BG492" s="14">
        <f ca="1">SUM(BE$12:BE492)</f>
        <v>354508.03599999996</v>
      </c>
      <c r="BH492" s="77">
        <f ca="1">SUM(BC$12:BC492)+SUMIF(BD$12:BD492, "&lt;0")</f>
        <v>337623.56500000006</v>
      </c>
      <c r="BJ492" s="78">
        <v>44666</v>
      </c>
      <c r="BK492" s="79">
        <f t="shared" ca="1" si="412"/>
        <v>1750</v>
      </c>
      <c r="BL492" s="79">
        <f t="shared" ca="1" si="430"/>
        <v>1750</v>
      </c>
      <c r="BM492" s="79">
        <f t="shared" ca="1" si="439"/>
        <v>977.59600000000069</v>
      </c>
      <c r="BN492" s="79">
        <f t="shared" ca="1" si="413"/>
        <v>772.40399999999931</v>
      </c>
      <c r="BO492" s="79">
        <f t="shared" ca="1" si="414"/>
        <v>772.40399999999931</v>
      </c>
      <c r="BP492" s="79">
        <f t="shared" ca="1" si="393"/>
        <v>794381.60100000002</v>
      </c>
      <c r="BQ492" s="14">
        <f ca="1">SUM(BO$12:BO492)</f>
        <v>408508.03599999996</v>
      </c>
      <c r="BR492" s="77">
        <f ca="1">SUM(BM$12:BM492)+SUMIF(BN$12:BN492, "&lt;0")</f>
        <v>385873.565</v>
      </c>
      <c r="BT492" s="78">
        <v>44666</v>
      </c>
      <c r="BU492" s="79">
        <f t="shared" ca="1" si="415"/>
        <v>2000</v>
      </c>
      <c r="BV492" s="79">
        <f t="shared" ca="1" si="431"/>
        <v>2000</v>
      </c>
      <c r="BW492" s="79">
        <f t="shared" ca="1" si="440"/>
        <v>1078.4929899038464</v>
      </c>
      <c r="BX492" s="79">
        <f t="shared" ca="1" si="416"/>
        <v>921.50701009615364</v>
      </c>
      <c r="BY492" s="79">
        <f t="shared" ca="1" si="417"/>
        <v>921.50701009615364</v>
      </c>
      <c r="BZ492" s="79">
        <f t="shared" ca="1" si="423"/>
        <v>896081.49010891607</v>
      </c>
      <c r="CA492" s="14">
        <f ca="1">SUM(BY$12:BY492)</f>
        <v>462107.02811901231</v>
      </c>
      <c r="CB492" s="77">
        <f ca="1">SUM(BW$12:BW492)+SUMIF(BX$12:BX492, "&lt;0")</f>
        <v>433974.46198990382</v>
      </c>
      <c r="CD492" s="78">
        <v>44666</v>
      </c>
      <c r="CE492" s="79">
        <f t="shared" ca="1" si="418"/>
        <v>2500</v>
      </c>
      <c r="CF492" s="79">
        <f t="shared" ca="1" si="432"/>
        <v>2500</v>
      </c>
      <c r="CG492" s="79">
        <f t="shared" ca="1" si="441"/>
        <v>1163.4700804695315</v>
      </c>
      <c r="CH492" s="79">
        <f t="shared" ca="1" si="419"/>
        <v>1336.5299195304685</v>
      </c>
      <c r="CI492" s="79">
        <f t="shared" ca="1" si="420"/>
        <v>1336.5299195304685</v>
      </c>
      <c r="CJ492" s="79">
        <f t="shared" ca="1" si="394"/>
        <v>1091841.6999499127</v>
      </c>
      <c r="CK492" s="14">
        <f ca="1">SUM(CI$12:CI492)</f>
        <v>561981.13775182317</v>
      </c>
      <c r="CL492" s="77">
        <f ca="1">SUM(CG$12:CG492)+SUMIF(CH$12:CH492, "&lt;0")</f>
        <v>529860.56219808955</v>
      </c>
    </row>
    <row r="493" spans="1:90" x14ac:dyDescent="0.2">
      <c r="A493" s="56">
        <v>44667</v>
      </c>
      <c r="B493" s="76">
        <f ca="1">IF($A493&gt;= $C$5,$C$6, INDEX('[1]Historical Data'!$D$2:$D$742, MATCH(A493, '[1]Historical Data'!$B$2:$B$742, 0)))</f>
        <v>1942.7882857142852</v>
      </c>
      <c r="C493" s="79">
        <f t="shared" ca="1" si="424"/>
        <v>1942.7882857142852</v>
      </c>
      <c r="D493" s="79">
        <f t="shared" ca="1" si="433"/>
        <v>1700.762285714284</v>
      </c>
      <c r="E493" s="79">
        <f t="shared" ca="1" si="395"/>
        <v>242.0260000000012</v>
      </c>
      <c r="F493" s="79">
        <f t="shared" ca="1" si="396"/>
        <v>242.0260000000012</v>
      </c>
      <c r="G493" s="79">
        <f t="shared" ca="1" si="421"/>
        <v>875174.79814286658</v>
      </c>
      <c r="H493" s="14">
        <f ca="1">SUM(F$12:F493)</f>
        <v>450392.33171428536</v>
      </c>
      <c r="I493" s="77">
        <f ca="1">SUM(D$12:D493)+SUMIF(E$12:E493, "&lt;0")</f>
        <v>424782.46642857121</v>
      </c>
      <c r="J493" s="14"/>
      <c r="K493" s="78">
        <v>44667</v>
      </c>
      <c r="L493" s="79">
        <f t="shared" ca="1" si="397"/>
        <v>1850.8969899038457</v>
      </c>
      <c r="M493" s="79">
        <f t="shared" ca="1" si="425"/>
        <v>1850.8969899038457</v>
      </c>
      <c r="N493" s="79">
        <f t="shared" ca="1" si="434"/>
        <v>1608.8709899038445</v>
      </c>
      <c r="O493" s="79">
        <f t="shared" ca="1" si="398"/>
        <v>242.0260000000012</v>
      </c>
      <c r="P493" s="79">
        <f t="shared" ca="1" si="399"/>
        <v>242.0260000000012</v>
      </c>
      <c r="Q493" s="79">
        <f t="shared" ref="Q493:Q556" ca="1" si="442">L493+Q492</f>
        <v>837499.366860579</v>
      </c>
      <c r="R493" s="14">
        <f ca="1">SUM(P$12:P493)</f>
        <v>430543.8118192298</v>
      </c>
      <c r="S493" s="77">
        <f ca="1">SUM(N$12:N493)+SUMIF(O$12:O493, "&lt;0")</f>
        <v>406955.55504134536</v>
      </c>
      <c r="U493" s="78">
        <v>44667</v>
      </c>
      <c r="V493" s="79">
        <f t="shared" ca="1" si="400"/>
        <v>1250</v>
      </c>
      <c r="W493" s="79">
        <f t="shared" ca="1" si="426"/>
        <v>1250</v>
      </c>
      <c r="X493" s="79">
        <f t="shared" ca="1" si="435"/>
        <v>1007.9739999999988</v>
      </c>
      <c r="Y493" s="79">
        <f t="shared" ca="1" si="401"/>
        <v>242.0260000000012</v>
      </c>
      <c r="Z493" s="79">
        <f t="shared" ca="1" si="402"/>
        <v>242.0260000000012</v>
      </c>
      <c r="AA493" s="79">
        <f t="shared" ref="AA493:AA556" ca="1" si="443">V493+AA492</f>
        <v>591131.60100000002</v>
      </c>
      <c r="AB493" s="14">
        <f ca="1">SUM(Z$12:Z493)</f>
        <v>300750.06199999998</v>
      </c>
      <c r="AC493" s="77">
        <f ca="1">SUM(X$12:X493)+SUMIF(Y$12:Y493, "&lt;0")</f>
        <v>290381.53899999999</v>
      </c>
      <c r="AE493" s="78">
        <v>44667</v>
      </c>
      <c r="AF493" s="79">
        <f t="shared" ca="1" si="403"/>
        <v>2000</v>
      </c>
      <c r="AG493" s="79">
        <f t="shared" ca="1" si="427"/>
        <v>2000</v>
      </c>
      <c r="AH493" s="79">
        <f t="shared" ca="1" si="436"/>
        <v>1632.3762365509474</v>
      </c>
      <c r="AI493" s="79">
        <f t="shared" ca="1" si="404"/>
        <v>367.6237634490526</v>
      </c>
      <c r="AJ493" s="79">
        <f t="shared" ca="1" si="405"/>
        <v>367.6237634490526</v>
      </c>
      <c r="AK493" s="79">
        <f t="shared" ca="1" si="422"/>
        <v>898081.49010891607</v>
      </c>
      <c r="AL493" s="14">
        <f ca="1">SUM(AJ$12:AJ493)</f>
        <v>462474.65188246133</v>
      </c>
      <c r="AM493" s="77">
        <f ca="1">SUM(AH$12:AH493)+SUMIF(AI$12:AI493, "&lt;0")</f>
        <v>435606.8382264548</v>
      </c>
      <c r="AO493" s="78">
        <v>44667</v>
      </c>
      <c r="AP493" s="79">
        <f t="shared" ca="1" si="406"/>
        <v>3000</v>
      </c>
      <c r="AQ493" s="79">
        <f t="shared" ca="1" si="428"/>
        <v>3000</v>
      </c>
      <c r="AR493" s="79">
        <f t="shared" ca="1" si="437"/>
        <v>2193.8480804695296</v>
      </c>
      <c r="AS493" s="79">
        <f t="shared" ca="1" si="407"/>
        <v>806.15191953047042</v>
      </c>
      <c r="AT493" s="79">
        <f t="shared" ca="1" si="408"/>
        <v>806.15191953047042</v>
      </c>
      <c r="AU493" s="79">
        <f t="shared" ref="AU493:AU556" ca="1" si="444">AP493+AU492</f>
        <v>1279967.7235622816</v>
      </c>
      <c r="AV493" s="14">
        <f ca="1">SUM(AT$12:AT493)</f>
        <v>658787.28967135376</v>
      </c>
      <c r="AW493" s="77">
        <f ca="1">SUM(AR$12:AR493)+SUMIF(AS$12:AS493, "&lt;0")</f>
        <v>621180.43389092828</v>
      </c>
      <c r="AX493" s="14"/>
      <c r="AZ493" s="78">
        <v>44667</v>
      </c>
      <c r="BA493" s="79">
        <f t="shared" ca="1" si="409"/>
        <v>1500</v>
      </c>
      <c r="BB493" s="79">
        <f t="shared" ca="1" si="429"/>
        <v>1500</v>
      </c>
      <c r="BC493" s="79">
        <f t="shared" ca="1" si="438"/>
        <v>1257.9739999999988</v>
      </c>
      <c r="BD493" s="79">
        <f t="shared" ca="1" si="410"/>
        <v>242.0260000000012</v>
      </c>
      <c r="BE493" s="79">
        <f t="shared" ca="1" si="411"/>
        <v>242.0260000000012</v>
      </c>
      <c r="BF493" s="79">
        <f t="shared" ref="BF493:BF556" ca="1" si="445">BA493+BF492</f>
        <v>693631.60100000002</v>
      </c>
      <c r="BG493" s="14">
        <f ca="1">SUM(BE$12:BE493)</f>
        <v>354750.06199999998</v>
      </c>
      <c r="BH493" s="77">
        <f ca="1">SUM(BC$12:BC493)+SUMIF(BD$12:BD493, "&lt;0")</f>
        <v>338881.53900000005</v>
      </c>
      <c r="BJ493" s="78">
        <v>44667</v>
      </c>
      <c r="BK493" s="79">
        <f t="shared" ca="1" si="412"/>
        <v>1750</v>
      </c>
      <c r="BL493" s="79">
        <f t="shared" ca="1" si="430"/>
        <v>1750</v>
      </c>
      <c r="BM493" s="79">
        <f t="shared" ca="1" si="439"/>
        <v>1507.9739999999988</v>
      </c>
      <c r="BN493" s="79">
        <f t="shared" ca="1" si="413"/>
        <v>242.0260000000012</v>
      </c>
      <c r="BO493" s="79">
        <f t="shared" ca="1" si="414"/>
        <v>242.0260000000012</v>
      </c>
      <c r="BP493" s="79">
        <f t="shared" ref="BP493:BP556" ca="1" si="446">BK493+BP492</f>
        <v>796131.60100000002</v>
      </c>
      <c r="BQ493" s="14">
        <f ca="1">SUM(BO$12:BO493)</f>
        <v>408750.06199999998</v>
      </c>
      <c r="BR493" s="77">
        <f ca="1">SUM(BM$12:BM493)+SUMIF(BN$12:BN493, "&lt;0")</f>
        <v>387381.53899999999</v>
      </c>
      <c r="BT493" s="78">
        <v>44667</v>
      </c>
      <c r="BU493" s="79">
        <f t="shared" ca="1" si="415"/>
        <v>2000</v>
      </c>
      <c r="BV493" s="79">
        <f t="shared" ca="1" si="431"/>
        <v>2000</v>
      </c>
      <c r="BW493" s="79">
        <f t="shared" ca="1" si="440"/>
        <v>1632.3762365509474</v>
      </c>
      <c r="BX493" s="79">
        <f t="shared" ca="1" si="416"/>
        <v>367.6237634490526</v>
      </c>
      <c r="BY493" s="79">
        <f t="shared" ca="1" si="417"/>
        <v>367.6237634490526</v>
      </c>
      <c r="BZ493" s="79">
        <f t="shared" ca="1" si="423"/>
        <v>898081.49010891607</v>
      </c>
      <c r="CA493" s="14">
        <f ca="1">SUM(BY$12:BY493)</f>
        <v>462474.65188246133</v>
      </c>
      <c r="CB493" s="77">
        <f ca="1">SUM(BW$12:BW493)+SUMIF(BX$12:BX493, "&lt;0")</f>
        <v>435606.8382264548</v>
      </c>
      <c r="CD493" s="78">
        <v>44667</v>
      </c>
      <c r="CE493" s="79">
        <f t="shared" ca="1" si="418"/>
        <v>2500</v>
      </c>
      <c r="CF493" s="79">
        <f t="shared" ca="1" si="432"/>
        <v>2500</v>
      </c>
      <c r="CG493" s="79">
        <f t="shared" ca="1" si="441"/>
        <v>1693.8480804695296</v>
      </c>
      <c r="CH493" s="79">
        <f t="shared" ca="1" si="419"/>
        <v>806.15191953047042</v>
      </c>
      <c r="CI493" s="79">
        <f t="shared" ca="1" si="420"/>
        <v>806.15191953047042</v>
      </c>
      <c r="CJ493" s="79">
        <f t="shared" ref="CJ493:CJ556" ca="1" si="447">CE493+CJ492</f>
        <v>1094341.6999499127</v>
      </c>
      <c r="CK493" s="14">
        <f ca="1">SUM(CI$12:CI493)</f>
        <v>562787.28967135365</v>
      </c>
      <c r="CL493" s="77">
        <f ca="1">SUM(CG$12:CG493)+SUMIF(CH$12:CH493, "&lt;0")</f>
        <v>531554.41027855908</v>
      </c>
    </row>
    <row r="494" spans="1:90" x14ac:dyDescent="0.2">
      <c r="A494" s="56">
        <v>44668</v>
      </c>
      <c r="B494" s="76">
        <f ca="1">IF($A494&gt;= $C$5,$C$6, INDEX('[1]Historical Data'!$D$2:$D$742, MATCH(A494, '[1]Historical Data'!$B$2:$B$742, 0)))</f>
        <v>1942.7882857142852</v>
      </c>
      <c r="C494" s="79">
        <f t="shared" ca="1" si="424"/>
        <v>1942.7882857142852</v>
      </c>
      <c r="D494" s="79">
        <f t="shared" ca="1" si="433"/>
        <v>831.98028571428381</v>
      </c>
      <c r="E494" s="79">
        <f t="shared" ca="1" si="395"/>
        <v>1110.8080000000014</v>
      </c>
      <c r="F494" s="79">
        <f t="shared" ca="1" si="396"/>
        <v>1110.8080000000014</v>
      </c>
      <c r="G494" s="79">
        <f t="shared" ca="1" si="421"/>
        <v>877117.58642858092</v>
      </c>
      <c r="H494" s="14">
        <f ca="1">SUM(F$12:F494)</f>
        <v>451503.13971428538</v>
      </c>
      <c r="I494" s="77">
        <f ca="1">SUM(D$12:D494)+SUMIF(E$12:E494, "&lt;0")</f>
        <v>425614.44671428547</v>
      </c>
      <c r="J494" s="14"/>
      <c r="K494" s="78">
        <v>44668</v>
      </c>
      <c r="L494" s="79">
        <f t="shared" ca="1" si="397"/>
        <v>1850.8969899038457</v>
      </c>
      <c r="M494" s="79">
        <f t="shared" ca="1" si="425"/>
        <v>1850.8969899038457</v>
      </c>
      <c r="N494" s="79">
        <f t="shared" ca="1" si="434"/>
        <v>740.08898990384432</v>
      </c>
      <c r="O494" s="79">
        <f t="shared" ca="1" si="398"/>
        <v>1110.8080000000014</v>
      </c>
      <c r="P494" s="79">
        <f t="shared" ca="1" si="399"/>
        <v>1110.8080000000014</v>
      </c>
      <c r="Q494" s="79">
        <f t="shared" ca="1" si="442"/>
        <v>839350.26385048288</v>
      </c>
      <c r="R494" s="14">
        <f ca="1">SUM(P$12:P494)</f>
        <v>431654.61981922982</v>
      </c>
      <c r="S494" s="77">
        <f ca="1">SUM(N$12:N494)+SUMIF(O$12:O494, "&lt;0")</f>
        <v>407695.64403124922</v>
      </c>
      <c r="U494" s="78">
        <v>44668</v>
      </c>
      <c r="V494" s="79">
        <f t="shared" ca="1" si="400"/>
        <v>1250</v>
      </c>
      <c r="W494" s="79">
        <f t="shared" ca="1" si="426"/>
        <v>1250</v>
      </c>
      <c r="X494" s="79">
        <f t="shared" ca="1" si="435"/>
        <v>139.19199999999864</v>
      </c>
      <c r="Y494" s="79">
        <f t="shared" ca="1" si="401"/>
        <v>1110.8080000000014</v>
      </c>
      <c r="Z494" s="79">
        <f t="shared" ca="1" si="402"/>
        <v>1110.8080000000014</v>
      </c>
      <c r="AA494" s="79">
        <f t="shared" ca="1" si="443"/>
        <v>592381.60100000002</v>
      </c>
      <c r="AB494" s="14">
        <f ca="1">SUM(Z$12:Z494)</f>
        <v>301860.87</v>
      </c>
      <c r="AC494" s="77">
        <f ca="1">SUM(X$12:X494)+SUMIF(Y$12:Y494, "&lt;0")</f>
        <v>290520.73099999997</v>
      </c>
      <c r="AE494" s="78">
        <v>44668</v>
      </c>
      <c r="AF494" s="79">
        <f t="shared" ca="1" si="403"/>
        <v>2000</v>
      </c>
      <c r="AG494" s="79">
        <f t="shared" ca="1" si="427"/>
        <v>2000</v>
      </c>
      <c r="AH494" s="79">
        <f t="shared" ca="1" si="436"/>
        <v>787.09948319805017</v>
      </c>
      <c r="AI494" s="79">
        <f t="shared" ca="1" si="404"/>
        <v>1212.9005168019498</v>
      </c>
      <c r="AJ494" s="79">
        <f t="shared" ca="1" si="405"/>
        <v>1212.9005168019498</v>
      </c>
      <c r="AK494" s="79">
        <f t="shared" ca="1" si="422"/>
        <v>900081.49010891607</v>
      </c>
      <c r="AL494" s="14">
        <f ca="1">SUM(AJ$12:AJ494)</f>
        <v>463687.55239926325</v>
      </c>
      <c r="AM494" s="77">
        <f ca="1">SUM(AH$12:AH494)+SUMIF(AI$12:AI494, "&lt;0")</f>
        <v>436393.93770965288</v>
      </c>
      <c r="AO494" s="78">
        <v>44668</v>
      </c>
      <c r="AP494" s="79">
        <f t="shared" ca="1" si="406"/>
        <v>3000</v>
      </c>
      <c r="AQ494" s="79">
        <f t="shared" ca="1" si="428"/>
        <v>3000</v>
      </c>
      <c r="AR494" s="79">
        <f t="shared" ca="1" si="437"/>
        <v>1325.0660804695294</v>
      </c>
      <c r="AS494" s="79">
        <f t="shared" ca="1" si="407"/>
        <v>1674.9339195304706</v>
      </c>
      <c r="AT494" s="79">
        <f t="shared" ca="1" si="408"/>
        <v>1674.9339195304706</v>
      </c>
      <c r="AU494" s="79">
        <f t="shared" ca="1" si="444"/>
        <v>1282967.7235622816</v>
      </c>
      <c r="AV494" s="14">
        <f ca="1">SUM(AT$12:AT494)</f>
        <v>660462.22359088424</v>
      </c>
      <c r="AW494" s="77">
        <f ca="1">SUM(AR$12:AR494)+SUMIF(AS$12:AS494, "&lt;0")</f>
        <v>622505.4999713978</v>
      </c>
      <c r="AX494" s="14"/>
      <c r="AZ494" s="78">
        <v>44668</v>
      </c>
      <c r="BA494" s="79">
        <f t="shared" ca="1" si="409"/>
        <v>1500</v>
      </c>
      <c r="BB494" s="79">
        <f t="shared" ca="1" si="429"/>
        <v>1500</v>
      </c>
      <c r="BC494" s="79">
        <f t="shared" ca="1" si="438"/>
        <v>389.19199999999864</v>
      </c>
      <c r="BD494" s="79">
        <f t="shared" ca="1" si="410"/>
        <v>1110.8080000000014</v>
      </c>
      <c r="BE494" s="79">
        <f t="shared" ca="1" si="411"/>
        <v>1110.8080000000014</v>
      </c>
      <c r="BF494" s="79">
        <f t="shared" ca="1" si="445"/>
        <v>695131.60100000002</v>
      </c>
      <c r="BG494" s="14">
        <f ca="1">SUM(BE$12:BE494)</f>
        <v>355860.87</v>
      </c>
      <c r="BH494" s="77">
        <f ca="1">SUM(BC$12:BC494)+SUMIF(BD$12:BD494, "&lt;0")</f>
        <v>339270.73100000003</v>
      </c>
      <c r="BJ494" s="78">
        <v>44668</v>
      </c>
      <c r="BK494" s="79">
        <f t="shared" ca="1" si="412"/>
        <v>1750</v>
      </c>
      <c r="BL494" s="79">
        <f t="shared" ca="1" si="430"/>
        <v>1750</v>
      </c>
      <c r="BM494" s="79">
        <f t="shared" ca="1" si="439"/>
        <v>639.19199999999864</v>
      </c>
      <c r="BN494" s="79">
        <f t="shared" ca="1" si="413"/>
        <v>1110.8080000000014</v>
      </c>
      <c r="BO494" s="79">
        <f t="shared" ca="1" si="414"/>
        <v>1110.8080000000014</v>
      </c>
      <c r="BP494" s="79">
        <f t="shared" ca="1" si="446"/>
        <v>797881.60100000002</v>
      </c>
      <c r="BQ494" s="14">
        <f ca="1">SUM(BO$12:BO494)</f>
        <v>409860.87</v>
      </c>
      <c r="BR494" s="77">
        <f ca="1">SUM(BM$12:BM494)+SUMIF(BN$12:BN494, "&lt;0")</f>
        <v>388020.73099999997</v>
      </c>
      <c r="BT494" s="78">
        <v>44668</v>
      </c>
      <c r="BU494" s="79">
        <f t="shared" ca="1" si="415"/>
        <v>2000</v>
      </c>
      <c r="BV494" s="79">
        <f t="shared" ca="1" si="431"/>
        <v>2000</v>
      </c>
      <c r="BW494" s="79">
        <f t="shared" ca="1" si="440"/>
        <v>787.09948319805017</v>
      </c>
      <c r="BX494" s="79">
        <f t="shared" ca="1" si="416"/>
        <v>1212.9005168019498</v>
      </c>
      <c r="BY494" s="79">
        <f t="shared" ca="1" si="417"/>
        <v>1212.9005168019498</v>
      </c>
      <c r="BZ494" s="79">
        <f t="shared" ca="1" si="423"/>
        <v>900081.49010891607</v>
      </c>
      <c r="CA494" s="14">
        <f ca="1">SUM(BY$12:BY494)</f>
        <v>463687.55239926325</v>
      </c>
      <c r="CB494" s="77">
        <f ca="1">SUM(BW$12:BW494)+SUMIF(BX$12:BX494, "&lt;0")</f>
        <v>436393.93770965288</v>
      </c>
      <c r="CD494" s="78">
        <v>44668</v>
      </c>
      <c r="CE494" s="79">
        <f t="shared" ca="1" si="418"/>
        <v>2500</v>
      </c>
      <c r="CF494" s="79">
        <f t="shared" ca="1" si="432"/>
        <v>2500</v>
      </c>
      <c r="CG494" s="79">
        <f t="shared" ca="1" si="441"/>
        <v>825.06608046952942</v>
      </c>
      <c r="CH494" s="79">
        <f t="shared" ca="1" si="419"/>
        <v>1674.9339195304706</v>
      </c>
      <c r="CI494" s="79">
        <f t="shared" ca="1" si="420"/>
        <v>1674.9339195304706</v>
      </c>
      <c r="CJ494" s="79">
        <f t="shared" ca="1" si="447"/>
        <v>1096841.6999499127</v>
      </c>
      <c r="CK494" s="14">
        <f ca="1">SUM(CI$12:CI494)</f>
        <v>564462.22359088412</v>
      </c>
      <c r="CL494" s="77">
        <f ca="1">SUM(CG$12:CG494)+SUMIF(CH$12:CH494, "&lt;0")</f>
        <v>532379.4763590286</v>
      </c>
    </row>
    <row r="495" spans="1:90" x14ac:dyDescent="0.2">
      <c r="A495" s="56">
        <v>44669</v>
      </c>
      <c r="B495" s="76">
        <f ca="1">IF($A495&gt;= $C$5,$C$6, INDEX('[1]Historical Data'!$D$2:$D$742, MATCH(A495, '[1]Historical Data'!$B$2:$B$742, 0)))</f>
        <v>1942.7882857142852</v>
      </c>
      <c r="C495" s="79">
        <f t="shared" ca="1" si="424"/>
        <v>1942.7882857142852</v>
      </c>
      <c r="D495" s="79">
        <f t="shared" ca="1" si="433"/>
        <v>744.15928571429208</v>
      </c>
      <c r="E495" s="79">
        <f t="shared" ca="1" si="395"/>
        <v>1198.6289999999931</v>
      </c>
      <c r="F495" s="79">
        <f t="shared" ca="1" si="396"/>
        <v>1198.6289999999931</v>
      </c>
      <c r="G495" s="79">
        <f t="shared" ca="1" si="421"/>
        <v>879060.37471429526</v>
      </c>
      <c r="H495" s="14">
        <f ca="1">SUM(F$12:F495)</f>
        <v>452701.7687142854</v>
      </c>
      <c r="I495" s="77">
        <f ca="1">SUM(D$12:D495)+SUMIF(E$12:E495, "&lt;0")</f>
        <v>426358.60599999974</v>
      </c>
      <c r="J495" s="14"/>
      <c r="K495" s="78">
        <v>44669</v>
      </c>
      <c r="L495" s="79">
        <f t="shared" ca="1" si="397"/>
        <v>1850.8969899038457</v>
      </c>
      <c r="M495" s="79">
        <f t="shared" ca="1" si="425"/>
        <v>1850.8969899038457</v>
      </c>
      <c r="N495" s="79">
        <f t="shared" ca="1" si="434"/>
        <v>652.26798990385259</v>
      </c>
      <c r="O495" s="79">
        <f t="shared" ca="1" si="398"/>
        <v>1198.6289999999931</v>
      </c>
      <c r="P495" s="79">
        <f t="shared" ca="1" si="399"/>
        <v>1198.6289999999931</v>
      </c>
      <c r="Q495" s="79">
        <f t="shared" ca="1" si="442"/>
        <v>841201.16084038676</v>
      </c>
      <c r="R495" s="14">
        <f ca="1">SUM(P$12:P495)</f>
        <v>432853.24881922983</v>
      </c>
      <c r="S495" s="77">
        <f ca="1">SUM(N$12:N495)+SUMIF(O$12:O495, "&lt;0")</f>
        <v>408347.91202115308</v>
      </c>
      <c r="U495" s="78">
        <v>44669</v>
      </c>
      <c r="V495" s="79">
        <f t="shared" ca="1" si="400"/>
        <v>1250</v>
      </c>
      <c r="W495" s="79">
        <f t="shared" ca="1" si="426"/>
        <v>1250</v>
      </c>
      <c r="X495" s="79">
        <f t="shared" ca="1" si="435"/>
        <v>51.371000000006916</v>
      </c>
      <c r="Y495" s="79">
        <f t="shared" ca="1" si="401"/>
        <v>1198.6289999999931</v>
      </c>
      <c r="Z495" s="79">
        <f t="shared" ca="1" si="402"/>
        <v>1198.6289999999931</v>
      </c>
      <c r="AA495" s="79">
        <f t="shared" ca="1" si="443"/>
        <v>593631.60100000002</v>
      </c>
      <c r="AB495" s="14">
        <f ca="1">SUM(Z$12:Z495)</f>
        <v>303059.49900000001</v>
      </c>
      <c r="AC495" s="77">
        <f ca="1">SUM(X$12:X495)+SUMIF(Y$12:Y495, "&lt;0")</f>
        <v>290572.10199999996</v>
      </c>
      <c r="AE495" s="78">
        <v>44669</v>
      </c>
      <c r="AF495" s="79">
        <f t="shared" ca="1" si="403"/>
        <v>2000</v>
      </c>
      <c r="AG495" s="79">
        <f t="shared" ca="1" si="427"/>
        <v>2000</v>
      </c>
      <c r="AH495" s="79">
        <f t="shared" ca="1" si="436"/>
        <v>722.78372984516136</v>
      </c>
      <c r="AI495" s="79">
        <f t="shared" ca="1" si="404"/>
        <v>1277.2162701548386</v>
      </c>
      <c r="AJ495" s="79">
        <f t="shared" ca="1" si="405"/>
        <v>1277.2162701548386</v>
      </c>
      <c r="AK495" s="79">
        <f t="shared" ca="1" si="422"/>
        <v>902081.49010891607</v>
      </c>
      <c r="AL495" s="14">
        <f ca="1">SUM(AJ$12:AJ495)</f>
        <v>464964.76866941812</v>
      </c>
      <c r="AM495" s="77">
        <f ca="1">SUM(AH$12:AH495)+SUMIF(AI$12:AI495, "&lt;0")</f>
        <v>437116.72143949801</v>
      </c>
      <c r="AO495" s="78">
        <v>44669</v>
      </c>
      <c r="AP495" s="79">
        <f t="shared" ca="1" si="406"/>
        <v>3000</v>
      </c>
      <c r="AQ495" s="79">
        <f t="shared" ca="1" si="428"/>
        <v>3000</v>
      </c>
      <c r="AR495" s="79">
        <f t="shared" ca="1" si="437"/>
        <v>1237.2450804695377</v>
      </c>
      <c r="AS495" s="79">
        <f t="shared" ca="1" si="407"/>
        <v>1762.7549195304623</v>
      </c>
      <c r="AT495" s="79">
        <f t="shared" ca="1" si="408"/>
        <v>1762.7549195304623</v>
      </c>
      <c r="AU495" s="79">
        <f t="shared" ca="1" si="444"/>
        <v>1285967.7235622816</v>
      </c>
      <c r="AV495" s="14">
        <f ca="1">SUM(AT$12:AT495)</f>
        <v>662224.97851041472</v>
      </c>
      <c r="AW495" s="77">
        <f ca="1">SUM(AR$12:AR495)+SUMIF(AS$12:AS495, "&lt;0")</f>
        <v>623742.74505186733</v>
      </c>
      <c r="AX495" s="14"/>
      <c r="AZ495" s="78">
        <v>44669</v>
      </c>
      <c r="BA495" s="79">
        <f t="shared" ca="1" si="409"/>
        <v>1500</v>
      </c>
      <c r="BB495" s="79">
        <f t="shared" ca="1" si="429"/>
        <v>1500</v>
      </c>
      <c r="BC495" s="79">
        <f t="shared" ca="1" si="438"/>
        <v>301.37100000000692</v>
      </c>
      <c r="BD495" s="79">
        <f t="shared" ca="1" si="410"/>
        <v>1198.6289999999931</v>
      </c>
      <c r="BE495" s="79">
        <f t="shared" ca="1" si="411"/>
        <v>1198.6289999999931</v>
      </c>
      <c r="BF495" s="79">
        <f t="shared" ca="1" si="445"/>
        <v>696631.60100000002</v>
      </c>
      <c r="BG495" s="14">
        <f ca="1">SUM(BE$12:BE495)</f>
        <v>357059.49900000001</v>
      </c>
      <c r="BH495" s="77">
        <f ca="1">SUM(BC$12:BC495)+SUMIF(BD$12:BD495, "&lt;0")</f>
        <v>339572.10200000001</v>
      </c>
      <c r="BJ495" s="78">
        <v>44669</v>
      </c>
      <c r="BK495" s="79">
        <f t="shared" ca="1" si="412"/>
        <v>1750</v>
      </c>
      <c r="BL495" s="79">
        <f t="shared" ca="1" si="430"/>
        <v>1750</v>
      </c>
      <c r="BM495" s="79">
        <f t="shared" ca="1" si="439"/>
        <v>551.37100000000692</v>
      </c>
      <c r="BN495" s="79">
        <f t="shared" ca="1" si="413"/>
        <v>1198.6289999999931</v>
      </c>
      <c r="BO495" s="79">
        <f t="shared" ca="1" si="414"/>
        <v>1198.6289999999931</v>
      </c>
      <c r="BP495" s="79">
        <f t="shared" ca="1" si="446"/>
        <v>799631.60100000002</v>
      </c>
      <c r="BQ495" s="14">
        <f ca="1">SUM(BO$12:BO495)</f>
        <v>411059.49900000001</v>
      </c>
      <c r="BR495" s="77">
        <f ca="1">SUM(BM$12:BM495)+SUMIF(BN$12:BN495, "&lt;0")</f>
        <v>388572.10199999996</v>
      </c>
      <c r="BT495" s="78">
        <v>44669</v>
      </c>
      <c r="BU495" s="79">
        <f t="shared" ca="1" si="415"/>
        <v>2000</v>
      </c>
      <c r="BV495" s="79">
        <f t="shared" ca="1" si="431"/>
        <v>2000</v>
      </c>
      <c r="BW495" s="79">
        <f t="shared" ca="1" si="440"/>
        <v>722.78372984516136</v>
      </c>
      <c r="BX495" s="79">
        <f t="shared" ca="1" si="416"/>
        <v>1277.2162701548386</v>
      </c>
      <c r="BY495" s="79">
        <f t="shared" ca="1" si="417"/>
        <v>1277.2162701548386</v>
      </c>
      <c r="BZ495" s="79">
        <f t="shared" ca="1" si="423"/>
        <v>902081.49010891607</v>
      </c>
      <c r="CA495" s="14">
        <f ca="1">SUM(BY$12:BY495)</f>
        <v>464964.76866941812</v>
      </c>
      <c r="CB495" s="77">
        <f ca="1">SUM(BW$12:BW495)+SUMIF(BX$12:BX495, "&lt;0")</f>
        <v>437116.72143949801</v>
      </c>
      <c r="CD495" s="78">
        <v>44669</v>
      </c>
      <c r="CE495" s="79">
        <f t="shared" ca="1" si="418"/>
        <v>2500</v>
      </c>
      <c r="CF495" s="79">
        <f t="shared" ca="1" si="432"/>
        <v>2500</v>
      </c>
      <c r="CG495" s="79">
        <f t="shared" ca="1" si="441"/>
        <v>737.2450804695377</v>
      </c>
      <c r="CH495" s="79">
        <f t="shared" ca="1" si="419"/>
        <v>1762.7549195304623</v>
      </c>
      <c r="CI495" s="79">
        <f t="shared" ca="1" si="420"/>
        <v>1762.7549195304623</v>
      </c>
      <c r="CJ495" s="79">
        <f t="shared" ca="1" si="447"/>
        <v>1099341.6999499127</v>
      </c>
      <c r="CK495" s="14">
        <f ca="1">SUM(CI$12:CI495)</f>
        <v>566224.9785104146</v>
      </c>
      <c r="CL495" s="77">
        <f ca="1">SUM(CG$12:CG495)+SUMIF(CH$12:CH495, "&lt;0")</f>
        <v>533116.72143949813</v>
      </c>
    </row>
    <row r="496" spans="1:90" x14ac:dyDescent="0.2">
      <c r="A496" s="56">
        <v>44670</v>
      </c>
      <c r="B496" s="76">
        <f ca="1">IF($A496&gt;= $C$5,$C$6, INDEX('[1]Historical Data'!$D$2:$D$742, MATCH(A496, '[1]Historical Data'!$B$2:$B$742, 0)))</f>
        <v>1942.7882857142852</v>
      </c>
      <c r="C496" s="79">
        <f t="shared" ca="1" si="424"/>
        <v>1942.7882857142852</v>
      </c>
      <c r="D496" s="79">
        <f t="shared" ca="1" si="433"/>
        <v>451.12128571428025</v>
      </c>
      <c r="E496" s="79">
        <f t="shared" ca="1" si="395"/>
        <v>1491.6670000000049</v>
      </c>
      <c r="F496" s="79">
        <f t="shared" ca="1" si="396"/>
        <v>1491.6670000000049</v>
      </c>
      <c r="G496" s="79">
        <f t="shared" ca="1" si="421"/>
        <v>881003.1630000096</v>
      </c>
      <c r="H496" s="14">
        <f ca="1">SUM(F$12:F496)</f>
        <v>454193.43571428541</v>
      </c>
      <c r="I496" s="77">
        <f ca="1">SUM(D$12:D496)+SUMIF(E$12:E496, "&lt;0")</f>
        <v>426809.72728571401</v>
      </c>
      <c r="J496" s="14"/>
      <c r="K496" s="78">
        <v>44670</v>
      </c>
      <c r="L496" s="79">
        <f t="shared" ca="1" si="397"/>
        <v>1850.8969899038457</v>
      </c>
      <c r="M496" s="79">
        <f t="shared" ca="1" si="425"/>
        <v>1850.8969899038457</v>
      </c>
      <c r="N496" s="79">
        <f t="shared" ca="1" si="434"/>
        <v>359.22998990384076</v>
      </c>
      <c r="O496" s="79">
        <f t="shared" ca="1" si="398"/>
        <v>1491.6670000000049</v>
      </c>
      <c r="P496" s="79">
        <f t="shared" ca="1" si="399"/>
        <v>1491.6670000000049</v>
      </c>
      <c r="Q496" s="79">
        <f t="shared" ca="1" si="442"/>
        <v>843052.05783029064</v>
      </c>
      <c r="R496" s="14">
        <f ca="1">SUM(P$12:P496)</f>
        <v>434344.91581922985</v>
      </c>
      <c r="S496" s="77">
        <f ca="1">SUM(N$12:N496)+SUMIF(O$12:O496, "&lt;0")</f>
        <v>408707.14201105695</v>
      </c>
      <c r="U496" s="78">
        <v>44670</v>
      </c>
      <c r="V496" s="79">
        <f t="shared" ca="1" si="400"/>
        <v>1250</v>
      </c>
      <c r="W496" s="79">
        <f t="shared" ca="1" si="426"/>
        <v>1250</v>
      </c>
      <c r="X496" s="79">
        <f t="shared" ca="1" si="435"/>
        <v>0</v>
      </c>
      <c r="Y496" s="79">
        <f t="shared" ca="1" si="401"/>
        <v>1250</v>
      </c>
      <c r="Z496" s="79">
        <f t="shared" ca="1" si="402"/>
        <v>1250</v>
      </c>
      <c r="AA496" s="79">
        <f t="shared" ca="1" si="443"/>
        <v>594881.60100000002</v>
      </c>
      <c r="AB496" s="14">
        <f ca="1">SUM(Z$12:Z496)</f>
        <v>304309.49900000001</v>
      </c>
      <c r="AC496" s="77">
        <f ca="1">SUM(X$12:X496)+SUMIF(Y$12:Y496, "&lt;0")</f>
        <v>290572.10199999996</v>
      </c>
      <c r="AE496" s="78">
        <v>44670</v>
      </c>
      <c r="AF496" s="79">
        <f t="shared" ca="1" si="403"/>
        <v>2000</v>
      </c>
      <c r="AG496" s="79">
        <f t="shared" ca="1" si="427"/>
        <v>2000</v>
      </c>
      <c r="AH496" s="79">
        <f t="shared" ca="1" si="436"/>
        <v>453.25097649225222</v>
      </c>
      <c r="AI496" s="79">
        <f t="shared" ca="1" si="404"/>
        <v>1546.7490235077478</v>
      </c>
      <c r="AJ496" s="79">
        <f t="shared" ca="1" si="405"/>
        <v>1546.7490235077478</v>
      </c>
      <c r="AK496" s="79">
        <f t="shared" ca="1" si="422"/>
        <v>904081.49010891607</v>
      </c>
      <c r="AL496" s="14">
        <f ca="1">SUM(AJ$12:AJ496)</f>
        <v>466511.51769292587</v>
      </c>
      <c r="AM496" s="77">
        <f ca="1">SUM(AH$12:AH496)+SUMIF(AI$12:AI496, "&lt;0")</f>
        <v>437569.97241599025</v>
      </c>
      <c r="AO496" s="78">
        <v>44670</v>
      </c>
      <c r="AP496" s="79">
        <f t="shared" ca="1" si="406"/>
        <v>3000</v>
      </c>
      <c r="AQ496" s="79">
        <f t="shared" ca="1" si="428"/>
        <v>3000</v>
      </c>
      <c r="AR496" s="79">
        <f t="shared" ca="1" si="437"/>
        <v>944.20708046952586</v>
      </c>
      <c r="AS496" s="79">
        <f t="shared" ca="1" si="407"/>
        <v>2055.7929195304741</v>
      </c>
      <c r="AT496" s="79">
        <f t="shared" ca="1" si="408"/>
        <v>2055.7929195304741</v>
      </c>
      <c r="AU496" s="79">
        <f t="shared" ca="1" si="444"/>
        <v>1288967.7235622816</v>
      </c>
      <c r="AV496" s="14">
        <f ca="1">SUM(AT$12:AT496)</f>
        <v>664280.77142994513</v>
      </c>
      <c r="AW496" s="77">
        <f ca="1">SUM(AR$12:AR496)+SUMIF(AS$12:AS496, "&lt;0")</f>
        <v>624686.95213233691</v>
      </c>
      <c r="AX496" s="14"/>
      <c r="AZ496" s="78">
        <v>44670</v>
      </c>
      <c r="BA496" s="79">
        <f t="shared" ca="1" si="409"/>
        <v>1500</v>
      </c>
      <c r="BB496" s="79">
        <f t="shared" ca="1" si="429"/>
        <v>1500</v>
      </c>
      <c r="BC496" s="79">
        <f t="shared" ca="1" si="438"/>
        <v>8.3329999999950815</v>
      </c>
      <c r="BD496" s="79">
        <f t="shared" ca="1" si="410"/>
        <v>1491.6670000000049</v>
      </c>
      <c r="BE496" s="79">
        <f t="shared" ca="1" si="411"/>
        <v>1491.6670000000049</v>
      </c>
      <c r="BF496" s="79">
        <f t="shared" ca="1" si="445"/>
        <v>698131.60100000002</v>
      </c>
      <c r="BG496" s="14">
        <f ca="1">SUM(BE$12:BE496)</f>
        <v>358551.16600000003</v>
      </c>
      <c r="BH496" s="77">
        <f ca="1">SUM(BC$12:BC496)+SUMIF(BD$12:BD496, "&lt;0")</f>
        <v>339580.435</v>
      </c>
      <c r="BJ496" s="78">
        <v>44670</v>
      </c>
      <c r="BK496" s="79">
        <f t="shared" ca="1" si="412"/>
        <v>1750</v>
      </c>
      <c r="BL496" s="79">
        <f t="shared" ca="1" si="430"/>
        <v>1750</v>
      </c>
      <c r="BM496" s="79">
        <f t="shared" ca="1" si="439"/>
        <v>258.33299999999508</v>
      </c>
      <c r="BN496" s="79">
        <f t="shared" ca="1" si="413"/>
        <v>1491.6670000000049</v>
      </c>
      <c r="BO496" s="79">
        <f t="shared" ca="1" si="414"/>
        <v>1491.6670000000049</v>
      </c>
      <c r="BP496" s="79">
        <f t="shared" ca="1" si="446"/>
        <v>801381.60100000002</v>
      </c>
      <c r="BQ496" s="14">
        <f ca="1">SUM(BO$12:BO496)</f>
        <v>412551.16600000003</v>
      </c>
      <c r="BR496" s="77">
        <f ca="1">SUM(BM$12:BM496)+SUMIF(BN$12:BN496, "&lt;0")</f>
        <v>388830.43499999994</v>
      </c>
      <c r="BT496" s="78">
        <v>44670</v>
      </c>
      <c r="BU496" s="79">
        <f t="shared" ca="1" si="415"/>
        <v>2000</v>
      </c>
      <c r="BV496" s="79">
        <f t="shared" ca="1" si="431"/>
        <v>2000</v>
      </c>
      <c r="BW496" s="79">
        <f t="shared" ca="1" si="440"/>
        <v>453.25097649225222</v>
      </c>
      <c r="BX496" s="79">
        <f t="shared" ca="1" si="416"/>
        <v>1546.7490235077478</v>
      </c>
      <c r="BY496" s="79">
        <f t="shared" ca="1" si="417"/>
        <v>1546.7490235077478</v>
      </c>
      <c r="BZ496" s="79">
        <f t="shared" ca="1" si="423"/>
        <v>904081.49010891607</v>
      </c>
      <c r="CA496" s="14">
        <f ca="1">SUM(BY$12:BY496)</f>
        <v>466511.51769292587</v>
      </c>
      <c r="CB496" s="77">
        <f ca="1">SUM(BW$12:BW496)+SUMIF(BX$12:BX496, "&lt;0")</f>
        <v>437569.97241599025</v>
      </c>
      <c r="CD496" s="78">
        <v>44670</v>
      </c>
      <c r="CE496" s="79">
        <f t="shared" ca="1" si="418"/>
        <v>2500</v>
      </c>
      <c r="CF496" s="79">
        <f t="shared" ca="1" si="432"/>
        <v>2500</v>
      </c>
      <c r="CG496" s="79">
        <f t="shared" ca="1" si="441"/>
        <v>453.25097649225222</v>
      </c>
      <c r="CH496" s="79">
        <f t="shared" ca="1" si="419"/>
        <v>2046.7490235077478</v>
      </c>
      <c r="CI496" s="79">
        <f t="shared" ca="1" si="420"/>
        <v>2046.7490235077478</v>
      </c>
      <c r="CJ496" s="79">
        <f t="shared" ca="1" si="447"/>
        <v>1101841.6999499127</v>
      </c>
      <c r="CK496" s="14">
        <f ca="1">SUM(CI$12:CI496)</f>
        <v>568271.7275339223</v>
      </c>
      <c r="CL496" s="77">
        <f ca="1">SUM(CG$12:CG496)+SUMIF(CH$12:CH496, "&lt;0")</f>
        <v>533569.97241599043</v>
      </c>
    </row>
    <row r="497" spans="1:90" x14ac:dyDescent="0.2">
      <c r="A497" s="56">
        <v>44671</v>
      </c>
      <c r="B497" s="76">
        <f ca="1">IF($A497&gt;= $C$5,$C$6, INDEX('[1]Historical Data'!$D$2:$D$742, MATCH(A497, '[1]Historical Data'!$B$2:$B$742, 0)))</f>
        <v>1942.7882857142852</v>
      </c>
      <c r="C497" s="79">
        <f t="shared" ca="1" si="424"/>
        <v>1942.7882857142852</v>
      </c>
      <c r="D497" s="79">
        <f t="shared" ca="1" si="433"/>
        <v>589.41828571428437</v>
      </c>
      <c r="E497" s="79">
        <f t="shared" ca="1" si="395"/>
        <v>1353.3700000000008</v>
      </c>
      <c r="F497" s="79">
        <f t="shared" ca="1" si="396"/>
        <v>1353.3700000000008</v>
      </c>
      <c r="G497" s="79">
        <f t="shared" ca="1" si="421"/>
        <v>882945.95128572395</v>
      </c>
      <c r="H497" s="14">
        <f ca="1">SUM(F$12:F497)</f>
        <v>455546.80571428541</v>
      </c>
      <c r="I497" s="77">
        <f ca="1">SUM(D$12:D497)+SUMIF(E$12:E497, "&lt;0")</f>
        <v>427399.14557142829</v>
      </c>
      <c r="J497" s="14"/>
      <c r="K497" s="78">
        <v>44671</v>
      </c>
      <c r="L497" s="79">
        <f t="shared" ca="1" si="397"/>
        <v>1850.8969899038457</v>
      </c>
      <c r="M497" s="79">
        <f t="shared" ca="1" si="425"/>
        <v>1850.8969899038457</v>
      </c>
      <c r="N497" s="79">
        <f t="shared" ca="1" si="434"/>
        <v>497.52698990384488</v>
      </c>
      <c r="O497" s="79">
        <f t="shared" ca="1" si="398"/>
        <v>1353.3700000000008</v>
      </c>
      <c r="P497" s="79">
        <f t="shared" ca="1" si="399"/>
        <v>1353.3700000000008</v>
      </c>
      <c r="Q497" s="79">
        <f t="shared" ca="1" si="442"/>
        <v>844902.95482019451</v>
      </c>
      <c r="R497" s="14">
        <f ca="1">SUM(P$12:P497)</f>
        <v>435698.28581922984</v>
      </c>
      <c r="S497" s="77">
        <f ca="1">SUM(N$12:N497)+SUMIF(O$12:O497, "&lt;0")</f>
        <v>409204.66900096077</v>
      </c>
      <c r="U497" s="78">
        <v>44671</v>
      </c>
      <c r="V497" s="79">
        <f t="shared" ca="1" si="400"/>
        <v>1250</v>
      </c>
      <c r="W497" s="79">
        <f t="shared" ca="1" si="426"/>
        <v>1250</v>
      </c>
      <c r="X497" s="79">
        <f t="shared" ca="1" si="435"/>
        <v>0</v>
      </c>
      <c r="Y497" s="79">
        <f t="shared" ca="1" si="401"/>
        <v>1250</v>
      </c>
      <c r="Z497" s="79">
        <f t="shared" ca="1" si="402"/>
        <v>1250</v>
      </c>
      <c r="AA497" s="79">
        <f t="shared" ca="1" si="443"/>
        <v>596131.60100000002</v>
      </c>
      <c r="AB497" s="14">
        <f ca="1">SUM(Z$12:Z497)</f>
        <v>305559.49900000001</v>
      </c>
      <c r="AC497" s="77">
        <f ca="1">SUM(X$12:X497)+SUMIF(Y$12:Y497, "&lt;0")</f>
        <v>290572.10199999996</v>
      </c>
      <c r="AE497" s="78">
        <v>44671</v>
      </c>
      <c r="AF497" s="79">
        <f t="shared" ca="1" si="403"/>
        <v>2000</v>
      </c>
      <c r="AG497" s="79">
        <f t="shared" ca="1" si="427"/>
        <v>2000</v>
      </c>
      <c r="AH497" s="79">
        <f t="shared" ca="1" si="436"/>
        <v>615.05322313935926</v>
      </c>
      <c r="AI497" s="79">
        <f t="shared" ca="1" si="404"/>
        <v>1384.9467768606407</v>
      </c>
      <c r="AJ497" s="79">
        <f t="shared" ca="1" si="405"/>
        <v>1384.9467768606407</v>
      </c>
      <c r="AK497" s="79">
        <f t="shared" ca="1" si="422"/>
        <v>906081.49010891607</v>
      </c>
      <c r="AL497" s="14">
        <f ca="1">SUM(AJ$12:AJ497)</f>
        <v>467896.4644697865</v>
      </c>
      <c r="AM497" s="77">
        <f ca="1">SUM(AH$12:AH497)+SUMIF(AI$12:AI497, "&lt;0")</f>
        <v>438185.02563912963</v>
      </c>
      <c r="AO497" s="78">
        <v>44671</v>
      </c>
      <c r="AP497" s="79">
        <f t="shared" ca="1" si="406"/>
        <v>3000</v>
      </c>
      <c r="AQ497" s="79">
        <f t="shared" ca="1" si="428"/>
        <v>3000</v>
      </c>
      <c r="AR497" s="79">
        <f t="shared" ca="1" si="437"/>
        <v>1082.5040804695302</v>
      </c>
      <c r="AS497" s="79">
        <f t="shared" ca="1" si="407"/>
        <v>1917.4959195304698</v>
      </c>
      <c r="AT497" s="79">
        <f t="shared" ca="1" si="408"/>
        <v>1917.4959195304698</v>
      </c>
      <c r="AU497" s="79">
        <f t="shared" ca="1" si="444"/>
        <v>1291967.7235622816</v>
      </c>
      <c r="AV497" s="14">
        <f ca="1">SUM(AT$12:AT497)</f>
        <v>666198.26734947565</v>
      </c>
      <c r="AW497" s="77">
        <f ca="1">SUM(AR$12:AR497)+SUMIF(AS$12:AS497, "&lt;0")</f>
        <v>625769.4562128064</v>
      </c>
      <c r="AX497" s="14"/>
      <c r="AZ497" s="78">
        <v>44671</v>
      </c>
      <c r="BA497" s="79">
        <f t="shared" ca="1" si="409"/>
        <v>1500</v>
      </c>
      <c r="BB497" s="79">
        <f t="shared" ca="1" si="429"/>
        <v>1500</v>
      </c>
      <c r="BC497" s="79">
        <f t="shared" ca="1" si="438"/>
        <v>146.6299999999992</v>
      </c>
      <c r="BD497" s="79">
        <f t="shared" ca="1" si="410"/>
        <v>1353.3700000000008</v>
      </c>
      <c r="BE497" s="79">
        <f t="shared" ca="1" si="411"/>
        <v>1353.3700000000008</v>
      </c>
      <c r="BF497" s="79">
        <f t="shared" ca="1" si="445"/>
        <v>699631.60100000002</v>
      </c>
      <c r="BG497" s="14">
        <f ca="1">SUM(BE$12:BE497)</f>
        <v>359904.53600000002</v>
      </c>
      <c r="BH497" s="77">
        <f ca="1">SUM(BC$12:BC497)+SUMIF(BD$12:BD497, "&lt;0")</f>
        <v>339727.065</v>
      </c>
      <c r="BJ497" s="78">
        <v>44671</v>
      </c>
      <c r="BK497" s="79">
        <f t="shared" ca="1" si="412"/>
        <v>1750</v>
      </c>
      <c r="BL497" s="79">
        <f t="shared" ca="1" si="430"/>
        <v>1750</v>
      </c>
      <c r="BM497" s="79">
        <f t="shared" ca="1" si="439"/>
        <v>396.6299999999992</v>
      </c>
      <c r="BN497" s="79">
        <f t="shared" ca="1" si="413"/>
        <v>1353.3700000000008</v>
      </c>
      <c r="BO497" s="79">
        <f t="shared" ca="1" si="414"/>
        <v>1353.3700000000008</v>
      </c>
      <c r="BP497" s="79">
        <f t="shared" ca="1" si="446"/>
        <v>803131.60100000002</v>
      </c>
      <c r="BQ497" s="14">
        <f ca="1">SUM(BO$12:BO497)</f>
        <v>413904.53600000002</v>
      </c>
      <c r="BR497" s="77">
        <f ca="1">SUM(BM$12:BM497)+SUMIF(BN$12:BN497, "&lt;0")</f>
        <v>389227.06499999994</v>
      </c>
      <c r="BT497" s="78">
        <v>44671</v>
      </c>
      <c r="BU497" s="79">
        <f t="shared" ca="1" si="415"/>
        <v>2000</v>
      </c>
      <c r="BV497" s="79">
        <f t="shared" ca="1" si="431"/>
        <v>2000</v>
      </c>
      <c r="BW497" s="79">
        <f t="shared" ca="1" si="440"/>
        <v>615.05322313935926</v>
      </c>
      <c r="BX497" s="79">
        <f t="shared" ca="1" si="416"/>
        <v>1384.9467768606407</v>
      </c>
      <c r="BY497" s="79">
        <f t="shared" ca="1" si="417"/>
        <v>1384.9467768606407</v>
      </c>
      <c r="BZ497" s="79">
        <f t="shared" ca="1" si="423"/>
        <v>906081.49010891607</v>
      </c>
      <c r="CA497" s="14">
        <f ca="1">SUM(BY$12:BY497)</f>
        <v>467896.4644697865</v>
      </c>
      <c r="CB497" s="77">
        <f ca="1">SUM(BW$12:BW497)+SUMIF(BX$12:BX497, "&lt;0")</f>
        <v>438185.02563912963</v>
      </c>
      <c r="CD497" s="78">
        <v>44671</v>
      </c>
      <c r="CE497" s="79">
        <f t="shared" ca="1" si="418"/>
        <v>2500</v>
      </c>
      <c r="CF497" s="79">
        <f t="shared" ca="1" si="432"/>
        <v>2500</v>
      </c>
      <c r="CG497" s="79">
        <f t="shared" ca="1" si="441"/>
        <v>615.05322313935926</v>
      </c>
      <c r="CH497" s="79">
        <f t="shared" ca="1" si="419"/>
        <v>1884.9467768606407</v>
      </c>
      <c r="CI497" s="79">
        <f t="shared" ca="1" si="420"/>
        <v>1884.9467768606407</v>
      </c>
      <c r="CJ497" s="79">
        <f t="shared" ca="1" si="447"/>
        <v>1104341.6999499127</v>
      </c>
      <c r="CK497" s="14">
        <f ca="1">SUM(CI$12:CI497)</f>
        <v>570156.67431078292</v>
      </c>
      <c r="CL497" s="77">
        <f ca="1">SUM(CG$12:CG497)+SUMIF(CH$12:CH497, "&lt;0")</f>
        <v>534185.0256391298</v>
      </c>
    </row>
    <row r="498" spans="1:90" x14ac:dyDescent="0.2">
      <c r="A498" s="56">
        <v>44672</v>
      </c>
      <c r="B498" s="76">
        <f ca="1">IF($A498&gt;= $C$5,$C$6, INDEX('[1]Historical Data'!$D$2:$D$742, MATCH(A498, '[1]Historical Data'!$B$2:$B$742, 0)))</f>
        <v>1942.7882857142852</v>
      </c>
      <c r="C498" s="79">
        <f t="shared" ca="1" si="424"/>
        <v>1942.7882857142852</v>
      </c>
      <c r="D498" s="79">
        <f t="shared" ca="1" si="433"/>
        <v>1333.3132857142889</v>
      </c>
      <c r="E498" s="79">
        <f t="shared" ca="1" si="395"/>
        <v>609.47499999999627</v>
      </c>
      <c r="F498" s="79">
        <f t="shared" ca="1" si="396"/>
        <v>609.47499999999627</v>
      </c>
      <c r="G498" s="79">
        <f t="shared" ca="1" si="421"/>
        <v>884888.73957143829</v>
      </c>
      <c r="H498" s="14">
        <f ca="1">SUM(F$12:F498)</f>
        <v>456156.28071428539</v>
      </c>
      <c r="I498" s="77">
        <f ca="1">SUM(D$12:D498)+SUMIF(E$12:E498, "&lt;0")</f>
        <v>428732.4588571426</v>
      </c>
      <c r="J498" s="14"/>
      <c r="K498" s="78">
        <v>44672</v>
      </c>
      <c r="L498" s="79">
        <f t="shared" ca="1" si="397"/>
        <v>1850.8969899038457</v>
      </c>
      <c r="M498" s="79">
        <f t="shared" ca="1" si="425"/>
        <v>1850.8969899038457</v>
      </c>
      <c r="N498" s="79">
        <f t="shared" ca="1" si="434"/>
        <v>1241.4219899038494</v>
      </c>
      <c r="O498" s="79">
        <f t="shared" ca="1" si="398"/>
        <v>609.47499999999627</v>
      </c>
      <c r="P498" s="79">
        <f t="shared" ca="1" si="399"/>
        <v>609.47499999999627</v>
      </c>
      <c r="Q498" s="79">
        <f t="shared" ca="1" si="442"/>
        <v>846753.85181009839</v>
      </c>
      <c r="R498" s="14">
        <f ca="1">SUM(P$12:P498)</f>
        <v>436307.76081922982</v>
      </c>
      <c r="S498" s="77">
        <f ca="1">SUM(N$12:N498)+SUMIF(O$12:O498, "&lt;0")</f>
        <v>410446.09099086461</v>
      </c>
      <c r="U498" s="78">
        <v>44672</v>
      </c>
      <c r="V498" s="79">
        <f t="shared" ca="1" si="400"/>
        <v>1250</v>
      </c>
      <c r="W498" s="79">
        <f t="shared" ca="1" si="426"/>
        <v>1250</v>
      </c>
      <c r="X498" s="79">
        <f t="shared" ca="1" si="435"/>
        <v>295.48799999999801</v>
      </c>
      <c r="Y498" s="79">
        <f t="shared" ca="1" si="401"/>
        <v>954.51200000000199</v>
      </c>
      <c r="Z498" s="79">
        <f t="shared" ca="1" si="402"/>
        <v>954.51200000000199</v>
      </c>
      <c r="AA498" s="79">
        <f t="shared" ca="1" si="443"/>
        <v>597381.60100000002</v>
      </c>
      <c r="AB498" s="14">
        <f ca="1">SUM(Z$12:Z498)</f>
        <v>306514.011</v>
      </c>
      <c r="AC498" s="77">
        <f ca="1">SUM(X$12:X498)+SUMIF(Y$12:Y498, "&lt;0")</f>
        <v>290867.58999999997</v>
      </c>
      <c r="AE498" s="78">
        <v>44672</v>
      </c>
      <c r="AF498" s="79">
        <f t="shared" ca="1" si="403"/>
        <v>2000</v>
      </c>
      <c r="AG498" s="79">
        <f t="shared" ca="1" si="427"/>
        <v>2000</v>
      </c>
      <c r="AH498" s="79">
        <f t="shared" ca="1" si="436"/>
        <v>1382.4534697864667</v>
      </c>
      <c r="AI498" s="79">
        <f t="shared" ca="1" si="404"/>
        <v>617.54653021353329</v>
      </c>
      <c r="AJ498" s="79">
        <f t="shared" ca="1" si="405"/>
        <v>617.54653021353329</v>
      </c>
      <c r="AK498" s="79">
        <f t="shared" ca="1" si="422"/>
        <v>908081.49010891607</v>
      </c>
      <c r="AL498" s="14">
        <f ca="1">SUM(AJ$12:AJ498)</f>
        <v>468514.01100000006</v>
      </c>
      <c r="AM498" s="77">
        <f ca="1">SUM(AH$12:AH498)+SUMIF(AI$12:AI498, "&lt;0")</f>
        <v>439567.47910891607</v>
      </c>
      <c r="AO498" s="78">
        <v>44672</v>
      </c>
      <c r="AP498" s="79">
        <f t="shared" ca="1" si="406"/>
        <v>3000</v>
      </c>
      <c r="AQ498" s="79">
        <f t="shared" ca="1" si="428"/>
        <v>3000</v>
      </c>
      <c r="AR498" s="79">
        <f t="shared" ca="1" si="437"/>
        <v>1826.3990804695343</v>
      </c>
      <c r="AS498" s="79">
        <f t="shared" ca="1" si="407"/>
        <v>1173.6009195304657</v>
      </c>
      <c r="AT498" s="79">
        <f t="shared" ca="1" si="408"/>
        <v>1173.6009195304657</v>
      </c>
      <c r="AU498" s="79">
        <f t="shared" ca="1" si="444"/>
        <v>1294967.7235622816</v>
      </c>
      <c r="AV498" s="14">
        <f ca="1">SUM(AT$12:AT498)</f>
        <v>667371.86826900614</v>
      </c>
      <c r="AW498" s="77">
        <f ca="1">SUM(AR$12:AR498)+SUMIF(AS$12:AS498, "&lt;0")</f>
        <v>627595.8552932759</v>
      </c>
      <c r="AX498" s="14"/>
      <c r="AZ498" s="78">
        <v>44672</v>
      </c>
      <c r="BA498" s="79">
        <f t="shared" ca="1" si="409"/>
        <v>1500</v>
      </c>
      <c r="BB498" s="79">
        <f t="shared" ca="1" si="429"/>
        <v>1500</v>
      </c>
      <c r="BC498" s="79">
        <f t="shared" ca="1" si="438"/>
        <v>890.52500000000373</v>
      </c>
      <c r="BD498" s="79">
        <f t="shared" ca="1" si="410"/>
        <v>609.47499999999627</v>
      </c>
      <c r="BE498" s="79">
        <f t="shared" ca="1" si="411"/>
        <v>609.47499999999627</v>
      </c>
      <c r="BF498" s="79">
        <f t="shared" ca="1" si="445"/>
        <v>701131.60100000002</v>
      </c>
      <c r="BG498" s="14">
        <f ca="1">SUM(BE$12:BE498)</f>
        <v>360514.011</v>
      </c>
      <c r="BH498" s="77">
        <f ca="1">SUM(BC$12:BC498)+SUMIF(BD$12:BD498, "&lt;0")</f>
        <v>340617.59</v>
      </c>
      <c r="BJ498" s="78">
        <v>44672</v>
      </c>
      <c r="BK498" s="79">
        <f t="shared" ca="1" si="412"/>
        <v>1750</v>
      </c>
      <c r="BL498" s="79">
        <f t="shared" ca="1" si="430"/>
        <v>1750</v>
      </c>
      <c r="BM498" s="79">
        <f t="shared" ca="1" si="439"/>
        <v>1140.5250000000037</v>
      </c>
      <c r="BN498" s="79">
        <f t="shared" ca="1" si="413"/>
        <v>609.47499999999627</v>
      </c>
      <c r="BO498" s="79">
        <f t="shared" ca="1" si="414"/>
        <v>609.47499999999627</v>
      </c>
      <c r="BP498" s="79">
        <f t="shared" ca="1" si="446"/>
        <v>804881.60100000002</v>
      </c>
      <c r="BQ498" s="14">
        <f ca="1">SUM(BO$12:BO498)</f>
        <v>414514.011</v>
      </c>
      <c r="BR498" s="77">
        <f ca="1">SUM(BM$12:BM498)+SUMIF(BN$12:BN498, "&lt;0")</f>
        <v>390367.58999999997</v>
      </c>
      <c r="BT498" s="78">
        <v>44672</v>
      </c>
      <c r="BU498" s="79">
        <f t="shared" ca="1" si="415"/>
        <v>2000</v>
      </c>
      <c r="BV498" s="79">
        <f t="shared" ca="1" si="431"/>
        <v>2000</v>
      </c>
      <c r="BW498" s="79">
        <f t="shared" ca="1" si="440"/>
        <v>1382.4534697864667</v>
      </c>
      <c r="BX498" s="79">
        <f t="shared" ca="1" si="416"/>
        <v>617.54653021353329</v>
      </c>
      <c r="BY498" s="79">
        <f t="shared" ca="1" si="417"/>
        <v>617.54653021353329</v>
      </c>
      <c r="BZ498" s="79">
        <f t="shared" ca="1" si="423"/>
        <v>908081.49010891607</v>
      </c>
      <c r="CA498" s="14">
        <f ca="1">SUM(BY$12:BY498)</f>
        <v>468514.01100000006</v>
      </c>
      <c r="CB498" s="77">
        <f ca="1">SUM(BW$12:BW498)+SUMIF(BX$12:BX498, "&lt;0")</f>
        <v>439567.47910891607</v>
      </c>
      <c r="CD498" s="78">
        <v>44672</v>
      </c>
      <c r="CE498" s="79">
        <f t="shared" ca="1" si="418"/>
        <v>2500</v>
      </c>
      <c r="CF498" s="79">
        <f t="shared" ca="1" si="432"/>
        <v>2500</v>
      </c>
      <c r="CG498" s="79">
        <f t="shared" ca="1" si="441"/>
        <v>1382.4534697864667</v>
      </c>
      <c r="CH498" s="79">
        <f t="shared" ca="1" si="419"/>
        <v>1117.5465302135333</v>
      </c>
      <c r="CI498" s="79">
        <f t="shared" ca="1" si="420"/>
        <v>1117.5465302135333</v>
      </c>
      <c r="CJ498" s="79">
        <f t="shared" ca="1" si="447"/>
        <v>1106841.6999499127</v>
      </c>
      <c r="CK498" s="14">
        <f ca="1">SUM(CI$12:CI498)</f>
        <v>571274.22084099648</v>
      </c>
      <c r="CL498" s="77">
        <f ca="1">SUM(CG$12:CG498)+SUMIF(CH$12:CH498, "&lt;0")</f>
        <v>535567.47910891625</v>
      </c>
    </row>
    <row r="499" spans="1:90" x14ac:dyDescent="0.2">
      <c r="A499" s="56">
        <v>44673</v>
      </c>
      <c r="B499" s="76">
        <f ca="1">IF($A499&gt;= $C$5,$C$6, INDEX('[1]Historical Data'!$D$2:$D$742, MATCH(A499, '[1]Historical Data'!$B$2:$B$742, 0)))</f>
        <v>1942.7882857142852</v>
      </c>
      <c r="C499" s="79">
        <f t="shared" ca="1" si="424"/>
        <v>1942.7882857142852</v>
      </c>
      <c r="D499" s="79">
        <f t="shared" ca="1" si="433"/>
        <v>1171.7392857142838</v>
      </c>
      <c r="E499" s="79">
        <f t="shared" ca="1" si="395"/>
        <v>771.04900000000134</v>
      </c>
      <c r="F499" s="79">
        <f t="shared" ca="1" si="396"/>
        <v>771.04900000000134</v>
      </c>
      <c r="G499" s="79">
        <f t="shared" ca="1" si="421"/>
        <v>886831.52785715263</v>
      </c>
      <c r="H499" s="14">
        <f ca="1">SUM(F$12:F499)</f>
        <v>456927.32971428538</v>
      </c>
      <c r="I499" s="77">
        <f ca="1">SUM(D$12:D499)+SUMIF(E$12:E499, "&lt;0")</f>
        <v>429904.19814285688</v>
      </c>
      <c r="J499" s="14"/>
      <c r="K499" s="78">
        <v>44673</v>
      </c>
      <c r="L499" s="79">
        <f t="shared" ca="1" si="397"/>
        <v>1850.8969899038457</v>
      </c>
      <c r="M499" s="79">
        <f t="shared" ca="1" si="425"/>
        <v>1850.8969899038457</v>
      </c>
      <c r="N499" s="79">
        <f t="shared" ca="1" si="434"/>
        <v>1079.8479899038443</v>
      </c>
      <c r="O499" s="79">
        <f t="shared" ca="1" si="398"/>
        <v>771.04900000000134</v>
      </c>
      <c r="P499" s="79">
        <f t="shared" ca="1" si="399"/>
        <v>771.04900000000134</v>
      </c>
      <c r="Q499" s="79">
        <f t="shared" ca="1" si="442"/>
        <v>848604.74880000227</v>
      </c>
      <c r="R499" s="14">
        <f ca="1">SUM(P$12:P499)</f>
        <v>437078.80981922982</v>
      </c>
      <c r="S499" s="77">
        <f ca="1">SUM(N$12:N499)+SUMIF(O$12:O499, "&lt;0")</f>
        <v>411525.93898076843</v>
      </c>
      <c r="U499" s="78">
        <v>44673</v>
      </c>
      <c r="V499" s="79">
        <f t="shared" ca="1" si="400"/>
        <v>1250</v>
      </c>
      <c r="W499" s="79">
        <f t="shared" ca="1" si="426"/>
        <v>1250</v>
      </c>
      <c r="X499" s="79">
        <f t="shared" ca="1" si="435"/>
        <v>478.95099999999866</v>
      </c>
      <c r="Y499" s="79">
        <f t="shared" ca="1" si="401"/>
        <v>771.04900000000134</v>
      </c>
      <c r="Z499" s="79">
        <f t="shared" ca="1" si="402"/>
        <v>771.04900000000134</v>
      </c>
      <c r="AA499" s="79">
        <f t="shared" ca="1" si="443"/>
        <v>598631.60100000002</v>
      </c>
      <c r="AB499" s="14">
        <f ca="1">SUM(Z$12:Z499)</f>
        <v>307285.06</v>
      </c>
      <c r="AC499" s="77">
        <f ca="1">SUM(X$12:X499)+SUMIF(Y$12:Y499, "&lt;0")</f>
        <v>291346.54099999997</v>
      </c>
      <c r="AE499" s="78">
        <v>44673</v>
      </c>
      <c r="AF499" s="79">
        <f t="shared" ca="1" si="403"/>
        <v>2000</v>
      </c>
      <c r="AG499" s="79">
        <f t="shared" ca="1" si="427"/>
        <v>2000</v>
      </c>
      <c r="AH499" s="79">
        <f t="shared" ca="1" si="436"/>
        <v>1228.9509999999987</v>
      </c>
      <c r="AI499" s="79">
        <f t="shared" ca="1" si="404"/>
        <v>771.04900000000134</v>
      </c>
      <c r="AJ499" s="79">
        <f t="shared" ca="1" si="405"/>
        <v>771.04900000000134</v>
      </c>
      <c r="AK499" s="79">
        <f t="shared" ca="1" si="422"/>
        <v>910081.49010891607</v>
      </c>
      <c r="AL499" s="14">
        <f ca="1">SUM(AJ$12:AJ499)</f>
        <v>469285.06000000006</v>
      </c>
      <c r="AM499" s="77">
        <f ca="1">SUM(AH$12:AH499)+SUMIF(AI$12:AI499, "&lt;0")</f>
        <v>440796.43010891607</v>
      </c>
      <c r="AO499" s="78">
        <v>44673</v>
      </c>
      <c r="AP499" s="79">
        <f t="shared" ca="1" si="406"/>
        <v>3000</v>
      </c>
      <c r="AQ499" s="79">
        <f t="shared" ca="1" si="428"/>
        <v>3000</v>
      </c>
      <c r="AR499" s="79">
        <f t="shared" ca="1" si="437"/>
        <v>1664.8250804695297</v>
      </c>
      <c r="AS499" s="79">
        <f t="shared" ca="1" si="407"/>
        <v>1335.1749195304703</v>
      </c>
      <c r="AT499" s="79">
        <f t="shared" ca="1" si="408"/>
        <v>1335.1749195304703</v>
      </c>
      <c r="AU499" s="79">
        <f t="shared" ca="1" si="444"/>
        <v>1297967.7235622816</v>
      </c>
      <c r="AV499" s="14">
        <f ca="1">SUM(AT$12:AT499)</f>
        <v>668707.04318853666</v>
      </c>
      <c r="AW499" s="77">
        <f ca="1">SUM(AR$12:AR499)+SUMIF(AS$12:AS499, "&lt;0")</f>
        <v>629260.68037374539</v>
      </c>
      <c r="AX499" s="14"/>
      <c r="AZ499" s="78">
        <v>44673</v>
      </c>
      <c r="BA499" s="79">
        <f t="shared" ca="1" si="409"/>
        <v>1500</v>
      </c>
      <c r="BB499" s="79">
        <f t="shared" ca="1" si="429"/>
        <v>1500</v>
      </c>
      <c r="BC499" s="79">
        <f t="shared" ca="1" si="438"/>
        <v>728.95099999999866</v>
      </c>
      <c r="BD499" s="79">
        <f t="shared" ca="1" si="410"/>
        <v>771.04900000000134</v>
      </c>
      <c r="BE499" s="79">
        <f t="shared" ca="1" si="411"/>
        <v>771.04900000000134</v>
      </c>
      <c r="BF499" s="79">
        <f t="shared" ca="1" si="445"/>
        <v>702631.60100000002</v>
      </c>
      <c r="BG499" s="14">
        <f ca="1">SUM(BE$12:BE499)</f>
        <v>361285.06</v>
      </c>
      <c r="BH499" s="77">
        <f ca="1">SUM(BC$12:BC499)+SUMIF(BD$12:BD499, "&lt;0")</f>
        <v>341346.54100000003</v>
      </c>
      <c r="BJ499" s="78">
        <v>44673</v>
      </c>
      <c r="BK499" s="79">
        <f t="shared" ca="1" si="412"/>
        <v>1750</v>
      </c>
      <c r="BL499" s="79">
        <f t="shared" ca="1" si="430"/>
        <v>1750</v>
      </c>
      <c r="BM499" s="79">
        <f t="shared" ca="1" si="439"/>
        <v>978.95099999999866</v>
      </c>
      <c r="BN499" s="79">
        <f t="shared" ca="1" si="413"/>
        <v>771.04900000000134</v>
      </c>
      <c r="BO499" s="79">
        <f t="shared" ca="1" si="414"/>
        <v>771.04900000000134</v>
      </c>
      <c r="BP499" s="79">
        <f t="shared" ca="1" si="446"/>
        <v>806631.60100000002</v>
      </c>
      <c r="BQ499" s="14">
        <f ca="1">SUM(BO$12:BO499)</f>
        <v>415285.06</v>
      </c>
      <c r="BR499" s="77">
        <f ca="1">SUM(BM$12:BM499)+SUMIF(BN$12:BN499, "&lt;0")</f>
        <v>391346.54099999997</v>
      </c>
      <c r="BT499" s="78">
        <v>44673</v>
      </c>
      <c r="BU499" s="79">
        <f t="shared" ca="1" si="415"/>
        <v>2000</v>
      </c>
      <c r="BV499" s="79">
        <f t="shared" ca="1" si="431"/>
        <v>2000</v>
      </c>
      <c r="BW499" s="79">
        <f t="shared" ca="1" si="440"/>
        <v>1228.9509999999987</v>
      </c>
      <c r="BX499" s="79">
        <f t="shared" ca="1" si="416"/>
        <v>771.04900000000134</v>
      </c>
      <c r="BY499" s="79">
        <f t="shared" ca="1" si="417"/>
        <v>771.04900000000134</v>
      </c>
      <c r="BZ499" s="79">
        <f t="shared" ca="1" si="423"/>
        <v>910081.49010891607</v>
      </c>
      <c r="CA499" s="14">
        <f ca="1">SUM(BY$12:BY499)</f>
        <v>469285.06000000006</v>
      </c>
      <c r="CB499" s="77">
        <f ca="1">SUM(BW$12:BW499)+SUMIF(BX$12:BX499, "&lt;0")</f>
        <v>440796.43010891607</v>
      </c>
      <c r="CD499" s="78">
        <v>44673</v>
      </c>
      <c r="CE499" s="79">
        <f t="shared" ca="1" si="418"/>
        <v>2500</v>
      </c>
      <c r="CF499" s="79">
        <f t="shared" ca="1" si="432"/>
        <v>2500</v>
      </c>
      <c r="CG499" s="79">
        <f t="shared" ca="1" si="441"/>
        <v>1244.3847164335646</v>
      </c>
      <c r="CH499" s="79">
        <f t="shared" ca="1" si="419"/>
        <v>1255.6152835664354</v>
      </c>
      <c r="CI499" s="79">
        <f t="shared" ca="1" si="420"/>
        <v>1255.6152835664354</v>
      </c>
      <c r="CJ499" s="79">
        <f t="shared" ca="1" si="447"/>
        <v>1109341.6999499127</v>
      </c>
      <c r="CK499" s="14">
        <f ca="1">SUM(CI$12:CI499)</f>
        <v>572529.83612456289</v>
      </c>
      <c r="CL499" s="77">
        <f ca="1">SUM(CG$12:CG499)+SUMIF(CH$12:CH499, "&lt;0")</f>
        <v>536811.86382534984</v>
      </c>
    </row>
    <row r="500" spans="1:90" x14ac:dyDescent="0.2">
      <c r="A500" s="56">
        <v>44674</v>
      </c>
      <c r="B500" s="76">
        <f ca="1">IF($A500&gt;= $C$5,$C$6, INDEX('[1]Historical Data'!$D$2:$D$742, MATCH(A500, '[1]Historical Data'!$B$2:$B$742, 0)))</f>
        <v>1942.7882857142852</v>
      </c>
      <c r="C500" s="79">
        <f t="shared" ca="1" si="424"/>
        <v>1942.7882857142852</v>
      </c>
      <c r="D500" s="79">
        <f t="shared" ca="1" si="433"/>
        <v>1942.7882857142852</v>
      </c>
      <c r="E500" s="79">
        <f t="shared" ca="1" si="395"/>
        <v>0</v>
      </c>
      <c r="F500" s="79">
        <f t="shared" ca="1" si="396"/>
        <v>0</v>
      </c>
      <c r="G500" s="79">
        <f t="shared" ca="1" si="421"/>
        <v>888774.31614286697</v>
      </c>
      <c r="H500" s="14">
        <f ca="1">SUM(F$12:F500)</f>
        <v>456927.32971428538</v>
      </c>
      <c r="I500" s="77">
        <f ca="1">SUM(D$12:D500)+SUMIF(E$12:E500, "&lt;0")</f>
        <v>431846.98642857117</v>
      </c>
      <c r="J500" s="14"/>
      <c r="K500" s="78">
        <v>44674</v>
      </c>
      <c r="L500" s="79">
        <f t="shared" ca="1" si="397"/>
        <v>1850.8969899038457</v>
      </c>
      <c r="M500" s="79">
        <f t="shared" ca="1" si="425"/>
        <v>1850.8969899038457</v>
      </c>
      <c r="N500" s="79">
        <f t="shared" ca="1" si="434"/>
        <v>1850.8969899038457</v>
      </c>
      <c r="O500" s="79">
        <f t="shared" ca="1" si="398"/>
        <v>0</v>
      </c>
      <c r="P500" s="79">
        <f t="shared" ca="1" si="399"/>
        <v>0</v>
      </c>
      <c r="Q500" s="79">
        <f t="shared" ca="1" si="442"/>
        <v>850455.64578990615</v>
      </c>
      <c r="R500" s="14">
        <f ca="1">SUM(P$12:P500)</f>
        <v>437078.80981922982</v>
      </c>
      <c r="S500" s="77">
        <f ca="1">SUM(N$12:N500)+SUMIF(O$12:O500, "&lt;0")</f>
        <v>413376.83597067225</v>
      </c>
      <c r="U500" s="78">
        <v>44674</v>
      </c>
      <c r="V500" s="79">
        <f t="shared" ca="1" si="400"/>
        <v>1250</v>
      </c>
      <c r="W500" s="79">
        <f t="shared" ca="1" si="426"/>
        <v>1250</v>
      </c>
      <c r="X500" s="79">
        <f t="shared" ca="1" si="435"/>
        <v>1250</v>
      </c>
      <c r="Y500" s="79">
        <f t="shared" ca="1" si="401"/>
        <v>0</v>
      </c>
      <c r="Z500" s="79">
        <f t="shared" ca="1" si="402"/>
        <v>0</v>
      </c>
      <c r="AA500" s="79">
        <f t="shared" ca="1" si="443"/>
        <v>599881.60100000002</v>
      </c>
      <c r="AB500" s="14">
        <f ca="1">SUM(Z$12:Z500)</f>
        <v>307285.06</v>
      </c>
      <c r="AC500" s="77">
        <f ca="1">SUM(X$12:X500)+SUMIF(Y$12:Y500, "&lt;0")</f>
        <v>292596.54099999997</v>
      </c>
      <c r="AE500" s="78">
        <v>44674</v>
      </c>
      <c r="AF500" s="79">
        <f t="shared" ca="1" si="403"/>
        <v>2000</v>
      </c>
      <c r="AG500" s="79">
        <f t="shared" ca="1" si="427"/>
        <v>2000</v>
      </c>
      <c r="AH500" s="79">
        <f t="shared" ca="1" si="436"/>
        <v>2000</v>
      </c>
      <c r="AI500" s="79">
        <f t="shared" ca="1" si="404"/>
        <v>0</v>
      </c>
      <c r="AJ500" s="79">
        <f t="shared" ca="1" si="405"/>
        <v>0</v>
      </c>
      <c r="AK500" s="79">
        <f t="shared" ca="1" si="422"/>
        <v>912081.49010891607</v>
      </c>
      <c r="AL500" s="14">
        <f ca="1">SUM(AJ$12:AJ500)</f>
        <v>469285.06000000006</v>
      </c>
      <c r="AM500" s="77">
        <f ca="1">SUM(AH$12:AH500)+SUMIF(AI$12:AI500, "&lt;0")</f>
        <v>442796.43010891607</v>
      </c>
      <c r="AO500" s="78">
        <v>44674</v>
      </c>
      <c r="AP500" s="79">
        <f t="shared" ca="1" si="406"/>
        <v>3000</v>
      </c>
      <c r="AQ500" s="79">
        <f t="shared" ca="1" si="428"/>
        <v>3000</v>
      </c>
      <c r="AR500" s="79">
        <f t="shared" ca="1" si="437"/>
        <v>2435.8740804695308</v>
      </c>
      <c r="AS500" s="79">
        <f t="shared" ca="1" si="407"/>
        <v>564.12591953046922</v>
      </c>
      <c r="AT500" s="79">
        <f t="shared" ca="1" si="408"/>
        <v>564.12591953046922</v>
      </c>
      <c r="AU500" s="79">
        <f t="shared" ca="1" si="444"/>
        <v>1300967.7235622816</v>
      </c>
      <c r="AV500" s="14">
        <f ca="1">SUM(AT$12:AT500)</f>
        <v>669271.16910806717</v>
      </c>
      <c r="AW500" s="77">
        <f ca="1">SUM(AR$12:AR500)+SUMIF(AS$12:AS500, "&lt;0")</f>
        <v>631696.55445421487</v>
      </c>
      <c r="AX500" s="14"/>
      <c r="AZ500" s="78">
        <v>44674</v>
      </c>
      <c r="BA500" s="79">
        <f t="shared" ca="1" si="409"/>
        <v>1500</v>
      </c>
      <c r="BB500" s="79">
        <f t="shared" ca="1" si="429"/>
        <v>1500</v>
      </c>
      <c r="BC500" s="79">
        <f t="shared" ca="1" si="438"/>
        <v>1500</v>
      </c>
      <c r="BD500" s="79">
        <f t="shared" ca="1" si="410"/>
        <v>0</v>
      </c>
      <c r="BE500" s="79">
        <f t="shared" ca="1" si="411"/>
        <v>0</v>
      </c>
      <c r="BF500" s="79">
        <f t="shared" ca="1" si="445"/>
        <v>704131.60100000002</v>
      </c>
      <c r="BG500" s="14">
        <f ca="1">SUM(BE$12:BE500)</f>
        <v>361285.06</v>
      </c>
      <c r="BH500" s="77">
        <f ca="1">SUM(BC$12:BC500)+SUMIF(BD$12:BD500, "&lt;0")</f>
        <v>342846.54100000003</v>
      </c>
      <c r="BJ500" s="78">
        <v>44674</v>
      </c>
      <c r="BK500" s="79">
        <f t="shared" ca="1" si="412"/>
        <v>1750</v>
      </c>
      <c r="BL500" s="79">
        <f t="shared" ca="1" si="430"/>
        <v>1750</v>
      </c>
      <c r="BM500" s="79">
        <f t="shared" ca="1" si="439"/>
        <v>1750</v>
      </c>
      <c r="BN500" s="79">
        <f t="shared" ca="1" si="413"/>
        <v>0</v>
      </c>
      <c r="BO500" s="79">
        <f t="shared" ca="1" si="414"/>
        <v>0</v>
      </c>
      <c r="BP500" s="79">
        <f t="shared" ca="1" si="446"/>
        <v>808381.60100000002</v>
      </c>
      <c r="BQ500" s="14">
        <f ca="1">SUM(BO$12:BO500)</f>
        <v>415285.06</v>
      </c>
      <c r="BR500" s="77">
        <f ca="1">SUM(BM$12:BM500)+SUMIF(BN$12:BN500, "&lt;0")</f>
        <v>393096.54099999997</v>
      </c>
      <c r="BT500" s="78">
        <v>44674</v>
      </c>
      <c r="BU500" s="79">
        <f t="shared" ca="1" si="415"/>
        <v>2000</v>
      </c>
      <c r="BV500" s="79">
        <f t="shared" ca="1" si="431"/>
        <v>2000</v>
      </c>
      <c r="BW500" s="79">
        <f t="shared" ca="1" si="440"/>
        <v>2000</v>
      </c>
      <c r="BX500" s="79">
        <f t="shared" ca="1" si="416"/>
        <v>0</v>
      </c>
      <c r="BY500" s="79">
        <f t="shared" ca="1" si="417"/>
        <v>0</v>
      </c>
      <c r="BZ500" s="79">
        <f t="shared" ca="1" si="423"/>
        <v>912081.49010891607</v>
      </c>
      <c r="CA500" s="14">
        <f ca="1">SUM(BY$12:BY500)</f>
        <v>469285.06000000006</v>
      </c>
      <c r="CB500" s="77">
        <f ca="1">SUM(BW$12:BW500)+SUMIF(BX$12:BX500, "&lt;0")</f>
        <v>442796.43010891607</v>
      </c>
      <c r="CD500" s="78">
        <v>44674</v>
      </c>
      <c r="CE500" s="79">
        <f t="shared" ca="1" si="418"/>
        <v>2500</v>
      </c>
      <c r="CF500" s="79">
        <f t="shared" ca="1" si="432"/>
        <v>2500</v>
      </c>
      <c r="CG500" s="79">
        <f t="shared" ca="1" si="441"/>
        <v>2038.9389630806688</v>
      </c>
      <c r="CH500" s="79">
        <f t="shared" ca="1" si="419"/>
        <v>461.06103691933117</v>
      </c>
      <c r="CI500" s="79">
        <f t="shared" ca="1" si="420"/>
        <v>461.06103691933117</v>
      </c>
      <c r="CJ500" s="79">
        <f t="shared" ca="1" si="447"/>
        <v>1111841.6999499127</v>
      </c>
      <c r="CK500" s="14">
        <f ca="1">SUM(CI$12:CI500)</f>
        <v>572990.89716148225</v>
      </c>
      <c r="CL500" s="77">
        <f ca="1">SUM(CG$12:CG500)+SUMIF(CH$12:CH500, "&lt;0")</f>
        <v>538850.80278843048</v>
      </c>
    </row>
    <row r="501" spans="1:90" x14ac:dyDescent="0.2">
      <c r="A501" s="56">
        <v>44675</v>
      </c>
      <c r="B501" s="76">
        <f ca="1">IF($A501&gt;= $C$5,$C$6, INDEX('[1]Historical Data'!$D$2:$D$742, MATCH(A501, '[1]Historical Data'!$B$2:$B$742, 0)))</f>
        <v>1942.7882857142852</v>
      </c>
      <c r="C501" s="79">
        <f t="shared" ca="1" si="424"/>
        <v>1942.7882857142852</v>
      </c>
      <c r="D501" s="79">
        <f t="shared" ca="1" si="433"/>
        <v>1214.0212857142872</v>
      </c>
      <c r="E501" s="79">
        <f t="shared" ca="1" si="395"/>
        <v>728.76699999999801</v>
      </c>
      <c r="F501" s="79">
        <f t="shared" ca="1" si="396"/>
        <v>728.76699999999801</v>
      </c>
      <c r="G501" s="79">
        <f t="shared" ca="1" si="421"/>
        <v>890717.10442858131</v>
      </c>
      <c r="H501" s="14">
        <f ca="1">SUM(F$12:F501)</f>
        <v>457656.09671428538</v>
      </c>
      <c r="I501" s="77">
        <f ca="1">SUM(D$12:D501)+SUMIF(E$12:E501, "&lt;0")</f>
        <v>433061.00771428546</v>
      </c>
      <c r="J501" s="14"/>
      <c r="K501" s="78">
        <v>44675</v>
      </c>
      <c r="L501" s="79">
        <f t="shared" ca="1" si="397"/>
        <v>1850.8969899038457</v>
      </c>
      <c r="M501" s="79">
        <f t="shared" ca="1" si="425"/>
        <v>1850.8969899038457</v>
      </c>
      <c r="N501" s="79">
        <f t="shared" ca="1" si="434"/>
        <v>1122.1299899038477</v>
      </c>
      <c r="O501" s="79">
        <f t="shared" ca="1" si="398"/>
        <v>728.76699999999801</v>
      </c>
      <c r="P501" s="79">
        <f t="shared" ca="1" si="399"/>
        <v>728.76699999999801</v>
      </c>
      <c r="Q501" s="79">
        <f t="shared" ca="1" si="442"/>
        <v>852306.54277981003</v>
      </c>
      <c r="R501" s="14">
        <f ca="1">SUM(P$12:P501)</f>
        <v>437807.57681922981</v>
      </c>
      <c r="S501" s="77">
        <f ca="1">SUM(N$12:N501)+SUMIF(O$12:O501, "&lt;0")</f>
        <v>414498.96596057608</v>
      </c>
      <c r="U501" s="78">
        <v>44675</v>
      </c>
      <c r="V501" s="79">
        <f t="shared" ca="1" si="400"/>
        <v>1250</v>
      </c>
      <c r="W501" s="79">
        <f t="shared" ca="1" si="426"/>
        <v>1250</v>
      </c>
      <c r="X501" s="79">
        <f t="shared" ca="1" si="435"/>
        <v>521.23300000000199</v>
      </c>
      <c r="Y501" s="79">
        <f t="shared" ca="1" si="401"/>
        <v>728.76699999999801</v>
      </c>
      <c r="Z501" s="79">
        <f t="shared" ca="1" si="402"/>
        <v>728.76699999999801</v>
      </c>
      <c r="AA501" s="79">
        <f t="shared" ca="1" si="443"/>
        <v>601131.60100000002</v>
      </c>
      <c r="AB501" s="14">
        <f ca="1">SUM(Z$12:Z501)</f>
        <v>308013.82699999999</v>
      </c>
      <c r="AC501" s="77">
        <f ca="1">SUM(X$12:X501)+SUMIF(Y$12:Y501, "&lt;0")</f>
        <v>293117.77399999998</v>
      </c>
      <c r="AE501" s="78">
        <v>44675</v>
      </c>
      <c r="AF501" s="79">
        <f t="shared" ca="1" si="403"/>
        <v>2000</v>
      </c>
      <c r="AG501" s="79">
        <f t="shared" ca="1" si="427"/>
        <v>2000</v>
      </c>
      <c r="AH501" s="79">
        <f t="shared" ca="1" si="436"/>
        <v>1271.233000000002</v>
      </c>
      <c r="AI501" s="79">
        <f t="shared" ca="1" si="404"/>
        <v>728.76699999999801</v>
      </c>
      <c r="AJ501" s="79">
        <f t="shared" ca="1" si="405"/>
        <v>728.76699999999801</v>
      </c>
      <c r="AK501" s="79">
        <f t="shared" ca="1" si="422"/>
        <v>914081.49010891607</v>
      </c>
      <c r="AL501" s="14">
        <f ca="1">SUM(AJ$12:AJ501)</f>
        <v>470013.82700000005</v>
      </c>
      <c r="AM501" s="77">
        <f ca="1">SUM(AH$12:AH501)+SUMIF(AI$12:AI501, "&lt;0")</f>
        <v>444067.66310891608</v>
      </c>
      <c r="AO501" s="78">
        <v>44675</v>
      </c>
      <c r="AP501" s="79">
        <f t="shared" ca="1" si="406"/>
        <v>3000</v>
      </c>
      <c r="AQ501" s="79">
        <f t="shared" ca="1" si="428"/>
        <v>3000</v>
      </c>
      <c r="AR501" s="79">
        <f t="shared" ca="1" si="437"/>
        <v>1707.1070804695328</v>
      </c>
      <c r="AS501" s="79">
        <f t="shared" ca="1" si="407"/>
        <v>1292.8929195304672</v>
      </c>
      <c r="AT501" s="79">
        <f t="shared" ca="1" si="408"/>
        <v>1292.8929195304672</v>
      </c>
      <c r="AU501" s="79">
        <f t="shared" ca="1" si="444"/>
        <v>1303967.7235622816</v>
      </c>
      <c r="AV501" s="14">
        <f ca="1">SUM(AT$12:AT501)</f>
        <v>670564.06202759768</v>
      </c>
      <c r="AW501" s="77">
        <f ca="1">SUM(AR$12:AR501)+SUMIF(AS$12:AS501, "&lt;0")</f>
        <v>633403.66153468436</v>
      </c>
      <c r="AX501" s="14"/>
      <c r="AZ501" s="78">
        <v>44675</v>
      </c>
      <c r="BA501" s="79">
        <f t="shared" ca="1" si="409"/>
        <v>1500</v>
      </c>
      <c r="BB501" s="79">
        <f t="shared" ca="1" si="429"/>
        <v>1500</v>
      </c>
      <c r="BC501" s="79">
        <f t="shared" ca="1" si="438"/>
        <v>771.23300000000199</v>
      </c>
      <c r="BD501" s="79">
        <f t="shared" ca="1" si="410"/>
        <v>728.76699999999801</v>
      </c>
      <c r="BE501" s="79">
        <f t="shared" ca="1" si="411"/>
        <v>728.76699999999801</v>
      </c>
      <c r="BF501" s="79">
        <f t="shared" ca="1" si="445"/>
        <v>705631.60100000002</v>
      </c>
      <c r="BG501" s="14">
        <f ca="1">SUM(BE$12:BE501)</f>
        <v>362013.82699999999</v>
      </c>
      <c r="BH501" s="77">
        <f ca="1">SUM(BC$12:BC501)+SUMIF(BD$12:BD501, "&lt;0")</f>
        <v>343617.77400000003</v>
      </c>
      <c r="BJ501" s="78">
        <v>44675</v>
      </c>
      <c r="BK501" s="79">
        <f t="shared" ca="1" si="412"/>
        <v>1750</v>
      </c>
      <c r="BL501" s="79">
        <f t="shared" ca="1" si="430"/>
        <v>1750</v>
      </c>
      <c r="BM501" s="79">
        <f t="shared" ca="1" si="439"/>
        <v>1021.233000000002</v>
      </c>
      <c r="BN501" s="79">
        <f t="shared" ca="1" si="413"/>
        <v>728.76699999999801</v>
      </c>
      <c r="BO501" s="79">
        <f t="shared" ca="1" si="414"/>
        <v>728.76699999999801</v>
      </c>
      <c r="BP501" s="79">
        <f t="shared" ca="1" si="446"/>
        <v>810131.60100000002</v>
      </c>
      <c r="BQ501" s="14">
        <f ca="1">SUM(BO$12:BO501)</f>
        <v>416013.82699999999</v>
      </c>
      <c r="BR501" s="77">
        <f ca="1">SUM(BM$12:BM501)+SUMIF(BN$12:BN501, "&lt;0")</f>
        <v>394117.77399999998</v>
      </c>
      <c r="BT501" s="78">
        <v>44675</v>
      </c>
      <c r="BU501" s="79">
        <f t="shared" ca="1" si="415"/>
        <v>2000</v>
      </c>
      <c r="BV501" s="79">
        <f t="shared" ca="1" si="431"/>
        <v>2000</v>
      </c>
      <c r="BW501" s="79">
        <f t="shared" ca="1" si="440"/>
        <v>1271.233000000002</v>
      </c>
      <c r="BX501" s="79">
        <f t="shared" ca="1" si="416"/>
        <v>728.76699999999801</v>
      </c>
      <c r="BY501" s="79">
        <f t="shared" ca="1" si="417"/>
        <v>728.76699999999801</v>
      </c>
      <c r="BZ501" s="79">
        <f t="shared" ca="1" si="423"/>
        <v>914081.49010891607</v>
      </c>
      <c r="CA501" s="14">
        <f ca="1">SUM(BY$12:BY501)</f>
        <v>470013.82700000005</v>
      </c>
      <c r="CB501" s="77">
        <f ca="1">SUM(BW$12:BW501)+SUMIF(BX$12:BX501, "&lt;0")</f>
        <v>444067.66310891608</v>
      </c>
      <c r="CD501" s="78">
        <v>44675</v>
      </c>
      <c r="CE501" s="79">
        <f t="shared" ca="1" si="418"/>
        <v>2500</v>
      </c>
      <c r="CF501" s="79">
        <f t="shared" ca="1" si="432"/>
        <v>2500</v>
      </c>
      <c r="CG501" s="79">
        <f t="shared" ca="1" si="441"/>
        <v>1333.6772097277735</v>
      </c>
      <c r="CH501" s="79">
        <f t="shared" ca="1" si="419"/>
        <v>1166.3227902722265</v>
      </c>
      <c r="CI501" s="79">
        <f t="shared" ca="1" si="420"/>
        <v>1166.3227902722265</v>
      </c>
      <c r="CJ501" s="79">
        <f t="shared" ca="1" si="447"/>
        <v>1114341.6999499127</v>
      </c>
      <c r="CK501" s="14">
        <f ca="1">SUM(CI$12:CI501)</f>
        <v>574157.21995175444</v>
      </c>
      <c r="CL501" s="77">
        <f ca="1">SUM(CG$12:CG501)+SUMIF(CH$12:CH501, "&lt;0")</f>
        <v>540184.47999815829</v>
      </c>
    </row>
    <row r="502" spans="1:90" x14ac:dyDescent="0.2">
      <c r="A502" s="56">
        <v>44676</v>
      </c>
      <c r="B502" s="76">
        <f ca="1">IF($A502&gt;= $C$5,$C$6, INDEX('[1]Historical Data'!$D$2:$D$742, MATCH(A502, '[1]Historical Data'!$B$2:$B$742, 0)))</f>
        <v>1942.7882857142852</v>
      </c>
      <c r="C502" s="79">
        <f t="shared" ca="1" si="424"/>
        <v>1942.7882857142852</v>
      </c>
      <c r="D502" s="79">
        <f t="shared" ca="1" si="433"/>
        <v>1823.9932857142824</v>
      </c>
      <c r="E502" s="79">
        <f t="shared" ca="1" si="395"/>
        <v>118.7950000000028</v>
      </c>
      <c r="F502" s="79">
        <f t="shared" ca="1" si="396"/>
        <v>118.7950000000028</v>
      </c>
      <c r="G502" s="79">
        <f t="shared" ca="1" si="421"/>
        <v>892659.89271429565</v>
      </c>
      <c r="H502" s="14">
        <f ca="1">SUM(F$12:F502)</f>
        <v>457774.89171428536</v>
      </c>
      <c r="I502" s="77">
        <f ca="1">SUM(D$12:D502)+SUMIF(E$12:E502, "&lt;0")</f>
        <v>434885.00099999976</v>
      </c>
      <c r="J502" s="14"/>
      <c r="K502" s="78">
        <v>44676</v>
      </c>
      <c r="L502" s="79">
        <f t="shared" ca="1" si="397"/>
        <v>1850.8969899038457</v>
      </c>
      <c r="M502" s="79">
        <f t="shared" ca="1" si="425"/>
        <v>1850.8969899038457</v>
      </c>
      <c r="N502" s="79">
        <f t="shared" ca="1" si="434"/>
        <v>1732.1019899038429</v>
      </c>
      <c r="O502" s="79">
        <f t="shared" ca="1" si="398"/>
        <v>118.7950000000028</v>
      </c>
      <c r="P502" s="79">
        <f t="shared" ca="1" si="399"/>
        <v>118.7950000000028</v>
      </c>
      <c r="Q502" s="79">
        <f t="shared" ca="1" si="442"/>
        <v>854157.43976971391</v>
      </c>
      <c r="R502" s="14">
        <f ca="1">SUM(P$12:P502)</f>
        <v>437926.3718192298</v>
      </c>
      <c r="S502" s="77">
        <f ca="1">SUM(N$12:N502)+SUMIF(O$12:O502, "&lt;0")</f>
        <v>416231.06795047992</v>
      </c>
      <c r="U502" s="78">
        <v>44676</v>
      </c>
      <c r="V502" s="79">
        <f t="shared" ca="1" si="400"/>
        <v>1250</v>
      </c>
      <c r="W502" s="79">
        <f t="shared" ca="1" si="426"/>
        <v>1250</v>
      </c>
      <c r="X502" s="79">
        <f t="shared" ca="1" si="435"/>
        <v>1131.2049999999972</v>
      </c>
      <c r="Y502" s="79">
        <f t="shared" ca="1" si="401"/>
        <v>118.7950000000028</v>
      </c>
      <c r="Z502" s="79">
        <f t="shared" ca="1" si="402"/>
        <v>118.7950000000028</v>
      </c>
      <c r="AA502" s="79">
        <f t="shared" ca="1" si="443"/>
        <v>602381.60100000002</v>
      </c>
      <c r="AB502" s="14">
        <f ca="1">SUM(Z$12:Z502)</f>
        <v>308132.62199999997</v>
      </c>
      <c r="AC502" s="77">
        <f ca="1">SUM(X$12:X502)+SUMIF(Y$12:Y502, "&lt;0")</f>
        <v>294248.97899999999</v>
      </c>
      <c r="AE502" s="78">
        <v>44676</v>
      </c>
      <c r="AF502" s="79">
        <f t="shared" ca="1" si="403"/>
        <v>2000</v>
      </c>
      <c r="AG502" s="79">
        <f t="shared" ca="1" si="427"/>
        <v>2000</v>
      </c>
      <c r="AH502" s="79">
        <f t="shared" ca="1" si="436"/>
        <v>1881.2049999999972</v>
      </c>
      <c r="AI502" s="79">
        <f t="shared" ca="1" si="404"/>
        <v>118.7950000000028</v>
      </c>
      <c r="AJ502" s="79">
        <f t="shared" ca="1" si="405"/>
        <v>118.7950000000028</v>
      </c>
      <c r="AK502" s="79">
        <f t="shared" ca="1" si="422"/>
        <v>916081.49010891607</v>
      </c>
      <c r="AL502" s="14">
        <f ca="1">SUM(AJ$12:AJ502)</f>
        <v>470132.62200000003</v>
      </c>
      <c r="AM502" s="77">
        <f ca="1">SUM(AH$12:AH502)+SUMIF(AI$12:AI502, "&lt;0")</f>
        <v>445948.8681089161</v>
      </c>
      <c r="AO502" s="78">
        <v>44676</v>
      </c>
      <c r="AP502" s="79">
        <f t="shared" ca="1" si="406"/>
        <v>3000</v>
      </c>
      <c r="AQ502" s="79">
        <f t="shared" ca="1" si="428"/>
        <v>3000</v>
      </c>
      <c r="AR502" s="79">
        <f t="shared" ca="1" si="437"/>
        <v>2317.079080469528</v>
      </c>
      <c r="AS502" s="79">
        <f t="shared" ca="1" si="407"/>
        <v>682.92091953047202</v>
      </c>
      <c r="AT502" s="79">
        <f t="shared" ca="1" si="408"/>
        <v>682.92091953047202</v>
      </c>
      <c r="AU502" s="79">
        <f t="shared" ca="1" si="444"/>
        <v>1306967.7235622816</v>
      </c>
      <c r="AV502" s="14">
        <f ca="1">SUM(AT$12:AT502)</f>
        <v>671246.98294712813</v>
      </c>
      <c r="AW502" s="77">
        <f ca="1">SUM(AR$12:AR502)+SUMIF(AS$12:AS502, "&lt;0")</f>
        <v>635720.74061515392</v>
      </c>
      <c r="AX502" s="14"/>
      <c r="AZ502" s="78">
        <v>44676</v>
      </c>
      <c r="BA502" s="79">
        <f t="shared" ca="1" si="409"/>
        <v>1500</v>
      </c>
      <c r="BB502" s="79">
        <f t="shared" ca="1" si="429"/>
        <v>1500</v>
      </c>
      <c r="BC502" s="79">
        <f t="shared" ca="1" si="438"/>
        <v>1381.2049999999972</v>
      </c>
      <c r="BD502" s="79">
        <f t="shared" ca="1" si="410"/>
        <v>118.7950000000028</v>
      </c>
      <c r="BE502" s="79">
        <f t="shared" ca="1" si="411"/>
        <v>118.7950000000028</v>
      </c>
      <c r="BF502" s="79">
        <f t="shared" ca="1" si="445"/>
        <v>707131.60100000002</v>
      </c>
      <c r="BG502" s="14">
        <f ca="1">SUM(BE$12:BE502)</f>
        <v>362132.62199999997</v>
      </c>
      <c r="BH502" s="77">
        <f ca="1">SUM(BC$12:BC502)+SUMIF(BD$12:BD502, "&lt;0")</f>
        <v>344998.97900000005</v>
      </c>
      <c r="BJ502" s="78">
        <v>44676</v>
      </c>
      <c r="BK502" s="79">
        <f t="shared" ca="1" si="412"/>
        <v>1750</v>
      </c>
      <c r="BL502" s="79">
        <f t="shared" ca="1" si="430"/>
        <v>1750</v>
      </c>
      <c r="BM502" s="79">
        <f t="shared" ca="1" si="439"/>
        <v>1631.2049999999972</v>
      </c>
      <c r="BN502" s="79">
        <f t="shared" ca="1" si="413"/>
        <v>118.7950000000028</v>
      </c>
      <c r="BO502" s="79">
        <f t="shared" ca="1" si="414"/>
        <v>118.7950000000028</v>
      </c>
      <c r="BP502" s="79">
        <f t="shared" ca="1" si="446"/>
        <v>811881.60100000002</v>
      </c>
      <c r="BQ502" s="14">
        <f ca="1">SUM(BO$12:BO502)</f>
        <v>416132.62199999997</v>
      </c>
      <c r="BR502" s="77">
        <f ca="1">SUM(BM$12:BM502)+SUMIF(BN$12:BN502, "&lt;0")</f>
        <v>395748.97899999999</v>
      </c>
      <c r="BT502" s="78">
        <v>44676</v>
      </c>
      <c r="BU502" s="79">
        <f t="shared" ca="1" si="415"/>
        <v>2000</v>
      </c>
      <c r="BV502" s="79">
        <f t="shared" ca="1" si="431"/>
        <v>2000</v>
      </c>
      <c r="BW502" s="79">
        <f t="shared" ca="1" si="440"/>
        <v>1881.2049999999972</v>
      </c>
      <c r="BX502" s="79">
        <f t="shared" ca="1" si="416"/>
        <v>118.7950000000028</v>
      </c>
      <c r="BY502" s="79">
        <f t="shared" ca="1" si="417"/>
        <v>118.7950000000028</v>
      </c>
      <c r="BZ502" s="79">
        <f t="shared" ca="1" si="423"/>
        <v>916081.49010891607</v>
      </c>
      <c r="CA502" s="14">
        <f ca="1">SUM(BY$12:BY502)</f>
        <v>470132.62200000003</v>
      </c>
      <c r="CB502" s="77">
        <f ca="1">SUM(BW$12:BW502)+SUMIF(BX$12:BX502, "&lt;0")</f>
        <v>445948.8681089161</v>
      </c>
      <c r="CD502" s="78">
        <v>44676</v>
      </c>
      <c r="CE502" s="79">
        <f t="shared" ca="1" si="418"/>
        <v>2500</v>
      </c>
      <c r="CF502" s="79">
        <f t="shared" ca="1" si="432"/>
        <v>2500</v>
      </c>
      <c r="CG502" s="79">
        <f t="shared" ca="1" si="441"/>
        <v>1967.1544563748716</v>
      </c>
      <c r="CH502" s="79">
        <f t="shared" ca="1" si="419"/>
        <v>532.84554362512836</v>
      </c>
      <c r="CI502" s="79">
        <f t="shared" ca="1" si="420"/>
        <v>532.84554362512836</v>
      </c>
      <c r="CJ502" s="79">
        <f t="shared" ca="1" si="447"/>
        <v>1116841.6999499127</v>
      </c>
      <c r="CK502" s="14">
        <f ca="1">SUM(CI$12:CI502)</f>
        <v>574690.06549537962</v>
      </c>
      <c r="CL502" s="77">
        <f ca="1">SUM(CG$12:CG502)+SUMIF(CH$12:CH502, "&lt;0")</f>
        <v>542151.63445453311</v>
      </c>
    </row>
    <row r="503" spans="1:90" x14ac:dyDescent="0.2">
      <c r="A503" s="56">
        <v>44677</v>
      </c>
      <c r="B503" s="76">
        <f ca="1">IF($A503&gt;= $C$5,$C$6, INDEX('[1]Historical Data'!$D$2:$D$742, MATCH(A503, '[1]Historical Data'!$B$2:$B$742, 0)))</f>
        <v>1942.7882857142852</v>
      </c>
      <c r="C503" s="79">
        <f t="shared" ca="1" si="424"/>
        <v>1942.7882857142852</v>
      </c>
      <c r="D503" s="79">
        <f t="shared" ca="1" si="433"/>
        <v>965.43528571428328</v>
      </c>
      <c r="E503" s="79">
        <f t="shared" ca="1" si="395"/>
        <v>977.35300000000188</v>
      </c>
      <c r="F503" s="79">
        <f t="shared" ca="1" si="396"/>
        <v>977.35300000000188</v>
      </c>
      <c r="G503" s="79">
        <f t="shared" ca="1" si="421"/>
        <v>894602.68100000999</v>
      </c>
      <c r="H503" s="14">
        <f ca="1">SUM(F$12:F503)</f>
        <v>458752.24471428536</v>
      </c>
      <c r="I503" s="77">
        <f ca="1">SUM(D$12:D503)+SUMIF(E$12:E503, "&lt;0")</f>
        <v>435850.43628571404</v>
      </c>
      <c r="J503" s="14"/>
      <c r="K503" s="78">
        <v>44677</v>
      </c>
      <c r="L503" s="79">
        <f t="shared" ca="1" si="397"/>
        <v>1850.8969899038457</v>
      </c>
      <c r="M503" s="79">
        <f t="shared" ca="1" si="425"/>
        <v>1850.8969899038457</v>
      </c>
      <c r="N503" s="79">
        <f t="shared" ca="1" si="434"/>
        <v>873.54398990384379</v>
      </c>
      <c r="O503" s="79">
        <f t="shared" ca="1" si="398"/>
        <v>977.35300000000188</v>
      </c>
      <c r="P503" s="79">
        <f t="shared" ca="1" si="399"/>
        <v>977.35300000000188</v>
      </c>
      <c r="Q503" s="79">
        <f t="shared" ca="1" si="442"/>
        <v>856008.33675961778</v>
      </c>
      <c r="R503" s="14">
        <f ca="1">SUM(P$12:P503)</f>
        <v>438903.7248192298</v>
      </c>
      <c r="S503" s="77">
        <f ca="1">SUM(N$12:N503)+SUMIF(O$12:O503, "&lt;0")</f>
        <v>417104.61194038374</v>
      </c>
      <c r="U503" s="78">
        <v>44677</v>
      </c>
      <c r="V503" s="79">
        <f t="shared" ca="1" si="400"/>
        <v>1250</v>
      </c>
      <c r="W503" s="79">
        <f t="shared" ca="1" si="426"/>
        <v>1250</v>
      </c>
      <c r="X503" s="79">
        <f t="shared" ca="1" si="435"/>
        <v>272.64699999999812</v>
      </c>
      <c r="Y503" s="79">
        <f t="shared" ca="1" si="401"/>
        <v>977.35300000000188</v>
      </c>
      <c r="Z503" s="79">
        <f t="shared" ca="1" si="402"/>
        <v>977.35300000000188</v>
      </c>
      <c r="AA503" s="79">
        <f t="shared" ca="1" si="443"/>
        <v>603631.60100000002</v>
      </c>
      <c r="AB503" s="14">
        <f ca="1">SUM(Z$12:Z503)</f>
        <v>309109.97499999998</v>
      </c>
      <c r="AC503" s="77">
        <f ca="1">SUM(X$12:X503)+SUMIF(Y$12:Y503, "&lt;0")</f>
        <v>294521.62599999999</v>
      </c>
      <c r="AE503" s="78">
        <v>44677</v>
      </c>
      <c r="AF503" s="79">
        <f t="shared" ca="1" si="403"/>
        <v>2000</v>
      </c>
      <c r="AG503" s="79">
        <f t="shared" ca="1" si="427"/>
        <v>2000</v>
      </c>
      <c r="AH503" s="79">
        <f t="shared" ca="1" si="436"/>
        <v>1022.6469999999981</v>
      </c>
      <c r="AI503" s="79">
        <f t="shared" ca="1" si="404"/>
        <v>977.35300000000188</v>
      </c>
      <c r="AJ503" s="79">
        <f t="shared" ca="1" si="405"/>
        <v>977.35300000000188</v>
      </c>
      <c r="AK503" s="79">
        <f t="shared" ca="1" si="422"/>
        <v>918081.49010891607</v>
      </c>
      <c r="AL503" s="14">
        <f ca="1">SUM(AJ$12:AJ503)</f>
        <v>471109.97500000003</v>
      </c>
      <c r="AM503" s="77">
        <f ca="1">SUM(AH$12:AH503)+SUMIF(AI$12:AI503, "&lt;0")</f>
        <v>446971.51510891609</v>
      </c>
      <c r="AO503" s="78">
        <v>44677</v>
      </c>
      <c r="AP503" s="79">
        <f t="shared" ca="1" si="406"/>
        <v>3000</v>
      </c>
      <c r="AQ503" s="79">
        <f t="shared" ca="1" si="428"/>
        <v>3000</v>
      </c>
      <c r="AR503" s="79">
        <f t="shared" ca="1" si="437"/>
        <v>1458.5210804695289</v>
      </c>
      <c r="AS503" s="79">
        <f t="shared" ca="1" si="407"/>
        <v>1541.4789195304711</v>
      </c>
      <c r="AT503" s="79">
        <f t="shared" ca="1" si="408"/>
        <v>1541.4789195304711</v>
      </c>
      <c r="AU503" s="79">
        <f t="shared" ca="1" si="444"/>
        <v>1309967.7235622816</v>
      </c>
      <c r="AV503" s="14">
        <f ca="1">SUM(AT$12:AT503)</f>
        <v>672788.46186665865</v>
      </c>
      <c r="AW503" s="77">
        <f ca="1">SUM(AR$12:AR503)+SUMIF(AS$12:AS503, "&lt;0")</f>
        <v>637179.2616956234</v>
      </c>
      <c r="AX503" s="14"/>
      <c r="AZ503" s="78">
        <v>44677</v>
      </c>
      <c r="BA503" s="79">
        <f t="shared" ca="1" si="409"/>
        <v>1500</v>
      </c>
      <c r="BB503" s="79">
        <f t="shared" ca="1" si="429"/>
        <v>1500</v>
      </c>
      <c r="BC503" s="79">
        <f t="shared" ca="1" si="438"/>
        <v>522.64699999999812</v>
      </c>
      <c r="BD503" s="79">
        <f t="shared" ca="1" si="410"/>
        <v>977.35300000000188</v>
      </c>
      <c r="BE503" s="79">
        <f t="shared" ca="1" si="411"/>
        <v>977.35300000000188</v>
      </c>
      <c r="BF503" s="79">
        <f t="shared" ca="1" si="445"/>
        <v>708631.60100000002</v>
      </c>
      <c r="BG503" s="14">
        <f ca="1">SUM(BE$12:BE503)</f>
        <v>363109.97499999998</v>
      </c>
      <c r="BH503" s="77">
        <f ca="1">SUM(BC$12:BC503)+SUMIF(BD$12:BD503, "&lt;0")</f>
        <v>345521.62600000005</v>
      </c>
      <c r="BJ503" s="78">
        <v>44677</v>
      </c>
      <c r="BK503" s="79">
        <f t="shared" ca="1" si="412"/>
        <v>1750</v>
      </c>
      <c r="BL503" s="79">
        <f t="shared" ca="1" si="430"/>
        <v>1750</v>
      </c>
      <c r="BM503" s="79">
        <f t="shared" ca="1" si="439"/>
        <v>772.64699999999812</v>
      </c>
      <c r="BN503" s="79">
        <f t="shared" ca="1" si="413"/>
        <v>977.35300000000188</v>
      </c>
      <c r="BO503" s="79">
        <f t="shared" ca="1" si="414"/>
        <v>977.35300000000188</v>
      </c>
      <c r="BP503" s="79">
        <f t="shared" ca="1" si="446"/>
        <v>813631.60100000002</v>
      </c>
      <c r="BQ503" s="14">
        <f ca="1">SUM(BO$12:BO503)</f>
        <v>417109.97499999998</v>
      </c>
      <c r="BR503" s="77">
        <f ca="1">SUM(BM$12:BM503)+SUMIF(BN$12:BN503, "&lt;0")</f>
        <v>396521.62599999999</v>
      </c>
      <c r="BT503" s="78">
        <v>44677</v>
      </c>
      <c r="BU503" s="79">
        <f t="shared" ca="1" si="415"/>
        <v>2000</v>
      </c>
      <c r="BV503" s="79">
        <f t="shared" ca="1" si="431"/>
        <v>2000</v>
      </c>
      <c r="BW503" s="79">
        <f t="shared" ca="1" si="440"/>
        <v>1022.6469999999981</v>
      </c>
      <c r="BX503" s="79">
        <f t="shared" ca="1" si="416"/>
        <v>977.35300000000188</v>
      </c>
      <c r="BY503" s="79">
        <f t="shared" ca="1" si="417"/>
        <v>977.35300000000188</v>
      </c>
      <c r="BZ503" s="79">
        <f t="shared" ca="1" si="423"/>
        <v>918081.49010891607</v>
      </c>
      <c r="CA503" s="14">
        <f ca="1">SUM(BY$12:BY503)</f>
        <v>471109.97500000003</v>
      </c>
      <c r="CB503" s="77">
        <f ca="1">SUM(BW$12:BW503)+SUMIF(BX$12:BX503, "&lt;0")</f>
        <v>446971.51510891609</v>
      </c>
      <c r="CD503" s="78">
        <v>44677</v>
      </c>
      <c r="CE503" s="79">
        <f t="shared" ca="1" si="418"/>
        <v>2500</v>
      </c>
      <c r="CF503" s="79">
        <f t="shared" ca="1" si="432"/>
        <v>2500</v>
      </c>
      <c r="CG503" s="79">
        <f t="shared" ca="1" si="441"/>
        <v>1132.1017030219755</v>
      </c>
      <c r="CH503" s="79">
        <f t="shared" ca="1" si="419"/>
        <v>1367.8982969780245</v>
      </c>
      <c r="CI503" s="79">
        <f t="shared" ca="1" si="420"/>
        <v>1367.8982969780245</v>
      </c>
      <c r="CJ503" s="79">
        <f t="shared" ca="1" si="447"/>
        <v>1119341.6999499127</v>
      </c>
      <c r="CK503" s="14">
        <f ca="1">SUM(CI$12:CI503)</f>
        <v>576057.96379235759</v>
      </c>
      <c r="CL503" s="77">
        <f ca="1">SUM(CG$12:CG503)+SUMIF(CH$12:CH503, "&lt;0")</f>
        <v>543283.73615755513</v>
      </c>
    </row>
    <row r="504" spans="1:90" x14ac:dyDescent="0.2">
      <c r="A504" s="56">
        <v>44678</v>
      </c>
      <c r="B504" s="76">
        <f ca="1">IF($A504&gt;= $C$5,$C$6, INDEX('[1]Historical Data'!$D$2:$D$742, MATCH(A504, '[1]Historical Data'!$B$2:$B$742, 0)))</f>
        <v>1942.7882857142852</v>
      </c>
      <c r="C504" s="79">
        <f t="shared" ca="1" si="424"/>
        <v>1942.7882857142852</v>
      </c>
      <c r="D504" s="79">
        <f t="shared" ca="1" si="433"/>
        <v>921.6532857142904</v>
      </c>
      <c r="E504" s="79">
        <f t="shared" ca="1" si="395"/>
        <v>1021.1349999999948</v>
      </c>
      <c r="F504" s="79">
        <f t="shared" ca="1" si="396"/>
        <v>1021.1349999999948</v>
      </c>
      <c r="G504" s="79">
        <f t="shared" ca="1" si="421"/>
        <v>896545.46928572434</v>
      </c>
      <c r="H504" s="14">
        <f ca="1">SUM(F$12:F504)</f>
        <v>459773.37971428537</v>
      </c>
      <c r="I504" s="77">
        <f ca="1">SUM(D$12:D504)+SUMIF(E$12:E504, "&lt;0")</f>
        <v>436772.08957142831</v>
      </c>
      <c r="J504" s="14"/>
      <c r="K504" s="78">
        <v>44678</v>
      </c>
      <c r="L504" s="79">
        <f t="shared" ca="1" si="397"/>
        <v>1850.8969899038457</v>
      </c>
      <c r="M504" s="79">
        <f t="shared" ca="1" si="425"/>
        <v>1850.8969899038457</v>
      </c>
      <c r="N504" s="79">
        <f t="shared" ca="1" si="434"/>
        <v>829.76198990385092</v>
      </c>
      <c r="O504" s="79">
        <f t="shared" ca="1" si="398"/>
        <v>1021.1349999999948</v>
      </c>
      <c r="P504" s="79">
        <f t="shared" ca="1" si="399"/>
        <v>1021.1349999999948</v>
      </c>
      <c r="Q504" s="79">
        <f t="shared" ca="1" si="442"/>
        <v>857859.23374952166</v>
      </c>
      <c r="R504" s="14">
        <f ca="1">SUM(P$12:P504)</f>
        <v>439924.85981922981</v>
      </c>
      <c r="S504" s="77">
        <f ca="1">SUM(N$12:N504)+SUMIF(O$12:O504, "&lt;0")</f>
        <v>417934.37393028761</v>
      </c>
      <c r="U504" s="78">
        <v>44678</v>
      </c>
      <c r="V504" s="79">
        <f t="shared" ca="1" si="400"/>
        <v>1250</v>
      </c>
      <c r="W504" s="79">
        <f t="shared" ca="1" si="426"/>
        <v>1250</v>
      </c>
      <c r="X504" s="79">
        <f t="shared" ca="1" si="435"/>
        <v>228.86500000000524</v>
      </c>
      <c r="Y504" s="79">
        <f t="shared" ca="1" si="401"/>
        <v>1021.1349999999948</v>
      </c>
      <c r="Z504" s="79">
        <f t="shared" ca="1" si="402"/>
        <v>1021.1349999999948</v>
      </c>
      <c r="AA504" s="79">
        <f t="shared" ca="1" si="443"/>
        <v>604881.60100000002</v>
      </c>
      <c r="AB504" s="14">
        <f ca="1">SUM(Z$12:Z504)</f>
        <v>310131.11</v>
      </c>
      <c r="AC504" s="77">
        <f ca="1">SUM(X$12:X504)+SUMIF(Y$12:Y504, "&lt;0")</f>
        <v>294750.49099999998</v>
      </c>
      <c r="AE504" s="78">
        <v>44678</v>
      </c>
      <c r="AF504" s="79">
        <f t="shared" ca="1" si="403"/>
        <v>2000</v>
      </c>
      <c r="AG504" s="79">
        <f t="shared" ca="1" si="427"/>
        <v>2000</v>
      </c>
      <c r="AH504" s="79">
        <f t="shared" ca="1" si="436"/>
        <v>978.86500000000524</v>
      </c>
      <c r="AI504" s="79">
        <f t="shared" ca="1" si="404"/>
        <v>1021.1349999999948</v>
      </c>
      <c r="AJ504" s="79">
        <f t="shared" ca="1" si="405"/>
        <v>1021.1349999999948</v>
      </c>
      <c r="AK504" s="79">
        <f t="shared" ca="1" si="422"/>
        <v>920081.49010891607</v>
      </c>
      <c r="AL504" s="14">
        <f ca="1">SUM(AJ$12:AJ504)</f>
        <v>472131.11000000004</v>
      </c>
      <c r="AM504" s="77">
        <f ca="1">SUM(AH$12:AH504)+SUMIF(AI$12:AI504, "&lt;0")</f>
        <v>447950.38010891608</v>
      </c>
      <c r="AO504" s="78">
        <v>44678</v>
      </c>
      <c r="AP504" s="79">
        <f t="shared" ca="1" si="406"/>
        <v>3000</v>
      </c>
      <c r="AQ504" s="79">
        <f t="shared" ca="1" si="428"/>
        <v>3000</v>
      </c>
      <c r="AR504" s="79">
        <f t="shared" ca="1" si="437"/>
        <v>1414.739080469536</v>
      </c>
      <c r="AS504" s="79">
        <f t="shared" ca="1" si="407"/>
        <v>1585.260919530464</v>
      </c>
      <c r="AT504" s="79">
        <f t="shared" ca="1" si="408"/>
        <v>1585.260919530464</v>
      </c>
      <c r="AU504" s="79">
        <f t="shared" ca="1" si="444"/>
        <v>1312967.7235622816</v>
      </c>
      <c r="AV504" s="14">
        <f ca="1">SUM(AT$12:AT504)</f>
        <v>674373.72278618906</v>
      </c>
      <c r="AW504" s="77">
        <f ca="1">SUM(AR$12:AR504)+SUMIF(AS$12:AS504, "&lt;0")</f>
        <v>638594.00077609299</v>
      </c>
      <c r="AX504" s="14"/>
      <c r="AZ504" s="78">
        <v>44678</v>
      </c>
      <c r="BA504" s="79">
        <f t="shared" ca="1" si="409"/>
        <v>1500</v>
      </c>
      <c r="BB504" s="79">
        <f t="shared" ca="1" si="429"/>
        <v>1500</v>
      </c>
      <c r="BC504" s="79">
        <f t="shared" ca="1" si="438"/>
        <v>478.86500000000524</v>
      </c>
      <c r="BD504" s="79">
        <f t="shared" ca="1" si="410"/>
        <v>1021.1349999999948</v>
      </c>
      <c r="BE504" s="79">
        <f t="shared" ca="1" si="411"/>
        <v>1021.1349999999948</v>
      </c>
      <c r="BF504" s="79">
        <f t="shared" ca="1" si="445"/>
        <v>710131.60100000002</v>
      </c>
      <c r="BG504" s="14">
        <f ca="1">SUM(BE$12:BE504)</f>
        <v>364131.11</v>
      </c>
      <c r="BH504" s="77">
        <f ca="1">SUM(BC$12:BC504)+SUMIF(BD$12:BD504, "&lt;0")</f>
        <v>346000.49100000004</v>
      </c>
      <c r="BJ504" s="78">
        <v>44678</v>
      </c>
      <c r="BK504" s="79">
        <f t="shared" ca="1" si="412"/>
        <v>1750</v>
      </c>
      <c r="BL504" s="79">
        <f t="shared" ca="1" si="430"/>
        <v>1750</v>
      </c>
      <c r="BM504" s="79">
        <f t="shared" ca="1" si="439"/>
        <v>728.86500000000524</v>
      </c>
      <c r="BN504" s="79">
        <f t="shared" ca="1" si="413"/>
        <v>1021.1349999999948</v>
      </c>
      <c r="BO504" s="79">
        <f t="shared" ca="1" si="414"/>
        <v>1021.1349999999948</v>
      </c>
      <c r="BP504" s="79">
        <f t="shared" ca="1" si="446"/>
        <v>815381.60100000002</v>
      </c>
      <c r="BQ504" s="14">
        <f ca="1">SUM(BO$12:BO504)</f>
        <v>418131.11</v>
      </c>
      <c r="BR504" s="77">
        <f ca="1">SUM(BM$12:BM504)+SUMIF(BN$12:BN504, "&lt;0")</f>
        <v>397250.49099999998</v>
      </c>
      <c r="BT504" s="78">
        <v>44678</v>
      </c>
      <c r="BU504" s="79">
        <f t="shared" ca="1" si="415"/>
        <v>2000</v>
      </c>
      <c r="BV504" s="79">
        <f t="shared" ca="1" si="431"/>
        <v>2000</v>
      </c>
      <c r="BW504" s="79">
        <f t="shared" ca="1" si="440"/>
        <v>978.86500000000524</v>
      </c>
      <c r="BX504" s="79">
        <f t="shared" ca="1" si="416"/>
        <v>1021.1349999999948</v>
      </c>
      <c r="BY504" s="79">
        <f t="shared" ca="1" si="417"/>
        <v>1021.1349999999948</v>
      </c>
      <c r="BZ504" s="79">
        <f t="shared" ca="1" si="423"/>
        <v>920081.49010891607</v>
      </c>
      <c r="CA504" s="14">
        <f ca="1">SUM(BY$12:BY504)</f>
        <v>472131.11000000004</v>
      </c>
      <c r="CB504" s="77">
        <f ca="1">SUM(BW$12:BW504)+SUMIF(BX$12:BX504, "&lt;0")</f>
        <v>447950.38010891608</v>
      </c>
      <c r="CD504" s="78">
        <v>44678</v>
      </c>
      <c r="CE504" s="79">
        <f t="shared" ca="1" si="418"/>
        <v>2500</v>
      </c>
      <c r="CF504" s="79">
        <f t="shared" ca="1" si="432"/>
        <v>2500</v>
      </c>
      <c r="CG504" s="79">
        <f t="shared" ca="1" si="441"/>
        <v>1111.8249496690855</v>
      </c>
      <c r="CH504" s="79">
        <f t="shared" ca="1" si="419"/>
        <v>1388.1750503309145</v>
      </c>
      <c r="CI504" s="79">
        <f t="shared" ca="1" si="420"/>
        <v>1388.1750503309145</v>
      </c>
      <c r="CJ504" s="79">
        <f t="shared" ca="1" si="447"/>
        <v>1121841.6999499127</v>
      </c>
      <c r="CK504" s="14">
        <f ca="1">SUM(CI$12:CI504)</f>
        <v>577446.13884268852</v>
      </c>
      <c r="CL504" s="77">
        <f ca="1">SUM(CG$12:CG504)+SUMIF(CH$12:CH504, "&lt;0")</f>
        <v>544395.5611072242</v>
      </c>
    </row>
    <row r="505" spans="1:90" x14ac:dyDescent="0.2">
      <c r="A505" s="56">
        <v>44679</v>
      </c>
      <c r="B505" s="76">
        <f ca="1">IF($A505&gt;= $C$5,$C$6, INDEX('[1]Historical Data'!$D$2:$D$742, MATCH(A505, '[1]Historical Data'!$B$2:$B$742, 0)))</f>
        <v>1942.7882857142852</v>
      </c>
      <c r="C505" s="79">
        <f t="shared" ca="1" si="424"/>
        <v>1942.7882857142852</v>
      </c>
      <c r="D505" s="79">
        <f t="shared" ca="1" si="433"/>
        <v>1942.7882857142852</v>
      </c>
      <c r="E505" s="79">
        <f t="shared" ca="1" si="395"/>
        <v>0</v>
      </c>
      <c r="F505" s="79">
        <f t="shared" ca="1" si="396"/>
        <v>0</v>
      </c>
      <c r="G505" s="79">
        <f t="shared" ca="1" si="421"/>
        <v>898488.25757143868</v>
      </c>
      <c r="H505" s="14">
        <f ca="1">SUM(F$12:F505)</f>
        <v>459773.37971428537</v>
      </c>
      <c r="I505" s="77">
        <f ca="1">SUM(D$12:D505)+SUMIF(E$12:E505, "&lt;0")</f>
        <v>438714.87785714259</v>
      </c>
      <c r="J505" s="14"/>
      <c r="K505" s="78">
        <v>44679</v>
      </c>
      <c r="L505" s="79">
        <f t="shared" ca="1" si="397"/>
        <v>1850.8969899038457</v>
      </c>
      <c r="M505" s="79">
        <f t="shared" ca="1" si="425"/>
        <v>1850.8969899038457</v>
      </c>
      <c r="N505" s="79">
        <f t="shared" ca="1" si="434"/>
        <v>1850.8969899038457</v>
      </c>
      <c r="O505" s="79">
        <f t="shared" ca="1" si="398"/>
        <v>0</v>
      </c>
      <c r="P505" s="79">
        <f t="shared" ca="1" si="399"/>
        <v>0</v>
      </c>
      <c r="Q505" s="79">
        <f t="shared" ca="1" si="442"/>
        <v>859710.13073942554</v>
      </c>
      <c r="R505" s="14">
        <f ca="1">SUM(P$12:P505)</f>
        <v>439924.85981922981</v>
      </c>
      <c r="S505" s="77">
        <f ca="1">SUM(N$12:N505)+SUMIF(O$12:O505, "&lt;0")</f>
        <v>419785.27092019143</v>
      </c>
      <c r="U505" s="78">
        <v>44679</v>
      </c>
      <c r="V505" s="79">
        <f t="shared" ca="1" si="400"/>
        <v>1250</v>
      </c>
      <c r="W505" s="79">
        <f t="shared" ca="1" si="426"/>
        <v>1250</v>
      </c>
      <c r="X505" s="79">
        <f t="shared" ca="1" si="435"/>
        <v>1250</v>
      </c>
      <c r="Y505" s="79">
        <f t="shared" ca="1" si="401"/>
        <v>0</v>
      </c>
      <c r="Z505" s="79">
        <f t="shared" ca="1" si="402"/>
        <v>0</v>
      </c>
      <c r="AA505" s="79">
        <f t="shared" ca="1" si="443"/>
        <v>606131.60100000002</v>
      </c>
      <c r="AB505" s="14">
        <f ca="1">SUM(Z$12:Z505)</f>
        <v>310131.11</v>
      </c>
      <c r="AC505" s="77">
        <f ca="1">SUM(X$12:X505)+SUMIF(Y$12:Y505, "&lt;0")</f>
        <v>296000.49099999998</v>
      </c>
      <c r="AE505" s="78">
        <v>44679</v>
      </c>
      <c r="AF505" s="79">
        <f t="shared" ca="1" si="403"/>
        <v>2000</v>
      </c>
      <c r="AG505" s="79">
        <f t="shared" ca="1" si="427"/>
        <v>2000</v>
      </c>
      <c r="AH505" s="79">
        <f t="shared" ca="1" si="436"/>
        <v>2000</v>
      </c>
      <c r="AI505" s="79">
        <f t="shared" ca="1" si="404"/>
        <v>0</v>
      </c>
      <c r="AJ505" s="79">
        <f t="shared" ca="1" si="405"/>
        <v>0</v>
      </c>
      <c r="AK505" s="79">
        <f t="shared" ca="1" si="422"/>
        <v>922081.49010891607</v>
      </c>
      <c r="AL505" s="14">
        <f ca="1">SUM(AJ$12:AJ505)</f>
        <v>472131.11000000004</v>
      </c>
      <c r="AM505" s="77">
        <f ca="1">SUM(AH$12:AH505)+SUMIF(AI$12:AI505, "&lt;0")</f>
        <v>449950.38010891608</v>
      </c>
      <c r="AO505" s="78">
        <v>44679</v>
      </c>
      <c r="AP505" s="79">
        <f t="shared" ca="1" si="406"/>
        <v>3000</v>
      </c>
      <c r="AQ505" s="79">
        <f t="shared" ca="1" si="428"/>
        <v>3000</v>
      </c>
      <c r="AR505" s="79">
        <f t="shared" ca="1" si="437"/>
        <v>2435.8740804695308</v>
      </c>
      <c r="AS505" s="79">
        <f t="shared" ca="1" si="407"/>
        <v>564.12591953046922</v>
      </c>
      <c r="AT505" s="79">
        <f t="shared" ca="1" si="408"/>
        <v>564.12591953046922</v>
      </c>
      <c r="AU505" s="79">
        <f t="shared" ca="1" si="444"/>
        <v>1315967.7235622816</v>
      </c>
      <c r="AV505" s="14">
        <f ca="1">SUM(AT$12:AT505)</f>
        <v>674937.84870571957</v>
      </c>
      <c r="AW505" s="77">
        <f ca="1">SUM(AR$12:AR505)+SUMIF(AS$12:AS505, "&lt;0")</f>
        <v>641029.87485656247</v>
      </c>
      <c r="AX505" s="14"/>
      <c r="AZ505" s="78">
        <v>44679</v>
      </c>
      <c r="BA505" s="79">
        <f t="shared" ca="1" si="409"/>
        <v>1500</v>
      </c>
      <c r="BB505" s="79">
        <f t="shared" ca="1" si="429"/>
        <v>1500</v>
      </c>
      <c r="BC505" s="79">
        <f t="shared" ca="1" si="438"/>
        <v>1500</v>
      </c>
      <c r="BD505" s="79">
        <f t="shared" ca="1" si="410"/>
        <v>0</v>
      </c>
      <c r="BE505" s="79">
        <f t="shared" ca="1" si="411"/>
        <v>0</v>
      </c>
      <c r="BF505" s="79">
        <f t="shared" ca="1" si="445"/>
        <v>711631.60100000002</v>
      </c>
      <c r="BG505" s="14">
        <f ca="1">SUM(BE$12:BE505)</f>
        <v>364131.11</v>
      </c>
      <c r="BH505" s="77">
        <f ca="1">SUM(BC$12:BC505)+SUMIF(BD$12:BD505, "&lt;0")</f>
        <v>347500.49100000004</v>
      </c>
      <c r="BJ505" s="78">
        <v>44679</v>
      </c>
      <c r="BK505" s="79">
        <f t="shared" ca="1" si="412"/>
        <v>1750</v>
      </c>
      <c r="BL505" s="79">
        <f t="shared" ca="1" si="430"/>
        <v>1750</v>
      </c>
      <c r="BM505" s="79">
        <f t="shared" ca="1" si="439"/>
        <v>1750</v>
      </c>
      <c r="BN505" s="79">
        <f t="shared" ca="1" si="413"/>
        <v>0</v>
      </c>
      <c r="BO505" s="79">
        <f t="shared" ca="1" si="414"/>
        <v>0</v>
      </c>
      <c r="BP505" s="79">
        <f t="shared" ca="1" si="446"/>
        <v>817131.60100000002</v>
      </c>
      <c r="BQ505" s="14">
        <f ca="1">SUM(BO$12:BO505)</f>
        <v>418131.11</v>
      </c>
      <c r="BR505" s="77">
        <f ca="1">SUM(BM$12:BM505)+SUMIF(BN$12:BN505, "&lt;0")</f>
        <v>399000.49099999998</v>
      </c>
      <c r="BT505" s="78">
        <v>44679</v>
      </c>
      <c r="BU505" s="79">
        <f t="shared" ca="1" si="415"/>
        <v>2000</v>
      </c>
      <c r="BV505" s="79">
        <f t="shared" ca="1" si="431"/>
        <v>2000</v>
      </c>
      <c r="BW505" s="79">
        <f t="shared" ca="1" si="440"/>
        <v>2000</v>
      </c>
      <c r="BX505" s="79">
        <f t="shared" ca="1" si="416"/>
        <v>0</v>
      </c>
      <c r="BY505" s="79">
        <f t="shared" ca="1" si="417"/>
        <v>0</v>
      </c>
      <c r="BZ505" s="79">
        <f t="shared" ca="1" si="423"/>
        <v>922081.49010891607</v>
      </c>
      <c r="CA505" s="14">
        <f ca="1">SUM(BY$12:BY505)</f>
        <v>472131.11000000004</v>
      </c>
      <c r="CB505" s="77">
        <f ca="1">SUM(BW$12:BW505)+SUMIF(BX$12:BX505, "&lt;0")</f>
        <v>449950.38010891608</v>
      </c>
      <c r="CD505" s="78">
        <v>44679</v>
      </c>
      <c r="CE505" s="79">
        <f t="shared" ca="1" si="418"/>
        <v>2500</v>
      </c>
      <c r="CF505" s="79">
        <f t="shared" ca="1" si="432"/>
        <v>2500</v>
      </c>
      <c r="CG505" s="79">
        <f t="shared" ca="1" si="441"/>
        <v>2156.4651963161832</v>
      </c>
      <c r="CH505" s="79">
        <f t="shared" ca="1" si="419"/>
        <v>343.53480368381679</v>
      </c>
      <c r="CI505" s="79">
        <f t="shared" ca="1" si="420"/>
        <v>343.53480368381679</v>
      </c>
      <c r="CJ505" s="79">
        <f t="shared" ca="1" si="447"/>
        <v>1124341.6999499127</v>
      </c>
      <c r="CK505" s="14">
        <f ca="1">SUM(CI$12:CI505)</f>
        <v>577789.67364637239</v>
      </c>
      <c r="CL505" s="77">
        <f ca="1">SUM(CG$12:CG505)+SUMIF(CH$12:CH505, "&lt;0")</f>
        <v>546552.02630354033</v>
      </c>
    </row>
    <row r="506" spans="1:90" x14ac:dyDescent="0.2">
      <c r="A506" s="56">
        <v>44680</v>
      </c>
      <c r="B506" s="76">
        <f ca="1">IF($A506&gt;= $C$5,$C$6, INDEX('[1]Historical Data'!$D$2:$D$742, MATCH(A506, '[1]Historical Data'!$B$2:$B$742, 0)))</f>
        <v>1942.7882857142852</v>
      </c>
      <c r="C506" s="79">
        <f t="shared" ca="1" si="424"/>
        <v>1942.7882857142852</v>
      </c>
      <c r="D506" s="79">
        <f t="shared" ca="1" si="433"/>
        <v>1622.2572857142825</v>
      </c>
      <c r="E506" s="79">
        <f t="shared" ca="1" si="395"/>
        <v>320.53100000000268</v>
      </c>
      <c r="F506" s="79">
        <f t="shared" ca="1" si="396"/>
        <v>320.53100000000268</v>
      </c>
      <c r="G506" s="79">
        <f t="shared" ca="1" si="421"/>
        <v>900431.04585715302</v>
      </c>
      <c r="H506" s="14">
        <f ca="1">SUM(F$12:F506)</f>
        <v>460093.91071428539</v>
      </c>
      <c r="I506" s="77">
        <f ca="1">SUM(D$12:D506)+SUMIF(E$12:E506, "&lt;0")</f>
        <v>440337.13514285686</v>
      </c>
      <c r="J506" s="14"/>
      <c r="K506" s="78">
        <v>44680</v>
      </c>
      <c r="L506" s="79">
        <f t="shared" ca="1" si="397"/>
        <v>1850.8969899038457</v>
      </c>
      <c r="M506" s="79">
        <f t="shared" ca="1" si="425"/>
        <v>1850.8969899038457</v>
      </c>
      <c r="N506" s="79">
        <f t="shared" ca="1" si="434"/>
        <v>1530.365989903843</v>
      </c>
      <c r="O506" s="79">
        <f t="shared" ca="1" si="398"/>
        <v>320.53100000000268</v>
      </c>
      <c r="P506" s="79">
        <f t="shared" ca="1" si="399"/>
        <v>320.53100000000268</v>
      </c>
      <c r="Q506" s="79">
        <f t="shared" ca="1" si="442"/>
        <v>861561.02772932942</v>
      </c>
      <c r="R506" s="14">
        <f ca="1">SUM(P$12:P506)</f>
        <v>440245.39081922983</v>
      </c>
      <c r="S506" s="77">
        <f ca="1">SUM(N$12:N506)+SUMIF(O$12:O506, "&lt;0")</f>
        <v>421315.63691009529</v>
      </c>
      <c r="U506" s="78">
        <v>44680</v>
      </c>
      <c r="V506" s="79">
        <f t="shared" ca="1" si="400"/>
        <v>1250</v>
      </c>
      <c r="W506" s="79">
        <f t="shared" ca="1" si="426"/>
        <v>1250</v>
      </c>
      <c r="X506" s="79">
        <f t="shared" ca="1" si="435"/>
        <v>929.46899999999732</v>
      </c>
      <c r="Y506" s="79">
        <f t="shared" ca="1" si="401"/>
        <v>320.53100000000268</v>
      </c>
      <c r="Z506" s="79">
        <f t="shared" ca="1" si="402"/>
        <v>320.53100000000268</v>
      </c>
      <c r="AA506" s="79">
        <f t="shared" ca="1" si="443"/>
        <v>607381.60100000002</v>
      </c>
      <c r="AB506" s="14">
        <f ca="1">SUM(Z$12:Z506)</f>
        <v>310451.641</v>
      </c>
      <c r="AC506" s="77">
        <f ca="1">SUM(X$12:X506)+SUMIF(Y$12:Y506, "&lt;0")</f>
        <v>296929.95999999996</v>
      </c>
      <c r="AE506" s="78">
        <v>44680</v>
      </c>
      <c r="AF506" s="79">
        <f t="shared" ca="1" si="403"/>
        <v>2000</v>
      </c>
      <c r="AG506" s="79">
        <f t="shared" ca="1" si="427"/>
        <v>2000</v>
      </c>
      <c r="AH506" s="79">
        <f t="shared" ca="1" si="436"/>
        <v>1679.4689999999973</v>
      </c>
      <c r="AI506" s="79">
        <f t="shared" ca="1" si="404"/>
        <v>320.53100000000268</v>
      </c>
      <c r="AJ506" s="79">
        <f t="shared" ca="1" si="405"/>
        <v>320.53100000000268</v>
      </c>
      <c r="AK506" s="79">
        <f t="shared" ca="1" si="422"/>
        <v>924081.49010891607</v>
      </c>
      <c r="AL506" s="14">
        <f ca="1">SUM(AJ$12:AJ506)</f>
        <v>472451.64100000006</v>
      </c>
      <c r="AM506" s="77">
        <f ca="1">SUM(AH$12:AH506)+SUMIF(AI$12:AI506, "&lt;0")</f>
        <v>451629.84910891607</v>
      </c>
      <c r="AO506" s="78">
        <v>44680</v>
      </c>
      <c r="AP506" s="79">
        <f t="shared" ca="1" si="406"/>
        <v>3000</v>
      </c>
      <c r="AQ506" s="79">
        <f t="shared" ca="1" si="428"/>
        <v>3000</v>
      </c>
      <c r="AR506" s="79">
        <f t="shared" ca="1" si="437"/>
        <v>2115.3430804695281</v>
      </c>
      <c r="AS506" s="79">
        <f t="shared" ca="1" si="407"/>
        <v>884.6569195304719</v>
      </c>
      <c r="AT506" s="79">
        <f t="shared" ca="1" si="408"/>
        <v>884.6569195304719</v>
      </c>
      <c r="AU506" s="79">
        <f t="shared" ca="1" si="444"/>
        <v>1318967.7235622816</v>
      </c>
      <c r="AV506" s="14">
        <f ca="1">SUM(AT$12:AT506)</f>
        <v>675822.50562525005</v>
      </c>
      <c r="AW506" s="77">
        <f ca="1">SUM(AR$12:AR506)+SUMIF(AS$12:AS506, "&lt;0")</f>
        <v>643145.21793703199</v>
      </c>
      <c r="AX506" s="14"/>
      <c r="AZ506" s="78">
        <v>44680</v>
      </c>
      <c r="BA506" s="79">
        <f t="shared" ca="1" si="409"/>
        <v>1500</v>
      </c>
      <c r="BB506" s="79">
        <f t="shared" ca="1" si="429"/>
        <v>1500</v>
      </c>
      <c r="BC506" s="79">
        <f t="shared" ca="1" si="438"/>
        <v>1179.4689999999973</v>
      </c>
      <c r="BD506" s="79">
        <f t="shared" ca="1" si="410"/>
        <v>320.53100000000268</v>
      </c>
      <c r="BE506" s="79">
        <f t="shared" ca="1" si="411"/>
        <v>320.53100000000268</v>
      </c>
      <c r="BF506" s="79">
        <f t="shared" ca="1" si="445"/>
        <v>713131.60100000002</v>
      </c>
      <c r="BG506" s="14">
        <f ca="1">SUM(BE$12:BE506)</f>
        <v>364451.641</v>
      </c>
      <c r="BH506" s="77">
        <f ca="1">SUM(BC$12:BC506)+SUMIF(BD$12:BD506, "&lt;0")</f>
        <v>348679.96</v>
      </c>
      <c r="BJ506" s="78">
        <v>44680</v>
      </c>
      <c r="BK506" s="79">
        <f t="shared" ca="1" si="412"/>
        <v>1750</v>
      </c>
      <c r="BL506" s="79">
        <f t="shared" ca="1" si="430"/>
        <v>1750</v>
      </c>
      <c r="BM506" s="79">
        <f t="shared" ca="1" si="439"/>
        <v>1429.4689999999973</v>
      </c>
      <c r="BN506" s="79">
        <f t="shared" ca="1" si="413"/>
        <v>320.53100000000268</v>
      </c>
      <c r="BO506" s="79">
        <f t="shared" ca="1" si="414"/>
        <v>320.53100000000268</v>
      </c>
      <c r="BP506" s="79">
        <f t="shared" ca="1" si="446"/>
        <v>818881.60100000002</v>
      </c>
      <c r="BQ506" s="14">
        <f ca="1">SUM(BO$12:BO506)</f>
        <v>418451.641</v>
      </c>
      <c r="BR506" s="77">
        <f ca="1">SUM(BM$12:BM506)+SUMIF(BN$12:BN506, "&lt;0")</f>
        <v>400429.95999999996</v>
      </c>
      <c r="BT506" s="78">
        <v>44680</v>
      </c>
      <c r="BU506" s="79">
        <f t="shared" ca="1" si="415"/>
        <v>2000</v>
      </c>
      <c r="BV506" s="79">
        <f t="shared" ca="1" si="431"/>
        <v>2000</v>
      </c>
      <c r="BW506" s="79">
        <f t="shared" ca="1" si="440"/>
        <v>1679.4689999999973</v>
      </c>
      <c r="BX506" s="79">
        <f t="shared" ca="1" si="416"/>
        <v>320.53100000000268</v>
      </c>
      <c r="BY506" s="79">
        <f t="shared" ca="1" si="417"/>
        <v>320.53100000000268</v>
      </c>
      <c r="BZ506" s="79">
        <f t="shared" ca="1" si="423"/>
        <v>924081.49010891607</v>
      </c>
      <c r="CA506" s="14">
        <f ca="1">SUM(BY$12:BY506)</f>
        <v>472451.64100000006</v>
      </c>
      <c r="CB506" s="77">
        <f ca="1">SUM(BW$12:BW506)+SUMIF(BX$12:BX506, "&lt;0")</f>
        <v>451629.84910891607</v>
      </c>
      <c r="CD506" s="78">
        <v>44680</v>
      </c>
      <c r="CE506" s="79">
        <f t="shared" ca="1" si="418"/>
        <v>2500</v>
      </c>
      <c r="CF506" s="79">
        <f t="shared" ca="1" si="432"/>
        <v>2500</v>
      </c>
      <c r="CG506" s="79">
        <f t="shared" ca="1" si="441"/>
        <v>1859.4394429632835</v>
      </c>
      <c r="CH506" s="79">
        <f t="shared" ca="1" si="419"/>
        <v>640.56055703671655</v>
      </c>
      <c r="CI506" s="79">
        <f t="shared" ca="1" si="420"/>
        <v>640.56055703671655</v>
      </c>
      <c r="CJ506" s="79">
        <f t="shared" ca="1" si="447"/>
        <v>1126841.6999499127</v>
      </c>
      <c r="CK506" s="14">
        <f ca="1">SUM(CI$12:CI506)</f>
        <v>578430.23420340905</v>
      </c>
      <c r="CL506" s="77">
        <f ca="1">SUM(CG$12:CG506)+SUMIF(CH$12:CH506, "&lt;0")</f>
        <v>548411.46574650367</v>
      </c>
    </row>
    <row r="507" spans="1:90" x14ac:dyDescent="0.2">
      <c r="A507" s="56">
        <v>44681</v>
      </c>
      <c r="B507" s="76">
        <f ca="1">IF($A507&gt;= $C$5,$C$6, INDEX('[1]Historical Data'!$D$2:$D$742, MATCH(A507, '[1]Historical Data'!$B$2:$B$742, 0)))</f>
        <v>1942.7882857142852</v>
      </c>
      <c r="C507" s="79">
        <f t="shared" ca="1" si="424"/>
        <v>1942.7882857142852</v>
      </c>
      <c r="D507" s="79">
        <f t="shared" ca="1" si="433"/>
        <v>1942.7882857142852</v>
      </c>
      <c r="E507" s="79">
        <f t="shared" ca="1" si="395"/>
        <v>0</v>
      </c>
      <c r="F507" s="79">
        <f t="shared" ca="1" si="396"/>
        <v>0</v>
      </c>
      <c r="G507" s="79">
        <f t="shared" ca="1" si="421"/>
        <v>902373.83414286736</v>
      </c>
      <c r="H507" s="14">
        <f ca="1">SUM(F$12:F507)</f>
        <v>460093.91071428539</v>
      </c>
      <c r="I507" s="77">
        <f ca="1">SUM(D$12:D507)+SUMIF(E$12:E507, "&lt;0")</f>
        <v>442279.92342857114</v>
      </c>
      <c r="J507" s="14"/>
      <c r="K507" s="78">
        <v>44681</v>
      </c>
      <c r="L507" s="79">
        <f t="shared" ca="1" si="397"/>
        <v>1850.8969899038457</v>
      </c>
      <c r="M507" s="79">
        <f t="shared" ca="1" si="425"/>
        <v>1850.8969899038457</v>
      </c>
      <c r="N507" s="79">
        <f t="shared" ca="1" si="434"/>
        <v>1850.8969899038457</v>
      </c>
      <c r="O507" s="79">
        <f t="shared" ca="1" si="398"/>
        <v>0</v>
      </c>
      <c r="P507" s="79">
        <f t="shared" ca="1" si="399"/>
        <v>0</v>
      </c>
      <c r="Q507" s="79">
        <f t="shared" ca="1" si="442"/>
        <v>863411.9247192333</v>
      </c>
      <c r="R507" s="14">
        <f ca="1">SUM(P$12:P507)</f>
        <v>440245.39081922983</v>
      </c>
      <c r="S507" s="77">
        <f ca="1">SUM(N$12:N507)+SUMIF(O$12:O507, "&lt;0")</f>
        <v>423166.53389999911</v>
      </c>
      <c r="U507" s="78">
        <v>44681</v>
      </c>
      <c r="V507" s="79">
        <f t="shared" ca="1" si="400"/>
        <v>1250</v>
      </c>
      <c r="W507" s="79">
        <f t="shared" ca="1" si="426"/>
        <v>1250</v>
      </c>
      <c r="X507" s="79">
        <f t="shared" ca="1" si="435"/>
        <v>1250</v>
      </c>
      <c r="Y507" s="79">
        <f t="shared" ca="1" si="401"/>
        <v>0</v>
      </c>
      <c r="Z507" s="79">
        <f t="shared" ca="1" si="402"/>
        <v>0</v>
      </c>
      <c r="AA507" s="79">
        <f t="shared" ca="1" si="443"/>
        <v>608631.60100000002</v>
      </c>
      <c r="AB507" s="14">
        <f ca="1">SUM(Z$12:Z507)</f>
        <v>310451.641</v>
      </c>
      <c r="AC507" s="77">
        <f ca="1">SUM(X$12:X507)+SUMIF(Y$12:Y507, "&lt;0")</f>
        <v>298179.95999999996</v>
      </c>
      <c r="AE507" s="78">
        <v>44681</v>
      </c>
      <c r="AF507" s="79">
        <f t="shared" ca="1" si="403"/>
        <v>2000</v>
      </c>
      <c r="AG507" s="79">
        <f t="shared" ca="1" si="427"/>
        <v>2000</v>
      </c>
      <c r="AH507" s="79">
        <f t="shared" ca="1" si="436"/>
        <v>2000</v>
      </c>
      <c r="AI507" s="79">
        <f t="shared" ca="1" si="404"/>
        <v>0</v>
      </c>
      <c r="AJ507" s="79">
        <f t="shared" ca="1" si="405"/>
        <v>0</v>
      </c>
      <c r="AK507" s="79">
        <f t="shared" ca="1" si="422"/>
        <v>926081.49010891607</v>
      </c>
      <c r="AL507" s="14">
        <f ca="1">SUM(AJ$12:AJ507)</f>
        <v>472451.64100000006</v>
      </c>
      <c r="AM507" s="77">
        <f ca="1">SUM(AH$12:AH507)+SUMIF(AI$12:AI507, "&lt;0")</f>
        <v>453629.84910891607</v>
      </c>
      <c r="AO507" s="78">
        <v>44681</v>
      </c>
      <c r="AP507" s="79">
        <f t="shared" ca="1" si="406"/>
        <v>3000</v>
      </c>
      <c r="AQ507" s="79">
        <f t="shared" ca="1" si="428"/>
        <v>3000</v>
      </c>
      <c r="AR507" s="79">
        <f t="shared" ca="1" si="437"/>
        <v>2435.8740804695308</v>
      </c>
      <c r="AS507" s="79">
        <f t="shared" ca="1" si="407"/>
        <v>564.12591953046922</v>
      </c>
      <c r="AT507" s="79">
        <f t="shared" ca="1" si="408"/>
        <v>564.12591953046922</v>
      </c>
      <c r="AU507" s="79">
        <f t="shared" ca="1" si="444"/>
        <v>1321967.7235622816</v>
      </c>
      <c r="AV507" s="14">
        <f ca="1">SUM(AT$12:AT507)</f>
        <v>676386.63154478057</v>
      </c>
      <c r="AW507" s="77">
        <f ca="1">SUM(AR$12:AR507)+SUMIF(AS$12:AS507, "&lt;0")</f>
        <v>645581.09201750148</v>
      </c>
      <c r="AX507" s="14"/>
      <c r="AZ507" s="78">
        <v>44681</v>
      </c>
      <c r="BA507" s="79">
        <f t="shared" ca="1" si="409"/>
        <v>1500</v>
      </c>
      <c r="BB507" s="79">
        <f t="shared" ca="1" si="429"/>
        <v>1500</v>
      </c>
      <c r="BC507" s="79">
        <f t="shared" ca="1" si="438"/>
        <v>1500</v>
      </c>
      <c r="BD507" s="79">
        <f t="shared" ca="1" si="410"/>
        <v>0</v>
      </c>
      <c r="BE507" s="79">
        <f t="shared" ca="1" si="411"/>
        <v>0</v>
      </c>
      <c r="BF507" s="79">
        <f t="shared" ca="1" si="445"/>
        <v>714631.60100000002</v>
      </c>
      <c r="BG507" s="14">
        <f ca="1">SUM(BE$12:BE507)</f>
        <v>364451.641</v>
      </c>
      <c r="BH507" s="77">
        <f ca="1">SUM(BC$12:BC507)+SUMIF(BD$12:BD507, "&lt;0")</f>
        <v>350179.96</v>
      </c>
      <c r="BJ507" s="78">
        <v>44681</v>
      </c>
      <c r="BK507" s="79">
        <f t="shared" ca="1" si="412"/>
        <v>1750</v>
      </c>
      <c r="BL507" s="79">
        <f t="shared" ca="1" si="430"/>
        <v>1750</v>
      </c>
      <c r="BM507" s="79">
        <f t="shared" ca="1" si="439"/>
        <v>1750</v>
      </c>
      <c r="BN507" s="79">
        <f t="shared" ca="1" si="413"/>
        <v>0</v>
      </c>
      <c r="BO507" s="79">
        <f t="shared" ca="1" si="414"/>
        <v>0</v>
      </c>
      <c r="BP507" s="79">
        <f t="shared" ca="1" si="446"/>
        <v>820631.60100000002</v>
      </c>
      <c r="BQ507" s="14">
        <f ca="1">SUM(BO$12:BO507)</f>
        <v>418451.641</v>
      </c>
      <c r="BR507" s="77">
        <f ca="1">SUM(BM$12:BM507)+SUMIF(BN$12:BN507, "&lt;0")</f>
        <v>402179.95999999996</v>
      </c>
      <c r="BT507" s="78">
        <v>44681</v>
      </c>
      <c r="BU507" s="79">
        <f t="shared" ca="1" si="415"/>
        <v>2000</v>
      </c>
      <c r="BV507" s="79">
        <f t="shared" ca="1" si="431"/>
        <v>2000</v>
      </c>
      <c r="BW507" s="79">
        <f t="shared" ca="1" si="440"/>
        <v>2000</v>
      </c>
      <c r="BX507" s="79">
        <f t="shared" ca="1" si="416"/>
        <v>0</v>
      </c>
      <c r="BY507" s="79">
        <f t="shared" ca="1" si="417"/>
        <v>0</v>
      </c>
      <c r="BZ507" s="79">
        <f t="shared" ca="1" si="423"/>
        <v>926081.49010891607</v>
      </c>
      <c r="CA507" s="14">
        <f ca="1">SUM(BY$12:BY507)</f>
        <v>472451.64100000006</v>
      </c>
      <c r="CB507" s="77">
        <f ca="1">SUM(BW$12:BW507)+SUMIF(BX$12:BX507, "&lt;0")</f>
        <v>453629.84910891607</v>
      </c>
      <c r="CD507" s="78">
        <v>44681</v>
      </c>
      <c r="CE507" s="79">
        <f t="shared" ca="1" si="418"/>
        <v>2500</v>
      </c>
      <c r="CF507" s="79">
        <f t="shared" ca="1" si="432"/>
        <v>2500</v>
      </c>
      <c r="CG507" s="79">
        <f t="shared" ca="1" si="441"/>
        <v>2203.4756896103891</v>
      </c>
      <c r="CH507" s="79">
        <f t="shared" ca="1" si="419"/>
        <v>296.52431038961095</v>
      </c>
      <c r="CI507" s="79">
        <f t="shared" ca="1" si="420"/>
        <v>296.52431038961095</v>
      </c>
      <c r="CJ507" s="79">
        <f t="shared" ca="1" si="447"/>
        <v>1129341.6999499127</v>
      </c>
      <c r="CK507" s="14">
        <f ca="1">SUM(CI$12:CI507)</f>
        <v>578726.7585137987</v>
      </c>
      <c r="CL507" s="77">
        <f ca="1">SUM(CG$12:CG507)+SUMIF(CH$12:CH507, "&lt;0")</f>
        <v>550614.94143611402</v>
      </c>
    </row>
    <row r="508" spans="1:90" x14ac:dyDescent="0.2">
      <c r="A508" s="56">
        <v>44682</v>
      </c>
      <c r="B508" s="76">
        <f ca="1">IF($A508&gt;= $C$5,$C$6, INDEX('[1]Historical Data'!$D$2:$D$742, MATCH(A508, '[1]Historical Data'!$B$2:$B$742, 0)))</f>
        <v>1942.7882857142852</v>
      </c>
      <c r="C508" s="79">
        <f t="shared" ca="1" si="424"/>
        <v>1942.7882857142852</v>
      </c>
      <c r="D508" s="79">
        <f t="shared" ca="1" si="433"/>
        <v>1942.7882857142852</v>
      </c>
      <c r="E508" s="79">
        <f t="shared" ca="1" si="395"/>
        <v>0</v>
      </c>
      <c r="F508" s="79">
        <f t="shared" ca="1" si="396"/>
        <v>0</v>
      </c>
      <c r="G508" s="79">
        <f t="shared" ca="1" si="421"/>
        <v>904316.6224285817</v>
      </c>
      <c r="H508" s="14">
        <f ca="1">SUM(F$12:F508)</f>
        <v>460093.91071428539</v>
      </c>
      <c r="I508" s="77">
        <f ca="1">SUM(D$12:D508)+SUMIF(E$12:E508, "&lt;0")</f>
        <v>444222.71171428543</v>
      </c>
      <c r="J508" s="14"/>
      <c r="K508" s="78">
        <v>44682</v>
      </c>
      <c r="L508" s="79">
        <f t="shared" ca="1" si="397"/>
        <v>1850.8969899038457</v>
      </c>
      <c r="M508" s="79">
        <f t="shared" ca="1" si="425"/>
        <v>1850.8969899038457</v>
      </c>
      <c r="N508" s="79">
        <f t="shared" ca="1" si="434"/>
        <v>1850.8969899038457</v>
      </c>
      <c r="O508" s="79">
        <f t="shared" ca="1" si="398"/>
        <v>0</v>
      </c>
      <c r="P508" s="79">
        <f t="shared" ca="1" si="399"/>
        <v>0</v>
      </c>
      <c r="Q508" s="79">
        <f t="shared" ca="1" si="442"/>
        <v>865262.82170913718</v>
      </c>
      <c r="R508" s="14">
        <f ca="1">SUM(P$12:P508)</f>
        <v>440245.39081922983</v>
      </c>
      <c r="S508" s="77">
        <f ca="1">SUM(N$12:N508)+SUMIF(O$12:O508, "&lt;0")</f>
        <v>425017.43088990293</v>
      </c>
      <c r="U508" s="78">
        <v>44682</v>
      </c>
      <c r="V508" s="79">
        <f t="shared" ca="1" si="400"/>
        <v>1250</v>
      </c>
      <c r="W508" s="79">
        <f t="shared" ca="1" si="426"/>
        <v>1250</v>
      </c>
      <c r="X508" s="79">
        <f t="shared" ca="1" si="435"/>
        <v>1250</v>
      </c>
      <c r="Y508" s="79">
        <f t="shared" ca="1" si="401"/>
        <v>0</v>
      </c>
      <c r="Z508" s="79">
        <f t="shared" ca="1" si="402"/>
        <v>0</v>
      </c>
      <c r="AA508" s="79">
        <f t="shared" ca="1" si="443"/>
        <v>609881.60100000002</v>
      </c>
      <c r="AB508" s="14">
        <f ca="1">SUM(Z$12:Z508)</f>
        <v>310451.641</v>
      </c>
      <c r="AC508" s="77">
        <f ca="1">SUM(X$12:X508)+SUMIF(Y$12:Y508, "&lt;0")</f>
        <v>299429.95999999996</v>
      </c>
      <c r="AE508" s="78">
        <v>44682</v>
      </c>
      <c r="AF508" s="79">
        <f t="shared" ca="1" si="403"/>
        <v>2000</v>
      </c>
      <c r="AG508" s="79">
        <f t="shared" ca="1" si="427"/>
        <v>2000</v>
      </c>
      <c r="AH508" s="79">
        <f t="shared" ca="1" si="436"/>
        <v>2000</v>
      </c>
      <c r="AI508" s="79">
        <f t="shared" ca="1" si="404"/>
        <v>0</v>
      </c>
      <c r="AJ508" s="79">
        <f t="shared" ca="1" si="405"/>
        <v>0</v>
      </c>
      <c r="AK508" s="79">
        <f t="shared" ca="1" si="422"/>
        <v>928081.49010891607</v>
      </c>
      <c r="AL508" s="14">
        <f ca="1">SUM(AJ$12:AJ508)</f>
        <v>472451.64100000006</v>
      </c>
      <c r="AM508" s="77">
        <f ca="1">SUM(AH$12:AH508)+SUMIF(AI$12:AI508, "&lt;0")</f>
        <v>455629.84910891607</v>
      </c>
      <c r="AO508" s="78">
        <v>44682</v>
      </c>
      <c r="AP508" s="79">
        <f t="shared" ca="1" si="406"/>
        <v>3000</v>
      </c>
      <c r="AQ508" s="79">
        <f t="shared" ca="1" si="428"/>
        <v>3000</v>
      </c>
      <c r="AR508" s="79">
        <f t="shared" ca="1" si="437"/>
        <v>2435.8740804695312</v>
      </c>
      <c r="AS508" s="79">
        <f t="shared" ca="1" si="407"/>
        <v>564.12591953046876</v>
      </c>
      <c r="AT508" s="79">
        <f t="shared" ca="1" si="408"/>
        <v>564.12591953046876</v>
      </c>
      <c r="AU508" s="79">
        <f t="shared" ca="1" si="444"/>
        <v>1324967.7235622816</v>
      </c>
      <c r="AV508" s="14">
        <f ca="1">SUM(AT$12:AT508)</f>
        <v>676950.75746431109</v>
      </c>
      <c r="AW508" s="77">
        <f ca="1">SUM(AR$12:AR508)+SUMIF(AS$12:AS508, "&lt;0")</f>
        <v>648016.96609797096</v>
      </c>
      <c r="AX508" s="14"/>
      <c r="AZ508" s="78">
        <v>44682</v>
      </c>
      <c r="BA508" s="79">
        <f t="shared" ca="1" si="409"/>
        <v>1500</v>
      </c>
      <c r="BB508" s="79">
        <f t="shared" ca="1" si="429"/>
        <v>1500</v>
      </c>
      <c r="BC508" s="79">
        <f t="shared" ca="1" si="438"/>
        <v>1500</v>
      </c>
      <c r="BD508" s="79">
        <f t="shared" ca="1" si="410"/>
        <v>0</v>
      </c>
      <c r="BE508" s="79">
        <f t="shared" ca="1" si="411"/>
        <v>0</v>
      </c>
      <c r="BF508" s="79">
        <f t="shared" ca="1" si="445"/>
        <v>716131.60100000002</v>
      </c>
      <c r="BG508" s="14">
        <f ca="1">SUM(BE$12:BE508)</f>
        <v>364451.641</v>
      </c>
      <c r="BH508" s="77">
        <f ca="1">SUM(BC$12:BC508)+SUMIF(BD$12:BD508, "&lt;0")</f>
        <v>351679.96</v>
      </c>
      <c r="BJ508" s="78">
        <v>44682</v>
      </c>
      <c r="BK508" s="79">
        <f t="shared" ca="1" si="412"/>
        <v>1750</v>
      </c>
      <c r="BL508" s="79">
        <f t="shared" ca="1" si="430"/>
        <v>1750</v>
      </c>
      <c r="BM508" s="79">
        <f t="shared" ca="1" si="439"/>
        <v>1750</v>
      </c>
      <c r="BN508" s="79">
        <f t="shared" ca="1" si="413"/>
        <v>0</v>
      </c>
      <c r="BO508" s="79">
        <f t="shared" ca="1" si="414"/>
        <v>0</v>
      </c>
      <c r="BP508" s="79">
        <f t="shared" ca="1" si="446"/>
        <v>822381.60100000002</v>
      </c>
      <c r="BQ508" s="14">
        <f ca="1">SUM(BO$12:BO508)</f>
        <v>418451.641</v>
      </c>
      <c r="BR508" s="77">
        <f ca="1">SUM(BM$12:BM508)+SUMIF(BN$12:BN508, "&lt;0")</f>
        <v>403929.95999999996</v>
      </c>
      <c r="BT508" s="78">
        <v>44682</v>
      </c>
      <c r="BU508" s="79">
        <f t="shared" ca="1" si="415"/>
        <v>2000</v>
      </c>
      <c r="BV508" s="79">
        <f t="shared" ca="1" si="431"/>
        <v>2000</v>
      </c>
      <c r="BW508" s="79">
        <f t="shared" ca="1" si="440"/>
        <v>2000</v>
      </c>
      <c r="BX508" s="79">
        <f t="shared" ca="1" si="416"/>
        <v>0</v>
      </c>
      <c r="BY508" s="79">
        <f t="shared" ca="1" si="417"/>
        <v>0</v>
      </c>
      <c r="BZ508" s="79">
        <f t="shared" ca="1" si="423"/>
        <v>928081.49010891607</v>
      </c>
      <c r="CA508" s="14">
        <f ca="1">SUM(BY$12:BY508)</f>
        <v>472451.64100000006</v>
      </c>
      <c r="CB508" s="77">
        <f ca="1">SUM(BW$12:BW508)+SUMIF(BX$12:BX508, "&lt;0")</f>
        <v>455629.84910891607</v>
      </c>
      <c r="CD508" s="78">
        <v>44682</v>
      </c>
      <c r="CE508" s="79">
        <f t="shared" ca="1" si="418"/>
        <v>2500</v>
      </c>
      <c r="CF508" s="79">
        <f t="shared" ca="1" si="432"/>
        <v>2500</v>
      </c>
      <c r="CG508" s="79">
        <f t="shared" ca="1" si="441"/>
        <v>2226.980936257492</v>
      </c>
      <c r="CH508" s="79">
        <f t="shared" ca="1" si="419"/>
        <v>273.01906374250802</v>
      </c>
      <c r="CI508" s="79">
        <f t="shared" ca="1" si="420"/>
        <v>273.01906374250802</v>
      </c>
      <c r="CJ508" s="79">
        <f t="shared" ca="1" si="447"/>
        <v>1131841.6999499127</v>
      </c>
      <c r="CK508" s="14">
        <f ca="1">SUM(CI$12:CI508)</f>
        <v>578999.77757754119</v>
      </c>
      <c r="CL508" s="77">
        <f ca="1">SUM(CG$12:CG508)+SUMIF(CH$12:CH508, "&lt;0")</f>
        <v>552841.92237237154</v>
      </c>
    </row>
    <row r="509" spans="1:90" x14ac:dyDescent="0.2">
      <c r="A509" s="56">
        <v>44683</v>
      </c>
      <c r="B509" s="76">
        <f ca="1">IF($A509&gt;= $C$5,$C$6, INDEX('[1]Historical Data'!$D$2:$D$742, MATCH(A509, '[1]Historical Data'!$B$2:$B$742, 0)))</f>
        <v>1942.7882857142852</v>
      </c>
      <c r="C509" s="79">
        <f t="shared" ca="1" si="424"/>
        <v>1942.7882857142852</v>
      </c>
      <c r="D509" s="79">
        <f t="shared" ca="1" si="433"/>
        <v>1504.8522857142837</v>
      </c>
      <c r="E509" s="79">
        <f t="shared" ca="1" si="395"/>
        <v>437.93600000000151</v>
      </c>
      <c r="F509" s="79">
        <f t="shared" ca="1" si="396"/>
        <v>437.93600000000151</v>
      </c>
      <c r="G509" s="79">
        <f t="shared" ca="1" si="421"/>
        <v>906259.41071429604</v>
      </c>
      <c r="H509" s="14">
        <f ca="1">SUM(F$12:F509)</f>
        <v>460531.84671428538</v>
      </c>
      <c r="I509" s="77">
        <f ca="1">SUM(D$12:D509)+SUMIF(E$12:E509, "&lt;0")</f>
        <v>445727.56399999972</v>
      </c>
      <c r="J509" s="14"/>
      <c r="K509" s="78">
        <v>44683</v>
      </c>
      <c r="L509" s="79">
        <f t="shared" ca="1" si="397"/>
        <v>1850.8969899038457</v>
      </c>
      <c r="M509" s="79">
        <f t="shared" ca="1" si="425"/>
        <v>1850.8969899038457</v>
      </c>
      <c r="N509" s="79">
        <f t="shared" ca="1" si="434"/>
        <v>1412.9609899038442</v>
      </c>
      <c r="O509" s="79">
        <f t="shared" ca="1" si="398"/>
        <v>437.93600000000151</v>
      </c>
      <c r="P509" s="79">
        <f t="shared" ca="1" si="399"/>
        <v>437.93600000000151</v>
      </c>
      <c r="Q509" s="79">
        <f t="shared" ca="1" si="442"/>
        <v>867113.71869904106</v>
      </c>
      <c r="R509" s="14">
        <f ca="1">SUM(P$12:P509)</f>
        <v>440683.32681922981</v>
      </c>
      <c r="S509" s="77">
        <f ca="1">SUM(N$12:N509)+SUMIF(O$12:O509, "&lt;0")</f>
        <v>426430.39187980676</v>
      </c>
      <c r="U509" s="78">
        <v>44683</v>
      </c>
      <c r="V509" s="79">
        <f t="shared" ca="1" si="400"/>
        <v>1250</v>
      </c>
      <c r="W509" s="79">
        <f t="shared" ca="1" si="426"/>
        <v>1250</v>
      </c>
      <c r="X509" s="79">
        <f t="shared" ca="1" si="435"/>
        <v>812.06399999999849</v>
      </c>
      <c r="Y509" s="79">
        <f t="shared" ca="1" si="401"/>
        <v>437.93600000000151</v>
      </c>
      <c r="Z509" s="79">
        <f t="shared" ca="1" si="402"/>
        <v>437.93600000000151</v>
      </c>
      <c r="AA509" s="79">
        <f t="shared" ca="1" si="443"/>
        <v>611131.60100000002</v>
      </c>
      <c r="AB509" s="14">
        <f ca="1">SUM(Z$12:Z509)</f>
        <v>310889.57699999999</v>
      </c>
      <c r="AC509" s="77">
        <f ca="1">SUM(X$12:X509)+SUMIF(Y$12:Y509, "&lt;0")</f>
        <v>300242.02399999998</v>
      </c>
      <c r="AE509" s="78">
        <v>44683</v>
      </c>
      <c r="AF509" s="79">
        <f t="shared" ca="1" si="403"/>
        <v>2000</v>
      </c>
      <c r="AG509" s="79">
        <f t="shared" ca="1" si="427"/>
        <v>2000</v>
      </c>
      <c r="AH509" s="79">
        <f t="shared" ca="1" si="436"/>
        <v>1562.0639999999985</v>
      </c>
      <c r="AI509" s="79">
        <f t="shared" ca="1" si="404"/>
        <v>437.93600000000151</v>
      </c>
      <c r="AJ509" s="79">
        <f t="shared" ca="1" si="405"/>
        <v>437.93600000000151</v>
      </c>
      <c r="AK509" s="79">
        <f t="shared" ca="1" si="422"/>
        <v>930081.49010891607</v>
      </c>
      <c r="AL509" s="14">
        <f ca="1">SUM(AJ$12:AJ509)</f>
        <v>472889.57700000005</v>
      </c>
      <c r="AM509" s="77">
        <f ca="1">SUM(AH$12:AH509)+SUMIF(AI$12:AI509, "&lt;0")</f>
        <v>457191.91310891608</v>
      </c>
      <c r="AO509" s="78">
        <v>44683</v>
      </c>
      <c r="AP509" s="79">
        <f t="shared" ca="1" si="406"/>
        <v>3000</v>
      </c>
      <c r="AQ509" s="79">
        <f t="shared" ca="1" si="428"/>
        <v>3000</v>
      </c>
      <c r="AR509" s="79">
        <f t="shared" ca="1" si="437"/>
        <v>1997.9380804695293</v>
      </c>
      <c r="AS509" s="79">
        <f t="shared" ca="1" si="407"/>
        <v>1002.0619195304707</v>
      </c>
      <c r="AT509" s="79">
        <f t="shared" ca="1" si="408"/>
        <v>1002.0619195304707</v>
      </c>
      <c r="AU509" s="79">
        <f t="shared" ca="1" si="444"/>
        <v>1327967.7235622816</v>
      </c>
      <c r="AV509" s="14">
        <f ca="1">SUM(AT$12:AT509)</f>
        <v>677952.81938384159</v>
      </c>
      <c r="AW509" s="77">
        <f ca="1">SUM(AR$12:AR509)+SUMIF(AS$12:AS509, "&lt;0")</f>
        <v>650014.90417844045</v>
      </c>
      <c r="AX509" s="14"/>
      <c r="AZ509" s="78">
        <v>44683</v>
      </c>
      <c r="BA509" s="79">
        <f t="shared" ca="1" si="409"/>
        <v>1500</v>
      </c>
      <c r="BB509" s="79">
        <f t="shared" ca="1" si="429"/>
        <v>1500</v>
      </c>
      <c r="BC509" s="79">
        <f t="shared" ca="1" si="438"/>
        <v>1062.0639999999985</v>
      </c>
      <c r="BD509" s="79">
        <f t="shared" ca="1" si="410"/>
        <v>437.93600000000151</v>
      </c>
      <c r="BE509" s="79">
        <f t="shared" ca="1" si="411"/>
        <v>437.93600000000151</v>
      </c>
      <c r="BF509" s="79">
        <f t="shared" ca="1" si="445"/>
        <v>717631.60100000002</v>
      </c>
      <c r="BG509" s="14">
        <f ca="1">SUM(BE$12:BE509)</f>
        <v>364889.57699999999</v>
      </c>
      <c r="BH509" s="77">
        <f ca="1">SUM(BC$12:BC509)+SUMIF(BD$12:BD509, "&lt;0")</f>
        <v>352742.02400000003</v>
      </c>
      <c r="BJ509" s="78">
        <v>44683</v>
      </c>
      <c r="BK509" s="79">
        <f t="shared" ca="1" si="412"/>
        <v>1750</v>
      </c>
      <c r="BL509" s="79">
        <f t="shared" ca="1" si="430"/>
        <v>1750</v>
      </c>
      <c r="BM509" s="79">
        <f t="shared" ca="1" si="439"/>
        <v>1312.0639999999985</v>
      </c>
      <c r="BN509" s="79">
        <f t="shared" ca="1" si="413"/>
        <v>437.93600000000151</v>
      </c>
      <c r="BO509" s="79">
        <f t="shared" ca="1" si="414"/>
        <v>437.93600000000151</v>
      </c>
      <c r="BP509" s="79">
        <f t="shared" ca="1" si="446"/>
        <v>824131.60100000002</v>
      </c>
      <c r="BQ509" s="14">
        <f ca="1">SUM(BO$12:BO509)</f>
        <v>418889.57699999999</v>
      </c>
      <c r="BR509" s="77">
        <f ca="1">SUM(BM$12:BM509)+SUMIF(BN$12:BN509, "&lt;0")</f>
        <v>405242.02399999998</v>
      </c>
      <c r="BT509" s="78">
        <v>44683</v>
      </c>
      <c r="BU509" s="79">
        <f t="shared" ca="1" si="415"/>
        <v>2000</v>
      </c>
      <c r="BV509" s="79">
        <f t="shared" ca="1" si="431"/>
        <v>2000</v>
      </c>
      <c r="BW509" s="79">
        <f t="shared" ca="1" si="440"/>
        <v>1562.0639999999985</v>
      </c>
      <c r="BX509" s="79">
        <f t="shared" ca="1" si="416"/>
        <v>437.93600000000151</v>
      </c>
      <c r="BY509" s="79">
        <f t="shared" ca="1" si="417"/>
        <v>437.93600000000151</v>
      </c>
      <c r="BZ509" s="79">
        <f t="shared" ca="1" si="423"/>
        <v>930081.49010891607</v>
      </c>
      <c r="CA509" s="14">
        <f ca="1">SUM(BY$12:BY509)</f>
        <v>472889.57700000005</v>
      </c>
      <c r="CB509" s="77">
        <f ca="1">SUM(BW$12:BW509)+SUMIF(BX$12:BX509, "&lt;0")</f>
        <v>457191.91310891608</v>
      </c>
      <c r="CD509" s="78">
        <v>44683</v>
      </c>
      <c r="CE509" s="79">
        <f t="shared" ca="1" si="418"/>
        <v>2500</v>
      </c>
      <c r="CF509" s="79">
        <f t="shared" ca="1" si="432"/>
        <v>2500</v>
      </c>
      <c r="CG509" s="79">
        <f t="shared" ca="1" si="441"/>
        <v>1812.5501829045934</v>
      </c>
      <c r="CH509" s="79">
        <f t="shared" ca="1" si="419"/>
        <v>687.44981709540662</v>
      </c>
      <c r="CI509" s="79">
        <f t="shared" ca="1" si="420"/>
        <v>687.44981709540662</v>
      </c>
      <c r="CJ509" s="79">
        <f t="shared" ca="1" si="447"/>
        <v>1134341.6999499127</v>
      </c>
      <c r="CK509" s="14">
        <f ca="1">SUM(CI$12:CI509)</f>
        <v>579687.2273946366</v>
      </c>
      <c r="CL509" s="77">
        <f ca="1">SUM(CG$12:CG509)+SUMIF(CH$12:CH509, "&lt;0")</f>
        <v>554654.47255527612</v>
      </c>
    </row>
    <row r="510" spans="1:90" x14ac:dyDescent="0.2">
      <c r="A510" s="56">
        <v>44684</v>
      </c>
      <c r="B510" s="76">
        <f ca="1">IF($A510&gt;= $C$5,$C$6, INDEX('[1]Historical Data'!$D$2:$D$742, MATCH(A510, '[1]Historical Data'!$B$2:$B$742, 0)))</f>
        <v>1942.7882857142852</v>
      </c>
      <c r="C510" s="79">
        <f t="shared" ca="1" si="424"/>
        <v>1942.7882857142852</v>
      </c>
      <c r="D510" s="79">
        <f t="shared" ca="1" si="433"/>
        <v>355.01828571428473</v>
      </c>
      <c r="E510" s="79">
        <f t="shared" ca="1" si="395"/>
        <v>1587.7700000000004</v>
      </c>
      <c r="F510" s="79">
        <f t="shared" ca="1" si="396"/>
        <v>1587.7700000000004</v>
      </c>
      <c r="G510" s="79">
        <f t="shared" ca="1" si="421"/>
        <v>908202.19900001038</v>
      </c>
      <c r="H510" s="14">
        <f ca="1">SUM(F$12:F510)</f>
        <v>462119.6167142854</v>
      </c>
      <c r="I510" s="77">
        <f ca="1">SUM(D$12:D510)+SUMIF(E$12:E510, "&lt;0")</f>
        <v>446082.58228571399</v>
      </c>
      <c r="J510" s="14"/>
      <c r="K510" s="78">
        <v>44684</v>
      </c>
      <c r="L510" s="79">
        <f t="shared" ca="1" si="397"/>
        <v>1850.8969899038457</v>
      </c>
      <c r="M510" s="79">
        <f t="shared" ca="1" si="425"/>
        <v>1850.8969899038457</v>
      </c>
      <c r="N510" s="79">
        <f t="shared" ca="1" si="434"/>
        <v>263.12698990384524</v>
      </c>
      <c r="O510" s="79">
        <f t="shared" ca="1" si="398"/>
        <v>1587.7700000000004</v>
      </c>
      <c r="P510" s="79">
        <f t="shared" ca="1" si="399"/>
        <v>1587.7700000000004</v>
      </c>
      <c r="Q510" s="79">
        <f t="shared" ca="1" si="442"/>
        <v>868964.61568894493</v>
      </c>
      <c r="R510" s="14">
        <f ca="1">SUM(P$12:P510)</f>
        <v>442271.09681922983</v>
      </c>
      <c r="S510" s="77">
        <f ca="1">SUM(N$12:N510)+SUMIF(O$12:O510, "&lt;0")</f>
        <v>426693.51886971062</v>
      </c>
      <c r="U510" s="78">
        <v>44684</v>
      </c>
      <c r="V510" s="79">
        <f t="shared" ca="1" si="400"/>
        <v>1250</v>
      </c>
      <c r="W510" s="79">
        <f t="shared" ca="1" si="426"/>
        <v>1250</v>
      </c>
      <c r="X510" s="79">
        <f t="shared" ca="1" si="435"/>
        <v>0</v>
      </c>
      <c r="Y510" s="79">
        <f t="shared" ca="1" si="401"/>
        <v>1250</v>
      </c>
      <c r="Z510" s="79">
        <f t="shared" ca="1" si="402"/>
        <v>1250</v>
      </c>
      <c r="AA510" s="79">
        <f t="shared" ca="1" si="443"/>
        <v>612381.60100000002</v>
      </c>
      <c r="AB510" s="14">
        <f ca="1">SUM(Z$12:Z510)</f>
        <v>312139.57699999999</v>
      </c>
      <c r="AC510" s="77">
        <f ca="1">SUM(X$12:X510)+SUMIF(Y$12:Y510, "&lt;0")</f>
        <v>300242.02399999998</v>
      </c>
      <c r="AE510" s="78">
        <v>44684</v>
      </c>
      <c r="AF510" s="79">
        <f t="shared" ca="1" si="403"/>
        <v>2000</v>
      </c>
      <c r="AG510" s="79">
        <f t="shared" ca="1" si="427"/>
        <v>2000</v>
      </c>
      <c r="AH510" s="79">
        <f t="shared" ca="1" si="436"/>
        <v>412.22999999999956</v>
      </c>
      <c r="AI510" s="79">
        <f t="shared" ca="1" si="404"/>
        <v>1587.7700000000004</v>
      </c>
      <c r="AJ510" s="79">
        <f t="shared" ca="1" si="405"/>
        <v>1587.7700000000004</v>
      </c>
      <c r="AK510" s="79">
        <f t="shared" ca="1" si="422"/>
        <v>932081.49010891607</v>
      </c>
      <c r="AL510" s="14">
        <f ca="1">SUM(AJ$12:AJ510)</f>
        <v>474477.34700000007</v>
      </c>
      <c r="AM510" s="77">
        <f ca="1">SUM(AH$12:AH510)+SUMIF(AI$12:AI510, "&lt;0")</f>
        <v>457604.14310891606</v>
      </c>
      <c r="AO510" s="78">
        <v>44684</v>
      </c>
      <c r="AP510" s="79">
        <f t="shared" ca="1" si="406"/>
        <v>3000</v>
      </c>
      <c r="AQ510" s="79">
        <f t="shared" ca="1" si="428"/>
        <v>3000</v>
      </c>
      <c r="AR510" s="79">
        <f t="shared" ca="1" si="437"/>
        <v>848.10408046953034</v>
      </c>
      <c r="AS510" s="79">
        <f t="shared" ca="1" si="407"/>
        <v>2151.8959195304697</v>
      </c>
      <c r="AT510" s="79">
        <f t="shared" ca="1" si="408"/>
        <v>2151.8959195304697</v>
      </c>
      <c r="AU510" s="79">
        <f t="shared" ca="1" si="444"/>
        <v>1330967.7235622816</v>
      </c>
      <c r="AV510" s="14">
        <f ca="1">SUM(AT$12:AT510)</f>
        <v>680104.71530337201</v>
      </c>
      <c r="AW510" s="77">
        <f ca="1">SUM(AR$12:AR510)+SUMIF(AS$12:AS510, "&lt;0")</f>
        <v>650863.00825891003</v>
      </c>
      <c r="AX510" s="14"/>
      <c r="AZ510" s="78">
        <v>44684</v>
      </c>
      <c r="BA510" s="79">
        <f t="shared" ca="1" si="409"/>
        <v>1500</v>
      </c>
      <c r="BB510" s="79">
        <f t="shared" ca="1" si="429"/>
        <v>1500</v>
      </c>
      <c r="BC510" s="79">
        <f t="shared" ca="1" si="438"/>
        <v>0</v>
      </c>
      <c r="BD510" s="79">
        <f t="shared" ca="1" si="410"/>
        <v>1500</v>
      </c>
      <c r="BE510" s="79">
        <f t="shared" ca="1" si="411"/>
        <v>1500</v>
      </c>
      <c r="BF510" s="79">
        <f t="shared" ca="1" si="445"/>
        <v>719131.60100000002</v>
      </c>
      <c r="BG510" s="14">
        <f ca="1">SUM(BE$12:BE510)</f>
        <v>366389.57699999999</v>
      </c>
      <c r="BH510" s="77">
        <f ca="1">SUM(BC$12:BC510)+SUMIF(BD$12:BD510, "&lt;0")</f>
        <v>352742.02400000003</v>
      </c>
      <c r="BJ510" s="78">
        <v>44684</v>
      </c>
      <c r="BK510" s="79">
        <f t="shared" ca="1" si="412"/>
        <v>1750</v>
      </c>
      <c r="BL510" s="79">
        <f t="shared" ca="1" si="430"/>
        <v>1750</v>
      </c>
      <c r="BM510" s="79">
        <f t="shared" ca="1" si="439"/>
        <v>162.22999999999956</v>
      </c>
      <c r="BN510" s="79">
        <f t="shared" ca="1" si="413"/>
        <v>1587.7700000000004</v>
      </c>
      <c r="BO510" s="79">
        <f t="shared" ca="1" si="414"/>
        <v>1587.7700000000004</v>
      </c>
      <c r="BP510" s="79">
        <f t="shared" ca="1" si="446"/>
        <v>825881.60100000002</v>
      </c>
      <c r="BQ510" s="14">
        <f ca="1">SUM(BO$12:BO510)</f>
        <v>420477.34700000001</v>
      </c>
      <c r="BR510" s="77">
        <f ca="1">SUM(BM$12:BM510)+SUMIF(BN$12:BN510, "&lt;0")</f>
        <v>405404.25399999996</v>
      </c>
      <c r="BT510" s="78">
        <v>44684</v>
      </c>
      <c r="BU510" s="79">
        <f t="shared" ca="1" si="415"/>
        <v>2000</v>
      </c>
      <c r="BV510" s="79">
        <f t="shared" ca="1" si="431"/>
        <v>2000</v>
      </c>
      <c r="BW510" s="79">
        <f t="shared" ca="1" si="440"/>
        <v>412.22999999999956</v>
      </c>
      <c r="BX510" s="79">
        <f t="shared" ca="1" si="416"/>
        <v>1587.7700000000004</v>
      </c>
      <c r="BY510" s="79">
        <f t="shared" ca="1" si="417"/>
        <v>1587.7700000000004</v>
      </c>
      <c r="BZ510" s="79">
        <f t="shared" ca="1" si="423"/>
        <v>932081.49010891607</v>
      </c>
      <c r="CA510" s="14">
        <f ca="1">SUM(BY$12:BY510)</f>
        <v>474477.34700000007</v>
      </c>
      <c r="CB510" s="77">
        <f ca="1">SUM(BW$12:BW510)+SUMIF(BX$12:BX510, "&lt;0")</f>
        <v>457604.14310891606</v>
      </c>
      <c r="CD510" s="78">
        <v>44684</v>
      </c>
      <c r="CE510" s="79">
        <f t="shared" ca="1" si="418"/>
        <v>2500</v>
      </c>
      <c r="CF510" s="79">
        <f t="shared" ca="1" si="432"/>
        <v>2500</v>
      </c>
      <c r="CG510" s="79">
        <f t="shared" ca="1" si="441"/>
        <v>686.22142955169693</v>
      </c>
      <c r="CH510" s="79">
        <f t="shared" ca="1" si="419"/>
        <v>1813.7785704483031</v>
      </c>
      <c r="CI510" s="79">
        <f t="shared" ca="1" si="420"/>
        <v>1813.7785704483031</v>
      </c>
      <c r="CJ510" s="79">
        <f t="shared" ca="1" si="447"/>
        <v>1136841.6999499127</v>
      </c>
      <c r="CK510" s="14">
        <f ca="1">SUM(CI$12:CI510)</f>
        <v>581501.00596508489</v>
      </c>
      <c r="CL510" s="77">
        <f ca="1">SUM(CG$12:CG510)+SUMIF(CH$12:CH510, "&lt;0")</f>
        <v>555340.69398482784</v>
      </c>
    </row>
    <row r="511" spans="1:90" x14ac:dyDescent="0.2">
      <c r="A511" s="56">
        <v>44685</v>
      </c>
      <c r="B511" s="76">
        <f ca="1">IF($A511&gt;= $C$5,$C$6, INDEX('[1]Historical Data'!$D$2:$D$742, MATCH(A511, '[1]Historical Data'!$B$2:$B$742, 0)))</f>
        <v>1942.7882857142852</v>
      </c>
      <c r="C511" s="79">
        <f t="shared" ca="1" si="424"/>
        <v>1942.7882857142852</v>
      </c>
      <c r="D511" s="79">
        <f t="shared" ca="1" si="433"/>
        <v>0</v>
      </c>
      <c r="E511" s="79">
        <f t="shared" ca="1" si="395"/>
        <v>1942.7882857142852</v>
      </c>
      <c r="F511" s="79">
        <f t="shared" ca="1" si="396"/>
        <v>1942.7882857142852</v>
      </c>
      <c r="G511" s="79">
        <f t="shared" ca="1" si="421"/>
        <v>910144.98728572472</v>
      </c>
      <c r="H511" s="14">
        <f ca="1">SUM(F$12:F511)</f>
        <v>464062.40499999968</v>
      </c>
      <c r="I511" s="77">
        <f ca="1">SUM(D$12:D511)+SUMIF(E$12:E511, "&lt;0")</f>
        <v>446082.58228571399</v>
      </c>
      <c r="J511" s="14"/>
      <c r="K511" s="78">
        <v>44685</v>
      </c>
      <c r="L511" s="79">
        <f t="shared" ca="1" si="397"/>
        <v>1850.8969899038457</v>
      </c>
      <c r="M511" s="79">
        <f t="shared" ca="1" si="425"/>
        <v>1850.8969899038457</v>
      </c>
      <c r="N511" s="79">
        <f t="shared" ca="1" si="434"/>
        <v>0</v>
      </c>
      <c r="O511" s="79">
        <f t="shared" ca="1" si="398"/>
        <v>1850.8969899038457</v>
      </c>
      <c r="P511" s="79">
        <f t="shared" ca="1" si="399"/>
        <v>1850.8969899038457</v>
      </c>
      <c r="Q511" s="79">
        <f t="shared" ca="1" si="442"/>
        <v>870815.51267884881</v>
      </c>
      <c r="R511" s="14">
        <f ca="1">SUM(P$12:P511)</f>
        <v>444121.99380913365</v>
      </c>
      <c r="S511" s="77">
        <f ca="1">SUM(N$12:N511)+SUMIF(O$12:O511, "&lt;0")</f>
        <v>426693.51886971062</v>
      </c>
      <c r="U511" s="78">
        <v>44685</v>
      </c>
      <c r="V511" s="79">
        <f t="shared" ca="1" si="400"/>
        <v>1250</v>
      </c>
      <c r="W511" s="79">
        <f t="shared" ca="1" si="426"/>
        <v>1250</v>
      </c>
      <c r="X511" s="79">
        <f t="shared" ca="1" si="435"/>
        <v>0</v>
      </c>
      <c r="Y511" s="79">
        <f t="shared" ca="1" si="401"/>
        <v>1250</v>
      </c>
      <c r="Z511" s="79">
        <f t="shared" ca="1" si="402"/>
        <v>1250</v>
      </c>
      <c r="AA511" s="79">
        <f t="shared" ca="1" si="443"/>
        <v>613631.60100000002</v>
      </c>
      <c r="AB511" s="14">
        <f ca="1">SUM(Z$12:Z511)</f>
        <v>313389.57699999999</v>
      </c>
      <c r="AC511" s="77">
        <f ca="1">SUM(X$12:X511)+SUMIF(Y$12:Y511, "&lt;0")</f>
        <v>300242.02399999998</v>
      </c>
      <c r="AE511" s="78">
        <v>44685</v>
      </c>
      <c r="AF511" s="79">
        <f t="shared" ca="1" si="403"/>
        <v>2000</v>
      </c>
      <c r="AG511" s="79">
        <f t="shared" ca="1" si="427"/>
        <v>2000</v>
      </c>
      <c r="AH511" s="79">
        <f t="shared" ca="1" si="436"/>
        <v>15.237000000003718</v>
      </c>
      <c r="AI511" s="79">
        <f t="shared" ca="1" si="404"/>
        <v>1984.7629999999963</v>
      </c>
      <c r="AJ511" s="79">
        <f t="shared" ca="1" si="405"/>
        <v>1984.7629999999963</v>
      </c>
      <c r="AK511" s="79">
        <f t="shared" ca="1" si="422"/>
        <v>934081.49010891607</v>
      </c>
      <c r="AL511" s="14">
        <f ca="1">SUM(AJ$12:AJ511)</f>
        <v>476462.11000000004</v>
      </c>
      <c r="AM511" s="77">
        <f ca="1">SUM(AH$12:AH511)+SUMIF(AI$12:AI511, "&lt;0")</f>
        <v>457619.38010891608</v>
      </c>
      <c r="AO511" s="78">
        <v>44685</v>
      </c>
      <c r="AP511" s="79">
        <f t="shared" ca="1" si="406"/>
        <v>3000</v>
      </c>
      <c r="AQ511" s="79">
        <f t="shared" ca="1" si="428"/>
        <v>3000</v>
      </c>
      <c r="AR511" s="79">
        <f t="shared" ca="1" si="437"/>
        <v>451.1110804695345</v>
      </c>
      <c r="AS511" s="79">
        <f t="shared" ca="1" si="407"/>
        <v>2548.8889195304655</v>
      </c>
      <c r="AT511" s="79">
        <f t="shared" ca="1" si="408"/>
        <v>2548.8889195304655</v>
      </c>
      <c r="AU511" s="79">
        <f t="shared" ca="1" si="444"/>
        <v>1333967.7235622816</v>
      </c>
      <c r="AV511" s="14">
        <f ca="1">SUM(AT$12:AT511)</f>
        <v>682653.60422290245</v>
      </c>
      <c r="AW511" s="77">
        <f ca="1">SUM(AR$12:AR511)+SUMIF(AS$12:AS511, "&lt;0")</f>
        <v>651314.1193393796</v>
      </c>
      <c r="AX511" s="14"/>
      <c r="AZ511" s="78">
        <v>44685</v>
      </c>
      <c r="BA511" s="79">
        <f t="shared" ca="1" si="409"/>
        <v>1500</v>
      </c>
      <c r="BB511" s="79">
        <f t="shared" ca="1" si="429"/>
        <v>1500</v>
      </c>
      <c r="BC511" s="79">
        <f t="shared" ca="1" si="438"/>
        <v>0</v>
      </c>
      <c r="BD511" s="79">
        <f t="shared" ca="1" si="410"/>
        <v>1500</v>
      </c>
      <c r="BE511" s="79">
        <f t="shared" ca="1" si="411"/>
        <v>1500</v>
      </c>
      <c r="BF511" s="79">
        <f t="shared" ca="1" si="445"/>
        <v>720631.60100000002</v>
      </c>
      <c r="BG511" s="14">
        <f ca="1">SUM(BE$12:BE511)</f>
        <v>367889.57699999999</v>
      </c>
      <c r="BH511" s="77">
        <f ca="1">SUM(BC$12:BC511)+SUMIF(BD$12:BD511, "&lt;0")</f>
        <v>352742.02400000003</v>
      </c>
      <c r="BJ511" s="78">
        <v>44685</v>
      </c>
      <c r="BK511" s="79">
        <f t="shared" ca="1" si="412"/>
        <v>1750</v>
      </c>
      <c r="BL511" s="79">
        <f t="shared" ca="1" si="430"/>
        <v>1750</v>
      </c>
      <c r="BM511" s="79">
        <f t="shared" ca="1" si="439"/>
        <v>0</v>
      </c>
      <c r="BN511" s="79">
        <f t="shared" ca="1" si="413"/>
        <v>1750</v>
      </c>
      <c r="BO511" s="79">
        <f t="shared" ca="1" si="414"/>
        <v>1750</v>
      </c>
      <c r="BP511" s="79">
        <f t="shared" ca="1" si="446"/>
        <v>827631.60100000002</v>
      </c>
      <c r="BQ511" s="14">
        <f ca="1">SUM(BO$12:BO511)</f>
        <v>422227.34700000001</v>
      </c>
      <c r="BR511" s="77">
        <f ca="1">SUM(BM$12:BM511)+SUMIF(BN$12:BN511, "&lt;0")</f>
        <v>405404.25399999996</v>
      </c>
      <c r="BT511" s="78">
        <v>44685</v>
      </c>
      <c r="BU511" s="79">
        <f t="shared" ca="1" si="415"/>
        <v>2000</v>
      </c>
      <c r="BV511" s="79">
        <f t="shared" ca="1" si="431"/>
        <v>2000</v>
      </c>
      <c r="BW511" s="79">
        <f t="shared" ca="1" si="440"/>
        <v>15.237000000003718</v>
      </c>
      <c r="BX511" s="79">
        <f t="shared" ca="1" si="416"/>
        <v>1984.7629999999963</v>
      </c>
      <c r="BY511" s="79">
        <f t="shared" ca="1" si="417"/>
        <v>1984.7629999999963</v>
      </c>
      <c r="BZ511" s="79">
        <f t="shared" ca="1" si="423"/>
        <v>934081.49010891607</v>
      </c>
      <c r="CA511" s="14">
        <f ca="1">SUM(BY$12:BY511)</f>
        <v>476462.11000000004</v>
      </c>
      <c r="CB511" s="77">
        <f ca="1">SUM(BW$12:BW511)+SUMIF(BX$12:BX511, "&lt;0")</f>
        <v>457619.38010891608</v>
      </c>
      <c r="CD511" s="78">
        <v>44685</v>
      </c>
      <c r="CE511" s="79">
        <f t="shared" ca="1" si="418"/>
        <v>2500</v>
      </c>
      <c r="CF511" s="79">
        <f t="shared" ca="1" si="432"/>
        <v>2500</v>
      </c>
      <c r="CG511" s="79">
        <f t="shared" ca="1" si="441"/>
        <v>312.73367619880401</v>
      </c>
      <c r="CH511" s="79">
        <f t="shared" ca="1" si="419"/>
        <v>2187.266323801196</v>
      </c>
      <c r="CI511" s="79">
        <f t="shared" ca="1" si="420"/>
        <v>2187.266323801196</v>
      </c>
      <c r="CJ511" s="79">
        <f t="shared" ca="1" si="447"/>
        <v>1139341.6999499127</v>
      </c>
      <c r="CK511" s="14">
        <f ca="1">SUM(CI$12:CI511)</f>
        <v>583688.27228888613</v>
      </c>
      <c r="CL511" s="77">
        <f ca="1">SUM(CG$12:CG511)+SUMIF(CH$12:CH511, "&lt;0")</f>
        <v>555653.4276610266</v>
      </c>
    </row>
    <row r="512" spans="1:90" x14ac:dyDescent="0.2">
      <c r="A512" s="56">
        <v>44686</v>
      </c>
      <c r="B512" s="76">
        <f ca="1">IF($A512&gt;= $C$5,$C$6, INDEX('[1]Historical Data'!$D$2:$D$742, MATCH(A512, '[1]Historical Data'!$B$2:$B$742, 0)))</f>
        <v>1942.7882857142852</v>
      </c>
      <c r="C512" s="79">
        <f t="shared" ca="1" si="424"/>
        <v>1942.7882857142852</v>
      </c>
      <c r="D512" s="79">
        <f t="shared" ca="1" si="433"/>
        <v>536.16457142858008</v>
      </c>
      <c r="E512" s="79">
        <f t="shared" ca="1" si="395"/>
        <v>1406.6237142857051</v>
      </c>
      <c r="F512" s="79">
        <f t="shared" ca="1" si="396"/>
        <v>1406.6237142857051</v>
      </c>
      <c r="G512" s="79">
        <f t="shared" ca="1" si="421"/>
        <v>912087.77557143907</v>
      </c>
      <c r="H512" s="14">
        <f ca="1">SUM(F$12:F512)</f>
        <v>465469.02871428541</v>
      </c>
      <c r="I512" s="77">
        <f ca="1">SUM(D$12:D512)+SUMIF(E$12:E512, "&lt;0")</f>
        <v>446618.74685714254</v>
      </c>
      <c r="J512" s="14"/>
      <c r="K512" s="78">
        <v>44686</v>
      </c>
      <c r="L512" s="79">
        <f t="shared" ca="1" si="397"/>
        <v>1850.8969899038457</v>
      </c>
      <c r="M512" s="79">
        <f t="shared" ca="1" si="425"/>
        <v>1850.8969899038457</v>
      </c>
      <c r="N512" s="79">
        <f t="shared" ca="1" si="434"/>
        <v>352.3819798077011</v>
      </c>
      <c r="O512" s="79">
        <f t="shared" ca="1" si="398"/>
        <v>1498.5150100961446</v>
      </c>
      <c r="P512" s="79">
        <f t="shared" ca="1" si="399"/>
        <v>1498.5150100961446</v>
      </c>
      <c r="Q512" s="79">
        <f t="shared" ca="1" si="442"/>
        <v>872666.40966875269</v>
      </c>
      <c r="R512" s="14">
        <f ca="1">SUM(P$12:P512)</f>
        <v>445620.50881922978</v>
      </c>
      <c r="S512" s="77">
        <f ca="1">SUM(N$12:N512)+SUMIF(O$12:O512, "&lt;0")</f>
        <v>427045.90084951831</v>
      </c>
      <c r="U512" s="78">
        <v>44686</v>
      </c>
      <c r="V512" s="79">
        <f t="shared" ca="1" si="400"/>
        <v>1250</v>
      </c>
      <c r="W512" s="79">
        <f t="shared" ca="1" si="426"/>
        <v>1250</v>
      </c>
      <c r="X512" s="79">
        <f t="shared" ca="1" si="435"/>
        <v>0</v>
      </c>
      <c r="Y512" s="79">
        <f t="shared" ca="1" si="401"/>
        <v>1250</v>
      </c>
      <c r="Z512" s="79">
        <f t="shared" ca="1" si="402"/>
        <v>1250</v>
      </c>
      <c r="AA512" s="79">
        <f t="shared" ca="1" si="443"/>
        <v>614881.60100000002</v>
      </c>
      <c r="AB512" s="14">
        <f ca="1">SUM(Z$12:Z512)</f>
        <v>314639.57699999999</v>
      </c>
      <c r="AC512" s="77">
        <f ca="1">SUM(X$12:X512)+SUMIF(Y$12:Y512, "&lt;0")</f>
        <v>300242.02399999998</v>
      </c>
      <c r="AE512" s="78">
        <v>44686</v>
      </c>
      <c r="AF512" s="79">
        <f t="shared" ca="1" si="403"/>
        <v>2000</v>
      </c>
      <c r="AG512" s="79">
        <f t="shared" ca="1" si="427"/>
        <v>2000</v>
      </c>
      <c r="AH512" s="79">
        <f t="shared" ca="1" si="436"/>
        <v>635.35100000000602</v>
      </c>
      <c r="AI512" s="79">
        <f t="shared" ca="1" si="404"/>
        <v>1364.648999999994</v>
      </c>
      <c r="AJ512" s="79">
        <f t="shared" ca="1" si="405"/>
        <v>1364.648999999994</v>
      </c>
      <c r="AK512" s="79">
        <f t="shared" ca="1" si="422"/>
        <v>936081.49010891607</v>
      </c>
      <c r="AL512" s="14">
        <f ca="1">SUM(AJ$12:AJ512)</f>
        <v>477826.75900000002</v>
      </c>
      <c r="AM512" s="77">
        <f ca="1">SUM(AH$12:AH512)+SUMIF(AI$12:AI512, "&lt;0")</f>
        <v>458254.73110891611</v>
      </c>
      <c r="AO512" s="78">
        <v>44686</v>
      </c>
      <c r="AP512" s="79">
        <f t="shared" ca="1" si="406"/>
        <v>3000</v>
      </c>
      <c r="AQ512" s="79">
        <f t="shared" ca="1" si="428"/>
        <v>3000</v>
      </c>
      <c r="AR512" s="79">
        <f t="shared" ca="1" si="437"/>
        <v>1071.2250804695368</v>
      </c>
      <c r="AS512" s="79">
        <f t="shared" ca="1" si="407"/>
        <v>1928.7749195304632</v>
      </c>
      <c r="AT512" s="79">
        <f t="shared" ca="1" si="408"/>
        <v>1928.7749195304632</v>
      </c>
      <c r="AU512" s="79">
        <f t="shared" ca="1" si="444"/>
        <v>1336967.7235622816</v>
      </c>
      <c r="AV512" s="14">
        <f ca="1">SUM(AT$12:AT512)</f>
        <v>684582.37914243294</v>
      </c>
      <c r="AW512" s="77">
        <f ca="1">SUM(AR$12:AR512)+SUMIF(AS$12:AS512, "&lt;0")</f>
        <v>652385.34441984911</v>
      </c>
      <c r="AX512" s="14"/>
      <c r="AZ512" s="78">
        <v>44686</v>
      </c>
      <c r="BA512" s="79">
        <f t="shared" ca="1" si="409"/>
        <v>1500</v>
      </c>
      <c r="BB512" s="79">
        <f t="shared" ca="1" si="429"/>
        <v>1500</v>
      </c>
      <c r="BC512" s="79">
        <f t="shared" ca="1" si="438"/>
        <v>0</v>
      </c>
      <c r="BD512" s="79">
        <f t="shared" ca="1" si="410"/>
        <v>1500</v>
      </c>
      <c r="BE512" s="79">
        <f t="shared" ca="1" si="411"/>
        <v>1500</v>
      </c>
      <c r="BF512" s="79">
        <f t="shared" ca="1" si="445"/>
        <v>722131.60100000002</v>
      </c>
      <c r="BG512" s="14">
        <f ca="1">SUM(BE$12:BE512)</f>
        <v>369389.57699999999</v>
      </c>
      <c r="BH512" s="77">
        <f ca="1">SUM(BC$12:BC512)+SUMIF(BD$12:BD512, "&lt;0")</f>
        <v>352742.02400000003</v>
      </c>
      <c r="BJ512" s="78">
        <v>44686</v>
      </c>
      <c r="BK512" s="79">
        <f t="shared" ca="1" si="412"/>
        <v>1750</v>
      </c>
      <c r="BL512" s="79">
        <f t="shared" ca="1" si="430"/>
        <v>1750</v>
      </c>
      <c r="BM512" s="79">
        <f t="shared" ca="1" si="439"/>
        <v>150.58800000000974</v>
      </c>
      <c r="BN512" s="79">
        <f t="shared" ca="1" si="413"/>
        <v>1599.4119999999903</v>
      </c>
      <c r="BO512" s="79">
        <f t="shared" ca="1" si="414"/>
        <v>1599.4119999999903</v>
      </c>
      <c r="BP512" s="79">
        <f t="shared" ca="1" si="446"/>
        <v>829381.60100000002</v>
      </c>
      <c r="BQ512" s="14">
        <f ca="1">SUM(BO$12:BO512)</f>
        <v>423826.75900000002</v>
      </c>
      <c r="BR512" s="77">
        <f ca="1">SUM(BM$12:BM512)+SUMIF(BN$12:BN512, "&lt;0")</f>
        <v>405554.84199999995</v>
      </c>
      <c r="BT512" s="78">
        <v>44686</v>
      </c>
      <c r="BU512" s="79">
        <f t="shared" ca="1" si="415"/>
        <v>2000</v>
      </c>
      <c r="BV512" s="79">
        <f t="shared" ca="1" si="431"/>
        <v>2000</v>
      </c>
      <c r="BW512" s="79">
        <f t="shared" ca="1" si="440"/>
        <v>635.35100000000602</v>
      </c>
      <c r="BX512" s="79">
        <f t="shared" ca="1" si="416"/>
        <v>1364.648999999994</v>
      </c>
      <c r="BY512" s="79">
        <f t="shared" ca="1" si="417"/>
        <v>1364.648999999994</v>
      </c>
      <c r="BZ512" s="79">
        <f t="shared" ca="1" si="423"/>
        <v>936081.49010891607</v>
      </c>
      <c r="CA512" s="14">
        <f ca="1">SUM(BY$12:BY512)</f>
        <v>477826.75900000002</v>
      </c>
      <c r="CB512" s="77">
        <f ca="1">SUM(BW$12:BW512)+SUMIF(BX$12:BX512, "&lt;0")</f>
        <v>458254.73110891611</v>
      </c>
      <c r="CD512" s="78">
        <v>44686</v>
      </c>
      <c r="CE512" s="79">
        <f t="shared" ca="1" si="418"/>
        <v>2500</v>
      </c>
      <c r="CF512" s="79">
        <f t="shared" ca="1" si="432"/>
        <v>2500</v>
      </c>
      <c r="CG512" s="79">
        <f t="shared" ca="1" si="441"/>
        <v>956.35292284590923</v>
      </c>
      <c r="CH512" s="79">
        <f t="shared" ca="1" si="419"/>
        <v>1543.6470771540908</v>
      </c>
      <c r="CI512" s="79">
        <f t="shared" ca="1" si="420"/>
        <v>1543.6470771540908</v>
      </c>
      <c r="CJ512" s="79">
        <f t="shared" ca="1" si="447"/>
        <v>1141841.6999499127</v>
      </c>
      <c r="CK512" s="14">
        <f ca="1">SUM(CI$12:CI512)</f>
        <v>585231.91936604027</v>
      </c>
      <c r="CL512" s="77">
        <f ca="1">SUM(CG$12:CG512)+SUMIF(CH$12:CH512, "&lt;0")</f>
        <v>556609.78058387246</v>
      </c>
    </row>
    <row r="513" spans="1:90" x14ac:dyDescent="0.2">
      <c r="A513" s="56">
        <v>44687</v>
      </c>
      <c r="B513" s="76">
        <f ca="1">IF($A513&gt;= $C$5,$C$6, INDEX('[1]Historical Data'!$D$2:$D$742, MATCH(A513, '[1]Historical Data'!$B$2:$B$742, 0)))</f>
        <v>1942.7882857142852</v>
      </c>
      <c r="C513" s="79">
        <f t="shared" ca="1" si="424"/>
        <v>1942.7882857142852</v>
      </c>
      <c r="D513" s="79">
        <f t="shared" ca="1" si="433"/>
        <v>0</v>
      </c>
      <c r="E513" s="79">
        <f t="shared" ca="1" si="395"/>
        <v>1942.7882857142852</v>
      </c>
      <c r="F513" s="79">
        <f t="shared" ca="1" si="396"/>
        <v>1942.7882857142852</v>
      </c>
      <c r="G513" s="79">
        <f t="shared" ca="1" si="421"/>
        <v>914030.56385715341</v>
      </c>
      <c r="H513" s="14">
        <f ca="1">SUM(F$12:F513)</f>
        <v>467411.81699999969</v>
      </c>
      <c r="I513" s="77">
        <f ca="1">SUM(D$12:D513)+SUMIF(E$12:E513, "&lt;0")</f>
        <v>446618.74685714254</v>
      </c>
      <c r="J513" s="14"/>
      <c r="K513" s="78">
        <v>44687</v>
      </c>
      <c r="L513" s="79">
        <f t="shared" ca="1" si="397"/>
        <v>1850.8969899038457</v>
      </c>
      <c r="M513" s="79">
        <f t="shared" ca="1" si="425"/>
        <v>1850.8969899038457</v>
      </c>
      <c r="N513" s="79">
        <f t="shared" ca="1" si="434"/>
        <v>0</v>
      </c>
      <c r="O513" s="79">
        <f t="shared" ca="1" si="398"/>
        <v>1850.8969899038457</v>
      </c>
      <c r="P513" s="79">
        <f t="shared" ca="1" si="399"/>
        <v>1850.8969899038457</v>
      </c>
      <c r="Q513" s="79">
        <f t="shared" ca="1" si="442"/>
        <v>874517.30665865657</v>
      </c>
      <c r="R513" s="14">
        <f ca="1">SUM(P$12:P513)</f>
        <v>447471.4058091336</v>
      </c>
      <c r="S513" s="77">
        <f ca="1">SUM(N$12:N513)+SUMIF(O$12:O513, "&lt;0")</f>
        <v>427045.90084951831</v>
      </c>
      <c r="U513" s="78">
        <v>44687</v>
      </c>
      <c r="V513" s="79">
        <f t="shared" ca="1" si="400"/>
        <v>1250</v>
      </c>
      <c r="W513" s="79">
        <f t="shared" ca="1" si="426"/>
        <v>1250</v>
      </c>
      <c r="X513" s="79">
        <f t="shared" ca="1" si="435"/>
        <v>0</v>
      </c>
      <c r="Y513" s="79">
        <f t="shared" ca="1" si="401"/>
        <v>1250</v>
      </c>
      <c r="Z513" s="79">
        <f t="shared" ca="1" si="402"/>
        <v>1250</v>
      </c>
      <c r="AA513" s="79">
        <f t="shared" ca="1" si="443"/>
        <v>616131.60100000002</v>
      </c>
      <c r="AB513" s="14">
        <f ca="1">SUM(Z$12:Z513)</f>
        <v>315889.57699999999</v>
      </c>
      <c r="AC513" s="77">
        <f ca="1">SUM(X$12:X513)+SUMIF(Y$12:Y513, "&lt;0")</f>
        <v>300242.02399999998</v>
      </c>
      <c r="AE513" s="78">
        <v>44687</v>
      </c>
      <c r="AF513" s="79">
        <f t="shared" ca="1" si="403"/>
        <v>2000</v>
      </c>
      <c r="AG513" s="79">
        <f t="shared" ca="1" si="427"/>
        <v>2000</v>
      </c>
      <c r="AH513" s="79">
        <f t="shared" ca="1" si="436"/>
        <v>2.1179999999958454</v>
      </c>
      <c r="AI513" s="79">
        <f t="shared" ca="1" si="404"/>
        <v>1997.8820000000042</v>
      </c>
      <c r="AJ513" s="79">
        <f t="shared" ca="1" si="405"/>
        <v>1997.8820000000042</v>
      </c>
      <c r="AK513" s="79">
        <f t="shared" ca="1" si="422"/>
        <v>938081.49010891607</v>
      </c>
      <c r="AL513" s="14">
        <f ca="1">SUM(AJ$12:AJ513)</f>
        <v>479824.641</v>
      </c>
      <c r="AM513" s="77">
        <f ca="1">SUM(AH$12:AH513)+SUMIF(AI$12:AI513, "&lt;0")</f>
        <v>458256.84910891613</v>
      </c>
      <c r="AO513" s="78">
        <v>44687</v>
      </c>
      <c r="AP513" s="79">
        <f t="shared" ca="1" si="406"/>
        <v>3000</v>
      </c>
      <c r="AQ513" s="79">
        <f t="shared" ca="1" si="428"/>
        <v>3000</v>
      </c>
      <c r="AR513" s="79">
        <f t="shared" ca="1" si="437"/>
        <v>437.99208046952663</v>
      </c>
      <c r="AS513" s="79">
        <f t="shared" ca="1" si="407"/>
        <v>2562.0079195304734</v>
      </c>
      <c r="AT513" s="79">
        <f t="shared" ca="1" si="408"/>
        <v>2562.0079195304734</v>
      </c>
      <c r="AU513" s="79">
        <f t="shared" ca="1" si="444"/>
        <v>1339967.7235622816</v>
      </c>
      <c r="AV513" s="14">
        <f ca="1">SUM(AT$12:AT513)</f>
        <v>687144.38706196344</v>
      </c>
      <c r="AW513" s="77">
        <f ca="1">SUM(AR$12:AR513)+SUMIF(AS$12:AS513, "&lt;0")</f>
        <v>652823.3365003186</v>
      </c>
      <c r="AX513" s="14"/>
      <c r="AZ513" s="78">
        <v>44687</v>
      </c>
      <c r="BA513" s="79">
        <f t="shared" ca="1" si="409"/>
        <v>1500</v>
      </c>
      <c r="BB513" s="79">
        <f t="shared" ca="1" si="429"/>
        <v>1500</v>
      </c>
      <c r="BC513" s="79">
        <f t="shared" ca="1" si="438"/>
        <v>0</v>
      </c>
      <c r="BD513" s="79">
        <f t="shared" ca="1" si="410"/>
        <v>1500</v>
      </c>
      <c r="BE513" s="79">
        <f t="shared" ca="1" si="411"/>
        <v>1500</v>
      </c>
      <c r="BF513" s="79">
        <f t="shared" ca="1" si="445"/>
        <v>723631.60100000002</v>
      </c>
      <c r="BG513" s="14">
        <f ca="1">SUM(BE$12:BE513)</f>
        <v>370889.57699999999</v>
      </c>
      <c r="BH513" s="77">
        <f ca="1">SUM(BC$12:BC513)+SUMIF(BD$12:BD513, "&lt;0")</f>
        <v>352742.02400000003</v>
      </c>
      <c r="BJ513" s="78">
        <v>44687</v>
      </c>
      <c r="BK513" s="79">
        <f t="shared" ca="1" si="412"/>
        <v>1750</v>
      </c>
      <c r="BL513" s="79">
        <f t="shared" ca="1" si="430"/>
        <v>1750</v>
      </c>
      <c r="BM513" s="79">
        <f t="shared" ca="1" si="439"/>
        <v>0</v>
      </c>
      <c r="BN513" s="79">
        <f t="shared" ca="1" si="413"/>
        <v>1750</v>
      </c>
      <c r="BO513" s="79">
        <f t="shared" ca="1" si="414"/>
        <v>1750</v>
      </c>
      <c r="BP513" s="79">
        <f t="shared" ca="1" si="446"/>
        <v>831131.60100000002</v>
      </c>
      <c r="BQ513" s="14">
        <f ca="1">SUM(BO$12:BO513)</f>
        <v>425576.75900000002</v>
      </c>
      <c r="BR513" s="77">
        <f ca="1">SUM(BM$12:BM513)+SUMIF(BN$12:BN513, "&lt;0")</f>
        <v>405554.84199999995</v>
      </c>
      <c r="BT513" s="78">
        <v>44687</v>
      </c>
      <c r="BU513" s="79">
        <f t="shared" ca="1" si="415"/>
        <v>2000</v>
      </c>
      <c r="BV513" s="79">
        <f t="shared" ca="1" si="431"/>
        <v>2000</v>
      </c>
      <c r="BW513" s="79">
        <f t="shared" ca="1" si="440"/>
        <v>2.1179999999958454</v>
      </c>
      <c r="BX513" s="79">
        <f t="shared" ca="1" si="416"/>
        <v>1997.8820000000042</v>
      </c>
      <c r="BY513" s="79">
        <f t="shared" ca="1" si="417"/>
        <v>1997.8820000000042</v>
      </c>
      <c r="BZ513" s="79">
        <f t="shared" ca="1" si="423"/>
        <v>938081.49010891607</v>
      </c>
      <c r="CA513" s="14">
        <f ca="1">SUM(BY$12:BY513)</f>
        <v>479824.641</v>
      </c>
      <c r="CB513" s="77">
        <f ca="1">SUM(BW$12:BW513)+SUMIF(BX$12:BX513, "&lt;0")</f>
        <v>458256.84910891613</v>
      </c>
      <c r="CD513" s="78">
        <v>44687</v>
      </c>
      <c r="CE513" s="79">
        <f t="shared" ca="1" si="418"/>
        <v>2500</v>
      </c>
      <c r="CF513" s="79">
        <f t="shared" ca="1" si="432"/>
        <v>2500</v>
      </c>
      <c r="CG513" s="79">
        <f t="shared" ca="1" si="441"/>
        <v>346.62516949300198</v>
      </c>
      <c r="CH513" s="79">
        <f t="shared" ca="1" si="419"/>
        <v>2153.374830506998</v>
      </c>
      <c r="CI513" s="79">
        <f t="shared" ca="1" si="420"/>
        <v>2153.374830506998</v>
      </c>
      <c r="CJ513" s="79">
        <f t="shared" ca="1" si="447"/>
        <v>1144341.6999499127</v>
      </c>
      <c r="CK513" s="14">
        <f ca="1">SUM(CI$12:CI513)</f>
        <v>587385.29419654724</v>
      </c>
      <c r="CL513" s="77">
        <f ca="1">SUM(CG$12:CG513)+SUMIF(CH$12:CH513, "&lt;0")</f>
        <v>556956.40575336548</v>
      </c>
    </row>
    <row r="514" spans="1:90" x14ac:dyDescent="0.2">
      <c r="A514" s="56">
        <v>44688</v>
      </c>
      <c r="B514" s="76">
        <f ca="1">IF($A514&gt;= $C$5,$C$6, INDEX('[1]Historical Data'!$D$2:$D$742, MATCH(A514, '[1]Historical Data'!$B$2:$B$742, 0)))</f>
        <v>1942.7882857142852</v>
      </c>
      <c r="C514" s="79">
        <f t="shared" ca="1" si="424"/>
        <v>1942.7882857142852</v>
      </c>
      <c r="D514" s="79">
        <f t="shared" ca="1" si="433"/>
        <v>1334.2705714285653</v>
      </c>
      <c r="E514" s="79">
        <f t="shared" ca="1" si="395"/>
        <v>608.51771428571988</v>
      </c>
      <c r="F514" s="79">
        <f t="shared" ca="1" si="396"/>
        <v>608.51771428571988</v>
      </c>
      <c r="G514" s="79">
        <f t="shared" ca="1" si="421"/>
        <v>915973.35214286775</v>
      </c>
      <c r="H514" s="14">
        <f ca="1">SUM(F$12:F514)</f>
        <v>468020.33471428539</v>
      </c>
      <c r="I514" s="77">
        <f ca="1">SUM(D$12:D514)+SUMIF(E$12:E514, "&lt;0")</f>
        <v>447953.01742857113</v>
      </c>
      <c r="J514" s="14"/>
      <c r="K514" s="78">
        <v>44688</v>
      </c>
      <c r="L514" s="79">
        <f t="shared" ca="1" si="397"/>
        <v>1850.8969899038457</v>
      </c>
      <c r="M514" s="79">
        <f t="shared" ca="1" si="425"/>
        <v>1850.8969899038457</v>
      </c>
      <c r="N514" s="79">
        <f t="shared" ca="1" si="434"/>
        <v>1150.4879798076863</v>
      </c>
      <c r="O514" s="79">
        <f t="shared" ca="1" si="398"/>
        <v>700.40901009615936</v>
      </c>
      <c r="P514" s="79">
        <f t="shared" ca="1" si="399"/>
        <v>700.40901009615936</v>
      </c>
      <c r="Q514" s="79">
        <f t="shared" ca="1" si="442"/>
        <v>876368.20364856045</v>
      </c>
      <c r="R514" s="14">
        <f ca="1">SUM(P$12:P514)</f>
        <v>448171.81481922977</v>
      </c>
      <c r="S514" s="77">
        <f ca="1">SUM(N$12:N514)+SUMIF(O$12:O514, "&lt;0")</f>
        <v>428196.38882932597</v>
      </c>
      <c r="U514" s="78">
        <v>44688</v>
      </c>
      <c r="V514" s="79">
        <f t="shared" ca="1" si="400"/>
        <v>1250</v>
      </c>
      <c r="W514" s="79">
        <f t="shared" ca="1" si="426"/>
        <v>1250</v>
      </c>
      <c r="X514" s="79">
        <f t="shared" ca="1" si="435"/>
        <v>0</v>
      </c>
      <c r="Y514" s="79">
        <f t="shared" ca="1" si="401"/>
        <v>1250</v>
      </c>
      <c r="Z514" s="79">
        <f t="shared" ca="1" si="402"/>
        <v>1250</v>
      </c>
      <c r="AA514" s="79">
        <f t="shared" ca="1" si="443"/>
        <v>617381.60100000002</v>
      </c>
      <c r="AB514" s="14">
        <f ca="1">SUM(Z$12:Z514)</f>
        <v>317139.57699999999</v>
      </c>
      <c r="AC514" s="77">
        <f ca="1">SUM(X$12:X514)+SUMIF(Y$12:Y514, "&lt;0")</f>
        <v>300242.02399999998</v>
      </c>
      <c r="AE514" s="78">
        <v>44688</v>
      </c>
      <c r="AF514" s="79">
        <f t="shared" ca="1" si="403"/>
        <v>2000</v>
      </c>
      <c r="AG514" s="79">
        <f t="shared" ca="1" si="427"/>
        <v>2000</v>
      </c>
      <c r="AH514" s="79">
        <f t="shared" ca="1" si="436"/>
        <v>1446.5759999999991</v>
      </c>
      <c r="AI514" s="79">
        <f t="shared" ca="1" si="404"/>
        <v>553.42400000000089</v>
      </c>
      <c r="AJ514" s="79">
        <f t="shared" ca="1" si="405"/>
        <v>553.42400000000089</v>
      </c>
      <c r="AK514" s="79">
        <f t="shared" ca="1" si="422"/>
        <v>940081.49010891607</v>
      </c>
      <c r="AL514" s="14">
        <f ca="1">SUM(AJ$12:AJ514)</f>
        <v>480378.065</v>
      </c>
      <c r="AM514" s="77">
        <f ca="1">SUM(AH$12:AH514)+SUMIF(AI$12:AI514, "&lt;0")</f>
        <v>459703.42510891613</v>
      </c>
      <c r="AO514" s="78">
        <v>44688</v>
      </c>
      <c r="AP514" s="79">
        <f t="shared" ca="1" si="406"/>
        <v>3000</v>
      </c>
      <c r="AQ514" s="79">
        <f t="shared" ca="1" si="428"/>
        <v>3000</v>
      </c>
      <c r="AR514" s="79">
        <f t="shared" ca="1" si="437"/>
        <v>1882.4500804695299</v>
      </c>
      <c r="AS514" s="79">
        <f t="shared" ca="1" si="407"/>
        <v>1117.5499195304701</v>
      </c>
      <c r="AT514" s="79">
        <f t="shared" ca="1" si="408"/>
        <v>1117.5499195304701</v>
      </c>
      <c r="AU514" s="79">
        <f t="shared" ca="1" si="444"/>
        <v>1342967.7235622816</v>
      </c>
      <c r="AV514" s="14">
        <f ca="1">SUM(AT$12:AT514)</f>
        <v>688261.93698149396</v>
      </c>
      <c r="AW514" s="77">
        <f ca="1">SUM(AR$12:AR514)+SUMIF(AS$12:AS514, "&lt;0")</f>
        <v>654705.78658078809</v>
      </c>
      <c r="AX514" s="14"/>
      <c r="AZ514" s="78">
        <v>44688</v>
      </c>
      <c r="BA514" s="79">
        <f t="shared" ca="1" si="409"/>
        <v>1500</v>
      </c>
      <c r="BB514" s="79">
        <f t="shared" ca="1" si="429"/>
        <v>1500</v>
      </c>
      <c r="BC514" s="79">
        <f t="shared" ca="1" si="438"/>
        <v>11.512000000004264</v>
      </c>
      <c r="BD514" s="79">
        <f t="shared" ca="1" si="410"/>
        <v>1488.4879999999957</v>
      </c>
      <c r="BE514" s="79">
        <f t="shared" ca="1" si="411"/>
        <v>1488.4879999999957</v>
      </c>
      <c r="BF514" s="79">
        <f t="shared" ca="1" si="445"/>
        <v>725131.60100000002</v>
      </c>
      <c r="BG514" s="14">
        <f ca="1">SUM(BE$12:BE514)</f>
        <v>372378.065</v>
      </c>
      <c r="BH514" s="77">
        <f ca="1">SUM(BC$12:BC514)+SUMIF(BD$12:BD514, "&lt;0")</f>
        <v>352753.53600000002</v>
      </c>
      <c r="BJ514" s="78">
        <v>44688</v>
      </c>
      <c r="BK514" s="79">
        <f t="shared" ca="1" si="412"/>
        <v>1750</v>
      </c>
      <c r="BL514" s="79">
        <f t="shared" ca="1" si="430"/>
        <v>1750</v>
      </c>
      <c r="BM514" s="79">
        <f t="shared" ca="1" si="439"/>
        <v>948.69399999999496</v>
      </c>
      <c r="BN514" s="79">
        <f t="shared" ca="1" si="413"/>
        <v>801.30600000000504</v>
      </c>
      <c r="BO514" s="79">
        <f t="shared" ca="1" si="414"/>
        <v>801.30600000000504</v>
      </c>
      <c r="BP514" s="79">
        <f t="shared" ca="1" si="446"/>
        <v>832881.60100000002</v>
      </c>
      <c r="BQ514" s="14">
        <f ca="1">SUM(BO$12:BO514)</f>
        <v>426378.065</v>
      </c>
      <c r="BR514" s="77">
        <f ca="1">SUM(BM$12:BM514)+SUMIF(BN$12:BN514, "&lt;0")</f>
        <v>406503.53599999996</v>
      </c>
      <c r="BT514" s="78">
        <v>44688</v>
      </c>
      <c r="BU514" s="79">
        <f t="shared" ca="1" si="415"/>
        <v>2000</v>
      </c>
      <c r="BV514" s="79">
        <f t="shared" ca="1" si="431"/>
        <v>2000</v>
      </c>
      <c r="BW514" s="79">
        <f t="shared" ca="1" si="440"/>
        <v>1446.5759999999991</v>
      </c>
      <c r="BX514" s="79">
        <f t="shared" ca="1" si="416"/>
        <v>553.42400000000089</v>
      </c>
      <c r="BY514" s="79">
        <f t="shared" ca="1" si="417"/>
        <v>553.42400000000089</v>
      </c>
      <c r="BZ514" s="79">
        <f t="shared" ca="1" si="423"/>
        <v>940081.49010891607</v>
      </c>
      <c r="CA514" s="14">
        <f ca="1">SUM(BY$12:BY514)</f>
        <v>480378.065</v>
      </c>
      <c r="CB514" s="77">
        <f ca="1">SUM(BW$12:BW514)+SUMIF(BX$12:BX514, "&lt;0")</f>
        <v>459703.42510891613</v>
      </c>
      <c r="CD514" s="78">
        <v>44688</v>
      </c>
      <c r="CE514" s="79">
        <f t="shared" ca="1" si="418"/>
        <v>2500</v>
      </c>
      <c r="CF514" s="79">
        <f t="shared" ca="1" si="432"/>
        <v>2500</v>
      </c>
      <c r="CG514" s="79">
        <f t="shared" ca="1" si="441"/>
        <v>1814.5884161401082</v>
      </c>
      <c r="CH514" s="79">
        <f t="shared" ca="1" si="419"/>
        <v>685.41158385989183</v>
      </c>
      <c r="CI514" s="79">
        <f t="shared" ca="1" si="420"/>
        <v>685.41158385989183</v>
      </c>
      <c r="CJ514" s="79">
        <f t="shared" ca="1" si="447"/>
        <v>1146841.6999499127</v>
      </c>
      <c r="CK514" s="14">
        <f ca="1">SUM(CI$12:CI514)</f>
        <v>588070.70578040718</v>
      </c>
      <c r="CL514" s="77">
        <f ca="1">SUM(CG$12:CG514)+SUMIF(CH$12:CH514, "&lt;0")</f>
        <v>558770.99416950555</v>
      </c>
    </row>
    <row r="515" spans="1:90" x14ac:dyDescent="0.2">
      <c r="A515" s="56">
        <v>44689</v>
      </c>
      <c r="B515" s="76">
        <f ca="1">IF($A515&gt;= $C$5,$C$6, INDEX('[1]Historical Data'!$D$2:$D$742, MATCH(A515, '[1]Historical Data'!$B$2:$B$742, 0)))</f>
        <v>1942.7882857142852</v>
      </c>
      <c r="C515" s="79">
        <f t="shared" ca="1" si="424"/>
        <v>1942.7882857142852</v>
      </c>
      <c r="D515" s="79">
        <f t="shared" ca="1" si="433"/>
        <v>1424.8842857142884</v>
      </c>
      <c r="E515" s="79">
        <f t="shared" ca="1" si="395"/>
        <v>517.90399999999681</v>
      </c>
      <c r="F515" s="79">
        <f t="shared" ca="1" si="396"/>
        <v>517.90399999999681</v>
      </c>
      <c r="G515" s="79">
        <f t="shared" ca="1" si="421"/>
        <v>917916.14042858209</v>
      </c>
      <c r="H515" s="14">
        <f ca="1">SUM(F$12:F515)</f>
        <v>468538.23871428537</v>
      </c>
      <c r="I515" s="77">
        <f ca="1">SUM(D$12:D515)+SUMIF(E$12:E515, "&lt;0")</f>
        <v>449377.90171428543</v>
      </c>
      <c r="J515" s="14"/>
      <c r="K515" s="78">
        <v>44689</v>
      </c>
      <c r="L515" s="79">
        <f t="shared" ca="1" si="397"/>
        <v>1850.8969899038457</v>
      </c>
      <c r="M515" s="79">
        <f t="shared" ca="1" si="425"/>
        <v>1850.8969899038457</v>
      </c>
      <c r="N515" s="79">
        <f t="shared" ca="1" si="434"/>
        <v>1332.9929899038489</v>
      </c>
      <c r="O515" s="79">
        <f t="shared" ca="1" si="398"/>
        <v>517.90399999999681</v>
      </c>
      <c r="P515" s="79">
        <f t="shared" ca="1" si="399"/>
        <v>517.90399999999681</v>
      </c>
      <c r="Q515" s="79">
        <f t="shared" ca="1" si="442"/>
        <v>878219.10063846433</v>
      </c>
      <c r="R515" s="14">
        <f ca="1">SUM(P$12:P515)</f>
        <v>448689.71881922975</v>
      </c>
      <c r="S515" s="77">
        <f ca="1">SUM(N$12:N515)+SUMIF(O$12:O515, "&lt;0")</f>
        <v>429529.38181922981</v>
      </c>
      <c r="U515" s="78">
        <v>44689</v>
      </c>
      <c r="V515" s="79">
        <f t="shared" ca="1" si="400"/>
        <v>1250</v>
      </c>
      <c r="W515" s="79">
        <f t="shared" ca="1" si="426"/>
        <v>1250</v>
      </c>
      <c r="X515" s="79">
        <f t="shared" ca="1" si="435"/>
        <v>0</v>
      </c>
      <c r="Y515" s="79">
        <f t="shared" ca="1" si="401"/>
        <v>1250</v>
      </c>
      <c r="Z515" s="79">
        <f t="shared" ca="1" si="402"/>
        <v>1250</v>
      </c>
      <c r="AA515" s="79">
        <f t="shared" ca="1" si="443"/>
        <v>618631.60100000002</v>
      </c>
      <c r="AB515" s="14">
        <f ca="1">SUM(Z$12:Z515)</f>
        <v>318389.57699999999</v>
      </c>
      <c r="AC515" s="77">
        <f ca="1">SUM(X$12:X515)+SUMIF(Y$12:Y515, "&lt;0")</f>
        <v>300242.02399999998</v>
      </c>
      <c r="AE515" s="78">
        <v>44689</v>
      </c>
      <c r="AF515" s="79">
        <f t="shared" ca="1" si="403"/>
        <v>2000</v>
      </c>
      <c r="AG515" s="79">
        <f t="shared" ca="1" si="427"/>
        <v>2000</v>
      </c>
      <c r="AH515" s="79">
        <f t="shared" ca="1" si="436"/>
        <v>1482.0960000000032</v>
      </c>
      <c r="AI515" s="79">
        <f t="shared" ca="1" si="404"/>
        <v>517.90399999999681</v>
      </c>
      <c r="AJ515" s="79">
        <f t="shared" ca="1" si="405"/>
        <v>517.90399999999681</v>
      </c>
      <c r="AK515" s="79">
        <f t="shared" ca="1" si="422"/>
        <v>942081.49010891607</v>
      </c>
      <c r="AL515" s="14">
        <f ca="1">SUM(AJ$12:AJ515)</f>
        <v>480895.96899999998</v>
      </c>
      <c r="AM515" s="77">
        <f ca="1">SUM(AH$12:AH515)+SUMIF(AI$12:AI515, "&lt;0")</f>
        <v>461185.52110891615</v>
      </c>
      <c r="AO515" s="78">
        <v>44689</v>
      </c>
      <c r="AP515" s="79">
        <f t="shared" ca="1" si="406"/>
        <v>3000</v>
      </c>
      <c r="AQ515" s="79">
        <f t="shared" ca="1" si="428"/>
        <v>3000</v>
      </c>
      <c r="AR515" s="79">
        <f t="shared" ca="1" si="437"/>
        <v>1917.970080469534</v>
      </c>
      <c r="AS515" s="79">
        <f t="shared" ca="1" si="407"/>
        <v>1082.029919530466</v>
      </c>
      <c r="AT515" s="79">
        <f t="shared" ca="1" si="408"/>
        <v>1082.029919530466</v>
      </c>
      <c r="AU515" s="79">
        <f t="shared" ca="1" si="444"/>
        <v>1345967.7235622816</v>
      </c>
      <c r="AV515" s="14">
        <f ca="1">SUM(AT$12:AT515)</f>
        <v>689343.96690102445</v>
      </c>
      <c r="AW515" s="77">
        <f ca="1">SUM(AR$12:AR515)+SUMIF(AS$12:AS515, "&lt;0")</f>
        <v>656623.75666125759</v>
      </c>
      <c r="AX515" s="14"/>
      <c r="AZ515" s="78">
        <v>44689</v>
      </c>
      <c r="BA515" s="79">
        <f t="shared" ca="1" si="409"/>
        <v>1500</v>
      </c>
      <c r="BB515" s="79">
        <f t="shared" ca="1" si="429"/>
        <v>1500</v>
      </c>
      <c r="BC515" s="79">
        <f t="shared" ca="1" si="438"/>
        <v>982.09600000000319</v>
      </c>
      <c r="BD515" s="79">
        <f t="shared" ca="1" si="410"/>
        <v>517.90399999999681</v>
      </c>
      <c r="BE515" s="79">
        <f t="shared" ca="1" si="411"/>
        <v>517.90399999999681</v>
      </c>
      <c r="BF515" s="79">
        <f t="shared" ca="1" si="445"/>
        <v>726631.60100000002</v>
      </c>
      <c r="BG515" s="14">
        <f ca="1">SUM(BE$12:BE515)</f>
        <v>372895.96899999998</v>
      </c>
      <c r="BH515" s="77">
        <f ca="1">SUM(BC$12:BC515)+SUMIF(BD$12:BD515, "&lt;0")</f>
        <v>353735.63200000004</v>
      </c>
      <c r="BJ515" s="78">
        <v>44689</v>
      </c>
      <c r="BK515" s="79">
        <f t="shared" ca="1" si="412"/>
        <v>1750</v>
      </c>
      <c r="BL515" s="79">
        <f t="shared" ca="1" si="430"/>
        <v>1750</v>
      </c>
      <c r="BM515" s="79">
        <f t="shared" ca="1" si="439"/>
        <v>1232.0960000000032</v>
      </c>
      <c r="BN515" s="79">
        <f t="shared" ca="1" si="413"/>
        <v>517.90399999999681</v>
      </c>
      <c r="BO515" s="79">
        <f t="shared" ca="1" si="414"/>
        <v>517.90399999999681</v>
      </c>
      <c r="BP515" s="79">
        <f t="shared" ca="1" si="446"/>
        <v>834631.60100000002</v>
      </c>
      <c r="BQ515" s="14">
        <f ca="1">SUM(BO$12:BO515)</f>
        <v>426895.96899999998</v>
      </c>
      <c r="BR515" s="77">
        <f ca="1">SUM(BM$12:BM515)+SUMIF(BN$12:BN515, "&lt;0")</f>
        <v>407735.63199999998</v>
      </c>
      <c r="BT515" s="78">
        <v>44689</v>
      </c>
      <c r="BU515" s="79">
        <f t="shared" ca="1" si="415"/>
        <v>2000</v>
      </c>
      <c r="BV515" s="79">
        <f t="shared" ca="1" si="431"/>
        <v>2000</v>
      </c>
      <c r="BW515" s="79">
        <f t="shared" ca="1" si="440"/>
        <v>1482.0960000000032</v>
      </c>
      <c r="BX515" s="79">
        <f t="shared" ca="1" si="416"/>
        <v>517.90399999999681</v>
      </c>
      <c r="BY515" s="79">
        <f t="shared" ca="1" si="417"/>
        <v>517.90399999999681</v>
      </c>
      <c r="BZ515" s="79">
        <f t="shared" ca="1" si="423"/>
        <v>942081.49010891607</v>
      </c>
      <c r="CA515" s="14">
        <f ca="1">SUM(BY$12:BY515)</f>
        <v>480895.96899999998</v>
      </c>
      <c r="CB515" s="77">
        <f ca="1">SUM(BW$12:BW515)+SUMIF(BX$12:BX515, "&lt;0")</f>
        <v>461185.52110891615</v>
      </c>
      <c r="CD515" s="78">
        <v>44689</v>
      </c>
      <c r="CE515" s="79">
        <f t="shared" ca="1" si="418"/>
        <v>2500</v>
      </c>
      <c r="CF515" s="79">
        <f t="shared" ca="1" si="432"/>
        <v>2500</v>
      </c>
      <c r="CG515" s="79">
        <f t="shared" ca="1" si="441"/>
        <v>1873.6136627872152</v>
      </c>
      <c r="CH515" s="79">
        <f t="shared" ca="1" si="419"/>
        <v>626.38633721278484</v>
      </c>
      <c r="CI515" s="79">
        <f t="shared" ca="1" si="420"/>
        <v>626.38633721278484</v>
      </c>
      <c r="CJ515" s="79">
        <f t="shared" ca="1" si="447"/>
        <v>1149341.6999499127</v>
      </c>
      <c r="CK515" s="14">
        <f ca="1">SUM(CI$12:CI515)</f>
        <v>588697.09211761993</v>
      </c>
      <c r="CL515" s="77">
        <f ca="1">SUM(CG$12:CG515)+SUMIF(CH$12:CH515, "&lt;0")</f>
        <v>560644.60783229279</v>
      </c>
    </row>
    <row r="516" spans="1:90" x14ac:dyDescent="0.2">
      <c r="A516" s="56">
        <v>44690</v>
      </c>
      <c r="B516" s="76">
        <f ca="1">IF($A516&gt;= $C$5,$C$6, INDEX('[1]Historical Data'!$D$2:$D$742, MATCH(A516, '[1]Historical Data'!$B$2:$B$742, 0)))</f>
        <v>1942.7882857142852</v>
      </c>
      <c r="C516" s="79">
        <f t="shared" ca="1" si="424"/>
        <v>1942.7882857142852</v>
      </c>
      <c r="D516" s="79">
        <f t="shared" ca="1" si="433"/>
        <v>772.40399999999931</v>
      </c>
      <c r="E516" s="79">
        <f t="shared" ca="1" si="395"/>
        <v>1170.3842857142859</v>
      </c>
      <c r="F516" s="79">
        <f t="shared" ca="1" si="396"/>
        <v>1170.3842857142859</v>
      </c>
      <c r="G516" s="79">
        <f t="shared" ca="1" si="421"/>
        <v>919858.92871429643</v>
      </c>
      <c r="H516" s="14">
        <f ca="1">SUM(F$12:F516)</f>
        <v>469708.62299999967</v>
      </c>
      <c r="I516" s="77">
        <f ca="1">SUM(D$12:D516)+SUMIF(E$12:E516, "&lt;0")</f>
        <v>450150.30571428541</v>
      </c>
      <c r="J516" s="14"/>
      <c r="K516" s="78">
        <v>44690</v>
      </c>
      <c r="L516" s="79">
        <f t="shared" ca="1" si="397"/>
        <v>1850.8969899038457</v>
      </c>
      <c r="M516" s="79">
        <f t="shared" ca="1" si="425"/>
        <v>1850.8969899038457</v>
      </c>
      <c r="N516" s="79">
        <f t="shared" ca="1" si="434"/>
        <v>772.40399999999931</v>
      </c>
      <c r="O516" s="79">
        <f t="shared" ca="1" si="398"/>
        <v>1078.4929899038464</v>
      </c>
      <c r="P516" s="79">
        <f t="shared" ca="1" si="399"/>
        <v>1078.4929899038464</v>
      </c>
      <c r="Q516" s="79">
        <f t="shared" ca="1" si="442"/>
        <v>880069.9976283682</v>
      </c>
      <c r="R516" s="14">
        <f ca="1">SUM(P$12:P516)</f>
        <v>449768.21180913359</v>
      </c>
      <c r="S516" s="77">
        <f ca="1">SUM(N$12:N516)+SUMIF(O$12:O516, "&lt;0")</f>
        <v>430301.78581922979</v>
      </c>
      <c r="U516" s="78">
        <v>44690</v>
      </c>
      <c r="V516" s="79">
        <f t="shared" ca="1" si="400"/>
        <v>1250</v>
      </c>
      <c r="W516" s="79">
        <f t="shared" ca="1" si="426"/>
        <v>1250</v>
      </c>
      <c r="X516" s="79">
        <f t="shared" ca="1" si="435"/>
        <v>266.01200000000676</v>
      </c>
      <c r="Y516" s="79">
        <f t="shared" ca="1" si="401"/>
        <v>983.98799999999324</v>
      </c>
      <c r="Z516" s="79">
        <f t="shared" ca="1" si="402"/>
        <v>983.98799999999324</v>
      </c>
      <c r="AA516" s="79">
        <f t="shared" ca="1" si="443"/>
        <v>619881.60100000002</v>
      </c>
      <c r="AB516" s="14">
        <f ca="1">SUM(Z$12:Z516)</f>
        <v>319373.565</v>
      </c>
      <c r="AC516" s="77">
        <f ca="1">SUM(X$12:X516)+SUMIF(Y$12:Y516, "&lt;0")</f>
        <v>300508.03599999996</v>
      </c>
      <c r="AE516" s="78">
        <v>44690</v>
      </c>
      <c r="AF516" s="79">
        <f t="shared" ca="1" si="403"/>
        <v>2000</v>
      </c>
      <c r="AG516" s="79">
        <f t="shared" ca="1" si="427"/>
        <v>2000</v>
      </c>
      <c r="AH516" s="79">
        <f t="shared" ca="1" si="436"/>
        <v>921.50701009615364</v>
      </c>
      <c r="AI516" s="79">
        <f t="shared" ca="1" si="404"/>
        <v>1078.4929899038464</v>
      </c>
      <c r="AJ516" s="79">
        <f t="shared" ca="1" si="405"/>
        <v>1078.4929899038464</v>
      </c>
      <c r="AK516" s="79">
        <f t="shared" ca="1" si="422"/>
        <v>944081.49010891607</v>
      </c>
      <c r="AL516" s="14">
        <f ca="1">SUM(AJ$12:AJ516)</f>
        <v>481974.46198990382</v>
      </c>
      <c r="AM516" s="77">
        <f ca="1">SUM(AH$12:AH516)+SUMIF(AI$12:AI516, "&lt;0")</f>
        <v>462107.02811901231</v>
      </c>
      <c r="AO516" s="78">
        <v>44690</v>
      </c>
      <c r="AP516" s="79">
        <f t="shared" ca="1" si="406"/>
        <v>3000</v>
      </c>
      <c r="AQ516" s="79">
        <f t="shared" ca="1" si="428"/>
        <v>3000</v>
      </c>
      <c r="AR516" s="79">
        <f t="shared" ca="1" si="437"/>
        <v>1357.3810905656844</v>
      </c>
      <c r="AS516" s="79">
        <f t="shared" ca="1" si="407"/>
        <v>1642.6189094343156</v>
      </c>
      <c r="AT516" s="79">
        <f t="shared" ca="1" si="408"/>
        <v>1642.6189094343156</v>
      </c>
      <c r="AU516" s="79">
        <f t="shared" ca="1" si="444"/>
        <v>1348967.7235622816</v>
      </c>
      <c r="AV516" s="14">
        <f ca="1">SUM(AT$12:AT516)</f>
        <v>690986.58581045875</v>
      </c>
      <c r="AW516" s="77">
        <f ca="1">SUM(AR$12:AR516)+SUMIF(AS$12:AS516, "&lt;0")</f>
        <v>657981.13775182329</v>
      </c>
      <c r="AX516" s="14"/>
      <c r="AZ516" s="78">
        <v>44690</v>
      </c>
      <c r="BA516" s="79">
        <f t="shared" ca="1" si="409"/>
        <v>1500</v>
      </c>
      <c r="BB516" s="79">
        <f t="shared" ca="1" si="429"/>
        <v>1500</v>
      </c>
      <c r="BC516" s="79">
        <f t="shared" ca="1" si="438"/>
        <v>772.40399999999931</v>
      </c>
      <c r="BD516" s="79">
        <f t="shared" ca="1" si="410"/>
        <v>727.59600000000069</v>
      </c>
      <c r="BE516" s="79">
        <f t="shared" ca="1" si="411"/>
        <v>727.59600000000069</v>
      </c>
      <c r="BF516" s="79">
        <f t="shared" ca="1" si="445"/>
        <v>728131.60100000002</v>
      </c>
      <c r="BG516" s="14">
        <f ca="1">SUM(BE$12:BE516)</f>
        <v>373623.565</v>
      </c>
      <c r="BH516" s="77">
        <f ca="1">SUM(BC$12:BC516)+SUMIF(BD$12:BD516, "&lt;0")</f>
        <v>354508.03600000002</v>
      </c>
      <c r="BJ516" s="78">
        <v>44690</v>
      </c>
      <c r="BK516" s="79">
        <f t="shared" ca="1" si="412"/>
        <v>1750</v>
      </c>
      <c r="BL516" s="79">
        <f t="shared" ca="1" si="430"/>
        <v>1750</v>
      </c>
      <c r="BM516" s="79">
        <f t="shared" ca="1" si="439"/>
        <v>772.40399999999931</v>
      </c>
      <c r="BN516" s="79">
        <f t="shared" ca="1" si="413"/>
        <v>977.59600000000069</v>
      </c>
      <c r="BO516" s="79">
        <f t="shared" ca="1" si="414"/>
        <v>977.59600000000069</v>
      </c>
      <c r="BP516" s="79">
        <f t="shared" ca="1" si="446"/>
        <v>836381.60100000002</v>
      </c>
      <c r="BQ516" s="14">
        <f ca="1">SUM(BO$12:BO516)</f>
        <v>427873.565</v>
      </c>
      <c r="BR516" s="77">
        <f ca="1">SUM(BM$12:BM516)+SUMIF(BN$12:BN516, "&lt;0")</f>
        <v>408508.03599999996</v>
      </c>
      <c r="BT516" s="78">
        <v>44690</v>
      </c>
      <c r="BU516" s="79">
        <f t="shared" ca="1" si="415"/>
        <v>2000</v>
      </c>
      <c r="BV516" s="79">
        <f t="shared" ca="1" si="431"/>
        <v>2000</v>
      </c>
      <c r="BW516" s="79">
        <f t="shared" ca="1" si="440"/>
        <v>921.50701009615364</v>
      </c>
      <c r="BX516" s="79">
        <f t="shared" ca="1" si="416"/>
        <v>1078.4929899038464</v>
      </c>
      <c r="BY516" s="79">
        <f t="shared" ca="1" si="417"/>
        <v>1078.4929899038464</v>
      </c>
      <c r="BZ516" s="79">
        <f t="shared" ca="1" si="423"/>
        <v>944081.49010891607</v>
      </c>
      <c r="CA516" s="14">
        <f ca="1">SUM(BY$12:BY516)</f>
        <v>481974.46198990382</v>
      </c>
      <c r="CB516" s="77">
        <f ca="1">SUM(BW$12:BW516)+SUMIF(BX$12:BX516, "&lt;0")</f>
        <v>462107.02811901231</v>
      </c>
      <c r="CD516" s="78">
        <v>44690</v>
      </c>
      <c r="CE516" s="79">
        <f t="shared" ca="1" si="418"/>
        <v>2500</v>
      </c>
      <c r="CF516" s="79">
        <f t="shared" ca="1" si="432"/>
        <v>2500</v>
      </c>
      <c r="CG516" s="79">
        <f t="shared" ca="1" si="441"/>
        <v>1336.5299195304685</v>
      </c>
      <c r="CH516" s="79">
        <f t="shared" ca="1" si="419"/>
        <v>1163.4700804695315</v>
      </c>
      <c r="CI516" s="79">
        <f t="shared" ca="1" si="420"/>
        <v>1163.4700804695315</v>
      </c>
      <c r="CJ516" s="79">
        <f t="shared" ca="1" si="447"/>
        <v>1151841.6999499127</v>
      </c>
      <c r="CK516" s="14">
        <f ca="1">SUM(CI$12:CI516)</f>
        <v>589860.56219808944</v>
      </c>
      <c r="CL516" s="77">
        <f ca="1">SUM(CG$12:CG516)+SUMIF(CH$12:CH516, "&lt;0")</f>
        <v>561981.13775182329</v>
      </c>
    </row>
    <row r="517" spans="1:90" x14ac:dyDescent="0.2">
      <c r="A517" s="56">
        <v>44691</v>
      </c>
      <c r="B517" s="76">
        <f ca="1">IF($A517&gt;= $C$5,$C$6, INDEX('[1]Historical Data'!$D$2:$D$742, MATCH(A517, '[1]Historical Data'!$B$2:$B$742, 0)))</f>
        <v>1942.7882857142852</v>
      </c>
      <c r="C517" s="79">
        <f t="shared" ca="1" si="424"/>
        <v>1942.7882857142852</v>
      </c>
      <c r="D517" s="79">
        <f t="shared" ca="1" si="433"/>
        <v>242.0260000000012</v>
      </c>
      <c r="E517" s="79">
        <f t="shared" ca="1" si="395"/>
        <v>1700.762285714284</v>
      </c>
      <c r="F517" s="79">
        <f t="shared" ca="1" si="396"/>
        <v>1700.762285714284</v>
      </c>
      <c r="G517" s="79">
        <f t="shared" ca="1" si="421"/>
        <v>921801.71700001077</v>
      </c>
      <c r="H517" s="14">
        <f ca="1">SUM(F$12:F517)</f>
        <v>471409.38528571394</v>
      </c>
      <c r="I517" s="77">
        <f ca="1">SUM(D$12:D517)+SUMIF(E$12:E517, "&lt;0")</f>
        <v>450392.33171428542</v>
      </c>
      <c r="J517" s="14"/>
      <c r="K517" s="78">
        <v>44691</v>
      </c>
      <c r="L517" s="79">
        <f t="shared" ca="1" si="397"/>
        <v>1850.8969899038457</v>
      </c>
      <c r="M517" s="79">
        <f t="shared" ca="1" si="425"/>
        <v>1850.8969899038457</v>
      </c>
      <c r="N517" s="79">
        <f t="shared" ca="1" si="434"/>
        <v>242.0260000000012</v>
      </c>
      <c r="O517" s="79">
        <f t="shared" ca="1" si="398"/>
        <v>1608.8709899038445</v>
      </c>
      <c r="P517" s="79">
        <f t="shared" ca="1" si="399"/>
        <v>1608.8709899038445</v>
      </c>
      <c r="Q517" s="79">
        <f t="shared" ca="1" si="442"/>
        <v>881920.89461827208</v>
      </c>
      <c r="R517" s="14">
        <f ca="1">SUM(P$12:P517)</f>
        <v>451377.08279903745</v>
      </c>
      <c r="S517" s="77">
        <f ca="1">SUM(N$12:N517)+SUMIF(O$12:O517, "&lt;0")</f>
        <v>430543.8118192298</v>
      </c>
      <c r="U517" s="78">
        <v>44691</v>
      </c>
      <c r="V517" s="79">
        <f t="shared" ca="1" si="400"/>
        <v>1250</v>
      </c>
      <c r="W517" s="79">
        <f t="shared" ca="1" si="426"/>
        <v>1250</v>
      </c>
      <c r="X517" s="79">
        <f t="shared" ca="1" si="435"/>
        <v>242.0260000000012</v>
      </c>
      <c r="Y517" s="79">
        <f t="shared" ca="1" si="401"/>
        <v>1007.9739999999988</v>
      </c>
      <c r="Z517" s="79">
        <f t="shared" ca="1" si="402"/>
        <v>1007.9739999999988</v>
      </c>
      <c r="AA517" s="79">
        <f t="shared" ca="1" si="443"/>
        <v>621131.60100000002</v>
      </c>
      <c r="AB517" s="14">
        <f ca="1">SUM(Z$12:Z517)</f>
        <v>320381.53899999999</v>
      </c>
      <c r="AC517" s="77">
        <f ca="1">SUM(X$12:X517)+SUMIF(Y$12:Y517, "&lt;0")</f>
        <v>300750.06199999998</v>
      </c>
      <c r="AE517" s="78">
        <v>44691</v>
      </c>
      <c r="AF517" s="79">
        <f t="shared" ca="1" si="403"/>
        <v>2000</v>
      </c>
      <c r="AG517" s="79">
        <f t="shared" ca="1" si="427"/>
        <v>2000</v>
      </c>
      <c r="AH517" s="79">
        <f t="shared" ca="1" si="436"/>
        <v>367.6237634490526</v>
      </c>
      <c r="AI517" s="79">
        <f t="shared" ca="1" si="404"/>
        <v>1632.3762365509474</v>
      </c>
      <c r="AJ517" s="79">
        <f t="shared" ca="1" si="405"/>
        <v>1632.3762365509474</v>
      </c>
      <c r="AK517" s="79">
        <f t="shared" ca="1" si="422"/>
        <v>946081.49010891607</v>
      </c>
      <c r="AL517" s="14">
        <f ca="1">SUM(AJ$12:AJ517)</f>
        <v>483606.8382264548</v>
      </c>
      <c r="AM517" s="77">
        <f ca="1">SUM(AH$12:AH517)+SUMIF(AI$12:AI517, "&lt;0")</f>
        <v>462474.65188246133</v>
      </c>
      <c r="AO517" s="78">
        <v>44691</v>
      </c>
      <c r="AP517" s="79">
        <f t="shared" ca="1" si="406"/>
        <v>3000</v>
      </c>
      <c r="AQ517" s="79">
        <f t="shared" ca="1" si="428"/>
        <v>3000</v>
      </c>
      <c r="AR517" s="79">
        <f t="shared" ca="1" si="437"/>
        <v>806.15191953047042</v>
      </c>
      <c r="AS517" s="79">
        <f t="shared" ca="1" si="407"/>
        <v>2193.8480804695296</v>
      </c>
      <c r="AT517" s="79">
        <f t="shared" ca="1" si="408"/>
        <v>2193.8480804695296</v>
      </c>
      <c r="AU517" s="79">
        <f t="shared" ca="1" si="444"/>
        <v>1351967.7235622816</v>
      </c>
      <c r="AV517" s="14">
        <f ca="1">SUM(AT$12:AT517)</f>
        <v>693180.43389092828</v>
      </c>
      <c r="AW517" s="77">
        <f ca="1">SUM(AR$12:AR517)+SUMIF(AS$12:AS517, "&lt;0")</f>
        <v>658787.28967135376</v>
      </c>
      <c r="AX517" s="14"/>
      <c r="AZ517" s="78">
        <v>44691</v>
      </c>
      <c r="BA517" s="79">
        <f t="shared" ca="1" si="409"/>
        <v>1500</v>
      </c>
      <c r="BB517" s="79">
        <f t="shared" ca="1" si="429"/>
        <v>1500</v>
      </c>
      <c r="BC517" s="79">
        <f t="shared" ca="1" si="438"/>
        <v>242.0260000000012</v>
      </c>
      <c r="BD517" s="79">
        <f t="shared" ca="1" si="410"/>
        <v>1257.9739999999988</v>
      </c>
      <c r="BE517" s="79">
        <f t="shared" ca="1" si="411"/>
        <v>1257.9739999999988</v>
      </c>
      <c r="BF517" s="79">
        <f t="shared" ca="1" si="445"/>
        <v>729631.60100000002</v>
      </c>
      <c r="BG517" s="14">
        <f ca="1">SUM(BE$12:BE517)</f>
        <v>374881.53899999999</v>
      </c>
      <c r="BH517" s="77">
        <f ca="1">SUM(BC$12:BC517)+SUMIF(BD$12:BD517, "&lt;0")</f>
        <v>354750.06200000003</v>
      </c>
      <c r="BJ517" s="78">
        <v>44691</v>
      </c>
      <c r="BK517" s="79">
        <f t="shared" ca="1" si="412"/>
        <v>1750</v>
      </c>
      <c r="BL517" s="79">
        <f t="shared" ca="1" si="430"/>
        <v>1750</v>
      </c>
      <c r="BM517" s="79">
        <f t="shared" ca="1" si="439"/>
        <v>242.0260000000012</v>
      </c>
      <c r="BN517" s="79">
        <f t="shared" ca="1" si="413"/>
        <v>1507.9739999999988</v>
      </c>
      <c r="BO517" s="79">
        <f t="shared" ca="1" si="414"/>
        <v>1507.9739999999988</v>
      </c>
      <c r="BP517" s="79">
        <f t="shared" ca="1" si="446"/>
        <v>838131.60100000002</v>
      </c>
      <c r="BQ517" s="14">
        <f ca="1">SUM(BO$12:BO517)</f>
        <v>429381.53899999999</v>
      </c>
      <c r="BR517" s="77">
        <f ca="1">SUM(BM$12:BM517)+SUMIF(BN$12:BN517, "&lt;0")</f>
        <v>408750.06199999998</v>
      </c>
      <c r="BT517" s="78">
        <v>44691</v>
      </c>
      <c r="BU517" s="79">
        <f t="shared" ca="1" si="415"/>
        <v>2000</v>
      </c>
      <c r="BV517" s="79">
        <f t="shared" ca="1" si="431"/>
        <v>2000</v>
      </c>
      <c r="BW517" s="79">
        <f t="shared" ca="1" si="440"/>
        <v>367.6237634490526</v>
      </c>
      <c r="BX517" s="79">
        <f t="shared" ca="1" si="416"/>
        <v>1632.3762365509474</v>
      </c>
      <c r="BY517" s="79">
        <f t="shared" ca="1" si="417"/>
        <v>1632.3762365509474</v>
      </c>
      <c r="BZ517" s="79">
        <f t="shared" ca="1" si="423"/>
        <v>946081.49010891607</v>
      </c>
      <c r="CA517" s="14">
        <f ca="1">SUM(BY$12:BY517)</f>
        <v>483606.8382264548</v>
      </c>
      <c r="CB517" s="77">
        <f ca="1">SUM(BW$12:BW517)+SUMIF(BX$12:BX517, "&lt;0")</f>
        <v>462474.65188246133</v>
      </c>
      <c r="CD517" s="78">
        <v>44691</v>
      </c>
      <c r="CE517" s="79">
        <f t="shared" ca="1" si="418"/>
        <v>2500</v>
      </c>
      <c r="CF517" s="79">
        <f t="shared" ca="1" si="432"/>
        <v>2500</v>
      </c>
      <c r="CG517" s="79">
        <f t="shared" ca="1" si="441"/>
        <v>806.15191953047042</v>
      </c>
      <c r="CH517" s="79">
        <f t="shared" ca="1" si="419"/>
        <v>1693.8480804695296</v>
      </c>
      <c r="CI517" s="79">
        <f t="shared" ca="1" si="420"/>
        <v>1693.8480804695296</v>
      </c>
      <c r="CJ517" s="79">
        <f t="shared" ca="1" si="447"/>
        <v>1154341.6999499127</v>
      </c>
      <c r="CK517" s="14">
        <f ca="1">SUM(CI$12:CI517)</f>
        <v>591554.41027855896</v>
      </c>
      <c r="CL517" s="77">
        <f ca="1">SUM(CG$12:CG517)+SUMIF(CH$12:CH517, "&lt;0")</f>
        <v>562787.28967135376</v>
      </c>
    </row>
    <row r="518" spans="1:90" x14ac:dyDescent="0.2">
      <c r="A518" s="56">
        <v>44692</v>
      </c>
      <c r="B518" s="76">
        <f ca="1">IF($A518&gt;= $C$5,$C$6, INDEX('[1]Historical Data'!$D$2:$D$742, MATCH(A518, '[1]Historical Data'!$B$2:$B$742, 0)))</f>
        <v>1942.7882857142852</v>
      </c>
      <c r="C518" s="79">
        <f t="shared" ca="1" si="424"/>
        <v>1942.7882857142852</v>
      </c>
      <c r="D518" s="79">
        <f t="shared" ca="1" si="433"/>
        <v>1110.8080000000014</v>
      </c>
      <c r="E518" s="79">
        <f t="shared" ca="1" si="395"/>
        <v>831.98028571428381</v>
      </c>
      <c r="F518" s="79">
        <f t="shared" ca="1" si="396"/>
        <v>831.98028571428381</v>
      </c>
      <c r="G518" s="79">
        <f t="shared" ca="1" si="421"/>
        <v>923744.50528572511</v>
      </c>
      <c r="H518" s="14">
        <f ca="1">SUM(F$12:F518)</f>
        <v>472241.36557142821</v>
      </c>
      <c r="I518" s="77">
        <f ca="1">SUM(D$12:D518)+SUMIF(E$12:E518, "&lt;0")</f>
        <v>451503.13971428544</v>
      </c>
      <c r="J518" s="14"/>
      <c r="K518" s="78">
        <v>44692</v>
      </c>
      <c r="L518" s="79">
        <f t="shared" ca="1" si="397"/>
        <v>1850.8969899038457</v>
      </c>
      <c r="M518" s="79">
        <f t="shared" ca="1" si="425"/>
        <v>1850.8969899038457</v>
      </c>
      <c r="N518" s="79">
        <f t="shared" ca="1" si="434"/>
        <v>1110.8080000000014</v>
      </c>
      <c r="O518" s="79">
        <f t="shared" ca="1" si="398"/>
        <v>740.08898990384432</v>
      </c>
      <c r="P518" s="79">
        <f t="shared" ca="1" si="399"/>
        <v>740.08898990384432</v>
      </c>
      <c r="Q518" s="79">
        <f t="shared" ca="1" si="442"/>
        <v>883771.79160817596</v>
      </c>
      <c r="R518" s="14">
        <f ca="1">SUM(P$12:P518)</f>
        <v>452117.17178894131</v>
      </c>
      <c r="S518" s="77">
        <f ca="1">SUM(N$12:N518)+SUMIF(O$12:O518, "&lt;0")</f>
        <v>431654.61981922982</v>
      </c>
      <c r="U518" s="78">
        <v>44692</v>
      </c>
      <c r="V518" s="79">
        <f t="shared" ca="1" si="400"/>
        <v>1250</v>
      </c>
      <c r="W518" s="79">
        <f t="shared" ca="1" si="426"/>
        <v>1250</v>
      </c>
      <c r="X518" s="79">
        <f t="shared" ca="1" si="435"/>
        <v>1110.8080000000014</v>
      </c>
      <c r="Y518" s="79">
        <f t="shared" ca="1" si="401"/>
        <v>139.19199999999864</v>
      </c>
      <c r="Z518" s="79">
        <f t="shared" ca="1" si="402"/>
        <v>139.19199999999864</v>
      </c>
      <c r="AA518" s="79">
        <f t="shared" ca="1" si="443"/>
        <v>622381.60100000002</v>
      </c>
      <c r="AB518" s="14">
        <f ca="1">SUM(Z$12:Z518)</f>
        <v>320520.73099999997</v>
      </c>
      <c r="AC518" s="77">
        <f ca="1">SUM(X$12:X518)+SUMIF(Y$12:Y518, "&lt;0")</f>
        <v>301860.87</v>
      </c>
      <c r="AE518" s="78">
        <v>44692</v>
      </c>
      <c r="AF518" s="79">
        <f t="shared" ca="1" si="403"/>
        <v>2000</v>
      </c>
      <c r="AG518" s="79">
        <f t="shared" ca="1" si="427"/>
        <v>2000</v>
      </c>
      <c r="AH518" s="79">
        <f t="shared" ca="1" si="436"/>
        <v>1212.9005168019498</v>
      </c>
      <c r="AI518" s="79">
        <f t="shared" ca="1" si="404"/>
        <v>787.09948319805017</v>
      </c>
      <c r="AJ518" s="79">
        <f t="shared" ca="1" si="405"/>
        <v>787.09948319805017</v>
      </c>
      <c r="AK518" s="79">
        <f t="shared" ca="1" si="422"/>
        <v>948081.49010891607</v>
      </c>
      <c r="AL518" s="14">
        <f ca="1">SUM(AJ$12:AJ518)</f>
        <v>484393.93770965288</v>
      </c>
      <c r="AM518" s="77">
        <f ca="1">SUM(AH$12:AH518)+SUMIF(AI$12:AI518, "&lt;0")</f>
        <v>463687.55239926325</v>
      </c>
      <c r="AO518" s="78">
        <v>44692</v>
      </c>
      <c r="AP518" s="79">
        <f t="shared" ca="1" si="406"/>
        <v>3000</v>
      </c>
      <c r="AQ518" s="79">
        <f t="shared" ca="1" si="428"/>
        <v>3000</v>
      </c>
      <c r="AR518" s="79">
        <f t="shared" ca="1" si="437"/>
        <v>1674.9339195304706</v>
      </c>
      <c r="AS518" s="79">
        <f t="shared" ca="1" si="407"/>
        <v>1325.0660804695294</v>
      </c>
      <c r="AT518" s="79">
        <f t="shared" ca="1" si="408"/>
        <v>1325.0660804695294</v>
      </c>
      <c r="AU518" s="79">
        <f t="shared" ca="1" si="444"/>
        <v>1354967.7235622816</v>
      </c>
      <c r="AV518" s="14">
        <f ca="1">SUM(AT$12:AT518)</f>
        <v>694505.4999713978</v>
      </c>
      <c r="AW518" s="77">
        <f ca="1">SUM(AR$12:AR518)+SUMIF(AS$12:AS518, "&lt;0")</f>
        <v>660462.22359088424</v>
      </c>
      <c r="AX518" s="14"/>
      <c r="AZ518" s="78">
        <v>44692</v>
      </c>
      <c r="BA518" s="79">
        <f t="shared" ca="1" si="409"/>
        <v>1500</v>
      </c>
      <c r="BB518" s="79">
        <f t="shared" ca="1" si="429"/>
        <v>1500</v>
      </c>
      <c r="BC518" s="79">
        <f t="shared" ca="1" si="438"/>
        <v>1110.8080000000014</v>
      </c>
      <c r="BD518" s="79">
        <f t="shared" ca="1" si="410"/>
        <v>389.19199999999864</v>
      </c>
      <c r="BE518" s="79">
        <f t="shared" ca="1" si="411"/>
        <v>389.19199999999864</v>
      </c>
      <c r="BF518" s="79">
        <f t="shared" ca="1" si="445"/>
        <v>731131.60100000002</v>
      </c>
      <c r="BG518" s="14">
        <f ca="1">SUM(BE$12:BE518)</f>
        <v>375270.73099999997</v>
      </c>
      <c r="BH518" s="77">
        <f ca="1">SUM(BC$12:BC518)+SUMIF(BD$12:BD518, "&lt;0")</f>
        <v>355860.87000000005</v>
      </c>
      <c r="BJ518" s="78">
        <v>44692</v>
      </c>
      <c r="BK518" s="79">
        <f t="shared" ca="1" si="412"/>
        <v>1750</v>
      </c>
      <c r="BL518" s="79">
        <f t="shared" ca="1" si="430"/>
        <v>1750</v>
      </c>
      <c r="BM518" s="79">
        <f t="shared" ca="1" si="439"/>
        <v>1110.8080000000014</v>
      </c>
      <c r="BN518" s="79">
        <f t="shared" ca="1" si="413"/>
        <v>639.19199999999864</v>
      </c>
      <c r="BO518" s="79">
        <f t="shared" ca="1" si="414"/>
        <v>639.19199999999864</v>
      </c>
      <c r="BP518" s="79">
        <f t="shared" ca="1" si="446"/>
        <v>839881.60100000002</v>
      </c>
      <c r="BQ518" s="14">
        <f ca="1">SUM(BO$12:BO518)</f>
        <v>430020.73099999997</v>
      </c>
      <c r="BR518" s="77">
        <f ca="1">SUM(BM$12:BM518)+SUMIF(BN$12:BN518, "&lt;0")</f>
        <v>409860.87</v>
      </c>
      <c r="BT518" s="78">
        <v>44692</v>
      </c>
      <c r="BU518" s="79">
        <f t="shared" ca="1" si="415"/>
        <v>2000</v>
      </c>
      <c r="BV518" s="79">
        <f t="shared" ca="1" si="431"/>
        <v>2000</v>
      </c>
      <c r="BW518" s="79">
        <f t="shared" ca="1" si="440"/>
        <v>1212.9005168019498</v>
      </c>
      <c r="BX518" s="79">
        <f t="shared" ca="1" si="416"/>
        <v>787.09948319805017</v>
      </c>
      <c r="BY518" s="79">
        <f t="shared" ca="1" si="417"/>
        <v>787.09948319805017</v>
      </c>
      <c r="BZ518" s="79">
        <f t="shared" ca="1" si="423"/>
        <v>948081.49010891607</v>
      </c>
      <c r="CA518" s="14">
        <f ca="1">SUM(BY$12:BY518)</f>
        <v>484393.93770965288</v>
      </c>
      <c r="CB518" s="77">
        <f ca="1">SUM(BW$12:BW518)+SUMIF(BX$12:BX518, "&lt;0")</f>
        <v>463687.55239926325</v>
      </c>
      <c r="CD518" s="78">
        <v>44692</v>
      </c>
      <c r="CE518" s="79">
        <f t="shared" ca="1" si="418"/>
        <v>2500</v>
      </c>
      <c r="CF518" s="79">
        <f t="shared" ca="1" si="432"/>
        <v>2500</v>
      </c>
      <c r="CG518" s="79">
        <f t="shared" ca="1" si="441"/>
        <v>1674.9339195304706</v>
      </c>
      <c r="CH518" s="79">
        <f t="shared" ca="1" si="419"/>
        <v>825.06608046952942</v>
      </c>
      <c r="CI518" s="79">
        <f t="shared" ca="1" si="420"/>
        <v>825.06608046952942</v>
      </c>
      <c r="CJ518" s="79">
        <f t="shared" ca="1" si="447"/>
        <v>1156841.6999499127</v>
      </c>
      <c r="CK518" s="14">
        <f ca="1">SUM(CI$12:CI518)</f>
        <v>592379.47635902849</v>
      </c>
      <c r="CL518" s="77">
        <f ca="1">SUM(CG$12:CG518)+SUMIF(CH$12:CH518, "&lt;0")</f>
        <v>564462.22359088424</v>
      </c>
    </row>
    <row r="519" spans="1:90" x14ac:dyDescent="0.2">
      <c r="A519" s="56">
        <v>44693</v>
      </c>
      <c r="B519" s="76">
        <f ca="1">IF($A519&gt;= $C$5,$C$6, INDEX('[1]Historical Data'!$D$2:$D$742, MATCH(A519, '[1]Historical Data'!$B$2:$B$742, 0)))</f>
        <v>1942.7882857142852</v>
      </c>
      <c r="C519" s="79">
        <f t="shared" ca="1" si="424"/>
        <v>1942.7882857142852</v>
      </c>
      <c r="D519" s="79">
        <f t="shared" ca="1" si="433"/>
        <v>1198.6289999999931</v>
      </c>
      <c r="E519" s="79">
        <f t="shared" ca="1" si="395"/>
        <v>744.15928571429208</v>
      </c>
      <c r="F519" s="79">
        <f t="shared" ca="1" si="396"/>
        <v>744.15928571429208</v>
      </c>
      <c r="G519" s="79">
        <f t="shared" ca="1" si="421"/>
        <v>925687.29357143946</v>
      </c>
      <c r="H519" s="14">
        <f ca="1">SUM(F$12:F519)</f>
        <v>472985.52485714247</v>
      </c>
      <c r="I519" s="77">
        <f ca="1">SUM(D$12:D519)+SUMIF(E$12:E519, "&lt;0")</f>
        <v>452701.76871428546</v>
      </c>
      <c r="J519" s="14"/>
      <c r="K519" s="78">
        <v>44693</v>
      </c>
      <c r="L519" s="79">
        <f t="shared" ca="1" si="397"/>
        <v>1850.8969899038457</v>
      </c>
      <c r="M519" s="79">
        <f t="shared" ca="1" si="425"/>
        <v>1850.8969899038457</v>
      </c>
      <c r="N519" s="79">
        <f t="shared" ca="1" si="434"/>
        <v>1198.6289999999931</v>
      </c>
      <c r="O519" s="79">
        <f t="shared" ca="1" si="398"/>
        <v>652.26798990385259</v>
      </c>
      <c r="P519" s="79">
        <f t="shared" ca="1" si="399"/>
        <v>652.26798990385259</v>
      </c>
      <c r="Q519" s="79">
        <f t="shared" ca="1" si="442"/>
        <v>885622.68859807984</v>
      </c>
      <c r="R519" s="14">
        <f ca="1">SUM(P$12:P519)</f>
        <v>452769.43977884518</v>
      </c>
      <c r="S519" s="77">
        <f ca="1">SUM(N$12:N519)+SUMIF(O$12:O519, "&lt;0")</f>
        <v>432853.24881922983</v>
      </c>
      <c r="U519" s="78">
        <v>44693</v>
      </c>
      <c r="V519" s="79">
        <f t="shared" ca="1" si="400"/>
        <v>1250</v>
      </c>
      <c r="W519" s="79">
        <f t="shared" ca="1" si="426"/>
        <v>1250</v>
      </c>
      <c r="X519" s="79">
        <f t="shared" ca="1" si="435"/>
        <v>1198.6289999999931</v>
      </c>
      <c r="Y519" s="79">
        <f t="shared" ca="1" si="401"/>
        <v>51.371000000006916</v>
      </c>
      <c r="Z519" s="79">
        <f t="shared" ca="1" si="402"/>
        <v>51.371000000006916</v>
      </c>
      <c r="AA519" s="79">
        <f t="shared" ca="1" si="443"/>
        <v>623631.60100000002</v>
      </c>
      <c r="AB519" s="14">
        <f ca="1">SUM(Z$12:Z519)</f>
        <v>320572.10199999996</v>
      </c>
      <c r="AC519" s="77">
        <f ca="1">SUM(X$12:X519)+SUMIF(Y$12:Y519, "&lt;0")</f>
        <v>303059.49900000001</v>
      </c>
      <c r="AE519" s="78">
        <v>44693</v>
      </c>
      <c r="AF519" s="79">
        <f t="shared" ca="1" si="403"/>
        <v>2000</v>
      </c>
      <c r="AG519" s="79">
        <f t="shared" ca="1" si="427"/>
        <v>2000</v>
      </c>
      <c r="AH519" s="79">
        <f t="shared" ca="1" si="436"/>
        <v>1277.2162701548386</v>
      </c>
      <c r="AI519" s="79">
        <f t="shared" ca="1" si="404"/>
        <v>722.78372984516136</v>
      </c>
      <c r="AJ519" s="79">
        <f t="shared" ca="1" si="405"/>
        <v>722.78372984516136</v>
      </c>
      <c r="AK519" s="79">
        <f t="shared" ca="1" si="422"/>
        <v>950081.49010891607</v>
      </c>
      <c r="AL519" s="14">
        <f ca="1">SUM(AJ$12:AJ519)</f>
        <v>485116.72143949801</v>
      </c>
      <c r="AM519" s="77">
        <f ca="1">SUM(AH$12:AH519)+SUMIF(AI$12:AI519, "&lt;0")</f>
        <v>464964.76866941812</v>
      </c>
      <c r="AO519" s="78">
        <v>44693</v>
      </c>
      <c r="AP519" s="79">
        <f t="shared" ca="1" si="406"/>
        <v>3000</v>
      </c>
      <c r="AQ519" s="79">
        <f t="shared" ca="1" si="428"/>
        <v>3000</v>
      </c>
      <c r="AR519" s="79">
        <f t="shared" ca="1" si="437"/>
        <v>1762.7549195304623</v>
      </c>
      <c r="AS519" s="79">
        <f t="shared" ca="1" si="407"/>
        <v>1237.2450804695377</v>
      </c>
      <c r="AT519" s="79">
        <f t="shared" ca="1" si="408"/>
        <v>1237.2450804695377</v>
      </c>
      <c r="AU519" s="79">
        <f t="shared" ca="1" si="444"/>
        <v>1357967.7235622816</v>
      </c>
      <c r="AV519" s="14">
        <f ca="1">SUM(AT$12:AT519)</f>
        <v>695742.74505186733</v>
      </c>
      <c r="AW519" s="77">
        <f ca="1">SUM(AR$12:AR519)+SUMIF(AS$12:AS519, "&lt;0")</f>
        <v>662224.97851041472</v>
      </c>
      <c r="AX519" s="14"/>
      <c r="AZ519" s="78">
        <v>44693</v>
      </c>
      <c r="BA519" s="79">
        <f t="shared" ca="1" si="409"/>
        <v>1500</v>
      </c>
      <c r="BB519" s="79">
        <f t="shared" ca="1" si="429"/>
        <v>1500</v>
      </c>
      <c r="BC519" s="79">
        <f t="shared" ca="1" si="438"/>
        <v>1198.6289999999931</v>
      </c>
      <c r="BD519" s="79">
        <f t="shared" ca="1" si="410"/>
        <v>301.37100000000692</v>
      </c>
      <c r="BE519" s="79">
        <f t="shared" ca="1" si="411"/>
        <v>301.37100000000692</v>
      </c>
      <c r="BF519" s="79">
        <f t="shared" ca="1" si="445"/>
        <v>732631.60100000002</v>
      </c>
      <c r="BG519" s="14">
        <f ca="1">SUM(BE$12:BE519)</f>
        <v>375572.10199999996</v>
      </c>
      <c r="BH519" s="77">
        <f ca="1">SUM(BC$12:BC519)+SUMIF(BD$12:BD519, "&lt;0")</f>
        <v>357059.49900000007</v>
      </c>
      <c r="BJ519" s="78">
        <v>44693</v>
      </c>
      <c r="BK519" s="79">
        <f t="shared" ca="1" si="412"/>
        <v>1750</v>
      </c>
      <c r="BL519" s="79">
        <f t="shared" ca="1" si="430"/>
        <v>1750</v>
      </c>
      <c r="BM519" s="79">
        <f t="shared" ca="1" si="439"/>
        <v>1198.6289999999931</v>
      </c>
      <c r="BN519" s="79">
        <f t="shared" ca="1" si="413"/>
        <v>551.37100000000692</v>
      </c>
      <c r="BO519" s="79">
        <f t="shared" ca="1" si="414"/>
        <v>551.37100000000692</v>
      </c>
      <c r="BP519" s="79">
        <f t="shared" ca="1" si="446"/>
        <v>841631.60100000002</v>
      </c>
      <c r="BQ519" s="14">
        <f ca="1">SUM(BO$12:BO519)</f>
        <v>430572.10199999996</v>
      </c>
      <c r="BR519" s="77">
        <f ca="1">SUM(BM$12:BM519)+SUMIF(BN$12:BN519, "&lt;0")</f>
        <v>411059.49900000001</v>
      </c>
      <c r="BT519" s="78">
        <v>44693</v>
      </c>
      <c r="BU519" s="79">
        <f t="shared" ca="1" si="415"/>
        <v>2000</v>
      </c>
      <c r="BV519" s="79">
        <f t="shared" ca="1" si="431"/>
        <v>2000</v>
      </c>
      <c r="BW519" s="79">
        <f t="shared" ca="1" si="440"/>
        <v>1277.2162701548386</v>
      </c>
      <c r="BX519" s="79">
        <f t="shared" ca="1" si="416"/>
        <v>722.78372984516136</v>
      </c>
      <c r="BY519" s="79">
        <f t="shared" ca="1" si="417"/>
        <v>722.78372984516136</v>
      </c>
      <c r="BZ519" s="79">
        <f t="shared" ca="1" si="423"/>
        <v>950081.49010891607</v>
      </c>
      <c r="CA519" s="14">
        <f ca="1">SUM(BY$12:BY519)</f>
        <v>485116.72143949801</v>
      </c>
      <c r="CB519" s="77">
        <f ca="1">SUM(BW$12:BW519)+SUMIF(BX$12:BX519, "&lt;0")</f>
        <v>464964.76866941812</v>
      </c>
      <c r="CD519" s="78">
        <v>44693</v>
      </c>
      <c r="CE519" s="79">
        <f t="shared" ca="1" si="418"/>
        <v>2500</v>
      </c>
      <c r="CF519" s="79">
        <f t="shared" ca="1" si="432"/>
        <v>2500</v>
      </c>
      <c r="CG519" s="79">
        <f t="shared" ca="1" si="441"/>
        <v>1762.7549195304623</v>
      </c>
      <c r="CH519" s="79">
        <f t="shared" ca="1" si="419"/>
        <v>737.2450804695377</v>
      </c>
      <c r="CI519" s="79">
        <f t="shared" ca="1" si="420"/>
        <v>737.2450804695377</v>
      </c>
      <c r="CJ519" s="79">
        <f t="shared" ca="1" si="447"/>
        <v>1159341.6999499127</v>
      </c>
      <c r="CK519" s="14">
        <f ca="1">SUM(CI$12:CI519)</f>
        <v>593116.72143949801</v>
      </c>
      <c r="CL519" s="77">
        <f ca="1">SUM(CG$12:CG519)+SUMIF(CH$12:CH519, "&lt;0")</f>
        <v>566224.97851041472</v>
      </c>
    </row>
    <row r="520" spans="1:90" x14ac:dyDescent="0.2">
      <c r="A520" s="56">
        <v>44694</v>
      </c>
      <c r="B520" s="76">
        <f ca="1">IF($A520&gt;= $C$5,$C$6, INDEX('[1]Historical Data'!$D$2:$D$742, MATCH(A520, '[1]Historical Data'!$B$2:$B$742, 0)))</f>
        <v>1942.7882857142852</v>
      </c>
      <c r="C520" s="79">
        <f t="shared" ca="1" si="424"/>
        <v>1942.7882857142852</v>
      </c>
      <c r="D520" s="79">
        <f t="shared" ca="1" si="433"/>
        <v>1491.6670000000049</v>
      </c>
      <c r="E520" s="79">
        <f t="shared" ca="1" si="395"/>
        <v>451.12128571428025</v>
      </c>
      <c r="F520" s="79">
        <f t="shared" ca="1" si="396"/>
        <v>451.12128571428025</v>
      </c>
      <c r="G520" s="79">
        <f t="shared" ca="1" si="421"/>
        <v>927630.0818571538</v>
      </c>
      <c r="H520" s="14">
        <f ca="1">SUM(F$12:F520)</f>
        <v>473436.64614285674</v>
      </c>
      <c r="I520" s="77">
        <f ca="1">SUM(D$12:D520)+SUMIF(E$12:E520, "&lt;0")</f>
        <v>454193.43571428547</v>
      </c>
      <c r="J520" s="14"/>
      <c r="K520" s="78">
        <v>44694</v>
      </c>
      <c r="L520" s="79">
        <f t="shared" ca="1" si="397"/>
        <v>1850.8969899038457</v>
      </c>
      <c r="M520" s="79">
        <f t="shared" ca="1" si="425"/>
        <v>1850.8969899038457</v>
      </c>
      <c r="N520" s="79">
        <f t="shared" ca="1" si="434"/>
        <v>1491.6670000000049</v>
      </c>
      <c r="O520" s="79">
        <f t="shared" ca="1" si="398"/>
        <v>359.22998990384076</v>
      </c>
      <c r="P520" s="79">
        <f t="shared" ca="1" si="399"/>
        <v>359.22998990384076</v>
      </c>
      <c r="Q520" s="79">
        <f t="shared" ca="1" si="442"/>
        <v>887473.58558798372</v>
      </c>
      <c r="R520" s="14">
        <f ca="1">SUM(P$12:P520)</f>
        <v>453128.66976874904</v>
      </c>
      <c r="S520" s="77">
        <f ca="1">SUM(N$12:N520)+SUMIF(O$12:O520, "&lt;0")</f>
        <v>434344.91581922985</v>
      </c>
      <c r="U520" s="78">
        <v>44694</v>
      </c>
      <c r="V520" s="79">
        <f t="shared" ca="1" si="400"/>
        <v>1250</v>
      </c>
      <c r="W520" s="79">
        <f t="shared" ca="1" si="426"/>
        <v>1250</v>
      </c>
      <c r="X520" s="79">
        <f t="shared" ca="1" si="435"/>
        <v>1250</v>
      </c>
      <c r="Y520" s="79">
        <f t="shared" ca="1" si="401"/>
        <v>0</v>
      </c>
      <c r="Z520" s="79">
        <f t="shared" ca="1" si="402"/>
        <v>0</v>
      </c>
      <c r="AA520" s="79">
        <f t="shared" ca="1" si="443"/>
        <v>624881.60100000002</v>
      </c>
      <c r="AB520" s="14">
        <f ca="1">SUM(Z$12:Z520)</f>
        <v>320572.10199999996</v>
      </c>
      <c r="AC520" s="77">
        <f ca="1">SUM(X$12:X520)+SUMIF(Y$12:Y520, "&lt;0")</f>
        <v>304309.49900000001</v>
      </c>
      <c r="AE520" s="78">
        <v>44694</v>
      </c>
      <c r="AF520" s="79">
        <f t="shared" ca="1" si="403"/>
        <v>2000</v>
      </c>
      <c r="AG520" s="79">
        <f t="shared" ca="1" si="427"/>
        <v>2000</v>
      </c>
      <c r="AH520" s="79">
        <f t="shared" ca="1" si="436"/>
        <v>1546.7490235077478</v>
      </c>
      <c r="AI520" s="79">
        <f t="shared" ca="1" si="404"/>
        <v>453.25097649225222</v>
      </c>
      <c r="AJ520" s="79">
        <f t="shared" ca="1" si="405"/>
        <v>453.25097649225222</v>
      </c>
      <c r="AK520" s="79">
        <f t="shared" ca="1" si="422"/>
        <v>952081.49010891607</v>
      </c>
      <c r="AL520" s="14">
        <f ca="1">SUM(AJ$12:AJ520)</f>
        <v>485569.97241599025</v>
      </c>
      <c r="AM520" s="77">
        <f ca="1">SUM(AH$12:AH520)+SUMIF(AI$12:AI520, "&lt;0")</f>
        <v>466511.51769292587</v>
      </c>
      <c r="AO520" s="78">
        <v>44694</v>
      </c>
      <c r="AP520" s="79">
        <f t="shared" ca="1" si="406"/>
        <v>3000</v>
      </c>
      <c r="AQ520" s="79">
        <f t="shared" ca="1" si="428"/>
        <v>3000</v>
      </c>
      <c r="AR520" s="79">
        <f t="shared" ca="1" si="437"/>
        <v>2055.7929195304741</v>
      </c>
      <c r="AS520" s="79">
        <f t="shared" ca="1" si="407"/>
        <v>944.20708046952586</v>
      </c>
      <c r="AT520" s="79">
        <f t="shared" ca="1" si="408"/>
        <v>944.20708046952586</v>
      </c>
      <c r="AU520" s="79">
        <f t="shared" ca="1" si="444"/>
        <v>1360967.7235622816</v>
      </c>
      <c r="AV520" s="14">
        <f ca="1">SUM(AT$12:AT520)</f>
        <v>696686.95213233691</v>
      </c>
      <c r="AW520" s="77">
        <f ca="1">SUM(AR$12:AR520)+SUMIF(AS$12:AS520, "&lt;0")</f>
        <v>664280.77142994513</v>
      </c>
      <c r="AX520" s="14"/>
      <c r="AZ520" s="78">
        <v>44694</v>
      </c>
      <c r="BA520" s="79">
        <f t="shared" ca="1" si="409"/>
        <v>1500</v>
      </c>
      <c r="BB520" s="79">
        <f t="shared" ca="1" si="429"/>
        <v>1500</v>
      </c>
      <c r="BC520" s="79">
        <f t="shared" ca="1" si="438"/>
        <v>1491.6670000000049</v>
      </c>
      <c r="BD520" s="79">
        <f t="shared" ca="1" si="410"/>
        <v>8.3329999999950815</v>
      </c>
      <c r="BE520" s="79">
        <f t="shared" ca="1" si="411"/>
        <v>8.3329999999950815</v>
      </c>
      <c r="BF520" s="79">
        <f t="shared" ca="1" si="445"/>
        <v>734131.60100000002</v>
      </c>
      <c r="BG520" s="14">
        <f ca="1">SUM(BE$12:BE520)</f>
        <v>375580.43499999994</v>
      </c>
      <c r="BH520" s="77">
        <f ca="1">SUM(BC$12:BC520)+SUMIF(BD$12:BD520, "&lt;0")</f>
        <v>358551.16600000008</v>
      </c>
      <c r="BJ520" s="78">
        <v>44694</v>
      </c>
      <c r="BK520" s="79">
        <f t="shared" ca="1" si="412"/>
        <v>1750</v>
      </c>
      <c r="BL520" s="79">
        <f t="shared" ca="1" si="430"/>
        <v>1750</v>
      </c>
      <c r="BM520" s="79">
        <f t="shared" ca="1" si="439"/>
        <v>1491.6670000000049</v>
      </c>
      <c r="BN520" s="79">
        <f t="shared" ca="1" si="413"/>
        <v>258.33299999999508</v>
      </c>
      <c r="BO520" s="79">
        <f t="shared" ca="1" si="414"/>
        <v>258.33299999999508</v>
      </c>
      <c r="BP520" s="79">
        <f t="shared" ca="1" si="446"/>
        <v>843381.60100000002</v>
      </c>
      <c r="BQ520" s="14">
        <f ca="1">SUM(BO$12:BO520)</f>
        <v>430830.43499999994</v>
      </c>
      <c r="BR520" s="77">
        <f ca="1">SUM(BM$12:BM520)+SUMIF(BN$12:BN520, "&lt;0")</f>
        <v>412551.16600000003</v>
      </c>
      <c r="BT520" s="78">
        <v>44694</v>
      </c>
      <c r="BU520" s="79">
        <f t="shared" ca="1" si="415"/>
        <v>2000</v>
      </c>
      <c r="BV520" s="79">
        <f t="shared" ca="1" si="431"/>
        <v>2000</v>
      </c>
      <c r="BW520" s="79">
        <f t="shared" ca="1" si="440"/>
        <v>1546.7490235077478</v>
      </c>
      <c r="BX520" s="79">
        <f t="shared" ca="1" si="416"/>
        <v>453.25097649225222</v>
      </c>
      <c r="BY520" s="79">
        <f t="shared" ca="1" si="417"/>
        <v>453.25097649225222</v>
      </c>
      <c r="BZ520" s="79">
        <f t="shared" ca="1" si="423"/>
        <v>952081.49010891607</v>
      </c>
      <c r="CA520" s="14">
        <f ca="1">SUM(BY$12:BY520)</f>
        <v>485569.97241599025</v>
      </c>
      <c r="CB520" s="77">
        <f ca="1">SUM(BW$12:BW520)+SUMIF(BX$12:BX520, "&lt;0")</f>
        <v>466511.51769292587</v>
      </c>
      <c r="CD520" s="78">
        <v>44694</v>
      </c>
      <c r="CE520" s="79">
        <f t="shared" ca="1" si="418"/>
        <v>2500</v>
      </c>
      <c r="CF520" s="79">
        <f t="shared" ca="1" si="432"/>
        <v>2500</v>
      </c>
      <c r="CG520" s="79">
        <f t="shared" ca="1" si="441"/>
        <v>2046.7490235077478</v>
      </c>
      <c r="CH520" s="79">
        <f t="shared" ca="1" si="419"/>
        <v>453.25097649225222</v>
      </c>
      <c r="CI520" s="79">
        <f t="shared" ca="1" si="420"/>
        <v>453.25097649225222</v>
      </c>
      <c r="CJ520" s="79">
        <f t="shared" ca="1" si="447"/>
        <v>1161841.6999499127</v>
      </c>
      <c r="CK520" s="14">
        <f ca="1">SUM(CI$12:CI520)</f>
        <v>593569.97241599031</v>
      </c>
      <c r="CL520" s="77">
        <f ca="1">SUM(CG$12:CG520)+SUMIF(CH$12:CH520, "&lt;0")</f>
        <v>568271.72753392241</v>
      </c>
    </row>
    <row r="521" spans="1:90" x14ac:dyDescent="0.2">
      <c r="A521" s="56">
        <v>44695</v>
      </c>
      <c r="B521" s="76">
        <f ca="1">IF($A521&gt;= $C$5,$C$6, INDEX('[1]Historical Data'!$D$2:$D$742, MATCH(A521, '[1]Historical Data'!$B$2:$B$742, 0)))</f>
        <v>1942.7882857142852</v>
      </c>
      <c r="C521" s="79">
        <f t="shared" ca="1" si="424"/>
        <v>1942.7882857142852</v>
      </c>
      <c r="D521" s="79">
        <f t="shared" ca="1" si="433"/>
        <v>1353.3700000000008</v>
      </c>
      <c r="E521" s="79">
        <f t="shared" ca="1" si="395"/>
        <v>589.41828571428437</v>
      </c>
      <c r="F521" s="79">
        <f t="shared" ca="1" si="396"/>
        <v>589.41828571428437</v>
      </c>
      <c r="G521" s="79">
        <f t="shared" ca="1" si="421"/>
        <v>929572.87014286814</v>
      </c>
      <c r="H521" s="14">
        <f ca="1">SUM(F$12:F521)</f>
        <v>474026.06442857103</v>
      </c>
      <c r="I521" s="77">
        <f ca="1">SUM(D$12:D521)+SUMIF(E$12:E521, "&lt;0")</f>
        <v>455546.80571428547</v>
      </c>
      <c r="J521" s="14"/>
      <c r="K521" s="78">
        <v>44695</v>
      </c>
      <c r="L521" s="79">
        <f t="shared" ca="1" si="397"/>
        <v>1850.8969899038457</v>
      </c>
      <c r="M521" s="79">
        <f t="shared" ca="1" si="425"/>
        <v>1850.8969899038457</v>
      </c>
      <c r="N521" s="79">
        <f t="shared" ca="1" si="434"/>
        <v>1353.3700000000008</v>
      </c>
      <c r="O521" s="79">
        <f t="shared" ca="1" si="398"/>
        <v>497.52698990384488</v>
      </c>
      <c r="P521" s="79">
        <f t="shared" ca="1" si="399"/>
        <v>497.52698990384488</v>
      </c>
      <c r="Q521" s="79">
        <f t="shared" ca="1" si="442"/>
        <v>889324.4825778876</v>
      </c>
      <c r="R521" s="14">
        <f ca="1">SUM(P$12:P521)</f>
        <v>453626.19675865286</v>
      </c>
      <c r="S521" s="77">
        <f ca="1">SUM(N$12:N521)+SUMIF(O$12:O521, "&lt;0")</f>
        <v>435698.28581922984</v>
      </c>
      <c r="U521" s="78">
        <v>44695</v>
      </c>
      <c r="V521" s="79">
        <f t="shared" ca="1" si="400"/>
        <v>1250</v>
      </c>
      <c r="W521" s="79">
        <f t="shared" ca="1" si="426"/>
        <v>1250</v>
      </c>
      <c r="X521" s="79">
        <f t="shared" ca="1" si="435"/>
        <v>1250</v>
      </c>
      <c r="Y521" s="79">
        <f t="shared" ca="1" si="401"/>
        <v>0</v>
      </c>
      <c r="Z521" s="79">
        <f t="shared" ca="1" si="402"/>
        <v>0</v>
      </c>
      <c r="AA521" s="79">
        <f t="shared" ca="1" si="443"/>
        <v>626131.60100000002</v>
      </c>
      <c r="AB521" s="14">
        <f ca="1">SUM(Z$12:Z521)</f>
        <v>320572.10199999996</v>
      </c>
      <c r="AC521" s="77">
        <f ca="1">SUM(X$12:X521)+SUMIF(Y$12:Y521, "&lt;0")</f>
        <v>305559.49900000001</v>
      </c>
      <c r="AE521" s="78">
        <v>44695</v>
      </c>
      <c r="AF521" s="79">
        <f t="shared" ca="1" si="403"/>
        <v>2000</v>
      </c>
      <c r="AG521" s="79">
        <f t="shared" ca="1" si="427"/>
        <v>2000</v>
      </c>
      <c r="AH521" s="79">
        <f t="shared" ca="1" si="436"/>
        <v>1384.9467768606407</v>
      </c>
      <c r="AI521" s="79">
        <f t="shared" ca="1" si="404"/>
        <v>615.05322313935926</v>
      </c>
      <c r="AJ521" s="79">
        <f t="shared" ca="1" si="405"/>
        <v>615.05322313935926</v>
      </c>
      <c r="AK521" s="79">
        <f t="shared" ca="1" si="422"/>
        <v>954081.49010891607</v>
      </c>
      <c r="AL521" s="14">
        <f ca="1">SUM(AJ$12:AJ521)</f>
        <v>486185.02563912963</v>
      </c>
      <c r="AM521" s="77">
        <f ca="1">SUM(AH$12:AH521)+SUMIF(AI$12:AI521, "&lt;0")</f>
        <v>467896.4644697865</v>
      </c>
      <c r="AO521" s="78">
        <v>44695</v>
      </c>
      <c r="AP521" s="79">
        <f t="shared" ca="1" si="406"/>
        <v>3000</v>
      </c>
      <c r="AQ521" s="79">
        <f t="shared" ca="1" si="428"/>
        <v>3000</v>
      </c>
      <c r="AR521" s="79">
        <f t="shared" ca="1" si="437"/>
        <v>1917.4959195304698</v>
      </c>
      <c r="AS521" s="79">
        <f t="shared" ca="1" si="407"/>
        <v>1082.5040804695302</v>
      </c>
      <c r="AT521" s="79">
        <f t="shared" ca="1" si="408"/>
        <v>1082.5040804695302</v>
      </c>
      <c r="AU521" s="79">
        <f t="shared" ca="1" si="444"/>
        <v>1363967.7235622816</v>
      </c>
      <c r="AV521" s="14">
        <f ca="1">SUM(AT$12:AT521)</f>
        <v>697769.4562128064</v>
      </c>
      <c r="AW521" s="77">
        <f ca="1">SUM(AR$12:AR521)+SUMIF(AS$12:AS521, "&lt;0")</f>
        <v>666198.26734947565</v>
      </c>
      <c r="AX521" s="14"/>
      <c r="AZ521" s="78">
        <v>44695</v>
      </c>
      <c r="BA521" s="79">
        <f t="shared" ca="1" si="409"/>
        <v>1500</v>
      </c>
      <c r="BB521" s="79">
        <f t="shared" ca="1" si="429"/>
        <v>1500</v>
      </c>
      <c r="BC521" s="79">
        <f t="shared" ca="1" si="438"/>
        <v>1353.3700000000008</v>
      </c>
      <c r="BD521" s="79">
        <f t="shared" ca="1" si="410"/>
        <v>146.6299999999992</v>
      </c>
      <c r="BE521" s="79">
        <f t="shared" ca="1" si="411"/>
        <v>146.6299999999992</v>
      </c>
      <c r="BF521" s="79">
        <f t="shared" ca="1" si="445"/>
        <v>735631.60100000002</v>
      </c>
      <c r="BG521" s="14">
        <f ca="1">SUM(BE$12:BE521)</f>
        <v>375727.06499999994</v>
      </c>
      <c r="BH521" s="77">
        <f ca="1">SUM(BC$12:BC521)+SUMIF(BD$12:BD521, "&lt;0")</f>
        <v>359904.53600000008</v>
      </c>
      <c r="BJ521" s="78">
        <v>44695</v>
      </c>
      <c r="BK521" s="79">
        <f t="shared" ca="1" si="412"/>
        <v>1750</v>
      </c>
      <c r="BL521" s="79">
        <f t="shared" ca="1" si="430"/>
        <v>1750</v>
      </c>
      <c r="BM521" s="79">
        <f t="shared" ca="1" si="439"/>
        <v>1353.3700000000008</v>
      </c>
      <c r="BN521" s="79">
        <f t="shared" ca="1" si="413"/>
        <v>396.6299999999992</v>
      </c>
      <c r="BO521" s="79">
        <f t="shared" ca="1" si="414"/>
        <v>396.6299999999992</v>
      </c>
      <c r="BP521" s="79">
        <f t="shared" ca="1" si="446"/>
        <v>845131.60100000002</v>
      </c>
      <c r="BQ521" s="14">
        <f ca="1">SUM(BO$12:BO521)</f>
        <v>431227.06499999994</v>
      </c>
      <c r="BR521" s="77">
        <f ca="1">SUM(BM$12:BM521)+SUMIF(BN$12:BN521, "&lt;0")</f>
        <v>413904.53600000002</v>
      </c>
      <c r="BT521" s="78">
        <v>44695</v>
      </c>
      <c r="BU521" s="79">
        <f t="shared" ca="1" si="415"/>
        <v>2000</v>
      </c>
      <c r="BV521" s="79">
        <f t="shared" ca="1" si="431"/>
        <v>2000</v>
      </c>
      <c r="BW521" s="79">
        <f t="shared" ca="1" si="440"/>
        <v>1384.9467768606407</v>
      </c>
      <c r="BX521" s="79">
        <f t="shared" ca="1" si="416"/>
        <v>615.05322313935926</v>
      </c>
      <c r="BY521" s="79">
        <f t="shared" ca="1" si="417"/>
        <v>615.05322313935926</v>
      </c>
      <c r="BZ521" s="79">
        <f t="shared" ca="1" si="423"/>
        <v>954081.49010891607</v>
      </c>
      <c r="CA521" s="14">
        <f ca="1">SUM(BY$12:BY521)</f>
        <v>486185.02563912963</v>
      </c>
      <c r="CB521" s="77">
        <f ca="1">SUM(BW$12:BW521)+SUMIF(BX$12:BX521, "&lt;0")</f>
        <v>467896.4644697865</v>
      </c>
      <c r="CD521" s="78">
        <v>44695</v>
      </c>
      <c r="CE521" s="79">
        <f t="shared" ca="1" si="418"/>
        <v>2500</v>
      </c>
      <c r="CF521" s="79">
        <f t="shared" ca="1" si="432"/>
        <v>2500</v>
      </c>
      <c r="CG521" s="79">
        <f t="shared" ca="1" si="441"/>
        <v>1884.9467768606407</v>
      </c>
      <c r="CH521" s="79">
        <f t="shared" ca="1" si="419"/>
        <v>615.05322313935926</v>
      </c>
      <c r="CI521" s="79">
        <f t="shared" ca="1" si="420"/>
        <v>615.05322313935926</v>
      </c>
      <c r="CJ521" s="79">
        <f t="shared" ca="1" si="447"/>
        <v>1164341.6999499127</v>
      </c>
      <c r="CK521" s="14">
        <f ca="1">SUM(CI$12:CI521)</f>
        <v>594185.02563912969</v>
      </c>
      <c r="CL521" s="77">
        <f ca="1">SUM(CG$12:CG521)+SUMIF(CH$12:CH521, "&lt;0")</f>
        <v>570156.67431078304</v>
      </c>
    </row>
    <row r="522" spans="1:90" x14ac:dyDescent="0.2">
      <c r="A522" s="56">
        <v>44696</v>
      </c>
      <c r="B522" s="76">
        <f ca="1">IF($A522&gt;= $C$5,$C$6, INDEX('[1]Historical Data'!$D$2:$D$742, MATCH(A522, '[1]Historical Data'!$B$2:$B$742, 0)))</f>
        <v>1942.7882857142852</v>
      </c>
      <c r="C522" s="79">
        <f t="shared" ca="1" si="424"/>
        <v>1942.7882857142852</v>
      </c>
      <c r="D522" s="79">
        <f t="shared" ca="1" si="433"/>
        <v>609.47499999999627</v>
      </c>
      <c r="E522" s="79">
        <f t="shared" ca="1" si="395"/>
        <v>1333.3132857142889</v>
      </c>
      <c r="F522" s="79">
        <f t="shared" ca="1" si="396"/>
        <v>1333.3132857142889</v>
      </c>
      <c r="G522" s="79">
        <f t="shared" ca="1" si="421"/>
        <v>931515.65842858248</v>
      </c>
      <c r="H522" s="14">
        <f ca="1">SUM(F$12:F522)</f>
        <v>475359.37771428534</v>
      </c>
      <c r="I522" s="77">
        <f ca="1">SUM(D$12:D522)+SUMIF(E$12:E522, "&lt;0")</f>
        <v>456156.28071428544</v>
      </c>
      <c r="J522" s="14"/>
      <c r="K522" s="78">
        <v>44696</v>
      </c>
      <c r="L522" s="79">
        <f t="shared" ca="1" si="397"/>
        <v>1850.8969899038457</v>
      </c>
      <c r="M522" s="79">
        <f t="shared" ca="1" si="425"/>
        <v>1850.8969899038457</v>
      </c>
      <c r="N522" s="79">
        <f t="shared" ca="1" si="434"/>
        <v>609.47499999999627</v>
      </c>
      <c r="O522" s="79">
        <f t="shared" ca="1" si="398"/>
        <v>1241.4219899038494</v>
      </c>
      <c r="P522" s="79">
        <f t="shared" ca="1" si="399"/>
        <v>1241.4219899038494</v>
      </c>
      <c r="Q522" s="79">
        <f t="shared" ca="1" si="442"/>
        <v>891175.37956779147</v>
      </c>
      <c r="R522" s="14">
        <f ca="1">SUM(P$12:P522)</f>
        <v>454867.61874855671</v>
      </c>
      <c r="S522" s="77">
        <f ca="1">SUM(N$12:N522)+SUMIF(O$12:O522, "&lt;0")</f>
        <v>436307.76081922982</v>
      </c>
      <c r="U522" s="78">
        <v>44696</v>
      </c>
      <c r="V522" s="79">
        <f t="shared" ca="1" si="400"/>
        <v>1250</v>
      </c>
      <c r="W522" s="79">
        <f t="shared" ca="1" si="426"/>
        <v>1250</v>
      </c>
      <c r="X522" s="79">
        <f t="shared" ca="1" si="435"/>
        <v>954.51200000000199</v>
      </c>
      <c r="Y522" s="79">
        <f t="shared" ca="1" si="401"/>
        <v>295.48799999999801</v>
      </c>
      <c r="Z522" s="79">
        <f t="shared" ca="1" si="402"/>
        <v>295.48799999999801</v>
      </c>
      <c r="AA522" s="79">
        <f t="shared" ca="1" si="443"/>
        <v>627381.60100000002</v>
      </c>
      <c r="AB522" s="14">
        <f ca="1">SUM(Z$12:Z522)</f>
        <v>320867.58999999997</v>
      </c>
      <c r="AC522" s="77">
        <f ca="1">SUM(X$12:X522)+SUMIF(Y$12:Y522, "&lt;0")</f>
        <v>306514.011</v>
      </c>
      <c r="AE522" s="78">
        <v>44696</v>
      </c>
      <c r="AF522" s="79">
        <f t="shared" ca="1" si="403"/>
        <v>2000</v>
      </c>
      <c r="AG522" s="79">
        <f t="shared" ca="1" si="427"/>
        <v>2000</v>
      </c>
      <c r="AH522" s="79">
        <f t="shared" ca="1" si="436"/>
        <v>617.54653021353329</v>
      </c>
      <c r="AI522" s="79">
        <f t="shared" ca="1" si="404"/>
        <v>1382.4534697864667</v>
      </c>
      <c r="AJ522" s="79">
        <f t="shared" ca="1" si="405"/>
        <v>1382.4534697864667</v>
      </c>
      <c r="AK522" s="79">
        <f t="shared" ca="1" si="422"/>
        <v>956081.49010891607</v>
      </c>
      <c r="AL522" s="14">
        <f ca="1">SUM(AJ$12:AJ522)</f>
        <v>487567.47910891607</v>
      </c>
      <c r="AM522" s="77">
        <f ca="1">SUM(AH$12:AH522)+SUMIF(AI$12:AI522, "&lt;0")</f>
        <v>468514.01100000006</v>
      </c>
      <c r="AO522" s="78">
        <v>44696</v>
      </c>
      <c r="AP522" s="79">
        <f t="shared" ca="1" si="406"/>
        <v>3000</v>
      </c>
      <c r="AQ522" s="79">
        <f t="shared" ca="1" si="428"/>
        <v>3000</v>
      </c>
      <c r="AR522" s="79">
        <f t="shared" ca="1" si="437"/>
        <v>1173.6009195304657</v>
      </c>
      <c r="AS522" s="79">
        <f t="shared" ca="1" si="407"/>
        <v>1826.3990804695343</v>
      </c>
      <c r="AT522" s="79">
        <f t="shared" ca="1" si="408"/>
        <v>1826.3990804695343</v>
      </c>
      <c r="AU522" s="79">
        <f t="shared" ca="1" si="444"/>
        <v>1366967.7235622816</v>
      </c>
      <c r="AV522" s="14">
        <f ca="1">SUM(AT$12:AT522)</f>
        <v>699595.8552932759</v>
      </c>
      <c r="AW522" s="77">
        <f ca="1">SUM(AR$12:AR522)+SUMIF(AS$12:AS522, "&lt;0")</f>
        <v>667371.86826900614</v>
      </c>
      <c r="AX522" s="14"/>
      <c r="AZ522" s="78">
        <v>44696</v>
      </c>
      <c r="BA522" s="79">
        <f t="shared" ca="1" si="409"/>
        <v>1500</v>
      </c>
      <c r="BB522" s="79">
        <f t="shared" ca="1" si="429"/>
        <v>1500</v>
      </c>
      <c r="BC522" s="79">
        <f t="shared" ca="1" si="438"/>
        <v>609.47499999999627</v>
      </c>
      <c r="BD522" s="79">
        <f t="shared" ca="1" si="410"/>
        <v>890.52500000000373</v>
      </c>
      <c r="BE522" s="79">
        <f t="shared" ca="1" si="411"/>
        <v>890.52500000000373</v>
      </c>
      <c r="BF522" s="79">
        <f t="shared" ca="1" si="445"/>
        <v>737131.60100000002</v>
      </c>
      <c r="BG522" s="14">
        <f ca="1">SUM(BE$12:BE522)</f>
        <v>376617.58999999997</v>
      </c>
      <c r="BH522" s="77">
        <f ca="1">SUM(BC$12:BC522)+SUMIF(BD$12:BD522, "&lt;0")</f>
        <v>360514.01100000006</v>
      </c>
      <c r="BJ522" s="78">
        <v>44696</v>
      </c>
      <c r="BK522" s="79">
        <f t="shared" ca="1" si="412"/>
        <v>1750</v>
      </c>
      <c r="BL522" s="79">
        <f t="shared" ca="1" si="430"/>
        <v>1750</v>
      </c>
      <c r="BM522" s="79">
        <f t="shared" ca="1" si="439"/>
        <v>609.47499999999627</v>
      </c>
      <c r="BN522" s="79">
        <f t="shared" ca="1" si="413"/>
        <v>1140.5250000000037</v>
      </c>
      <c r="BO522" s="79">
        <f t="shared" ca="1" si="414"/>
        <v>1140.5250000000037</v>
      </c>
      <c r="BP522" s="79">
        <f t="shared" ca="1" si="446"/>
        <v>846881.60100000002</v>
      </c>
      <c r="BQ522" s="14">
        <f ca="1">SUM(BO$12:BO522)</f>
        <v>432367.58999999997</v>
      </c>
      <c r="BR522" s="77">
        <f ca="1">SUM(BM$12:BM522)+SUMIF(BN$12:BN522, "&lt;0")</f>
        <v>414514.011</v>
      </c>
      <c r="BT522" s="78">
        <v>44696</v>
      </c>
      <c r="BU522" s="79">
        <f t="shared" ca="1" si="415"/>
        <v>2000</v>
      </c>
      <c r="BV522" s="79">
        <f t="shared" ca="1" si="431"/>
        <v>2000</v>
      </c>
      <c r="BW522" s="79">
        <f t="shared" ca="1" si="440"/>
        <v>617.54653021353329</v>
      </c>
      <c r="BX522" s="79">
        <f t="shared" ca="1" si="416"/>
        <v>1382.4534697864667</v>
      </c>
      <c r="BY522" s="79">
        <f t="shared" ca="1" si="417"/>
        <v>1382.4534697864667</v>
      </c>
      <c r="BZ522" s="79">
        <f t="shared" ca="1" si="423"/>
        <v>956081.49010891607</v>
      </c>
      <c r="CA522" s="14">
        <f ca="1">SUM(BY$12:BY522)</f>
        <v>487567.47910891607</v>
      </c>
      <c r="CB522" s="77">
        <f ca="1">SUM(BW$12:BW522)+SUMIF(BX$12:BX522, "&lt;0")</f>
        <v>468514.01100000006</v>
      </c>
      <c r="CD522" s="78">
        <v>44696</v>
      </c>
      <c r="CE522" s="79">
        <f t="shared" ca="1" si="418"/>
        <v>2500</v>
      </c>
      <c r="CF522" s="79">
        <f t="shared" ca="1" si="432"/>
        <v>2500</v>
      </c>
      <c r="CG522" s="79">
        <f t="shared" ca="1" si="441"/>
        <v>1117.5465302135333</v>
      </c>
      <c r="CH522" s="79">
        <f t="shared" ca="1" si="419"/>
        <v>1382.4534697864667</v>
      </c>
      <c r="CI522" s="79">
        <f t="shared" ca="1" si="420"/>
        <v>1382.4534697864667</v>
      </c>
      <c r="CJ522" s="79">
        <f t="shared" ca="1" si="447"/>
        <v>1166841.6999499127</v>
      </c>
      <c r="CK522" s="14">
        <f ca="1">SUM(CI$12:CI522)</f>
        <v>595567.47910891613</v>
      </c>
      <c r="CL522" s="77">
        <f ca="1">SUM(CG$12:CG522)+SUMIF(CH$12:CH522, "&lt;0")</f>
        <v>571274.2208409966</v>
      </c>
    </row>
    <row r="523" spans="1:90" x14ac:dyDescent="0.2">
      <c r="A523" s="56">
        <v>44697</v>
      </c>
      <c r="B523" s="76">
        <f ca="1">IF($A523&gt;= $C$5,$C$6, INDEX('[1]Historical Data'!$D$2:$D$742, MATCH(A523, '[1]Historical Data'!$B$2:$B$742, 0)))</f>
        <v>1942.7882857142852</v>
      </c>
      <c r="C523" s="79">
        <f t="shared" ca="1" si="424"/>
        <v>1942.7882857142852</v>
      </c>
      <c r="D523" s="79">
        <f t="shared" ca="1" si="433"/>
        <v>771.04900000000134</v>
      </c>
      <c r="E523" s="79">
        <f t="shared" ca="1" si="395"/>
        <v>1171.7392857142838</v>
      </c>
      <c r="F523" s="79">
        <f t="shared" ca="1" si="396"/>
        <v>1171.7392857142838</v>
      </c>
      <c r="G523" s="79">
        <f t="shared" ca="1" si="421"/>
        <v>933458.44671429682</v>
      </c>
      <c r="H523" s="14">
        <f ca="1">SUM(F$12:F523)</f>
        <v>476531.11699999962</v>
      </c>
      <c r="I523" s="77">
        <f ca="1">SUM(D$12:D523)+SUMIF(E$12:E523, "&lt;0")</f>
        <v>456927.32971428544</v>
      </c>
      <c r="J523" s="14"/>
      <c r="K523" s="78">
        <v>44697</v>
      </c>
      <c r="L523" s="79">
        <f t="shared" ca="1" si="397"/>
        <v>1850.8969899038457</v>
      </c>
      <c r="M523" s="79">
        <f t="shared" ca="1" si="425"/>
        <v>1850.8969899038457</v>
      </c>
      <c r="N523" s="79">
        <f t="shared" ca="1" si="434"/>
        <v>771.04900000000134</v>
      </c>
      <c r="O523" s="79">
        <f t="shared" ca="1" si="398"/>
        <v>1079.8479899038443</v>
      </c>
      <c r="P523" s="79">
        <f t="shared" ca="1" si="399"/>
        <v>1079.8479899038443</v>
      </c>
      <c r="Q523" s="79">
        <f t="shared" ca="1" si="442"/>
        <v>893026.27655769535</v>
      </c>
      <c r="R523" s="14">
        <f ca="1">SUM(P$12:P523)</f>
        <v>455947.46673846053</v>
      </c>
      <c r="S523" s="77">
        <f ca="1">SUM(N$12:N523)+SUMIF(O$12:O523, "&lt;0")</f>
        <v>437078.80981922982</v>
      </c>
      <c r="U523" s="78">
        <v>44697</v>
      </c>
      <c r="V523" s="79">
        <f t="shared" ca="1" si="400"/>
        <v>1250</v>
      </c>
      <c r="W523" s="79">
        <f t="shared" ca="1" si="426"/>
        <v>1250</v>
      </c>
      <c r="X523" s="79">
        <f t="shared" ca="1" si="435"/>
        <v>771.04900000000134</v>
      </c>
      <c r="Y523" s="79">
        <f t="shared" ca="1" si="401"/>
        <v>478.95099999999866</v>
      </c>
      <c r="Z523" s="79">
        <f t="shared" ca="1" si="402"/>
        <v>478.95099999999866</v>
      </c>
      <c r="AA523" s="79">
        <f t="shared" ca="1" si="443"/>
        <v>628631.60100000002</v>
      </c>
      <c r="AB523" s="14">
        <f ca="1">SUM(Z$12:Z523)</f>
        <v>321346.54099999997</v>
      </c>
      <c r="AC523" s="77">
        <f ca="1">SUM(X$12:X523)+SUMIF(Y$12:Y523, "&lt;0")</f>
        <v>307285.06</v>
      </c>
      <c r="AE523" s="78">
        <v>44697</v>
      </c>
      <c r="AF523" s="79">
        <f t="shared" ca="1" si="403"/>
        <v>2000</v>
      </c>
      <c r="AG523" s="79">
        <f t="shared" ca="1" si="427"/>
        <v>2000</v>
      </c>
      <c r="AH523" s="79">
        <f t="shared" ca="1" si="436"/>
        <v>771.04900000000134</v>
      </c>
      <c r="AI523" s="79">
        <f t="shared" ca="1" si="404"/>
        <v>1228.9509999999987</v>
      </c>
      <c r="AJ523" s="79">
        <f t="shared" ca="1" si="405"/>
        <v>1228.9509999999987</v>
      </c>
      <c r="AK523" s="79">
        <f t="shared" ca="1" si="422"/>
        <v>958081.49010891607</v>
      </c>
      <c r="AL523" s="14">
        <f ca="1">SUM(AJ$12:AJ523)</f>
        <v>488796.43010891607</v>
      </c>
      <c r="AM523" s="77">
        <f ca="1">SUM(AH$12:AH523)+SUMIF(AI$12:AI523, "&lt;0")</f>
        <v>469285.06000000006</v>
      </c>
      <c r="AO523" s="78">
        <v>44697</v>
      </c>
      <c r="AP523" s="79">
        <f t="shared" ca="1" si="406"/>
        <v>3000</v>
      </c>
      <c r="AQ523" s="79">
        <f t="shared" ca="1" si="428"/>
        <v>3000</v>
      </c>
      <c r="AR523" s="79">
        <f t="shared" ca="1" si="437"/>
        <v>1335.1749195304703</v>
      </c>
      <c r="AS523" s="79">
        <f t="shared" ca="1" si="407"/>
        <v>1664.8250804695297</v>
      </c>
      <c r="AT523" s="79">
        <f t="shared" ca="1" si="408"/>
        <v>1664.8250804695297</v>
      </c>
      <c r="AU523" s="79">
        <f t="shared" ca="1" si="444"/>
        <v>1369967.7235622816</v>
      </c>
      <c r="AV523" s="14">
        <f ca="1">SUM(AT$12:AT523)</f>
        <v>701260.68037374539</v>
      </c>
      <c r="AW523" s="77">
        <f ca="1">SUM(AR$12:AR523)+SUMIF(AS$12:AS523, "&lt;0")</f>
        <v>668707.04318853666</v>
      </c>
      <c r="AX523" s="14"/>
      <c r="AZ523" s="78">
        <v>44697</v>
      </c>
      <c r="BA523" s="79">
        <f t="shared" ca="1" si="409"/>
        <v>1500</v>
      </c>
      <c r="BB523" s="79">
        <f t="shared" ca="1" si="429"/>
        <v>1500</v>
      </c>
      <c r="BC523" s="79">
        <f t="shared" ca="1" si="438"/>
        <v>771.04900000000134</v>
      </c>
      <c r="BD523" s="79">
        <f t="shared" ca="1" si="410"/>
        <v>728.95099999999866</v>
      </c>
      <c r="BE523" s="79">
        <f t="shared" ca="1" si="411"/>
        <v>728.95099999999866</v>
      </c>
      <c r="BF523" s="79">
        <f t="shared" ca="1" si="445"/>
        <v>738631.60100000002</v>
      </c>
      <c r="BG523" s="14">
        <f ca="1">SUM(BE$12:BE523)</f>
        <v>377346.54099999997</v>
      </c>
      <c r="BH523" s="77">
        <f ca="1">SUM(BC$12:BC523)+SUMIF(BD$12:BD523, "&lt;0")</f>
        <v>361285.06000000006</v>
      </c>
      <c r="BJ523" s="78">
        <v>44697</v>
      </c>
      <c r="BK523" s="79">
        <f t="shared" ca="1" si="412"/>
        <v>1750</v>
      </c>
      <c r="BL523" s="79">
        <f t="shared" ca="1" si="430"/>
        <v>1750</v>
      </c>
      <c r="BM523" s="79">
        <f t="shared" ca="1" si="439"/>
        <v>771.04900000000134</v>
      </c>
      <c r="BN523" s="79">
        <f t="shared" ca="1" si="413"/>
        <v>978.95099999999866</v>
      </c>
      <c r="BO523" s="79">
        <f t="shared" ca="1" si="414"/>
        <v>978.95099999999866</v>
      </c>
      <c r="BP523" s="79">
        <f t="shared" ca="1" si="446"/>
        <v>848631.60100000002</v>
      </c>
      <c r="BQ523" s="14">
        <f ca="1">SUM(BO$12:BO523)</f>
        <v>433346.54099999997</v>
      </c>
      <c r="BR523" s="77">
        <f ca="1">SUM(BM$12:BM523)+SUMIF(BN$12:BN523, "&lt;0")</f>
        <v>415285.06</v>
      </c>
      <c r="BT523" s="78">
        <v>44697</v>
      </c>
      <c r="BU523" s="79">
        <f t="shared" ca="1" si="415"/>
        <v>2000</v>
      </c>
      <c r="BV523" s="79">
        <f t="shared" ca="1" si="431"/>
        <v>2000</v>
      </c>
      <c r="BW523" s="79">
        <f t="shared" ca="1" si="440"/>
        <v>771.04900000000134</v>
      </c>
      <c r="BX523" s="79">
        <f t="shared" ca="1" si="416"/>
        <v>1228.9509999999987</v>
      </c>
      <c r="BY523" s="79">
        <f t="shared" ca="1" si="417"/>
        <v>1228.9509999999987</v>
      </c>
      <c r="BZ523" s="79">
        <f t="shared" ca="1" si="423"/>
        <v>958081.49010891607</v>
      </c>
      <c r="CA523" s="14">
        <f ca="1">SUM(BY$12:BY523)</f>
        <v>488796.43010891607</v>
      </c>
      <c r="CB523" s="77">
        <f ca="1">SUM(BW$12:BW523)+SUMIF(BX$12:BX523, "&lt;0")</f>
        <v>469285.06000000006</v>
      </c>
      <c r="CD523" s="78">
        <v>44697</v>
      </c>
      <c r="CE523" s="79">
        <f t="shared" ca="1" si="418"/>
        <v>2500</v>
      </c>
      <c r="CF523" s="79">
        <f t="shared" ca="1" si="432"/>
        <v>2500</v>
      </c>
      <c r="CG523" s="79">
        <f t="shared" ca="1" si="441"/>
        <v>1255.6152835664354</v>
      </c>
      <c r="CH523" s="79">
        <f t="shared" ca="1" si="419"/>
        <v>1244.3847164335646</v>
      </c>
      <c r="CI523" s="79">
        <f t="shared" ca="1" si="420"/>
        <v>1244.3847164335646</v>
      </c>
      <c r="CJ523" s="79">
        <f t="shared" ca="1" si="447"/>
        <v>1169341.6999499127</v>
      </c>
      <c r="CK523" s="14">
        <f ca="1">SUM(CI$12:CI523)</f>
        <v>596811.86382534972</v>
      </c>
      <c r="CL523" s="77">
        <f ca="1">SUM(CG$12:CG523)+SUMIF(CH$12:CH523, "&lt;0")</f>
        <v>572529.83612456301</v>
      </c>
    </row>
    <row r="524" spans="1:90" x14ac:dyDescent="0.2">
      <c r="A524" s="56">
        <v>44698</v>
      </c>
      <c r="B524" s="76">
        <f ca="1">IF($A524&gt;= $C$5,$C$6, INDEX('[1]Historical Data'!$D$2:$D$742, MATCH(A524, '[1]Historical Data'!$B$2:$B$742, 0)))</f>
        <v>1942.7882857142852</v>
      </c>
      <c r="C524" s="79">
        <f t="shared" ca="1" si="424"/>
        <v>1942.7882857142852</v>
      </c>
      <c r="D524" s="79">
        <f t="shared" ca="1" si="433"/>
        <v>0</v>
      </c>
      <c r="E524" s="79">
        <f t="shared" ref="E524:E587" ca="1" si="448">B524-D524</f>
        <v>1942.7882857142852</v>
      </c>
      <c r="F524" s="79">
        <f t="shared" ref="F524:F587" ca="1" si="449">IF(E524 &gt; 0, E524, 0)</f>
        <v>1942.7882857142852</v>
      </c>
      <c r="G524" s="79">
        <f t="shared" ca="1" si="421"/>
        <v>935401.23500001116</v>
      </c>
      <c r="H524" s="14">
        <f ca="1">SUM(F$12:F524)</f>
        <v>478473.9052857139</v>
      </c>
      <c r="I524" s="77">
        <f ca="1">SUM(D$12:D524)+SUMIF(E$12:E524, "&lt;0")</f>
        <v>456927.32971428544</v>
      </c>
      <c r="J524" s="14"/>
      <c r="K524" s="78">
        <v>44698</v>
      </c>
      <c r="L524" s="79">
        <f t="shared" ref="L524:L587" ca="1" si="450">IF(K524&lt;M$5, $B524, MIN(M$7, M$9 + $C$8*(K524-M$5)))</f>
        <v>1850.8969899038457</v>
      </c>
      <c r="M524" s="79">
        <f t="shared" ca="1" si="425"/>
        <v>1850.8969899038457</v>
      </c>
      <c r="N524" s="79">
        <f t="shared" ca="1" si="434"/>
        <v>0</v>
      </c>
      <c r="O524" s="79">
        <f t="shared" ref="O524:O587" ca="1" si="451">L524-N524</f>
        <v>1850.8969899038457</v>
      </c>
      <c r="P524" s="79">
        <f t="shared" ref="P524:P587" ca="1" si="452">IF(O524 &gt; 0, O524, 0)</f>
        <v>1850.8969899038457</v>
      </c>
      <c r="Q524" s="79">
        <f t="shared" ca="1" si="442"/>
        <v>894877.17354759923</v>
      </c>
      <c r="R524" s="14">
        <f ca="1">SUM(P$12:P524)</f>
        <v>457798.36372836435</v>
      </c>
      <c r="S524" s="77">
        <f ca="1">SUM(N$12:N524)+SUMIF(O$12:O524, "&lt;0")</f>
        <v>437078.80981922982</v>
      </c>
      <c r="U524" s="78">
        <v>44698</v>
      </c>
      <c r="V524" s="79">
        <f t="shared" ref="V524:V587" ca="1" si="453">IF(U524&lt;W$5, $B524, MIN(W$7, W$9 + $C$8*(U524-W$5)))</f>
        <v>1250</v>
      </c>
      <c r="W524" s="79">
        <f t="shared" ca="1" si="426"/>
        <v>1250</v>
      </c>
      <c r="X524" s="79">
        <f t="shared" ca="1" si="435"/>
        <v>0</v>
      </c>
      <c r="Y524" s="79">
        <f t="shared" ref="Y524:Y587" ca="1" si="454">V524-X524</f>
        <v>1250</v>
      </c>
      <c r="Z524" s="79">
        <f t="shared" ref="Z524:Z587" ca="1" si="455">IF(Y524 &gt; 0, Y524, 0)</f>
        <v>1250</v>
      </c>
      <c r="AA524" s="79">
        <f t="shared" ca="1" si="443"/>
        <v>629881.60100000002</v>
      </c>
      <c r="AB524" s="14">
        <f ca="1">SUM(Z$12:Z524)</f>
        <v>322596.54099999997</v>
      </c>
      <c r="AC524" s="77">
        <f ca="1">SUM(X$12:X524)+SUMIF(Y$12:Y524, "&lt;0")</f>
        <v>307285.06</v>
      </c>
      <c r="AE524" s="78">
        <v>44698</v>
      </c>
      <c r="AF524" s="79">
        <f t="shared" ref="AF524:AF587" ca="1" si="456">IF(AE524&lt;AG$5, $B524, MIN(AG$7, AG$9 + $C$8*(AE524-AG$5)))</f>
        <v>2000</v>
      </c>
      <c r="AG524" s="79">
        <f t="shared" ca="1" si="427"/>
        <v>2000</v>
      </c>
      <c r="AH524" s="79">
        <f t="shared" ca="1" si="436"/>
        <v>0</v>
      </c>
      <c r="AI524" s="79">
        <f t="shared" ref="AI524:AI587" ca="1" si="457">AF524-AH524</f>
        <v>2000</v>
      </c>
      <c r="AJ524" s="79">
        <f t="shared" ref="AJ524:AJ587" ca="1" si="458">IF(AI524 &gt; 0, AI524, 0)</f>
        <v>2000</v>
      </c>
      <c r="AK524" s="79">
        <f t="shared" ca="1" si="422"/>
        <v>960081.49010891607</v>
      </c>
      <c r="AL524" s="14">
        <f ca="1">SUM(AJ$12:AJ524)</f>
        <v>490796.43010891607</v>
      </c>
      <c r="AM524" s="77">
        <f ca="1">SUM(AH$12:AH524)+SUMIF(AI$12:AI524, "&lt;0")</f>
        <v>469285.06000000006</v>
      </c>
      <c r="AO524" s="78">
        <v>44698</v>
      </c>
      <c r="AP524" s="79">
        <f t="shared" ref="AP524:AP587" ca="1" si="459">IF(AO524&lt;AQ$5, $B524, MIN(AQ$7, AQ$9 + $C$8*(AO524-AQ$5)))</f>
        <v>3000</v>
      </c>
      <c r="AQ524" s="79">
        <f t="shared" ca="1" si="428"/>
        <v>3000</v>
      </c>
      <c r="AR524" s="79">
        <f t="shared" ca="1" si="437"/>
        <v>564.12591953046922</v>
      </c>
      <c r="AS524" s="79">
        <f t="shared" ref="AS524:AS587" ca="1" si="460">AP524-AR524</f>
        <v>2435.8740804695308</v>
      </c>
      <c r="AT524" s="79">
        <f t="shared" ref="AT524:AT587" ca="1" si="461">IF(AS524 &gt; 0, AS524, 0)</f>
        <v>2435.8740804695308</v>
      </c>
      <c r="AU524" s="79">
        <f t="shared" ca="1" si="444"/>
        <v>1372967.7235622816</v>
      </c>
      <c r="AV524" s="14">
        <f ca="1">SUM(AT$12:AT524)</f>
        <v>703696.55445421487</v>
      </c>
      <c r="AW524" s="77">
        <f ca="1">SUM(AR$12:AR524)+SUMIF(AS$12:AS524, "&lt;0")</f>
        <v>669271.16910806717</v>
      </c>
      <c r="AX524" s="14"/>
      <c r="AZ524" s="78">
        <v>44698</v>
      </c>
      <c r="BA524" s="79">
        <f t="shared" ref="BA524:BA587" ca="1" si="462">IF(AZ524&lt;BB$5, $B524, MIN(BB$7, BB$9 + $C$8*(AZ524-BB$5)))</f>
        <v>1500</v>
      </c>
      <c r="BB524" s="79">
        <f t="shared" ca="1" si="429"/>
        <v>1500</v>
      </c>
      <c r="BC524" s="79">
        <f t="shared" ca="1" si="438"/>
        <v>0</v>
      </c>
      <c r="BD524" s="79">
        <f t="shared" ref="BD524:BD587" ca="1" si="463">BA524-BC524</f>
        <v>1500</v>
      </c>
      <c r="BE524" s="79">
        <f t="shared" ref="BE524:BE587" ca="1" si="464">IF(BD524 &gt; 0, BD524, 0)</f>
        <v>1500</v>
      </c>
      <c r="BF524" s="79">
        <f t="shared" ca="1" si="445"/>
        <v>740131.60100000002</v>
      </c>
      <c r="BG524" s="14">
        <f ca="1">SUM(BE$12:BE524)</f>
        <v>378846.54099999997</v>
      </c>
      <c r="BH524" s="77">
        <f ca="1">SUM(BC$12:BC524)+SUMIF(BD$12:BD524, "&lt;0")</f>
        <v>361285.06000000006</v>
      </c>
      <c r="BJ524" s="78">
        <v>44698</v>
      </c>
      <c r="BK524" s="79">
        <f t="shared" ref="BK524:BK587" ca="1" si="465">IF(BJ524&lt;BL$5, $B524, MIN(BL$7, BL$9 + $C$8*(BJ524-BL$5)))</f>
        <v>1750</v>
      </c>
      <c r="BL524" s="79">
        <f t="shared" ca="1" si="430"/>
        <v>1750</v>
      </c>
      <c r="BM524" s="79">
        <f t="shared" ca="1" si="439"/>
        <v>0</v>
      </c>
      <c r="BN524" s="79">
        <f t="shared" ref="BN524:BN587" ca="1" si="466">BK524-BM524</f>
        <v>1750</v>
      </c>
      <c r="BO524" s="79">
        <f t="shared" ref="BO524:BO587" ca="1" si="467">IF(BN524 &gt; 0, BN524, 0)</f>
        <v>1750</v>
      </c>
      <c r="BP524" s="79">
        <f t="shared" ca="1" si="446"/>
        <v>850381.60100000002</v>
      </c>
      <c r="BQ524" s="14">
        <f ca="1">SUM(BO$12:BO524)</f>
        <v>435096.54099999997</v>
      </c>
      <c r="BR524" s="77">
        <f ca="1">SUM(BM$12:BM524)+SUMIF(BN$12:BN524, "&lt;0")</f>
        <v>415285.06</v>
      </c>
      <c r="BT524" s="78">
        <v>44698</v>
      </c>
      <c r="BU524" s="79">
        <f t="shared" ref="BU524:BU587" ca="1" si="468">IF(BT524&lt;BV$5, $B524, MIN(BV$7, BV$9 + $C$8*(BT524-BV$5)))</f>
        <v>2000</v>
      </c>
      <c r="BV524" s="79">
        <f t="shared" ca="1" si="431"/>
        <v>2000</v>
      </c>
      <c r="BW524" s="79">
        <f t="shared" ca="1" si="440"/>
        <v>0</v>
      </c>
      <c r="BX524" s="79">
        <f t="shared" ref="BX524:BX587" ca="1" si="469">BU524-BW524</f>
        <v>2000</v>
      </c>
      <c r="BY524" s="79">
        <f t="shared" ref="BY524:BY587" ca="1" si="470">IF(BX524 &gt; 0, BX524, 0)</f>
        <v>2000</v>
      </c>
      <c r="BZ524" s="79">
        <f t="shared" ca="1" si="423"/>
        <v>960081.49010891607</v>
      </c>
      <c r="CA524" s="14">
        <f ca="1">SUM(BY$12:BY524)</f>
        <v>490796.43010891607</v>
      </c>
      <c r="CB524" s="77">
        <f ca="1">SUM(BW$12:BW524)+SUMIF(BX$12:BX524, "&lt;0")</f>
        <v>469285.06000000006</v>
      </c>
      <c r="CD524" s="78">
        <v>44698</v>
      </c>
      <c r="CE524" s="79">
        <f t="shared" ref="CE524:CE587" ca="1" si="471">IF(CD524&lt;CF$5, $B524, MIN(CF$7, CF$9 + $C$8*(CD524-CF$5)))</f>
        <v>2500</v>
      </c>
      <c r="CF524" s="79">
        <f t="shared" ca="1" si="432"/>
        <v>2500</v>
      </c>
      <c r="CG524" s="79">
        <f t="shared" ca="1" si="441"/>
        <v>461.06103691933117</v>
      </c>
      <c r="CH524" s="79">
        <f t="shared" ref="CH524:CH587" ca="1" si="472">CE524-CG524</f>
        <v>2038.9389630806688</v>
      </c>
      <c r="CI524" s="79">
        <f t="shared" ref="CI524:CI587" ca="1" si="473">IF(CH524 &gt; 0, CH524, 0)</f>
        <v>2038.9389630806688</v>
      </c>
      <c r="CJ524" s="79">
        <f t="shared" ca="1" si="447"/>
        <v>1171841.6999499127</v>
      </c>
      <c r="CK524" s="14">
        <f ca="1">SUM(CI$12:CI524)</f>
        <v>598850.80278843036</v>
      </c>
      <c r="CL524" s="77">
        <f ca="1">SUM(CG$12:CG524)+SUMIF(CH$12:CH524, "&lt;0")</f>
        <v>572990.89716148237</v>
      </c>
    </row>
    <row r="525" spans="1:90" x14ac:dyDescent="0.2">
      <c r="A525" s="56">
        <v>44699</v>
      </c>
      <c r="B525" s="76">
        <f ca="1">IF($A525&gt;= $C$5,$C$6, INDEX('[1]Historical Data'!$D$2:$D$742, MATCH(A525, '[1]Historical Data'!$B$2:$B$742, 0)))</f>
        <v>1942.7882857142852</v>
      </c>
      <c r="C525" s="79">
        <f t="shared" ca="1" si="424"/>
        <v>1942.7882857142852</v>
      </c>
      <c r="D525" s="79">
        <f t="shared" ca="1" si="433"/>
        <v>728.76699999999801</v>
      </c>
      <c r="E525" s="79">
        <f t="shared" ca="1" si="448"/>
        <v>1214.0212857142872</v>
      </c>
      <c r="F525" s="79">
        <f t="shared" ca="1" si="449"/>
        <v>1214.0212857142872</v>
      </c>
      <c r="G525" s="79">
        <f t="shared" ref="G525:G588" ca="1" si="474">B525+G524</f>
        <v>937344.0232857255</v>
      </c>
      <c r="H525" s="14">
        <f ca="1">SUM(F$12:F525)</f>
        <v>479687.92657142819</v>
      </c>
      <c r="I525" s="77">
        <f ca="1">SUM(D$12:D525)+SUMIF(E$12:E525, "&lt;0")</f>
        <v>457656.09671428544</v>
      </c>
      <c r="J525" s="14"/>
      <c r="K525" s="78">
        <v>44699</v>
      </c>
      <c r="L525" s="79">
        <f t="shared" ca="1" si="450"/>
        <v>1850.8969899038457</v>
      </c>
      <c r="M525" s="79">
        <f t="shared" ca="1" si="425"/>
        <v>1850.8969899038457</v>
      </c>
      <c r="N525" s="79">
        <f t="shared" ca="1" si="434"/>
        <v>728.76699999999801</v>
      </c>
      <c r="O525" s="79">
        <f t="shared" ca="1" si="451"/>
        <v>1122.1299899038477</v>
      </c>
      <c r="P525" s="79">
        <f t="shared" ca="1" si="452"/>
        <v>1122.1299899038477</v>
      </c>
      <c r="Q525" s="79">
        <f t="shared" ca="1" si="442"/>
        <v>896728.07053750311</v>
      </c>
      <c r="R525" s="14">
        <f ca="1">SUM(P$12:P525)</f>
        <v>458920.49371826818</v>
      </c>
      <c r="S525" s="77">
        <f ca="1">SUM(N$12:N525)+SUMIF(O$12:O525, "&lt;0")</f>
        <v>437807.57681922981</v>
      </c>
      <c r="U525" s="78">
        <v>44699</v>
      </c>
      <c r="V525" s="79">
        <f t="shared" ca="1" si="453"/>
        <v>1250</v>
      </c>
      <c r="W525" s="79">
        <f t="shared" ca="1" si="426"/>
        <v>1250</v>
      </c>
      <c r="X525" s="79">
        <f t="shared" ca="1" si="435"/>
        <v>728.76699999999801</v>
      </c>
      <c r="Y525" s="79">
        <f t="shared" ca="1" si="454"/>
        <v>521.23300000000199</v>
      </c>
      <c r="Z525" s="79">
        <f t="shared" ca="1" si="455"/>
        <v>521.23300000000199</v>
      </c>
      <c r="AA525" s="79">
        <f t="shared" ca="1" si="443"/>
        <v>631131.60100000002</v>
      </c>
      <c r="AB525" s="14">
        <f ca="1">SUM(Z$12:Z525)</f>
        <v>323117.77399999998</v>
      </c>
      <c r="AC525" s="77">
        <f ca="1">SUM(X$12:X525)+SUMIF(Y$12:Y525, "&lt;0")</f>
        <v>308013.82699999999</v>
      </c>
      <c r="AE525" s="78">
        <v>44699</v>
      </c>
      <c r="AF525" s="79">
        <f t="shared" ca="1" si="456"/>
        <v>2000</v>
      </c>
      <c r="AG525" s="79">
        <f t="shared" ca="1" si="427"/>
        <v>2000</v>
      </c>
      <c r="AH525" s="79">
        <f t="shared" ca="1" si="436"/>
        <v>728.76699999999801</v>
      </c>
      <c r="AI525" s="79">
        <f t="shared" ca="1" si="457"/>
        <v>1271.233000000002</v>
      </c>
      <c r="AJ525" s="79">
        <f t="shared" ca="1" si="458"/>
        <v>1271.233000000002</v>
      </c>
      <c r="AK525" s="79">
        <f t="shared" ref="AK525:AK588" ca="1" si="475">AF525+AK524</f>
        <v>962081.49010891607</v>
      </c>
      <c r="AL525" s="14">
        <f ca="1">SUM(AJ$12:AJ525)</f>
        <v>492067.66310891608</v>
      </c>
      <c r="AM525" s="77">
        <f ca="1">SUM(AH$12:AH525)+SUMIF(AI$12:AI525, "&lt;0")</f>
        <v>470013.82700000005</v>
      </c>
      <c r="AO525" s="78">
        <v>44699</v>
      </c>
      <c r="AP525" s="79">
        <f t="shared" ca="1" si="459"/>
        <v>3000</v>
      </c>
      <c r="AQ525" s="79">
        <f t="shared" ca="1" si="428"/>
        <v>3000</v>
      </c>
      <c r="AR525" s="79">
        <f t="shared" ca="1" si="437"/>
        <v>1292.8929195304672</v>
      </c>
      <c r="AS525" s="79">
        <f t="shared" ca="1" si="460"/>
        <v>1707.1070804695328</v>
      </c>
      <c r="AT525" s="79">
        <f t="shared" ca="1" si="461"/>
        <v>1707.1070804695328</v>
      </c>
      <c r="AU525" s="79">
        <f t="shared" ca="1" si="444"/>
        <v>1375967.7235622816</v>
      </c>
      <c r="AV525" s="14">
        <f ca="1">SUM(AT$12:AT525)</f>
        <v>705403.66153468436</v>
      </c>
      <c r="AW525" s="77">
        <f ca="1">SUM(AR$12:AR525)+SUMIF(AS$12:AS525, "&lt;0")</f>
        <v>670564.06202759768</v>
      </c>
      <c r="AX525" s="14"/>
      <c r="AZ525" s="78">
        <v>44699</v>
      </c>
      <c r="BA525" s="79">
        <f t="shared" ca="1" si="462"/>
        <v>1500</v>
      </c>
      <c r="BB525" s="79">
        <f t="shared" ca="1" si="429"/>
        <v>1500</v>
      </c>
      <c r="BC525" s="79">
        <f t="shared" ca="1" si="438"/>
        <v>728.76699999999801</v>
      </c>
      <c r="BD525" s="79">
        <f t="shared" ca="1" si="463"/>
        <v>771.23300000000199</v>
      </c>
      <c r="BE525" s="79">
        <f t="shared" ca="1" si="464"/>
        <v>771.23300000000199</v>
      </c>
      <c r="BF525" s="79">
        <f t="shared" ca="1" si="445"/>
        <v>741631.60100000002</v>
      </c>
      <c r="BG525" s="14">
        <f ca="1">SUM(BE$12:BE525)</f>
        <v>379617.77399999998</v>
      </c>
      <c r="BH525" s="77">
        <f ca="1">SUM(BC$12:BC525)+SUMIF(BD$12:BD525, "&lt;0")</f>
        <v>362013.82700000005</v>
      </c>
      <c r="BJ525" s="78">
        <v>44699</v>
      </c>
      <c r="BK525" s="79">
        <f t="shared" ca="1" si="465"/>
        <v>1750</v>
      </c>
      <c r="BL525" s="79">
        <f t="shared" ca="1" si="430"/>
        <v>1750</v>
      </c>
      <c r="BM525" s="79">
        <f t="shared" ca="1" si="439"/>
        <v>728.76699999999801</v>
      </c>
      <c r="BN525" s="79">
        <f t="shared" ca="1" si="466"/>
        <v>1021.233000000002</v>
      </c>
      <c r="BO525" s="79">
        <f t="shared" ca="1" si="467"/>
        <v>1021.233000000002</v>
      </c>
      <c r="BP525" s="79">
        <f t="shared" ca="1" si="446"/>
        <v>852131.60100000002</v>
      </c>
      <c r="BQ525" s="14">
        <f ca="1">SUM(BO$12:BO525)</f>
        <v>436117.77399999998</v>
      </c>
      <c r="BR525" s="77">
        <f ca="1">SUM(BM$12:BM525)+SUMIF(BN$12:BN525, "&lt;0")</f>
        <v>416013.82699999999</v>
      </c>
      <c r="BT525" s="78">
        <v>44699</v>
      </c>
      <c r="BU525" s="79">
        <f t="shared" ca="1" si="468"/>
        <v>2000</v>
      </c>
      <c r="BV525" s="79">
        <f t="shared" ca="1" si="431"/>
        <v>2000</v>
      </c>
      <c r="BW525" s="79">
        <f t="shared" ca="1" si="440"/>
        <v>728.76699999999801</v>
      </c>
      <c r="BX525" s="79">
        <f t="shared" ca="1" si="469"/>
        <v>1271.233000000002</v>
      </c>
      <c r="BY525" s="79">
        <f t="shared" ca="1" si="470"/>
        <v>1271.233000000002</v>
      </c>
      <c r="BZ525" s="79">
        <f t="shared" ref="BZ525:BZ588" ca="1" si="476">BU525+BZ524</f>
        <v>962081.49010891607</v>
      </c>
      <c r="CA525" s="14">
        <f ca="1">SUM(BY$12:BY525)</f>
        <v>492067.66310891608</v>
      </c>
      <c r="CB525" s="77">
        <f ca="1">SUM(BW$12:BW525)+SUMIF(BX$12:BX525, "&lt;0")</f>
        <v>470013.82700000005</v>
      </c>
      <c r="CD525" s="78">
        <v>44699</v>
      </c>
      <c r="CE525" s="79">
        <f t="shared" ca="1" si="471"/>
        <v>2500</v>
      </c>
      <c r="CF525" s="79">
        <f t="shared" ca="1" si="432"/>
        <v>2500</v>
      </c>
      <c r="CG525" s="79">
        <f t="shared" ca="1" si="441"/>
        <v>1166.3227902722265</v>
      </c>
      <c r="CH525" s="79">
        <f t="shared" ca="1" si="472"/>
        <v>1333.6772097277735</v>
      </c>
      <c r="CI525" s="79">
        <f t="shared" ca="1" si="473"/>
        <v>1333.6772097277735</v>
      </c>
      <c r="CJ525" s="79">
        <f t="shared" ca="1" si="447"/>
        <v>1174341.6999499127</v>
      </c>
      <c r="CK525" s="14">
        <f ca="1">SUM(CI$12:CI525)</f>
        <v>600184.47999815817</v>
      </c>
      <c r="CL525" s="77">
        <f ca="1">SUM(CG$12:CG525)+SUMIF(CH$12:CH525, "&lt;0")</f>
        <v>574157.21995175455</v>
      </c>
    </row>
    <row r="526" spans="1:90" x14ac:dyDescent="0.2">
      <c r="A526" s="56">
        <v>44700</v>
      </c>
      <c r="B526" s="76">
        <f ca="1">IF($A526&gt;= $C$5,$C$6, INDEX('[1]Historical Data'!$D$2:$D$742, MATCH(A526, '[1]Historical Data'!$B$2:$B$742, 0)))</f>
        <v>1942.7882857142852</v>
      </c>
      <c r="C526" s="79">
        <f t="shared" ca="1" si="424"/>
        <v>1942.7882857142852</v>
      </c>
      <c r="D526" s="79">
        <f t="shared" ca="1" si="433"/>
        <v>118.7950000000028</v>
      </c>
      <c r="E526" s="79">
        <f t="shared" ca="1" si="448"/>
        <v>1823.9932857142824</v>
      </c>
      <c r="F526" s="79">
        <f t="shared" ca="1" si="449"/>
        <v>1823.9932857142824</v>
      </c>
      <c r="G526" s="79">
        <f t="shared" ca="1" si="474"/>
        <v>939286.81157143984</v>
      </c>
      <c r="H526" s="14">
        <f ca="1">SUM(F$12:F526)</f>
        <v>481511.91985714249</v>
      </c>
      <c r="I526" s="77">
        <f ca="1">SUM(D$12:D526)+SUMIF(E$12:E526, "&lt;0")</f>
        <v>457774.89171428542</v>
      </c>
      <c r="J526" s="14"/>
      <c r="K526" s="78">
        <v>44700</v>
      </c>
      <c r="L526" s="79">
        <f t="shared" ca="1" si="450"/>
        <v>1850.8969899038457</v>
      </c>
      <c r="M526" s="79">
        <f t="shared" ca="1" si="425"/>
        <v>1850.8969899038457</v>
      </c>
      <c r="N526" s="79">
        <f t="shared" ca="1" si="434"/>
        <v>118.7950000000028</v>
      </c>
      <c r="O526" s="79">
        <f t="shared" ca="1" si="451"/>
        <v>1732.1019899038429</v>
      </c>
      <c r="P526" s="79">
        <f t="shared" ca="1" si="452"/>
        <v>1732.1019899038429</v>
      </c>
      <c r="Q526" s="79">
        <f t="shared" ca="1" si="442"/>
        <v>898578.96752740699</v>
      </c>
      <c r="R526" s="14">
        <f ca="1">SUM(P$12:P526)</f>
        <v>460652.59570817201</v>
      </c>
      <c r="S526" s="77">
        <f ca="1">SUM(N$12:N526)+SUMIF(O$12:O526, "&lt;0")</f>
        <v>437926.3718192298</v>
      </c>
      <c r="U526" s="78">
        <v>44700</v>
      </c>
      <c r="V526" s="79">
        <f t="shared" ca="1" si="453"/>
        <v>1250</v>
      </c>
      <c r="W526" s="79">
        <f t="shared" ca="1" si="426"/>
        <v>1250</v>
      </c>
      <c r="X526" s="79">
        <f t="shared" ca="1" si="435"/>
        <v>118.7950000000028</v>
      </c>
      <c r="Y526" s="79">
        <f t="shared" ca="1" si="454"/>
        <v>1131.2049999999972</v>
      </c>
      <c r="Z526" s="79">
        <f t="shared" ca="1" si="455"/>
        <v>1131.2049999999972</v>
      </c>
      <c r="AA526" s="79">
        <f t="shared" ca="1" si="443"/>
        <v>632381.60100000002</v>
      </c>
      <c r="AB526" s="14">
        <f ca="1">SUM(Z$12:Z526)</f>
        <v>324248.97899999999</v>
      </c>
      <c r="AC526" s="77">
        <f ca="1">SUM(X$12:X526)+SUMIF(Y$12:Y526, "&lt;0")</f>
        <v>308132.62199999997</v>
      </c>
      <c r="AE526" s="78">
        <v>44700</v>
      </c>
      <c r="AF526" s="79">
        <f t="shared" ca="1" si="456"/>
        <v>2000</v>
      </c>
      <c r="AG526" s="79">
        <f t="shared" ca="1" si="427"/>
        <v>2000</v>
      </c>
      <c r="AH526" s="79">
        <f t="shared" ca="1" si="436"/>
        <v>118.7950000000028</v>
      </c>
      <c r="AI526" s="79">
        <f t="shared" ca="1" si="457"/>
        <v>1881.2049999999972</v>
      </c>
      <c r="AJ526" s="79">
        <f t="shared" ca="1" si="458"/>
        <v>1881.2049999999972</v>
      </c>
      <c r="AK526" s="79">
        <f t="shared" ca="1" si="475"/>
        <v>964081.49010891607</v>
      </c>
      <c r="AL526" s="14">
        <f ca="1">SUM(AJ$12:AJ526)</f>
        <v>493948.8681089161</v>
      </c>
      <c r="AM526" s="77">
        <f ca="1">SUM(AH$12:AH526)+SUMIF(AI$12:AI526, "&lt;0")</f>
        <v>470132.62200000003</v>
      </c>
      <c r="AO526" s="78">
        <v>44700</v>
      </c>
      <c r="AP526" s="79">
        <f t="shared" ca="1" si="459"/>
        <v>3000</v>
      </c>
      <c r="AQ526" s="79">
        <f t="shared" ca="1" si="428"/>
        <v>3000</v>
      </c>
      <c r="AR526" s="79">
        <f t="shared" ca="1" si="437"/>
        <v>682.92091953047202</v>
      </c>
      <c r="AS526" s="79">
        <f t="shared" ca="1" si="460"/>
        <v>2317.079080469528</v>
      </c>
      <c r="AT526" s="79">
        <f t="shared" ca="1" si="461"/>
        <v>2317.079080469528</v>
      </c>
      <c r="AU526" s="79">
        <f t="shared" ca="1" si="444"/>
        <v>1378967.7235622816</v>
      </c>
      <c r="AV526" s="14">
        <f ca="1">SUM(AT$12:AT526)</f>
        <v>707720.74061515392</v>
      </c>
      <c r="AW526" s="77">
        <f ca="1">SUM(AR$12:AR526)+SUMIF(AS$12:AS526, "&lt;0")</f>
        <v>671246.98294712813</v>
      </c>
      <c r="AX526" s="14"/>
      <c r="AZ526" s="78">
        <v>44700</v>
      </c>
      <c r="BA526" s="79">
        <f t="shared" ca="1" si="462"/>
        <v>1500</v>
      </c>
      <c r="BB526" s="79">
        <f t="shared" ca="1" si="429"/>
        <v>1500</v>
      </c>
      <c r="BC526" s="79">
        <f t="shared" ca="1" si="438"/>
        <v>118.7950000000028</v>
      </c>
      <c r="BD526" s="79">
        <f t="shared" ca="1" si="463"/>
        <v>1381.2049999999972</v>
      </c>
      <c r="BE526" s="79">
        <f t="shared" ca="1" si="464"/>
        <v>1381.2049999999972</v>
      </c>
      <c r="BF526" s="79">
        <f t="shared" ca="1" si="445"/>
        <v>743131.60100000002</v>
      </c>
      <c r="BG526" s="14">
        <f ca="1">SUM(BE$12:BE526)</f>
        <v>380998.97899999999</v>
      </c>
      <c r="BH526" s="77">
        <f ca="1">SUM(BC$12:BC526)+SUMIF(BD$12:BD526, "&lt;0")</f>
        <v>362132.62200000003</v>
      </c>
      <c r="BJ526" s="78">
        <v>44700</v>
      </c>
      <c r="BK526" s="79">
        <f t="shared" ca="1" si="465"/>
        <v>1750</v>
      </c>
      <c r="BL526" s="79">
        <f t="shared" ca="1" si="430"/>
        <v>1750</v>
      </c>
      <c r="BM526" s="79">
        <f t="shared" ca="1" si="439"/>
        <v>118.7950000000028</v>
      </c>
      <c r="BN526" s="79">
        <f t="shared" ca="1" si="466"/>
        <v>1631.2049999999972</v>
      </c>
      <c r="BO526" s="79">
        <f t="shared" ca="1" si="467"/>
        <v>1631.2049999999972</v>
      </c>
      <c r="BP526" s="79">
        <f t="shared" ca="1" si="446"/>
        <v>853881.60100000002</v>
      </c>
      <c r="BQ526" s="14">
        <f ca="1">SUM(BO$12:BO526)</f>
        <v>437748.97899999999</v>
      </c>
      <c r="BR526" s="77">
        <f ca="1">SUM(BM$12:BM526)+SUMIF(BN$12:BN526, "&lt;0")</f>
        <v>416132.62199999997</v>
      </c>
      <c r="BT526" s="78">
        <v>44700</v>
      </c>
      <c r="BU526" s="79">
        <f t="shared" ca="1" si="468"/>
        <v>2000</v>
      </c>
      <c r="BV526" s="79">
        <f t="shared" ca="1" si="431"/>
        <v>2000</v>
      </c>
      <c r="BW526" s="79">
        <f t="shared" ca="1" si="440"/>
        <v>118.7950000000028</v>
      </c>
      <c r="BX526" s="79">
        <f t="shared" ca="1" si="469"/>
        <v>1881.2049999999972</v>
      </c>
      <c r="BY526" s="79">
        <f t="shared" ca="1" si="470"/>
        <v>1881.2049999999972</v>
      </c>
      <c r="BZ526" s="79">
        <f t="shared" ca="1" si="476"/>
        <v>964081.49010891607</v>
      </c>
      <c r="CA526" s="14">
        <f ca="1">SUM(BY$12:BY526)</f>
        <v>493948.8681089161</v>
      </c>
      <c r="CB526" s="77">
        <f ca="1">SUM(BW$12:BW526)+SUMIF(BX$12:BX526, "&lt;0")</f>
        <v>470132.62200000003</v>
      </c>
      <c r="CD526" s="78">
        <v>44700</v>
      </c>
      <c r="CE526" s="79">
        <f t="shared" ca="1" si="471"/>
        <v>2500</v>
      </c>
      <c r="CF526" s="79">
        <f t="shared" ca="1" si="432"/>
        <v>2500</v>
      </c>
      <c r="CG526" s="79">
        <f t="shared" ca="1" si="441"/>
        <v>532.84554362512836</v>
      </c>
      <c r="CH526" s="79">
        <f t="shared" ca="1" si="472"/>
        <v>1967.1544563748716</v>
      </c>
      <c r="CI526" s="79">
        <f t="shared" ca="1" si="473"/>
        <v>1967.1544563748716</v>
      </c>
      <c r="CJ526" s="79">
        <f t="shared" ca="1" si="447"/>
        <v>1176841.6999499127</v>
      </c>
      <c r="CK526" s="14">
        <f ca="1">SUM(CI$12:CI526)</f>
        <v>602151.63445453299</v>
      </c>
      <c r="CL526" s="77">
        <f ca="1">SUM(CG$12:CG526)+SUMIF(CH$12:CH526, "&lt;0")</f>
        <v>574690.06549537973</v>
      </c>
    </row>
    <row r="527" spans="1:90" x14ac:dyDescent="0.2">
      <c r="A527" s="56">
        <v>44701</v>
      </c>
      <c r="B527" s="76">
        <f ca="1">IF($A527&gt;= $C$5,$C$6, INDEX('[1]Historical Data'!$D$2:$D$742, MATCH(A527, '[1]Historical Data'!$B$2:$B$742, 0)))</f>
        <v>1942.7882857142852</v>
      </c>
      <c r="C527" s="79">
        <f t="shared" ca="1" si="424"/>
        <v>1942.7882857142852</v>
      </c>
      <c r="D527" s="79">
        <f t="shared" ca="1" si="433"/>
        <v>977.35300000000188</v>
      </c>
      <c r="E527" s="79">
        <f t="shared" ca="1" si="448"/>
        <v>965.43528571428328</v>
      </c>
      <c r="F527" s="79">
        <f t="shared" ca="1" si="449"/>
        <v>965.43528571428328</v>
      </c>
      <c r="G527" s="79">
        <f t="shared" ca="1" si="474"/>
        <v>941229.59985715419</v>
      </c>
      <c r="H527" s="14">
        <f ca="1">SUM(F$12:F527)</f>
        <v>482477.35514285677</v>
      </c>
      <c r="I527" s="77">
        <f ca="1">SUM(D$12:D527)+SUMIF(E$12:E527, "&lt;0")</f>
        <v>458752.24471428542</v>
      </c>
      <c r="J527" s="14"/>
      <c r="K527" s="78">
        <v>44701</v>
      </c>
      <c r="L527" s="79">
        <f t="shared" ca="1" si="450"/>
        <v>1850.8969899038457</v>
      </c>
      <c r="M527" s="79">
        <f t="shared" ca="1" si="425"/>
        <v>1850.8969899038457</v>
      </c>
      <c r="N527" s="79">
        <f t="shared" ca="1" si="434"/>
        <v>977.35300000000188</v>
      </c>
      <c r="O527" s="79">
        <f t="shared" ca="1" si="451"/>
        <v>873.54398990384379</v>
      </c>
      <c r="P527" s="79">
        <f t="shared" ca="1" si="452"/>
        <v>873.54398990384379</v>
      </c>
      <c r="Q527" s="79">
        <f t="shared" ca="1" si="442"/>
        <v>900429.86451731087</v>
      </c>
      <c r="R527" s="14">
        <f ca="1">SUM(P$12:P527)</f>
        <v>461526.13969807583</v>
      </c>
      <c r="S527" s="77">
        <f ca="1">SUM(N$12:N527)+SUMIF(O$12:O527, "&lt;0")</f>
        <v>438903.7248192298</v>
      </c>
      <c r="U527" s="78">
        <v>44701</v>
      </c>
      <c r="V527" s="79">
        <f t="shared" ca="1" si="453"/>
        <v>1250</v>
      </c>
      <c r="W527" s="79">
        <f t="shared" ca="1" si="426"/>
        <v>1250</v>
      </c>
      <c r="X527" s="79">
        <f t="shared" ca="1" si="435"/>
        <v>977.35300000000188</v>
      </c>
      <c r="Y527" s="79">
        <f t="shared" ca="1" si="454"/>
        <v>272.64699999999812</v>
      </c>
      <c r="Z527" s="79">
        <f t="shared" ca="1" si="455"/>
        <v>272.64699999999812</v>
      </c>
      <c r="AA527" s="79">
        <f t="shared" ca="1" si="443"/>
        <v>633631.60100000002</v>
      </c>
      <c r="AB527" s="14">
        <f ca="1">SUM(Z$12:Z527)</f>
        <v>324521.62599999999</v>
      </c>
      <c r="AC527" s="77">
        <f ca="1">SUM(X$12:X527)+SUMIF(Y$12:Y527, "&lt;0")</f>
        <v>309109.97499999998</v>
      </c>
      <c r="AE527" s="78">
        <v>44701</v>
      </c>
      <c r="AF527" s="79">
        <f t="shared" ca="1" si="456"/>
        <v>2000</v>
      </c>
      <c r="AG527" s="79">
        <f t="shared" ca="1" si="427"/>
        <v>2000</v>
      </c>
      <c r="AH527" s="79">
        <f t="shared" ca="1" si="436"/>
        <v>977.35300000000188</v>
      </c>
      <c r="AI527" s="79">
        <f t="shared" ca="1" si="457"/>
        <v>1022.6469999999981</v>
      </c>
      <c r="AJ527" s="79">
        <f t="shared" ca="1" si="458"/>
        <v>1022.6469999999981</v>
      </c>
      <c r="AK527" s="79">
        <f t="shared" ca="1" si="475"/>
        <v>966081.49010891607</v>
      </c>
      <c r="AL527" s="14">
        <f ca="1">SUM(AJ$12:AJ527)</f>
        <v>494971.51510891609</v>
      </c>
      <c r="AM527" s="77">
        <f ca="1">SUM(AH$12:AH527)+SUMIF(AI$12:AI527, "&lt;0")</f>
        <v>471109.97500000003</v>
      </c>
      <c r="AO527" s="78">
        <v>44701</v>
      </c>
      <c r="AP527" s="79">
        <f t="shared" ca="1" si="459"/>
        <v>3000</v>
      </c>
      <c r="AQ527" s="79">
        <f t="shared" ca="1" si="428"/>
        <v>3000</v>
      </c>
      <c r="AR527" s="79">
        <f t="shared" ca="1" si="437"/>
        <v>1541.4789195304711</v>
      </c>
      <c r="AS527" s="79">
        <f t="shared" ca="1" si="460"/>
        <v>1458.5210804695289</v>
      </c>
      <c r="AT527" s="79">
        <f t="shared" ca="1" si="461"/>
        <v>1458.5210804695289</v>
      </c>
      <c r="AU527" s="79">
        <f t="shared" ca="1" si="444"/>
        <v>1381967.7235622816</v>
      </c>
      <c r="AV527" s="14">
        <f ca="1">SUM(AT$12:AT527)</f>
        <v>709179.2616956234</v>
      </c>
      <c r="AW527" s="77">
        <f ca="1">SUM(AR$12:AR527)+SUMIF(AS$12:AS527, "&lt;0")</f>
        <v>672788.46186665865</v>
      </c>
      <c r="AX527" s="14"/>
      <c r="AZ527" s="78">
        <v>44701</v>
      </c>
      <c r="BA527" s="79">
        <f t="shared" ca="1" si="462"/>
        <v>1500</v>
      </c>
      <c r="BB527" s="79">
        <f t="shared" ca="1" si="429"/>
        <v>1500</v>
      </c>
      <c r="BC527" s="79">
        <f t="shared" ca="1" si="438"/>
        <v>977.35300000000188</v>
      </c>
      <c r="BD527" s="79">
        <f t="shared" ca="1" si="463"/>
        <v>522.64699999999812</v>
      </c>
      <c r="BE527" s="79">
        <f t="shared" ca="1" si="464"/>
        <v>522.64699999999812</v>
      </c>
      <c r="BF527" s="79">
        <f t="shared" ca="1" si="445"/>
        <v>744631.60100000002</v>
      </c>
      <c r="BG527" s="14">
        <f ca="1">SUM(BE$12:BE527)</f>
        <v>381521.62599999999</v>
      </c>
      <c r="BH527" s="77">
        <f ca="1">SUM(BC$12:BC527)+SUMIF(BD$12:BD527, "&lt;0")</f>
        <v>363109.97500000003</v>
      </c>
      <c r="BJ527" s="78">
        <v>44701</v>
      </c>
      <c r="BK527" s="79">
        <f t="shared" ca="1" si="465"/>
        <v>1750</v>
      </c>
      <c r="BL527" s="79">
        <f t="shared" ca="1" si="430"/>
        <v>1750</v>
      </c>
      <c r="BM527" s="79">
        <f t="shared" ca="1" si="439"/>
        <v>977.35300000000188</v>
      </c>
      <c r="BN527" s="79">
        <f t="shared" ca="1" si="466"/>
        <v>772.64699999999812</v>
      </c>
      <c r="BO527" s="79">
        <f t="shared" ca="1" si="467"/>
        <v>772.64699999999812</v>
      </c>
      <c r="BP527" s="79">
        <f t="shared" ca="1" si="446"/>
        <v>855631.60100000002</v>
      </c>
      <c r="BQ527" s="14">
        <f ca="1">SUM(BO$12:BO527)</f>
        <v>438521.62599999999</v>
      </c>
      <c r="BR527" s="77">
        <f ca="1">SUM(BM$12:BM527)+SUMIF(BN$12:BN527, "&lt;0")</f>
        <v>417109.97499999998</v>
      </c>
      <c r="BT527" s="78">
        <v>44701</v>
      </c>
      <c r="BU527" s="79">
        <f t="shared" ca="1" si="468"/>
        <v>2000</v>
      </c>
      <c r="BV527" s="79">
        <f t="shared" ca="1" si="431"/>
        <v>2000</v>
      </c>
      <c r="BW527" s="79">
        <f t="shared" ca="1" si="440"/>
        <v>977.35300000000188</v>
      </c>
      <c r="BX527" s="79">
        <f t="shared" ca="1" si="469"/>
        <v>1022.6469999999981</v>
      </c>
      <c r="BY527" s="79">
        <f t="shared" ca="1" si="470"/>
        <v>1022.6469999999981</v>
      </c>
      <c r="BZ527" s="79">
        <f t="shared" ca="1" si="476"/>
        <v>966081.49010891607</v>
      </c>
      <c r="CA527" s="14">
        <f ca="1">SUM(BY$12:BY527)</f>
        <v>494971.51510891609</v>
      </c>
      <c r="CB527" s="77">
        <f ca="1">SUM(BW$12:BW527)+SUMIF(BX$12:BX527, "&lt;0")</f>
        <v>471109.97500000003</v>
      </c>
      <c r="CD527" s="78">
        <v>44701</v>
      </c>
      <c r="CE527" s="79">
        <f t="shared" ca="1" si="471"/>
        <v>2500</v>
      </c>
      <c r="CF527" s="79">
        <f t="shared" ca="1" si="432"/>
        <v>2500</v>
      </c>
      <c r="CG527" s="79">
        <f t="shared" ca="1" si="441"/>
        <v>1367.8982969780245</v>
      </c>
      <c r="CH527" s="79">
        <f t="shared" ca="1" si="472"/>
        <v>1132.1017030219755</v>
      </c>
      <c r="CI527" s="79">
        <f t="shared" ca="1" si="473"/>
        <v>1132.1017030219755</v>
      </c>
      <c r="CJ527" s="79">
        <f t="shared" ca="1" si="447"/>
        <v>1179341.6999499127</v>
      </c>
      <c r="CK527" s="14">
        <f ca="1">SUM(CI$12:CI527)</f>
        <v>603283.73615755502</v>
      </c>
      <c r="CL527" s="77">
        <f ca="1">SUM(CG$12:CG527)+SUMIF(CH$12:CH527, "&lt;0")</f>
        <v>576057.96379235771</v>
      </c>
    </row>
    <row r="528" spans="1:90" x14ac:dyDescent="0.2">
      <c r="A528" s="56">
        <v>44702</v>
      </c>
      <c r="B528" s="76">
        <f ca="1">IF($A528&gt;= $C$5,$C$6, INDEX('[1]Historical Data'!$D$2:$D$742, MATCH(A528, '[1]Historical Data'!$B$2:$B$742, 0)))</f>
        <v>1942.7882857142852</v>
      </c>
      <c r="C528" s="79">
        <f t="shared" ca="1" si="424"/>
        <v>1942.7882857142852</v>
      </c>
      <c r="D528" s="79">
        <f t="shared" ca="1" si="433"/>
        <v>1021.1349999999948</v>
      </c>
      <c r="E528" s="79">
        <f t="shared" ca="1" si="448"/>
        <v>921.6532857142904</v>
      </c>
      <c r="F528" s="79">
        <f t="shared" ca="1" si="449"/>
        <v>921.6532857142904</v>
      </c>
      <c r="G528" s="79">
        <f t="shared" ca="1" si="474"/>
        <v>943172.38814286853</v>
      </c>
      <c r="H528" s="14">
        <f ca="1">SUM(F$12:F528)</f>
        <v>483399.00842857105</v>
      </c>
      <c r="I528" s="77">
        <f ca="1">SUM(D$12:D528)+SUMIF(E$12:E528, "&lt;0")</f>
        <v>459773.37971428543</v>
      </c>
      <c r="J528" s="14"/>
      <c r="K528" s="78">
        <v>44702</v>
      </c>
      <c r="L528" s="79">
        <f t="shared" ca="1" si="450"/>
        <v>1850.8969899038457</v>
      </c>
      <c r="M528" s="79">
        <f t="shared" ca="1" si="425"/>
        <v>1850.8969899038457</v>
      </c>
      <c r="N528" s="79">
        <f t="shared" ca="1" si="434"/>
        <v>1021.1349999999948</v>
      </c>
      <c r="O528" s="79">
        <f t="shared" ca="1" si="451"/>
        <v>829.76198990385092</v>
      </c>
      <c r="P528" s="79">
        <f t="shared" ca="1" si="452"/>
        <v>829.76198990385092</v>
      </c>
      <c r="Q528" s="79">
        <f t="shared" ca="1" si="442"/>
        <v>902280.76150721475</v>
      </c>
      <c r="R528" s="14">
        <f ca="1">SUM(P$12:P528)</f>
        <v>462355.9016879797</v>
      </c>
      <c r="S528" s="77">
        <f ca="1">SUM(N$12:N528)+SUMIF(O$12:O528, "&lt;0")</f>
        <v>439924.85981922981</v>
      </c>
      <c r="U528" s="78">
        <v>44702</v>
      </c>
      <c r="V528" s="79">
        <f t="shared" ca="1" si="453"/>
        <v>1250</v>
      </c>
      <c r="W528" s="79">
        <f t="shared" ca="1" si="426"/>
        <v>1250</v>
      </c>
      <c r="X528" s="79">
        <f t="shared" ca="1" si="435"/>
        <v>1021.1349999999948</v>
      </c>
      <c r="Y528" s="79">
        <f t="shared" ca="1" si="454"/>
        <v>228.86500000000524</v>
      </c>
      <c r="Z528" s="79">
        <f t="shared" ca="1" si="455"/>
        <v>228.86500000000524</v>
      </c>
      <c r="AA528" s="79">
        <f t="shared" ca="1" si="443"/>
        <v>634881.60100000002</v>
      </c>
      <c r="AB528" s="14">
        <f ca="1">SUM(Z$12:Z528)</f>
        <v>324750.49099999998</v>
      </c>
      <c r="AC528" s="77">
        <f ca="1">SUM(X$12:X528)+SUMIF(Y$12:Y528, "&lt;0")</f>
        <v>310131.11</v>
      </c>
      <c r="AE528" s="78">
        <v>44702</v>
      </c>
      <c r="AF528" s="79">
        <f t="shared" ca="1" si="456"/>
        <v>2000</v>
      </c>
      <c r="AG528" s="79">
        <f t="shared" ca="1" si="427"/>
        <v>2000</v>
      </c>
      <c r="AH528" s="79">
        <f t="shared" ca="1" si="436"/>
        <v>1021.1349999999948</v>
      </c>
      <c r="AI528" s="79">
        <f t="shared" ca="1" si="457"/>
        <v>978.86500000000524</v>
      </c>
      <c r="AJ528" s="79">
        <f t="shared" ca="1" si="458"/>
        <v>978.86500000000524</v>
      </c>
      <c r="AK528" s="79">
        <f t="shared" ca="1" si="475"/>
        <v>968081.49010891607</v>
      </c>
      <c r="AL528" s="14">
        <f ca="1">SUM(AJ$12:AJ528)</f>
        <v>495950.38010891608</v>
      </c>
      <c r="AM528" s="77">
        <f ca="1">SUM(AH$12:AH528)+SUMIF(AI$12:AI528, "&lt;0")</f>
        <v>472131.11000000004</v>
      </c>
      <c r="AO528" s="78">
        <v>44702</v>
      </c>
      <c r="AP528" s="79">
        <f t="shared" ca="1" si="459"/>
        <v>3000</v>
      </c>
      <c r="AQ528" s="79">
        <f t="shared" ca="1" si="428"/>
        <v>3000</v>
      </c>
      <c r="AR528" s="79">
        <f t="shared" ca="1" si="437"/>
        <v>1585.260919530464</v>
      </c>
      <c r="AS528" s="79">
        <f t="shared" ca="1" si="460"/>
        <v>1414.739080469536</v>
      </c>
      <c r="AT528" s="79">
        <f t="shared" ca="1" si="461"/>
        <v>1414.739080469536</v>
      </c>
      <c r="AU528" s="79">
        <f t="shared" ca="1" si="444"/>
        <v>1384967.7235622816</v>
      </c>
      <c r="AV528" s="14">
        <f ca="1">SUM(AT$12:AT528)</f>
        <v>710594.00077609299</v>
      </c>
      <c r="AW528" s="77">
        <f ca="1">SUM(AR$12:AR528)+SUMIF(AS$12:AS528, "&lt;0")</f>
        <v>674373.72278618906</v>
      </c>
      <c r="AX528" s="14"/>
      <c r="AZ528" s="78">
        <v>44702</v>
      </c>
      <c r="BA528" s="79">
        <f t="shared" ca="1" si="462"/>
        <v>1500</v>
      </c>
      <c r="BB528" s="79">
        <f t="shared" ca="1" si="429"/>
        <v>1500</v>
      </c>
      <c r="BC528" s="79">
        <f t="shared" ca="1" si="438"/>
        <v>1021.1349999999948</v>
      </c>
      <c r="BD528" s="79">
        <f t="shared" ca="1" si="463"/>
        <v>478.86500000000524</v>
      </c>
      <c r="BE528" s="79">
        <f t="shared" ca="1" si="464"/>
        <v>478.86500000000524</v>
      </c>
      <c r="BF528" s="79">
        <f t="shared" ca="1" si="445"/>
        <v>746131.60100000002</v>
      </c>
      <c r="BG528" s="14">
        <f ca="1">SUM(BE$12:BE528)</f>
        <v>382000.49099999998</v>
      </c>
      <c r="BH528" s="77">
        <f ca="1">SUM(BC$12:BC528)+SUMIF(BD$12:BD528, "&lt;0")</f>
        <v>364131.11000000004</v>
      </c>
      <c r="BJ528" s="78">
        <v>44702</v>
      </c>
      <c r="BK528" s="79">
        <f t="shared" ca="1" si="465"/>
        <v>1750</v>
      </c>
      <c r="BL528" s="79">
        <f t="shared" ca="1" si="430"/>
        <v>1750</v>
      </c>
      <c r="BM528" s="79">
        <f t="shared" ca="1" si="439"/>
        <v>1021.1349999999948</v>
      </c>
      <c r="BN528" s="79">
        <f t="shared" ca="1" si="466"/>
        <v>728.86500000000524</v>
      </c>
      <c r="BO528" s="79">
        <f t="shared" ca="1" si="467"/>
        <v>728.86500000000524</v>
      </c>
      <c r="BP528" s="79">
        <f t="shared" ca="1" si="446"/>
        <v>857381.60100000002</v>
      </c>
      <c r="BQ528" s="14">
        <f ca="1">SUM(BO$12:BO528)</f>
        <v>439250.49099999998</v>
      </c>
      <c r="BR528" s="77">
        <f ca="1">SUM(BM$12:BM528)+SUMIF(BN$12:BN528, "&lt;0")</f>
        <v>418131.11</v>
      </c>
      <c r="BT528" s="78">
        <v>44702</v>
      </c>
      <c r="BU528" s="79">
        <f t="shared" ca="1" si="468"/>
        <v>2000</v>
      </c>
      <c r="BV528" s="79">
        <f t="shared" ca="1" si="431"/>
        <v>2000</v>
      </c>
      <c r="BW528" s="79">
        <f t="shared" ca="1" si="440"/>
        <v>1021.1349999999948</v>
      </c>
      <c r="BX528" s="79">
        <f t="shared" ca="1" si="469"/>
        <v>978.86500000000524</v>
      </c>
      <c r="BY528" s="79">
        <f t="shared" ca="1" si="470"/>
        <v>978.86500000000524</v>
      </c>
      <c r="BZ528" s="79">
        <f t="shared" ca="1" si="476"/>
        <v>968081.49010891607</v>
      </c>
      <c r="CA528" s="14">
        <f ca="1">SUM(BY$12:BY528)</f>
        <v>495950.38010891608</v>
      </c>
      <c r="CB528" s="77">
        <f ca="1">SUM(BW$12:BW528)+SUMIF(BX$12:BX528, "&lt;0")</f>
        <v>472131.11000000004</v>
      </c>
      <c r="CD528" s="78">
        <v>44702</v>
      </c>
      <c r="CE528" s="79">
        <f t="shared" ca="1" si="471"/>
        <v>2500</v>
      </c>
      <c r="CF528" s="79">
        <f t="shared" ca="1" si="432"/>
        <v>2500</v>
      </c>
      <c r="CG528" s="79">
        <f t="shared" ca="1" si="441"/>
        <v>1388.1750503309145</v>
      </c>
      <c r="CH528" s="79">
        <f t="shared" ca="1" si="472"/>
        <v>1111.8249496690855</v>
      </c>
      <c r="CI528" s="79">
        <f t="shared" ca="1" si="473"/>
        <v>1111.8249496690855</v>
      </c>
      <c r="CJ528" s="79">
        <f t="shared" ca="1" si="447"/>
        <v>1181841.6999499127</v>
      </c>
      <c r="CK528" s="14">
        <f ca="1">SUM(CI$12:CI528)</f>
        <v>604395.56110722409</v>
      </c>
      <c r="CL528" s="77">
        <f ca="1">SUM(CG$12:CG528)+SUMIF(CH$12:CH528, "&lt;0")</f>
        <v>577446.13884268864</v>
      </c>
    </row>
    <row r="529" spans="1:90" x14ac:dyDescent="0.2">
      <c r="A529" s="56">
        <v>44703</v>
      </c>
      <c r="B529" s="76">
        <f ca="1">IF($A529&gt;= $C$5,$C$6, INDEX('[1]Historical Data'!$D$2:$D$742, MATCH(A529, '[1]Historical Data'!$B$2:$B$742, 0)))</f>
        <v>1942.7882857142852</v>
      </c>
      <c r="C529" s="79">
        <f t="shared" ca="1" si="424"/>
        <v>1942.7882857142852</v>
      </c>
      <c r="D529" s="79">
        <f t="shared" ca="1" si="433"/>
        <v>0</v>
      </c>
      <c r="E529" s="79">
        <f t="shared" ca="1" si="448"/>
        <v>1942.7882857142852</v>
      </c>
      <c r="F529" s="79">
        <f t="shared" ca="1" si="449"/>
        <v>1942.7882857142852</v>
      </c>
      <c r="G529" s="79">
        <f t="shared" ca="1" si="474"/>
        <v>945115.17642858287</v>
      </c>
      <c r="H529" s="14">
        <f ca="1">SUM(F$12:F529)</f>
        <v>485341.79671428533</v>
      </c>
      <c r="I529" s="77">
        <f ca="1">SUM(D$12:D529)+SUMIF(E$12:E529, "&lt;0")</f>
        <v>459773.37971428543</v>
      </c>
      <c r="J529" s="14"/>
      <c r="K529" s="78">
        <v>44703</v>
      </c>
      <c r="L529" s="79">
        <f t="shared" ca="1" si="450"/>
        <v>1850.8969899038457</v>
      </c>
      <c r="M529" s="79">
        <f t="shared" ca="1" si="425"/>
        <v>1850.8969899038457</v>
      </c>
      <c r="N529" s="79">
        <f t="shared" ca="1" si="434"/>
        <v>0</v>
      </c>
      <c r="O529" s="79">
        <f t="shared" ca="1" si="451"/>
        <v>1850.8969899038457</v>
      </c>
      <c r="P529" s="79">
        <f t="shared" ca="1" si="452"/>
        <v>1850.8969899038457</v>
      </c>
      <c r="Q529" s="79">
        <f t="shared" ca="1" si="442"/>
        <v>904131.65849711862</v>
      </c>
      <c r="R529" s="14">
        <f ca="1">SUM(P$12:P529)</f>
        <v>464206.79867788352</v>
      </c>
      <c r="S529" s="77">
        <f ca="1">SUM(N$12:N529)+SUMIF(O$12:O529, "&lt;0")</f>
        <v>439924.85981922981</v>
      </c>
      <c r="U529" s="78">
        <v>44703</v>
      </c>
      <c r="V529" s="79">
        <f t="shared" ca="1" si="453"/>
        <v>1250</v>
      </c>
      <c r="W529" s="79">
        <f t="shared" ca="1" si="426"/>
        <v>1250</v>
      </c>
      <c r="X529" s="79">
        <f t="shared" ca="1" si="435"/>
        <v>0</v>
      </c>
      <c r="Y529" s="79">
        <f t="shared" ca="1" si="454"/>
        <v>1250</v>
      </c>
      <c r="Z529" s="79">
        <f t="shared" ca="1" si="455"/>
        <v>1250</v>
      </c>
      <c r="AA529" s="79">
        <f t="shared" ca="1" si="443"/>
        <v>636131.60100000002</v>
      </c>
      <c r="AB529" s="14">
        <f ca="1">SUM(Z$12:Z529)</f>
        <v>326000.49099999998</v>
      </c>
      <c r="AC529" s="77">
        <f ca="1">SUM(X$12:X529)+SUMIF(Y$12:Y529, "&lt;0")</f>
        <v>310131.11</v>
      </c>
      <c r="AE529" s="78">
        <v>44703</v>
      </c>
      <c r="AF529" s="79">
        <f t="shared" ca="1" si="456"/>
        <v>2000</v>
      </c>
      <c r="AG529" s="79">
        <f t="shared" ca="1" si="427"/>
        <v>2000</v>
      </c>
      <c r="AH529" s="79">
        <f t="shared" ca="1" si="436"/>
        <v>0</v>
      </c>
      <c r="AI529" s="79">
        <f t="shared" ca="1" si="457"/>
        <v>2000</v>
      </c>
      <c r="AJ529" s="79">
        <f t="shared" ca="1" si="458"/>
        <v>2000</v>
      </c>
      <c r="AK529" s="79">
        <f t="shared" ca="1" si="475"/>
        <v>970081.49010891607</v>
      </c>
      <c r="AL529" s="14">
        <f ca="1">SUM(AJ$12:AJ529)</f>
        <v>497950.38010891608</v>
      </c>
      <c r="AM529" s="77">
        <f ca="1">SUM(AH$12:AH529)+SUMIF(AI$12:AI529, "&lt;0")</f>
        <v>472131.11000000004</v>
      </c>
      <c r="AO529" s="78">
        <v>44703</v>
      </c>
      <c r="AP529" s="79">
        <f t="shared" ca="1" si="459"/>
        <v>3000</v>
      </c>
      <c r="AQ529" s="79">
        <f t="shared" ca="1" si="428"/>
        <v>3000</v>
      </c>
      <c r="AR529" s="79">
        <f t="shared" ca="1" si="437"/>
        <v>564.12591953046922</v>
      </c>
      <c r="AS529" s="79">
        <f t="shared" ca="1" si="460"/>
        <v>2435.8740804695308</v>
      </c>
      <c r="AT529" s="79">
        <f t="shared" ca="1" si="461"/>
        <v>2435.8740804695308</v>
      </c>
      <c r="AU529" s="79">
        <f t="shared" ca="1" si="444"/>
        <v>1387967.7235622816</v>
      </c>
      <c r="AV529" s="14">
        <f ca="1">SUM(AT$12:AT529)</f>
        <v>713029.87485656247</v>
      </c>
      <c r="AW529" s="77">
        <f ca="1">SUM(AR$12:AR529)+SUMIF(AS$12:AS529, "&lt;0")</f>
        <v>674937.84870571957</v>
      </c>
      <c r="AX529" s="14"/>
      <c r="AZ529" s="78">
        <v>44703</v>
      </c>
      <c r="BA529" s="79">
        <f t="shared" ca="1" si="462"/>
        <v>1500</v>
      </c>
      <c r="BB529" s="79">
        <f t="shared" ca="1" si="429"/>
        <v>1500</v>
      </c>
      <c r="BC529" s="79">
        <f t="shared" ca="1" si="438"/>
        <v>0</v>
      </c>
      <c r="BD529" s="79">
        <f t="shared" ca="1" si="463"/>
        <v>1500</v>
      </c>
      <c r="BE529" s="79">
        <f t="shared" ca="1" si="464"/>
        <v>1500</v>
      </c>
      <c r="BF529" s="79">
        <f t="shared" ca="1" si="445"/>
        <v>747631.60100000002</v>
      </c>
      <c r="BG529" s="14">
        <f ca="1">SUM(BE$12:BE529)</f>
        <v>383500.49099999998</v>
      </c>
      <c r="BH529" s="77">
        <f ca="1">SUM(BC$12:BC529)+SUMIF(BD$12:BD529, "&lt;0")</f>
        <v>364131.11000000004</v>
      </c>
      <c r="BJ529" s="78">
        <v>44703</v>
      </c>
      <c r="BK529" s="79">
        <f t="shared" ca="1" si="465"/>
        <v>1750</v>
      </c>
      <c r="BL529" s="79">
        <f t="shared" ca="1" si="430"/>
        <v>1750</v>
      </c>
      <c r="BM529" s="79">
        <f t="shared" ca="1" si="439"/>
        <v>0</v>
      </c>
      <c r="BN529" s="79">
        <f t="shared" ca="1" si="466"/>
        <v>1750</v>
      </c>
      <c r="BO529" s="79">
        <f t="shared" ca="1" si="467"/>
        <v>1750</v>
      </c>
      <c r="BP529" s="79">
        <f t="shared" ca="1" si="446"/>
        <v>859131.60100000002</v>
      </c>
      <c r="BQ529" s="14">
        <f ca="1">SUM(BO$12:BO529)</f>
        <v>441000.49099999998</v>
      </c>
      <c r="BR529" s="77">
        <f ca="1">SUM(BM$12:BM529)+SUMIF(BN$12:BN529, "&lt;0")</f>
        <v>418131.11</v>
      </c>
      <c r="BT529" s="78">
        <v>44703</v>
      </c>
      <c r="BU529" s="79">
        <f t="shared" ca="1" si="468"/>
        <v>2000</v>
      </c>
      <c r="BV529" s="79">
        <f t="shared" ca="1" si="431"/>
        <v>2000</v>
      </c>
      <c r="BW529" s="79">
        <f t="shared" ca="1" si="440"/>
        <v>0</v>
      </c>
      <c r="BX529" s="79">
        <f t="shared" ca="1" si="469"/>
        <v>2000</v>
      </c>
      <c r="BY529" s="79">
        <f t="shared" ca="1" si="470"/>
        <v>2000</v>
      </c>
      <c r="BZ529" s="79">
        <f t="shared" ca="1" si="476"/>
        <v>970081.49010891607</v>
      </c>
      <c r="CA529" s="14">
        <f ca="1">SUM(BY$12:BY529)</f>
        <v>497950.38010891608</v>
      </c>
      <c r="CB529" s="77">
        <f ca="1">SUM(BW$12:BW529)+SUMIF(BX$12:BX529, "&lt;0")</f>
        <v>472131.11000000004</v>
      </c>
      <c r="CD529" s="78">
        <v>44703</v>
      </c>
      <c r="CE529" s="79">
        <f t="shared" ca="1" si="471"/>
        <v>2500</v>
      </c>
      <c r="CF529" s="79">
        <f t="shared" ca="1" si="432"/>
        <v>2500</v>
      </c>
      <c r="CG529" s="79">
        <f t="shared" ca="1" si="441"/>
        <v>343.53480368381679</v>
      </c>
      <c r="CH529" s="79">
        <f t="shared" ca="1" si="472"/>
        <v>2156.4651963161832</v>
      </c>
      <c r="CI529" s="79">
        <f t="shared" ca="1" si="473"/>
        <v>2156.4651963161832</v>
      </c>
      <c r="CJ529" s="79">
        <f t="shared" ca="1" si="447"/>
        <v>1184341.6999499127</v>
      </c>
      <c r="CK529" s="14">
        <f ca="1">SUM(CI$12:CI529)</f>
        <v>606552.02630354022</v>
      </c>
      <c r="CL529" s="77">
        <f ca="1">SUM(CG$12:CG529)+SUMIF(CH$12:CH529, "&lt;0")</f>
        <v>577789.67364637251</v>
      </c>
    </row>
    <row r="530" spans="1:90" x14ac:dyDescent="0.2">
      <c r="A530" s="56">
        <v>44704</v>
      </c>
      <c r="B530" s="76">
        <f ca="1">IF($A530&gt;= $C$5,$C$6, INDEX('[1]Historical Data'!$D$2:$D$742, MATCH(A530, '[1]Historical Data'!$B$2:$B$742, 0)))</f>
        <v>1942.7882857142852</v>
      </c>
      <c r="C530" s="79">
        <f t="shared" ref="C530:C593" ca="1" si="477">AVERAGE(B524:B530)</f>
        <v>1942.7882857142852</v>
      </c>
      <c r="D530" s="79">
        <f t="shared" ca="1" si="433"/>
        <v>320.53100000000268</v>
      </c>
      <c r="E530" s="79">
        <f t="shared" ca="1" si="448"/>
        <v>1622.2572857142825</v>
      </c>
      <c r="F530" s="79">
        <f t="shared" ca="1" si="449"/>
        <v>1622.2572857142825</v>
      </c>
      <c r="G530" s="79">
        <f t="shared" ca="1" si="474"/>
        <v>947057.96471429721</v>
      </c>
      <c r="H530" s="14">
        <f ca="1">SUM(F$12:F530)</f>
        <v>486964.0539999996</v>
      </c>
      <c r="I530" s="77">
        <f ca="1">SUM(D$12:D530)+SUMIF(E$12:E530, "&lt;0")</f>
        <v>460093.91071428545</v>
      </c>
      <c r="J530" s="14"/>
      <c r="K530" s="78">
        <v>44704</v>
      </c>
      <c r="L530" s="79">
        <f t="shared" ca="1" si="450"/>
        <v>1850.8969899038457</v>
      </c>
      <c r="M530" s="79">
        <f t="shared" ref="M530:M593" ca="1" si="478">AVERAGE(L524:L530)</f>
        <v>1850.8969899038457</v>
      </c>
      <c r="N530" s="79">
        <f t="shared" ca="1" si="434"/>
        <v>320.53100000000268</v>
      </c>
      <c r="O530" s="79">
        <f t="shared" ca="1" si="451"/>
        <v>1530.365989903843</v>
      </c>
      <c r="P530" s="79">
        <f t="shared" ca="1" si="452"/>
        <v>1530.365989903843</v>
      </c>
      <c r="Q530" s="79">
        <f t="shared" ca="1" si="442"/>
        <v>905982.5554870225</v>
      </c>
      <c r="R530" s="14">
        <f ca="1">SUM(P$12:P530)</f>
        <v>465737.16466778738</v>
      </c>
      <c r="S530" s="77">
        <f ca="1">SUM(N$12:N530)+SUMIF(O$12:O530, "&lt;0")</f>
        <v>440245.39081922983</v>
      </c>
      <c r="U530" s="78">
        <v>44704</v>
      </c>
      <c r="V530" s="79">
        <f t="shared" ca="1" si="453"/>
        <v>1250</v>
      </c>
      <c r="W530" s="79">
        <f t="shared" ref="W530:W593" ca="1" si="479">AVERAGE(V524:V530)</f>
        <v>1250</v>
      </c>
      <c r="X530" s="79">
        <f t="shared" ca="1" si="435"/>
        <v>320.53100000000268</v>
      </c>
      <c r="Y530" s="79">
        <f t="shared" ca="1" si="454"/>
        <v>929.46899999999732</v>
      </c>
      <c r="Z530" s="79">
        <f t="shared" ca="1" si="455"/>
        <v>929.46899999999732</v>
      </c>
      <c r="AA530" s="79">
        <f t="shared" ca="1" si="443"/>
        <v>637381.60100000002</v>
      </c>
      <c r="AB530" s="14">
        <f ca="1">SUM(Z$12:Z530)</f>
        <v>326929.95999999996</v>
      </c>
      <c r="AC530" s="77">
        <f ca="1">SUM(X$12:X530)+SUMIF(Y$12:Y530, "&lt;0")</f>
        <v>310451.641</v>
      </c>
      <c r="AE530" s="78">
        <v>44704</v>
      </c>
      <c r="AF530" s="79">
        <f t="shared" ca="1" si="456"/>
        <v>2000</v>
      </c>
      <c r="AG530" s="79">
        <f t="shared" ref="AG530:AG593" ca="1" si="480">AVERAGE(AF524:AF530)</f>
        <v>2000</v>
      </c>
      <c r="AH530" s="79">
        <f t="shared" ca="1" si="436"/>
        <v>320.53100000000268</v>
      </c>
      <c r="AI530" s="79">
        <f t="shared" ca="1" si="457"/>
        <v>1679.4689999999973</v>
      </c>
      <c r="AJ530" s="79">
        <f t="shared" ca="1" si="458"/>
        <v>1679.4689999999973</v>
      </c>
      <c r="AK530" s="79">
        <f t="shared" ca="1" si="475"/>
        <v>972081.49010891607</v>
      </c>
      <c r="AL530" s="14">
        <f ca="1">SUM(AJ$12:AJ530)</f>
        <v>499629.84910891607</v>
      </c>
      <c r="AM530" s="77">
        <f ca="1">SUM(AH$12:AH530)+SUMIF(AI$12:AI530, "&lt;0")</f>
        <v>472451.64100000006</v>
      </c>
      <c r="AO530" s="78">
        <v>44704</v>
      </c>
      <c r="AP530" s="79">
        <f t="shared" ca="1" si="459"/>
        <v>3000</v>
      </c>
      <c r="AQ530" s="79">
        <f t="shared" ref="AQ530:AQ593" ca="1" si="481">ROUND(AVERAGE(AP524:AP530), 0)</f>
        <v>3000</v>
      </c>
      <c r="AR530" s="79">
        <f t="shared" ca="1" si="437"/>
        <v>884.6569195304719</v>
      </c>
      <c r="AS530" s="79">
        <f t="shared" ca="1" si="460"/>
        <v>2115.3430804695281</v>
      </c>
      <c r="AT530" s="79">
        <f t="shared" ca="1" si="461"/>
        <v>2115.3430804695281</v>
      </c>
      <c r="AU530" s="79">
        <f t="shared" ca="1" si="444"/>
        <v>1390967.7235622816</v>
      </c>
      <c r="AV530" s="14">
        <f ca="1">SUM(AT$12:AT530)</f>
        <v>715145.21793703199</v>
      </c>
      <c r="AW530" s="77">
        <f ca="1">SUM(AR$12:AR530)+SUMIF(AS$12:AS530, "&lt;0")</f>
        <v>675822.50562525005</v>
      </c>
      <c r="AX530" s="14"/>
      <c r="AZ530" s="78">
        <v>44704</v>
      </c>
      <c r="BA530" s="79">
        <f t="shared" ca="1" si="462"/>
        <v>1500</v>
      </c>
      <c r="BB530" s="79">
        <f t="shared" ref="BB530:BB593" ca="1" si="482">AVERAGE(BA524:BA530)</f>
        <v>1500</v>
      </c>
      <c r="BC530" s="79">
        <f t="shared" ca="1" si="438"/>
        <v>320.53100000000268</v>
      </c>
      <c r="BD530" s="79">
        <f t="shared" ca="1" si="463"/>
        <v>1179.4689999999973</v>
      </c>
      <c r="BE530" s="79">
        <f t="shared" ca="1" si="464"/>
        <v>1179.4689999999973</v>
      </c>
      <c r="BF530" s="79">
        <f t="shared" ca="1" si="445"/>
        <v>749131.60100000002</v>
      </c>
      <c r="BG530" s="14">
        <f ca="1">SUM(BE$12:BE530)</f>
        <v>384679.95999999996</v>
      </c>
      <c r="BH530" s="77">
        <f ca="1">SUM(BC$12:BC530)+SUMIF(BD$12:BD530, "&lt;0")</f>
        <v>364451.64100000006</v>
      </c>
      <c r="BJ530" s="78">
        <v>44704</v>
      </c>
      <c r="BK530" s="79">
        <f t="shared" ca="1" si="465"/>
        <v>1750</v>
      </c>
      <c r="BL530" s="79">
        <f t="shared" ref="BL530:BL593" ca="1" si="483">AVERAGE(BK524:BK530)</f>
        <v>1750</v>
      </c>
      <c r="BM530" s="79">
        <f t="shared" ca="1" si="439"/>
        <v>320.53100000000268</v>
      </c>
      <c r="BN530" s="79">
        <f t="shared" ca="1" si="466"/>
        <v>1429.4689999999973</v>
      </c>
      <c r="BO530" s="79">
        <f t="shared" ca="1" si="467"/>
        <v>1429.4689999999973</v>
      </c>
      <c r="BP530" s="79">
        <f t="shared" ca="1" si="446"/>
        <v>860881.60100000002</v>
      </c>
      <c r="BQ530" s="14">
        <f ca="1">SUM(BO$12:BO530)</f>
        <v>442429.95999999996</v>
      </c>
      <c r="BR530" s="77">
        <f ca="1">SUM(BM$12:BM530)+SUMIF(BN$12:BN530, "&lt;0")</f>
        <v>418451.641</v>
      </c>
      <c r="BT530" s="78">
        <v>44704</v>
      </c>
      <c r="BU530" s="79">
        <f t="shared" ca="1" si="468"/>
        <v>2000</v>
      </c>
      <c r="BV530" s="79">
        <f t="shared" ref="BV530:BV593" ca="1" si="484">AVERAGE(BU524:BU530)</f>
        <v>2000</v>
      </c>
      <c r="BW530" s="79">
        <f t="shared" ca="1" si="440"/>
        <v>320.53100000000268</v>
      </c>
      <c r="BX530" s="79">
        <f t="shared" ca="1" si="469"/>
        <v>1679.4689999999973</v>
      </c>
      <c r="BY530" s="79">
        <f t="shared" ca="1" si="470"/>
        <v>1679.4689999999973</v>
      </c>
      <c r="BZ530" s="79">
        <f t="shared" ca="1" si="476"/>
        <v>972081.49010891607</v>
      </c>
      <c r="CA530" s="14">
        <f ca="1">SUM(BY$12:BY530)</f>
        <v>499629.84910891607</v>
      </c>
      <c r="CB530" s="77">
        <f ca="1">SUM(BW$12:BW530)+SUMIF(BX$12:BX530, "&lt;0")</f>
        <v>472451.64100000006</v>
      </c>
      <c r="CD530" s="78">
        <v>44704</v>
      </c>
      <c r="CE530" s="79">
        <f t="shared" ca="1" si="471"/>
        <v>2500</v>
      </c>
      <c r="CF530" s="79">
        <f t="shared" ref="CF530:CF593" ca="1" si="485">AVERAGE(CE524:CE530)</f>
        <v>2500</v>
      </c>
      <c r="CG530" s="79">
        <f t="shared" ca="1" si="441"/>
        <v>640.56055703671655</v>
      </c>
      <c r="CH530" s="79">
        <f t="shared" ca="1" si="472"/>
        <v>1859.4394429632835</v>
      </c>
      <c r="CI530" s="79">
        <f t="shared" ca="1" si="473"/>
        <v>1859.4394429632835</v>
      </c>
      <c r="CJ530" s="79">
        <f t="shared" ca="1" si="447"/>
        <v>1186841.6999499127</v>
      </c>
      <c r="CK530" s="14">
        <f ca="1">SUM(CI$12:CI530)</f>
        <v>608411.46574650356</v>
      </c>
      <c r="CL530" s="77">
        <f ca="1">SUM(CG$12:CG530)+SUMIF(CH$12:CH530, "&lt;0")</f>
        <v>578430.23420340917</v>
      </c>
    </row>
    <row r="531" spans="1:90" x14ac:dyDescent="0.2">
      <c r="A531" s="56">
        <v>44705</v>
      </c>
      <c r="B531" s="76">
        <f ca="1">IF($A531&gt;= $C$5,$C$6, INDEX('[1]Historical Data'!$D$2:$D$742, MATCH(A531, '[1]Historical Data'!$B$2:$B$742, 0)))</f>
        <v>1942.7882857142852</v>
      </c>
      <c r="C531" s="79">
        <f t="shared" ca="1" si="477"/>
        <v>1942.7882857142852</v>
      </c>
      <c r="D531" s="79">
        <f t="shared" ca="1" si="433"/>
        <v>0</v>
      </c>
      <c r="E531" s="79">
        <f t="shared" ca="1" si="448"/>
        <v>1942.7882857142852</v>
      </c>
      <c r="F531" s="79">
        <f t="shared" ca="1" si="449"/>
        <v>1942.7882857142852</v>
      </c>
      <c r="G531" s="79">
        <f t="shared" ca="1" si="474"/>
        <v>949000.75300001155</v>
      </c>
      <c r="H531" s="14">
        <f ca="1">SUM(F$12:F531)</f>
        <v>488906.84228571388</v>
      </c>
      <c r="I531" s="77">
        <f ca="1">SUM(D$12:D531)+SUMIF(E$12:E531, "&lt;0")</f>
        <v>460093.91071428545</v>
      </c>
      <c r="J531" s="14"/>
      <c r="K531" s="78">
        <v>44705</v>
      </c>
      <c r="L531" s="79">
        <f t="shared" ca="1" si="450"/>
        <v>1850.8969899038457</v>
      </c>
      <c r="M531" s="79">
        <f t="shared" ca="1" si="478"/>
        <v>1850.8969899038457</v>
      </c>
      <c r="N531" s="79">
        <f t="shared" ca="1" si="434"/>
        <v>0</v>
      </c>
      <c r="O531" s="79">
        <f t="shared" ca="1" si="451"/>
        <v>1850.8969899038457</v>
      </c>
      <c r="P531" s="79">
        <f t="shared" ca="1" si="452"/>
        <v>1850.8969899038457</v>
      </c>
      <c r="Q531" s="79">
        <f t="shared" ca="1" si="442"/>
        <v>907833.45247692638</v>
      </c>
      <c r="R531" s="14">
        <f ca="1">SUM(P$12:P531)</f>
        <v>467588.0616576912</v>
      </c>
      <c r="S531" s="77">
        <f ca="1">SUM(N$12:N531)+SUMIF(O$12:O531, "&lt;0")</f>
        <v>440245.39081922983</v>
      </c>
      <c r="U531" s="78">
        <v>44705</v>
      </c>
      <c r="V531" s="79">
        <f t="shared" ca="1" si="453"/>
        <v>1250</v>
      </c>
      <c r="W531" s="79">
        <f t="shared" ca="1" si="479"/>
        <v>1250</v>
      </c>
      <c r="X531" s="79">
        <f t="shared" ca="1" si="435"/>
        <v>0</v>
      </c>
      <c r="Y531" s="79">
        <f t="shared" ca="1" si="454"/>
        <v>1250</v>
      </c>
      <c r="Z531" s="79">
        <f t="shared" ca="1" si="455"/>
        <v>1250</v>
      </c>
      <c r="AA531" s="79">
        <f t="shared" ca="1" si="443"/>
        <v>638631.60100000002</v>
      </c>
      <c r="AB531" s="14">
        <f ca="1">SUM(Z$12:Z531)</f>
        <v>328179.95999999996</v>
      </c>
      <c r="AC531" s="77">
        <f ca="1">SUM(X$12:X531)+SUMIF(Y$12:Y531, "&lt;0")</f>
        <v>310451.641</v>
      </c>
      <c r="AE531" s="78">
        <v>44705</v>
      </c>
      <c r="AF531" s="79">
        <f t="shared" ca="1" si="456"/>
        <v>2000</v>
      </c>
      <c r="AG531" s="79">
        <f t="shared" ca="1" si="480"/>
        <v>2000</v>
      </c>
      <c r="AH531" s="79">
        <f t="shared" ca="1" si="436"/>
        <v>0</v>
      </c>
      <c r="AI531" s="79">
        <f t="shared" ca="1" si="457"/>
        <v>2000</v>
      </c>
      <c r="AJ531" s="79">
        <f t="shared" ca="1" si="458"/>
        <v>2000</v>
      </c>
      <c r="AK531" s="79">
        <f t="shared" ca="1" si="475"/>
        <v>974081.49010891607</v>
      </c>
      <c r="AL531" s="14">
        <f ca="1">SUM(AJ$12:AJ531)</f>
        <v>501629.84910891607</v>
      </c>
      <c r="AM531" s="77">
        <f ca="1">SUM(AH$12:AH531)+SUMIF(AI$12:AI531, "&lt;0")</f>
        <v>472451.64100000006</v>
      </c>
      <c r="AO531" s="78">
        <v>44705</v>
      </c>
      <c r="AP531" s="79">
        <f t="shared" ca="1" si="459"/>
        <v>3000</v>
      </c>
      <c r="AQ531" s="79">
        <f t="shared" ca="1" si="481"/>
        <v>3000</v>
      </c>
      <c r="AR531" s="79">
        <f t="shared" ca="1" si="437"/>
        <v>564.12591953046922</v>
      </c>
      <c r="AS531" s="79">
        <f t="shared" ca="1" si="460"/>
        <v>2435.8740804695308</v>
      </c>
      <c r="AT531" s="79">
        <f t="shared" ca="1" si="461"/>
        <v>2435.8740804695308</v>
      </c>
      <c r="AU531" s="79">
        <f t="shared" ca="1" si="444"/>
        <v>1393967.7235622816</v>
      </c>
      <c r="AV531" s="14">
        <f ca="1">SUM(AT$12:AT531)</f>
        <v>717581.09201750148</v>
      </c>
      <c r="AW531" s="77">
        <f ca="1">SUM(AR$12:AR531)+SUMIF(AS$12:AS531, "&lt;0")</f>
        <v>676386.63154478057</v>
      </c>
      <c r="AX531" s="14"/>
      <c r="AZ531" s="78">
        <v>44705</v>
      </c>
      <c r="BA531" s="79">
        <f t="shared" ca="1" si="462"/>
        <v>1500</v>
      </c>
      <c r="BB531" s="79">
        <f t="shared" ca="1" si="482"/>
        <v>1500</v>
      </c>
      <c r="BC531" s="79">
        <f t="shared" ca="1" si="438"/>
        <v>0</v>
      </c>
      <c r="BD531" s="79">
        <f t="shared" ca="1" si="463"/>
        <v>1500</v>
      </c>
      <c r="BE531" s="79">
        <f t="shared" ca="1" si="464"/>
        <v>1500</v>
      </c>
      <c r="BF531" s="79">
        <f t="shared" ca="1" si="445"/>
        <v>750631.60100000002</v>
      </c>
      <c r="BG531" s="14">
        <f ca="1">SUM(BE$12:BE531)</f>
        <v>386179.95999999996</v>
      </c>
      <c r="BH531" s="77">
        <f ca="1">SUM(BC$12:BC531)+SUMIF(BD$12:BD531, "&lt;0")</f>
        <v>364451.64100000006</v>
      </c>
      <c r="BJ531" s="78">
        <v>44705</v>
      </c>
      <c r="BK531" s="79">
        <f t="shared" ca="1" si="465"/>
        <v>1750</v>
      </c>
      <c r="BL531" s="79">
        <f t="shared" ca="1" si="483"/>
        <v>1750</v>
      </c>
      <c r="BM531" s="79">
        <f t="shared" ca="1" si="439"/>
        <v>0</v>
      </c>
      <c r="BN531" s="79">
        <f t="shared" ca="1" si="466"/>
        <v>1750</v>
      </c>
      <c r="BO531" s="79">
        <f t="shared" ca="1" si="467"/>
        <v>1750</v>
      </c>
      <c r="BP531" s="79">
        <f t="shared" ca="1" si="446"/>
        <v>862631.60100000002</v>
      </c>
      <c r="BQ531" s="14">
        <f ca="1">SUM(BO$12:BO531)</f>
        <v>444179.95999999996</v>
      </c>
      <c r="BR531" s="77">
        <f ca="1">SUM(BM$12:BM531)+SUMIF(BN$12:BN531, "&lt;0")</f>
        <v>418451.641</v>
      </c>
      <c r="BT531" s="78">
        <v>44705</v>
      </c>
      <c r="BU531" s="79">
        <f t="shared" ca="1" si="468"/>
        <v>2000</v>
      </c>
      <c r="BV531" s="79">
        <f t="shared" ca="1" si="484"/>
        <v>2000</v>
      </c>
      <c r="BW531" s="79">
        <f t="shared" ca="1" si="440"/>
        <v>0</v>
      </c>
      <c r="BX531" s="79">
        <f t="shared" ca="1" si="469"/>
        <v>2000</v>
      </c>
      <c r="BY531" s="79">
        <f t="shared" ca="1" si="470"/>
        <v>2000</v>
      </c>
      <c r="BZ531" s="79">
        <f t="shared" ca="1" si="476"/>
        <v>974081.49010891607</v>
      </c>
      <c r="CA531" s="14">
        <f ca="1">SUM(BY$12:BY531)</f>
        <v>501629.84910891607</v>
      </c>
      <c r="CB531" s="77">
        <f ca="1">SUM(BW$12:BW531)+SUMIF(BX$12:BX531, "&lt;0")</f>
        <v>472451.64100000006</v>
      </c>
      <c r="CD531" s="78">
        <v>44705</v>
      </c>
      <c r="CE531" s="79">
        <f t="shared" ca="1" si="471"/>
        <v>2500</v>
      </c>
      <c r="CF531" s="79">
        <f t="shared" ca="1" si="485"/>
        <v>2500</v>
      </c>
      <c r="CG531" s="79">
        <f t="shared" ca="1" si="441"/>
        <v>296.52431038961095</v>
      </c>
      <c r="CH531" s="79">
        <f t="shared" ca="1" si="472"/>
        <v>2203.4756896103891</v>
      </c>
      <c r="CI531" s="79">
        <f t="shared" ca="1" si="473"/>
        <v>2203.4756896103891</v>
      </c>
      <c r="CJ531" s="79">
        <f t="shared" ca="1" si="447"/>
        <v>1189341.6999499127</v>
      </c>
      <c r="CK531" s="14">
        <f ca="1">SUM(CI$12:CI531)</f>
        <v>610614.94143611391</v>
      </c>
      <c r="CL531" s="77">
        <f ca="1">SUM(CG$12:CG531)+SUMIF(CH$12:CH531, "&lt;0")</f>
        <v>578726.75851379882</v>
      </c>
    </row>
    <row r="532" spans="1:90" x14ac:dyDescent="0.2">
      <c r="A532" s="56">
        <v>44706</v>
      </c>
      <c r="B532" s="76">
        <f ca="1">IF($A532&gt;= $C$5,$C$6, INDEX('[1]Historical Data'!$D$2:$D$742, MATCH(A532, '[1]Historical Data'!$B$2:$B$742, 0)))</f>
        <v>1942.7882857142852</v>
      </c>
      <c r="C532" s="79">
        <f t="shared" ca="1" si="477"/>
        <v>1942.7882857142852</v>
      </c>
      <c r="D532" s="79">
        <f t="shared" ca="1" si="433"/>
        <v>0</v>
      </c>
      <c r="E532" s="79">
        <f t="shared" ca="1" si="448"/>
        <v>1942.7882857142852</v>
      </c>
      <c r="F532" s="79">
        <f t="shared" ca="1" si="449"/>
        <v>1942.7882857142852</v>
      </c>
      <c r="G532" s="79">
        <f t="shared" ca="1" si="474"/>
        <v>950943.54128572589</v>
      </c>
      <c r="H532" s="14">
        <f ca="1">SUM(F$12:F532)</f>
        <v>490849.63057142816</v>
      </c>
      <c r="I532" s="77">
        <f ca="1">SUM(D$12:D532)+SUMIF(E$12:E532, "&lt;0")</f>
        <v>460093.91071428545</v>
      </c>
      <c r="J532" s="14"/>
      <c r="K532" s="78">
        <v>44706</v>
      </c>
      <c r="L532" s="79">
        <f t="shared" ca="1" si="450"/>
        <v>1850.8969899038457</v>
      </c>
      <c r="M532" s="79">
        <f t="shared" ca="1" si="478"/>
        <v>1850.8969899038457</v>
      </c>
      <c r="N532" s="79">
        <f t="shared" ca="1" si="434"/>
        <v>0</v>
      </c>
      <c r="O532" s="79">
        <f t="shared" ca="1" si="451"/>
        <v>1850.8969899038457</v>
      </c>
      <c r="P532" s="79">
        <f t="shared" ca="1" si="452"/>
        <v>1850.8969899038457</v>
      </c>
      <c r="Q532" s="79">
        <f t="shared" ca="1" si="442"/>
        <v>909684.34946683026</v>
      </c>
      <c r="R532" s="14">
        <f ca="1">SUM(P$12:P532)</f>
        <v>469438.95864759502</v>
      </c>
      <c r="S532" s="77">
        <f ca="1">SUM(N$12:N532)+SUMIF(O$12:O532, "&lt;0")</f>
        <v>440245.39081922983</v>
      </c>
      <c r="U532" s="78">
        <v>44706</v>
      </c>
      <c r="V532" s="79">
        <f t="shared" ca="1" si="453"/>
        <v>1250</v>
      </c>
      <c r="W532" s="79">
        <f t="shared" ca="1" si="479"/>
        <v>1250</v>
      </c>
      <c r="X532" s="79">
        <f t="shared" ca="1" si="435"/>
        <v>0</v>
      </c>
      <c r="Y532" s="79">
        <f t="shared" ca="1" si="454"/>
        <v>1250</v>
      </c>
      <c r="Z532" s="79">
        <f t="shared" ca="1" si="455"/>
        <v>1250</v>
      </c>
      <c r="AA532" s="79">
        <f t="shared" ca="1" si="443"/>
        <v>639881.60100000002</v>
      </c>
      <c r="AB532" s="14">
        <f ca="1">SUM(Z$12:Z532)</f>
        <v>329429.95999999996</v>
      </c>
      <c r="AC532" s="77">
        <f ca="1">SUM(X$12:X532)+SUMIF(Y$12:Y532, "&lt;0")</f>
        <v>310451.641</v>
      </c>
      <c r="AE532" s="78">
        <v>44706</v>
      </c>
      <c r="AF532" s="79">
        <f t="shared" ca="1" si="456"/>
        <v>2000</v>
      </c>
      <c r="AG532" s="79">
        <f t="shared" ca="1" si="480"/>
        <v>2000</v>
      </c>
      <c r="AH532" s="79">
        <f t="shared" ca="1" si="436"/>
        <v>0</v>
      </c>
      <c r="AI532" s="79">
        <f t="shared" ca="1" si="457"/>
        <v>2000</v>
      </c>
      <c r="AJ532" s="79">
        <f t="shared" ca="1" si="458"/>
        <v>2000</v>
      </c>
      <c r="AK532" s="79">
        <f t="shared" ca="1" si="475"/>
        <v>976081.49010891607</v>
      </c>
      <c r="AL532" s="14">
        <f ca="1">SUM(AJ$12:AJ532)</f>
        <v>503629.84910891607</v>
      </c>
      <c r="AM532" s="77">
        <f ca="1">SUM(AH$12:AH532)+SUMIF(AI$12:AI532, "&lt;0")</f>
        <v>472451.64100000006</v>
      </c>
      <c r="AO532" s="78">
        <v>44706</v>
      </c>
      <c r="AP532" s="79">
        <f t="shared" ca="1" si="459"/>
        <v>3000</v>
      </c>
      <c r="AQ532" s="79">
        <f t="shared" ca="1" si="481"/>
        <v>3000</v>
      </c>
      <c r="AR532" s="79">
        <f t="shared" ca="1" si="437"/>
        <v>564.12591953046876</v>
      </c>
      <c r="AS532" s="79">
        <f t="shared" ca="1" si="460"/>
        <v>2435.8740804695312</v>
      </c>
      <c r="AT532" s="79">
        <f t="shared" ca="1" si="461"/>
        <v>2435.8740804695312</v>
      </c>
      <c r="AU532" s="79">
        <f t="shared" ca="1" si="444"/>
        <v>1396967.7235622816</v>
      </c>
      <c r="AV532" s="14">
        <f ca="1">SUM(AT$12:AT532)</f>
        <v>720016.96609797096</v>
      </c>
      <c r="AW532" s="77">
        <f ca="1">SUM(AR$12:AR532)+SUMIF(AS$12:AS532, "&lt;0")</f>
        <v>676950.75746431109</v>
      </c>
      <c r="AX532" s="14"/>
      <c r="AZ532" s="78">
        <v>44706</v>
      </c>
      <c r="BA532" s="79">
        <f t="shared" ca="1" si="462"/>
        <v>1500</v>
      </c>
      <c r="BB532" s="79">
        <f t="shared" ca="1" si="482"/>
        <v>1500</v>
      </c>
      <c r="BC532" s="79">
        <f t="shared" ca="1" si="438"/>
        <v>0</v>
      </c>
      <c r="BD532" s="79">
        <f t="shared" ca="1" si="463"/>
        <v>1500</v>
      </c>
      <c r="BE532" s="79">
        <f t="shared" ca="1" si="464"/>
        <v>1500</v>
      </c>
      <c r="BF532" s="79">
        <f t="shared" ca="1" si="445"/>
        <v>752131.60100000002</v>
      </c>
      <c r="BG532" s="14">
        <f ca="1">SUM(BE$12:BE532)</f>
        <v>387679.95999999996</v>
      </c>
      <c r="BH532" s="77">
        <f ca="1">SUM(BC$12:BC532)+SUMIF(BD$12:BD532, "&lt;0")</f>
        <v>364451.64100000006</v>
      </c>
      <c r="BJ532" s="78">
        <v>44706</v>
      </c>
      <c r="BK532" s="79">
        <f t="shared" ca="1" si="465"/>
        <v>1750</v>
      </c>
      <c r="BL532" s="79">
        <f t="shared" ca="1" si="483"/>
        <v>1750</v>
      </c>
      <c r="BM532" s="79">
        <f t="shared" ca="1" si="439"/>
        <v>0</v>
      </c>
      <c r="BN532" s="79">
        <f t="shared" ca="1" si="466"/>
        <v>1750</v>
      </c>
      <c r="BO532" s="79">
        <f t="shared" ca="1" si="467"/>
        <v>1750</v>
      </c>
      <c r="BP532" s="79">
        <f t="shared" ca="1" si="446"/>
        <v>864381.60100000002</v>
      </c>
      <c r="BQ532" s="14">
        <f ca="1">SUM(BO$12:BO532)</f>
        <v>445929.95999999996</v>
      </c>
      <c r="BR532" s="77">
        <f ca="1">SUM(BM$12:BM532)+SUMIF(BN$12:BN532, "&lt;0")</f>
        <v>418451.641</v>
      </c>
      <c r="BT532" s="78">
        <v>44706</v>
      </c>
      <c r="BU532" s="79">
        <f t="shared" ca="1" si="468"/>
        <v>2000</v>
      </c>
      <c r="BV532" s="79">
        <f t="shared" ca="1" si="484"/>
        <v>2000</v>
      </c>
      <c r="BW532" s="79">
        <f t="shared" ca="1" si="440"/>
        <v>0</v>
      </c>
      <c r="BX532" s="79">
        <f t="shared" ca="1" si="469"/>
        <v>2000</v>
      </c>
      <c r="BY532" s="79">
        <f t="shared" ca="1" si="470"/>
        <v>2000</v>
      </c>
      <c r="BZ532" s="79">
        <f t="shared" ca="1" si="476"/>
        <v>976081.49010891607</v>
      </c>
      <c r="CA532" s="14">
        <f ca="1">SUM(BY$12:BY532)</f>
        <v>503629.84910891607</v>
      </c>
      <c r="CB532" s="77">
        <f ca="1">SUM(BW$12:BW532)+SUMIF(BX$12:BX532, "&lt;0")</f>
        <v>472451.64100000006</v>
      </c>
      <c r="CD532" s="78">
        <v>44706</v>
      </c>
      <c r="CE532" s="79">
        <f t="shared" ca="1" si="471"/>
        <v>2500</v>
      </c>
      <c r="CF532" s="79">
        <f t="shared" ca="1" si="485"/>
        <v>2500</v>
      </c>
      <c r="CG532" s="79">
        <f t="shared" ca="1" si="441"/>
        <v>273.01906374250802</v>
      </c>
      <c r="CH532" s="79">
        <f t="shared" ca="1" si="472"/>
        <v>2226.980936257492</v>
      </c>
      <c r="CI532" s="79">
        <f t="shared" ca="1" si="473"/>
        <v>2226.980936257492</v>
      </c>
      <c r="CJ532" s="79">
        <f t="shared" ca="1" si="447"/>
        <v>1191841.6999499127</v>
      </c>
      <c r="CK532" s="14">
        <f ca="1">SUM(CI$12:CI532)</f>
        <v>612841.92237237142</v>
      </c>
      <c r="CL532" s="77">
        <f ca="1">SUM(CG$12:CG532)+SUMIF(CH$12:CH532, "&lt;0")</f>
        <v>578999.7775775413</v>
      </c>
    </row>
    <row r="533" spans="1:90" x14ac:dyDescent="0.2">
      <c r="A533" s="56">
        <v>44707</v>
      </c>
      <c r="B533" s="76">
        <f ca="1">IF($A533&gt;= $C$5,$C$6, INDEX('[1]Historical Data'!$D$2:$D$742, MATCH(A533, '[1]Historical Data'!$B$2:$B$742, 0)))</f>
        <v>1942.7882857142852</v>
      </c>
      <c r="C533" s="79">
        <f t="shared" ca="1" si="477"/>
        <v>1942.7882857142852</v>
      </c>
      <c r="D533" s="79">
        <f t="shared" ca="1" si="433"/>
        <v>437.93600000000151</v>
      </c>
      <c r="E533" s="79">
        <f t="shared" ca="1" si="448"/>
        <v>1504.8522857142837</v>
      </c>
      <c r="F533" s="79">
        <f t="shared" ca="1" si="449"/>
        <v>1504.8522857142837</v>
      </c>
      <c r="G533" s="79">
        <f t="shared" ca="1" si="474"/>
        <v>952886.32957144023</v>
      </c>
      <c r="H533" s="14">
        <f ca="1">SUM(F$12:F533)</f>
        <v>492354.48285714246</v>
      </c>
      <c r="I533" s="77">
        <f ca="1">SUM(D$12:D533)+SUMIF(E$12:E533, "&lt;0")</f>
        <v>460531.84671428544</v>
      </c>
      <c r="J533" s="14"/>
      <c r="K533" s="78">
        <v>44707</v>
      </c>
      <c r="L533" s="79">
        <f t="shared" ca="1" si="450"/>
        <v>1850.8969899038457</v>
      </c>
      <c r="M533" s="79">
        <f t="shared" ca="1" si="478"/>
        <v>1850.8969899038457</v>
      </c>
      <c r="N533" s="79">
        <f t="shared" ca="1" si="434"/>
        <v>437.93600000000151</v>
      </c>
      <c r="O533" s="79">
        <f t="shared" ca="1" si="451"/>
        <v>1412.9609899038442</v>
      </c>
      <c r="P533" s="79">
        <f t="shared" ca="1" si="452"/>
        <v>1412.9609899038442</v>
      </c>
      <c r="Q533" s="79">
        <f t="shared" ca="1" si="442"/>
        <v>911535.24645673414</v>
      </c>
      <c r="R533" s="14">
        <f ca="1">SUM(P$12:P533)</f>
        <v>470851.91963749885</v>
      </c>
      <c r="S533" s="77">
        <f ca="1">SUM(N$12:N533)+SUMIF(O$12:O533, "&lt;0")</f>
        <v>440683.32681922981</v>
      </c>
      <c r="U533" s="78">
        <v>44707</v>
      </c>
      <c r="V533" s="79">
        <f t="shared" ca="1" si="453"/>
        <v>1250</v>
      </c>
      <c r="W533" s="79">
        <f t="shared" ca="1" si="479"/>
        <v>1250</v>
      </c>
      <c r="X533" s="79">
        <f t="shared" ca="1" si="435"/>
        <v>437.93600000000151</v>
      </c>
      <c r="Y533" s="79">
        <f t="shared" ca="1" si="454"/>
        <v>812.06399999999849</v>
      </c>
      <c r="Z533" s="79">
        <f t="shared" ca="1" si="455"/>
        <v>812.06399999999849</v>
      </c>
      <c r="AA533" s="79">
        <f t="shared" ca="1" si="443"/>
        <v>641131.60100000002</v>
      </c>
      <c r="AB533" s="14">
        <f ca="1">SUM(Z$12:Z533)</f>
        <v>330242.02399999998</v>
      </c>
      <c r="AC533" s="77">
        <f ca="1">SUM(X$12:X533)+SUMIF(Y$12:Y533, "&lt;0")</f>
        <v>310889.57699999999</v>
      </c>
      <c r="AE533" s="78">
        <v>44707</v>
      </c>
      <c r="AF533" s="79">
        <f t="shared" ca="1" si="456"/>
        <v>2000</v>
      </c>
      <c r="AG533" s="79">
        <f t="shared" ca="1" si="480"/>
        <v>2000</v>
      </c>
      <c r="AH533" s="79">
        <f t="shared" ca="1" si="436"/>
        <v>437.93600000000151</v>
      </c>
      <c r="AI533" s="79">
        <f t="shared" ca="1" si="457"/>
        <v>1562.0639999999985</v>
      </c>
      <c r="AJ533" s="79">
        <f t="shared" ca="1" si="458"/>
        <v>1562.0639999999985</v>
      </c>
      <c r="AK533" s="79">
        <f t="shared" ca="1" si="475"/>
        <v>978081.49010891607</v>
      </c>
      <c r="AL533" s="14">
        <f ca="1">SUM(AJ$12:AJ533)</f>
        <v>505191.91310891608</v>
      </c>
      <c r="AM533" s="77">
        <f ca="1">SUM(AH$12:AH533)+SUMIF(AI$12:AI533, "&lt;0")</f>
        <v>472889.57700000005</v>
      </c>
      <c r="AO533" s="78">
        <v>44707</v>
      </c>
      <c r="AP533" s="79">
        <f t="shared" ca="1" si="459"/>
        <v>3000</v>
      </c>
      <c r="AQ533" s="79">
        <f t="shared" ca="1" si="481"/>
        <v>3000</v>
      </c>
      <c r="AR533" s="79">
        <f t="shared" ca="1" si="437"/>
        <v>1002.0619195304707</v>
      </c>
      <c r="AS533" s="79">
        <f t="shared" ca="1" si="460"/>
        <v>1997.9380804695293</v>
      </c>
      <c r="AT533" s="79">
        <f t="shared" ca="1" si="461"/>
        <v>1997.9380804695293</v>
      </c>
      <c r="AU533" s="79">
        <f t="shared" ca="1" si="444"/>
        <v>1399967.7235622816</v>
      </c>
      <c r="AV533" s="14">
        <f ca="1">SUM(AT$12:AT533)</f>
        <v>722014.90417844045</v>
      </c>
      <c r="AW533" s="77">
        <f ca="1">SUM(AR$12:AR533)+SUMIF(AS$12:AS533, "&lt;0")</f>
        <v>677952.81938384159</v>
      </c>
      <c r="AX533" s="14"/>
      <c r="AZ533" s="78">
        <v>44707</v>
      </c>
      <c r="BA533" s="79">
        <f t="shared" ca="1" si="462"/>
        <v>1500</v>
      </c>
      <c r="BB533" s="79">
        <f t="shared" ca="1" si="482"/>
        <v>1500</v>
      </c>
      <c r="BC533" s="79">
        <f t="shared" ca="1" si="438"/>
        <v>437.93600000000151</v>
      </c>
      <c r="BD533" s="79">
        <f t="shared" ca="1" si="463"/>
        <v>1062.0639999999985</v>
      </c>
      <c r="BE533" s="79">
        <f t="shared" ca="1" si="464"/>
        <v>1062.0639999999985</v>
      </c>
      <c r="BF533" s="79">
        <f t="shared" ca="1" si="445"/>
        <v>753631.60100000002</v>
      </c>
      <c r="BG533" s="14">
        <f ca="1">SUM(BE$12:BE533)</f>
        <v>388742.02399999998</v>
      </c>
      <c r="BH533" s="77">
        <f ca="1">SUM(BC$12:BC533)+SUMIF(BD$12:BD533, "&lt;0")</f>
        <v>364889.57700000005</v>
      </c>
      <c r="BJ533" s="78">
        <v>44707</v>
      </c>
      <c r="BK533" s="79">
        <f t="shared" ca="1" si="465"/>
        <v>1750</v>
      </c>
      <c r="BL533" s="79">
        <f t="shared" ca="1" si="483"/>
        <v>1750</v>
      </c>
      <c r="BM533" s="79">
        <f t="shared" ca="1" si="439"/>
        <v>437.93600000000151</v>
      </c>
      <c r="BN533" s="79">
        <f t="shared" ca="1" si="466"/>
        <v>1312.0639999999985</v>
      </c>
      <c r="BO533" s="79">
        <f t="shared" ca="1" si="467"/>
        <v>1312.0639999999985</v>
      </c>
      <c r="BP533" s="79">
        <f t="shared" ca="1" si="446"/>
        <v>866131.60100000002</v>
      </c>
      <c r="BQ533" s="14">
        <f ca="1">SUM(BO$12:BO533)</f>
        <v>447242.02399999998</v>
      </c>
      <c r="BR533" s="77">
        <f ca="1">SUM(BM$12:BM533)+SUMIF(BN$12:BN533, "&lt;0")</f>
        <v>418889.57699999999</v>
      </c>
      <c r="BT533" s="78">
        <v>44707</v>
      </c>
      <c r="BU533" s="79">
        <f t="shared" ca="1" si="468"/>
        <v>2000</v>
      </c>
      <c r="BV533" s="79">
        <f t="shared" ca="1" si="484"/>
        <v>2000</v>
      </c>
      <c r="BW533" s="79">
        <f t="shared" ca="1" si="440"/>
        <v>437.93600000000151</v>
      </c>
      <c r="BX533" s="79">
        <f t="shared" ca="1" si="469"/>
        <v>1562.0639999999985</v>
      </c>
      <c r="BY533" s="79">
        <f t="shared" ca="1" si="470"/>
        <v>1562.0639999999985</v>
      </c>
      <c r="BZ533" s="79">
        <f t="shared" ca="1" si="476"/>
        <v>978081.49010891607</v>
      </c>
      <c r="CA533" s="14">
        <f ca="1">SUM(BY$12:BY533)</f>
        <v>505191.91310891608</v>
      </c>
      <c r="CB533" s="77">
        <f ca="1">SUM(BW$12:BW533)+SUMIF(BX$12:BX533, "&lt;0")</f>
        <v>472889.57700000005</v>
      </c>
      <c r="CD533" s="78">
        <v>44707</v>
      </c>
      <c r="CE533" s="79">
        <f t="shared" ca="1" si="471"/>
        <v>2500</v>
      </c>
      <c r="CF533" s="79">
        <f t="shared" ca="1" si="485"/>
        <v>2500</v>
      </c>
      <c r="CG533" s="79">
        <f t="shared" ca="1" si="441"/>
        <v>687.44981709540662</v>
      </c>
      <c r="CH533" s="79">
        <f t="shared" ca="1" si="472"/>
        <v>1812.5501829045934</v>
      </c>
      <c r="CI533" s="79">
        <f t="shared" ca="1" si="473"/>
        <v>1812.5501829045934</v>
      </c>
      <c r="CJ533" s="79">
        <f t="shared" ca="1" si="447"/>
        <v>1194341.6999499127</v>
      </c>
      <c r="CK533" s="14">
        <f ca="1">SUM(CI$12:CI533)</f>
        <v>614654.47255527601</v>
      </c>
      <c r="CL533" s="77">
        <f ca="1">SUM(CG$12:CG533)+SUMIF(CH$12:CH533, "&lt;0")</f>
        <v>579687.22739463672</v>
      </c>
    </row>
    <row r="534" spans="1:90" x14ac:dyDescent="0.2">
      <c r="A534" s="56">
        <v>44708</v>
      </c>
      <c r="B534" s="76">
        <f ca="1">IF($A534&gt;= $C$5,$C$6, INDEX('[1]Historical Data'!$D$2:$D$742, MATCH(A534, '[1]Historical Data'!$B$2:$B$742, 0)))</f>
        <v>1942.7882857142852</v>
      </c>
      <c r="C534" s="79">
        <f t="shared" ca="1" si="477"/>
        <v>1942.7882857142852</v>
      </c>
      <c r="D534" s="79">
        <f t="shared" ca="1" si="433"/>
        <v>1587.7700000000004</v>
      </c>
      <c r="E534" s="79">
        <f t="shared" ca="1" si="448"/>
        <v>355.01828571428473</v>
      </c>
      <c r="F534" s="79">
        <f t="shared" ca="1" si="449"/>
        <v>355.01828571428473</v>
      </c>
      <c r="G534" s="79">
        <f t="shared" ca="1" si="474"/>
        <v>954829.11785715458</v>
      </c>
      <c r="H534" s="14">
        <f ca="1">SUM(F$12:F534)</f>
        <v>492709.50114285672</v>
      </c>
      <c r="I534" s="77">
        <f ca="1">SUM(D$12:D534)+SUMIF(E$12:E534, "&lt;0")</f>
        <v>462119.61671428545</v>
      </c>
      <c r="J534" s="14"/>
      <c r="K534" s="78">
        <v>44708</v>
      </c>
      <c r="L534" s="79">
        <f t="shared" ca="1" si="450"/>
        <v>1850.8969899038457</v>
      </c>
      <c r="M534" s="79">
        <f t="shared" ca="1" si="478"/>
        <v>1850.8969899038457</v>
      </c>
      <c r="N534" s="79">
        <f t="shared" ca="1" si="434"/>
        <v>1587.7700000000004</v>
      </c>
      <c r="O534" s="79">
        <f t="shared" ca="1" si="451"/>
        <v>263.12698990384524</v>
      </c>
      <c r="P534" s="79">
        <f t="shared" ca="1" si="452"/>
        <v>263.12698990384524</v>
      </c>
      <c r="Q534" s="79">
        <f t="shared" ca="1" si="442"/>
        <v>913386.14344663802</v>
      </c>
      <c r="R534" s="14">
        <f ca="1">SUM(P$12:P534)</f>
        <v>471115.04662740271</v>
      </c>
      <c r="S534" s="77">
        <f ca="1">SUM(N$12:N534)+SUMIF(O$12:O534, "&lt;0")</f>
        <v>442271.09681922983</v>
      </c>
      <c r="U534" s="78">
        <v>44708</v>
      </c>
      <c r="V534" s="79">
        <f t="shared" ca="1" si="453"/>
        <v>1250</v>
      </c>
      <c r="W534" s="79">
        <f t="shared" ca="1" si="479"/>
        <v>1250</v>
      </c>
      <c r="X534" s="79">
        <f t="shared" ca="1" si="435"/>
        <v>1250</v>
      </c>
      <c r="Y534" s="79">
        <f t="shared" ca="1" si="454"/>
        <v>0</v>
      </c>
      <c r="Z534" s="79">
        <f t="shared" ca="1" si="455"/>
        <v>0</v>
      </c>
      <c r="AA534" s="79">
        <f t="shared" ca="1" si="443"/>
        <v>642381.60100000002</v>
      </c>
      <c r="AB534" s="14">
        <f ca="1">SUM(Z$12:Z534)</f>
        <v>330242.02399999998</v>
      </c>
      <c r="AC534" s="77">
        <f ca="1">SUM(X$12:X534)+SUMIF(Y$12:Y534, "&lt;0")</f>
        <v>312139.57699999999</v>
      </c>
      <c r="AE534" s="78">
        <v>44708</v>
      </c>
      <c r="AF534" s="79">
        <f t="shared" ca="1" si="456"/>
        <v>2000</v>
      </c>
      <c r="AG534" s="79">
        <f t="shared" ca="1" si="480"/>
        <v>2000</v>
      </c>
      <c r="AH534" s="79">
        <f t="shared" ca="1" si="436"/>
        <v>1587.7700000000004</v>
      </c>
      <c r="AI534" s="79">
        <f t="shared" ca="1" si="457"/>
        <v>412.22999999999956</v>
      </c>
      <c r="AJ534" s="79">
        <f t="shared" ca="1" si="458"/>
        <v>412.22999999999956</v>
      </c>
      <c r="AK534" s="79">
        <f t="shared" ca="1" si="475"/>
        <v>980081.49010891607</v>
      </c>
      <c r="AL534" s="14">
        <f ca="1">SUM(AJ$12:AJ534)</f>
        <v>505604.14310891606</v>
      </c>
      <c r="AM534" s="77">
        <f ca="1">SUM(AH$12:AH534)+SUMIF(AI$12:AI534, "&lt;0")</f>
        <v>474477.34700000007</v>
      </c>
      <c r="AO534" s="78">
        <v>44708</v>
      </c>
      <c r="AP534" s="79">
        <f t="shared" ca="1" si="459"/>
        <v>3000</v>
      </c>
      <c r="AQ534" s="79">
        <f t="shared" ca="1" si="481"/>
        <v>3000</v>
      </c>
      <c r="AR534" s="79">
        <f t="shared" ca="1" si="437"/>
        <v>2151.8959195304697</v>
      </c>
      <c r="AS534" s="79">
        <f t="shared" ca="1" si="460"/>
        <v>848.10408046953034</v>
      </c>
      <c r="AT534" s="79">
        <f t="shared" ca="1" si="461"/>
        <v>848.10408046953034</v>
      </c>
      <c r="AU534" s="79">
        <f t="shared" ca="1" si="444"/>
        <v>1402967.7235622816</v>
      </c>
      <c r="AV534" s="14">
        <f ca="1">SUM(AT$12:AT534)</f>
        <v>722863.00825891003</v>
      </c>
      <c r="AW534" s="77">
        <f ca="1">SUM(AR$12:AR534)+SUMIF(AS$12:AS534, "&lt;0")</f>
        <v>680104.71530337201</v>
      </c>
      <c r="AX534" s="14"/>
      <c r="AZ534" s="78">
        <v>44708</v>
      </c>
      <c r="BA534" s="79">
        <f t="shared" ca="1" si="462"/>
        <v>1500</v>
      </c>
      <c r="BB534" s="79">
        <f t="shared" ca="1" si="482"/>
        <v>1500</v>
      </c>
      <c r="BC534" s="79">
        <f t="shared" ca="1" si="438"/>
        <v>1500</v>
      </c>
      <c r="BD534" s="79">
        <f t="shared" ca="1" si="463"/>
        <v>0</v>
      </c>
      <c r="BE534" s="79">
        <f t="shared" ca="1" si="464"/>
        <v>0</v>
      </c>
      <c r="BF534" s="79">
        <f t="shared" ca="1" si="445"/>
        <v>755131.60100000002</v>
      </c>
      <c r="BG534" s="14">
        <f ca="1">SUM(BE$12:BE534)</f>
        <v>388742.02399999998</v>
      </c>
      <c r="BH534" s="77">
        <f ca="1">SUM(BC$12:BC534)+SUMIF(BD$12:BD534, "&lt;0")</f>
        <v>366389.57700000005</v>
      </c>
      <c r="BJ534" s="78">
        <v>44708</v>
      </c>
      <c r="BK534" s="79">
        <f t="shared" ca="1" si="465"/>
        <v>1750</v>
      </c>
      <c r="BL534" s="79">
        <f t="shared" ca="1" si="483"/>
        <v>1750</v>
      </c>
      <c r="BM534" s="79">
        <f t="shared" ca="1" si="439"/>
        <v>1587.7700000000004</v>
      </c>
      <c r="BN534" s="79">
        <f t="shared" ca="1" si="466"/>
        <v>162.22999999999956</v>
      </c>
      <c r="BO534" s="79">
        <f t="shared" ca="1" si="467"/>
        <v>162.22999999999956</v>
      </c>
      <c r="BP534" s="79">
        <f t="shared" ca="1" si="446"/>
        <v>867881.60100000002</v>
      </c>
      <c r="BQ534" s="14">
        <f ca="1">SUM(BO$12:BO534)</f>
        <v>447404.25399999996</v>
      </c>
      <c r="BR534" s="77">
        <f ca="1">SUM(BM$12:BM534)+SUMIF(BN$12:BN534, "&lt;0")</f>
        <v>420477.34700000001</v>
      </c>
      <c r="BT534" s="78">
        <v>44708</v>
      </c>
      <c r="BU534" s="79">
        <f t="shared" ca="1" si="468"/>
        <v>2000</v>
      </c>
      <c r="BV534" s="79">
        <f t="shared" ca="1" si="484"/>
        <v>2000</v>
      </c>
      <c r="BW534" s="79">
        <f t="shared" ca="1" si="440"/>
        <v>1587.7700000000004</v>
      </c>
      <c r="BX534" s="79">
        <f t="shared" ca="1" si="469"/>
        <v>412.22999999999956</v>
      </c>
      <c r="BY534" s="79">
        <f t="shared" ca="1" si="470"/>
        <v>412.22999999999956</v>
      </c>
      <c r="BZ534" s="79">
        <f t="shared" ca="1" si="476"/>
        <v>980081.49010891607</v>
      </c>
      <c r="CA534" s="14">
        <f ca="1">SUM(BY$12:BY534)</f>
        <v>505604.14310891606</v>
      </c>
      <c r="CB534" s="77">
        <f ca="1">SUM(BW$12:BW534)+SUMIF(BX$12:BX534, "&lt;0")</f>
        <v>474477.34700000007</v>
      </c>
      <c r="CD534" s="78">
        <v>44708</v>
      </c>
      <c r="CE534" s="79">
        <f t="shared" ca="1" si="471"/>
        <v>2500</v>
      </c>
      <c r="CF534" s="79">
        <f t="shared" ca="1" si="485"/>
        <v>2500</v>
      </c>
      <c r="CG534" s="79">
        <f t="shared" ca="1" si="441"/>
        <v>1813.7785704483031</v>
      </c>
      <c r="CH534" s="79">
        <f t="shared" ca="1" si="472"/>
        <v>686.22142955169693</v>
      </c>
      <c r="CI534" s="79">
        <f t="shared" ca="1" si="473"/>
        <v>686.22142955169693</v>
      </c>
      <c r="CJ534" s="79">
        <f t="shared" ca="1" si="447"/>
        <v>1196841.6999499127</v>
      </c>
      <c r="CK534" s="14">
        <f ca="1">SUM(CI$12:CI534)</f>
        <v>615340.69398482773</v>
      </c>
      <c r="CL534" s="77">
        <f ca="1">SUM(CG$12:CG534)+SUMIF(CH$12:CH534, "&lt;0")</f>
        <v>581501.005965085</v>
      </c>
    </row>
    <row r="535" spans="1:90" x14ac:dyDescent="0.2">
      <c r="A535" s="56">
        <v>44709</v>
      </c>
      <c r="B535" s="76">
        <f ca="1">IF($A535&gt;= $C$5,$C$6, INDEX('[1]Historical Data'!$D$2:$D$742, MATCH(A535, '[1]Historical Data'!$B$2:$B$742, 0)))</f>
        <v>1942.7882857142852</v>
      </c>
      <c r="C535" s="79">
        <f t="shared" ca="1" si="477"/>
        <v>1942.7882857142852</v>
      </c>
      <c r="D535" s="79">
        <f t="shared" ca="1" si="433"/>
        <v>1942.7882857142852</v>
      </c>
      <c r="E535" s="79">
        <f t="shared" ca="1" si="448"/>
        <v>0</v>
      </c>
      <c r="F535" s="79">
        <f t="shared" ca="1" si="449"/>
        <v>0</v>
      </c>
      <c r="G535" s="79">
        <f t="shared" ca="1" si="474"/>
        <v>956771.90614286892</v>
      </c>
      <c r="H535" s="14">
        <f ca="1">SUM(F$12:F535)</f>
        <v>492709.50114285672</v>
      </c>
      <c r="I535" s="77">
        <f ca="1">SUM(D$12:D535)+SUMIF(E$12:E535, "&lt;0")</f>
        <v>464062.40499999974</v>
      </c>
      <c r="J535" s="14"/>
      <c r="K535" s="78">
        <v>44709</v>
      </c>
      <c r="L535" s="79">
        <f t="shared" ca="1" si="450"/>
        <v>1850.8969899038457</v>
      </c>
      <c r="M535" s="79">
        <f t="shared" ca="1" si="478"/>
        <v>1850.8969899038457</v>
      </c>
      <c r="N535" s="79">
        <f t="shared" ca="1" si="434"/>
        <v>1850.8969899038457</v>
      </c>
      <c r="O535" s="79">
        <f t="shared" ca="1" si="451"/>
        <v>0</v>
      </c>
      <c r="P535" s="79">
        <f t="shared" ca="1" si="452"/>
        <v>0</v>
      </c>
      <c r="Q535" s="79">
        <f t="shared" ca="1" si="442"/>
        <v>915237.04043654189</v>
      </c>
      <c r="R535" s="14">
        <f ca="1">SUM(P$12:P535)</f>
        <v>471115.04662740271</v>
      </c>
      <c r="S535" s="77">
        <f ca="1">SUM(N$12:N535)+SUMIF(O$12:O535, "&lt;0")</f>
        <v>444121.99380913365</v>
      </c>
      <c r="U535" s="78">
        <v>44709</v>
      </c>
      <c r="V535" s="79">
        <f t="shared" ca="1" si="453"/>
        <v>1250</v>
      </c>
      <c r="W535" s="79">
        <f t="shared" ca="1" si="479"/>
        <v>1250</v>
      </c>
      <c r="X535" s="79">
        <f t="shared" ca="1" si="435"/>
        <v>1250</v>
      </c>
      <c r="Y535" s="79">
        <f t="shared" ca="1" si="454"/>
        <v>0</v>
      </c>
      <c r="Z535" s="79">
        <f t="shared" ca="1" si="455"/>
        <v>0</v>
      </c>
      <c r="AA535" s="79">
        <f t="shared" ca="1" si="443"/>
        <v>643631.60100000002</v>
      </c>
      <c r="AB535" s="14">
        <f ca="1">SUM(Z$12:Z535)</f>
        <v>330242.02399999998</v>
      </c>
      <c r="AC535" s="77">
        <f ca="1">SUM(X$12:X535)+SUMIF(Y$12:Y535, "&lt;0")</f>
        <v>313389.57699999999</v>
      </c>
      <c r="AE535" s="78">
        <v>44709</v>
      </c>
      <c r="AF535" s="79">
        <f t="shared" ca="1" si="456"/>
        <v>2000</v>
      </c>
      <c r="AG535" s="79">
        <f t="shared" ca="1" si="480"/>
        <v>2000</v>
      </c>
      <c r="AH535" s="79">
        <f t="shared" ca="1" si="436"/>
        <v>1984.7629999999963</v>
      </c>
      <c r="AI535" s="79">
        <f t="shared" ca="1" si="457"/>
        <v>15.237000000003718</v>
      </c>
      <c r="AJ535" s="79">
        <f t="shared" ca="1" si="458"/>
        <v>15.237000000003718</v>
      </c>
      <c r="AK535" s="79">
        <f t="shared" ca="1" si="475"/>
        <v>982081.49010891607</v>
      </c>
      <c r="AL535" s="14">
        <f ca="1">SUM(AJ$12:AJ535)</f>
        <v>505619.38010891608</v>
      </c>
      <c r="AM535" s="77">
        <f ca="1">SUM(AH$12:AH535)+SUMIF(AI$12:AI535, "&lt;0")</f>
        <v>476462.11000000004</v>
      </c>
      <c r="AO535" s="78">
        <v>44709</v>
      </c>
      <c r="AP535" s="79">
        <f t="shared" ca="1" si="459"/>
        <v>3000</v>
      </c>
      <c r="AQ535" s="79">
        <f t="shared" ca="1" si="481"/>
        <v>3000</v>
      </c>
      <c r="AR535" s="79">
        <f t="shared" ca="1" si="437"/>
        <v>2548.8889195304655</v>
      </c>
      <c r="AS535" s="79">
        <f t="shared" ca="1" si="460"/>
        <v>451.1110804695345</v>
      </c>
      <c r="AT535" s="79">
        <f t="shared" ca="1" si="461"/>
        <v>451.1110804695345</v>
      </c>
      <c r="AU535" s="79">
        <f t="shared" ca="1" si="444"/>
        <v>1405967.7235622816</v>
      </c>
      <c r="AV535" s="14">
        <f ca="1">SUM(AT$12:AT535)</f>
        <v>723314.1193393796</v>
      </c>
      <c r="AW535" s="77">
        <f ca="1">SUM(AR$12:AR535)+SUMIF(AS$12:AS535, "&lt;0")</f>
        <v>682653.60422290245</v>
      </c>
      <c r="AX535" s="14"/>
      <c r="AZ535" s="78">
        <v>44709</v>
      </c>
      <c r="BA535" s="79">
        <f t="shared" ca="1" si="462"/>
        <v>1500</v>
      </c>
      <c r="BB535" s="79">
        <f t="shared" ca="1" si="482"/>
        <v>1500</v>
      </c>
      <c r="BC535" s="79">
        <f t="shared" ca="1" si="438"/>
        <v>1500</v>
      </c>
      <c r="BD535" s="79">
        <f t="shared" ca="1" si="463"/>
        <v>0</v>
      </c>
      <c r="BE535" s="79">
        <f t="shared" ca="1" si="464"/>
        <v>0</v>
      </c>
      <c r="BF535" s="79">
        <f t="shared" ca="1" si="445"/>
        <v>756631.60100000002</v>
      </c>
      <c r="BG535" s="14">
        <f ca="1">SUM(BE$12:BE535)</f>
        <v>388742.02399999998</v>
      </c>
      <c r="BH535" s="77">
        <f ca="1">SUM(BC$12:BC535)+SUMIF(BD$12:BD535, "&lt;0")</f>
        <v>367889.57700000005</v>
      </c>
      <c r="BJ535" s="78">
        <v>44709</v>
      </c>
      <c r="BK535" s="79">
        <f t="shared" ca="1" si="465"/>
        <v>1750</v>
      </c>
      <c r="BL535" s="79">
        <f t="shared" ca="1" si="483"/>
        <v>1750</v>
      </c>
      <c r="BM535" s="79">
        <f t="shared" ca="1" si="439"/>
        <v>1750</v>
      </c>
      <c r="BN535" s="79">
        <f t="shared" ca="1" si="466"/>
        <v>0</v>
      </c>
      <c r="BO535" s="79">
        <f t="shared" ca="1" si="467"/>
        <v>0</v>
      </c>
      <c r="BP535" s="79">
        <f t="shared" ca="1" si="446"/>
        <v>869631.60100000002</v>
      </c>
      <c r="BQ535" s="14">
        <f ca="1">SUM(BO$12:BO535)</f>
        <v>447404.25399999996</v>
      </c>
      <c r="BR535" s="77">
        <f ca="1">SUM(BM$12:BM535)+SUMIF(BN$12:BN535, "&lt;0")</f>
        <v>422227.34700000001</v>
      </c>
      <c r="BT535" s="78">
        <v>44709</v>
      </c>
      <c r="BU535" s="79">
        <f t="shared" ca="1" si="468"/>
        <v>2000</v>
      </c>
      <c r="BV535" s="79">
        <f t="shared" ca="1" si="484"/>
        <v>2000</v>
      </c>
      <c r="BW535" s="79">
        <f t="shared" ca="1" si="440"/>
        <v>1984.7629999999963</v>
      </c>
      <c r="BX535" s="79">
        <f t="shared" ca="1" si="469"/>
        <v>15.237000000003718</v>
      </c>
      <c r="BY535" s="79">
        <f t="shared" ca="1" si="470"/>
        <v>15.237000000003718</v>
      </c>
      <c r="BZ535" s="79">
        <f t="shared" ca="1" si="476"/>
        <v>982081.49010891607</v>
      </c>
      <c r="CA535" s="14">
        <f ca="1">SUM(BY$12:BY535)</f>
        <v>505619.38010891608</v>
      </c>
      <c r="CB535" s="77">
        <f ca="1">SUM(BW$12:BW535)+SUMIF(BX$12:BX535, "&lt;0")</f>
        <v>476462.11000000004</v>
      </c>
      <c r="CD535" s="78">
        <v>44709</v>
      </c>
      <c r="CE535" s="79">
        <f t="shared" ca="1" si="471"/>
        <v>2500</v>
      </c>
      <c r="CF535" s="79">
        <f t="shared" ca="1" si="485"/>
        <v>2500</v>
      </c>
      <c r="CG535" s="79">
        <f t="shared" ca="1" si="441"/>
        <v>2187.266323801196</v>
      </c>
      <c r="CH535" s="79">
        <f t="shared" ca="1" si="472"/>
        <v>312.73367619880401</v>
      </c>
      <c r="CI535" s="79">
        <f t="shared" ca="1" si="473"/>
        <v>312.73367619880401</v>
      </c>
      <c r="CJ535" s="79">
        <f t="shared" ca="1" si="447"/>
        <v>1199341.6999499127</v>
      </c>
      <c r="CK535" s="14">
        <f ca="1">SUM(CI$12:CI535)</f>
        <v>615653.42766102648</v>
      </c>
      <c r="CL535" s="77">
        <f ca="1">SUM(CG$12:CG535)+SUMIF(CH$12:CH535, "&lt;0")</f>
        <v>583688.27228888625</v>
      </c>
    </row>
    <row r="536" spans="1:90" x14ac:dyDescent="0.2">
      <c r="A536" s="56">
        <v>44710</v>
      </c>
      <c r="B536" s="76">
        <f ca="1">IF($A536&gt;= $C$5,$C$6, INDEX('[1]Historical Data'!$D$2:$D$742, MATCH(A536, '[1]Historical Data'!$B$2:$B$742, 0)))</f>
        <v>1942.7882857142852</v>
      </c>
      <c r="C536" s="79">
        <f t="shared" ca="1" si="477"/>
        <v>1942.7882857142852</v>
      </c>
      <c r="D536" s="79">
        <f t="shared" ca="1" si="433"/>
        <v>1406.6237142857051</v>
      </c>
      <c r="E536" s="79">
        <f t="shared" ca="1" si="448"/>
        <v>536.16457142858008</v>
      </c>
      <c r="F536" s="79">
        <f t="shared" ca="1" si="449"/>
        <v>536.16457142858008</v>
      </c>
      <c r="G536" s="79">
        <f t="shared" ca="1" si="474"/>
        <v>958714.69442858326</v>
      </c>
      <c r="H536" s="14">
        <f ca="1">SUM(F$12:F536)</f>
        <v>493245.66571428528</v>
      </c>
      <c r="I536" s="77">
        <f ca="1">SUM(D$12:D536)+SUMIF(E$12:E536, "&lt;0")</f>
        <v>465469.02871428546</v>
      </c>
      <c r="J536" s="14"/>
      <c r="K536" s="78">
        <v>44710</v>
      </c>
      <c r="L536" s="79">
        <f t="shared" ca="1" si="450"/>
        <v>1850.8969899038457</v>
      </c>
      <c r="M536" s="79">
        <f t="shared" ca="1" si="478"/>
        <v>1850.8969899038457</v>
      </c>
      <c r="N536" s="79">
        <f t="shared" ca="1" si="434"/>
        <v>1498.5150100961446</v>
      </c>
      <c r="O536" s="79">
        <f t="shared" ca="1" si="451"/>
        <v>352.3819798077011</v>
      </c>
      <c r="P536" s="79">
        <f t="shared" ca="1" si="452"/>
        <v>352.3819798077011</v>
      </c>
      <c r="Q536" s="79">
        <f t="shared" ca="1" si="442"/>
        <v>917087.93742644577</v>
      </c>
      <c r="R536" s="14">
        <f ca="1">SUM(P$12:P536)</f>
        <v>471467.4286072104</v>
      </c>
      <c r="S536" s="77">
        <f ca="1">SUM(N$12:N536)+SUMIF(O$12:O536, "&lt;0")</f>
        <v>445620.50881922978</v>
      </c>
      <c r="U536" s="78">
        <v>44710</v>
      </c>
      <c r="V536" s="79">
        <f t="shared" ca="1" si="453"/>
        <v>1250</v>
      </c>
      <c r="W536" s="79">
        <f t="shared" ca="1" si="479"/>
        <v>1250</v>
      </c>
      <c r="X536" s="79">
        <f t="shared" ca="1" si="435"/>
        <v>1250</v>
      </c>
      <c r="Y536" s="79">
        <f t="shared" ca="1" si="454"/>
        <v>0</v>
      </c>
      <c r="Z536" s="79">
        <f t="shared" ca="1" si="455"/>
        <v>0</v>
      </c>
      <c r="AA536" s="79">
        <f t="shared" ca="1" si="443"/>
        <v>644881.60100000002</v>
      </c>
      <c r="AB536" s="14">
        <f ca="1">SUM(Z$12:Z536)</f>
        <v>330242.02399999998</v>
      </c>
      <c r="AC536" s="77">
        <f ca="1">SUM(X$12:X536)+SUMIF(Y$12:Y536, "&lt;0")</f>
        <v>314639.57699999999</v>
      </c>
      <c r="AE536" s="78">
        <v>44710</v>
      </c>
      <c r="AF536" s="79">
        <f t="shared" ca="1" si="456"/>
        <v>2000</v>
      </c>
      <c r="AG536" s="79">
        <f t="shared" ca="1" si="480"/>
        <v>2000</v>
      </c>
      <c r="AH536" s="79">
        <f t="shared" ca="1" si="436"/>
        <v>1364.648999999994</v>
      </c>
      <c r="AI536" s="79">
        <f t="shared" ca="1" si="457"/>
        <v>635.35100000000602</v>
      </c>
      <c r="AJ536" s="79">
        <f t="shared" ca="1" si="458"/>
        <v>635.35100000000602</v>
      </c>
      <c r="AK536" s="79">
        <f t="shared" ca="1" si="475"/>
        <v>984081.49010891607</v>
      </c>
      <c r="AL536" s="14">
        <f ca="1">SUM(AJ$12:AJ536)</f>
        <v>506254.73110891611</v>
      </c>
      <c r="AM536" s="77">
        <f ca="1">SUM(AH$12:AH536)+SUMIF(AI$12:AI536, "&lt;0")</f>
        <v>477826.75900000002</v>
      </c>
      <c r="AO536" s="78">
        <v>44710</v>
      </c>
      <c r="AP536" s="79">
        <f t="shared" ca="1" si="459"/>
        <v>3000</v>
      </c>
      <c r="AQ536" s="79">
        <f t="shared" ca="1" si="481"/>
        <v>3000</v>
      </c>
      <c r="AR536" s="79">
        <f t="shared" ca="1" si="437"/>
        <v>1928.7749195304632</v>
      </c>
      <c r="AS536" s="79">
        <f t="shared" ca="1" si="460"/>
        <v>1071.2250804695368</v>
      </c>
      <c r="AT536" s="79">
        <f t="shared" ca="1" si="461"/>
        <v>1071.2250804695368</v>
      </c>
      <c r="AU536" s="79">
        <f t="shared" ca="1" si="444"/>
        <v>1408967.7235622816</v>
      </c>
      <c r="AV536" s="14">
        <f ca="1">SUM(AT$12:AT536)</f>
        <v>724385.34441984911</v>
      </c>
      <c r="AW536" s="77">
        <f ca="1">SUM(AR$12:AR536)+SUMIF(AS$12:AS536, "&lt;0")</f>
        <v>684582.37914243294</v>
      </c>
      <c r="AX536" s="14"/>
      <c r="AZ536" s="78">
        <v>44710</v>
      </c>
      <c r="BA536" s="79">
        <f t="shared" ca="1" si="462"/>
        <v>1500</v>
      </c>
      <c r="BB536" s="79">
        <f t="shared" ca="1" si="482"/>
        <v>1500</v>
      </c>
      <c r="BC536" s="79">
        <f t="shared" ca="1" si="438"/>
        <v>1500</v>
      </c>
      <c r="BD536" s="79">
        <f t="shared" ca="1" si="463"/>
        <v>0</v>
      </c>
      <c r="BE536" s="79">
        <f t="shared" ca="1" si="464"/>
        <v>0</v>
      </c>
      <c r="BF536" s="79">
        <f t="shared" ca="1" si="445"/>
        <v>758131.60100000002</v>
      </c>
      <c r="BG536" s="14">
        <f ca="1">SUM(BE$12:BE536)</f>
        <v>388742.02399999998</v>
      </c>
      <c r="BH536" s="77">
        <f ca="1">SUM(BC$12:BC536)+SUMIF(BD$12:BD536, "&lt;0")</f>
        <v>369389.57700000005</v>
      </c>
      <c r="BJ536" s="78">
        <v>44710</v>
      </c>
      <c r="BK536" s="79">
        <f t="shared" ca="1" si="465"/>
        <v>1750</v>
      </c>
      <c r="BL536" s="79">
        <f t="shared" ca="1" si="483"/>
        <v>1750</v>
      </c>
      <c r="BM536" s="79">
        <f t="shared" ca="1" si="439"/>
        <v>1599.4119999999903</v>
      </c>
      <c r="BN536" s="79">
        <f t="shared" ca="1" si="466"/>
        <v>150.58800000000974</v>
      </c>
      <c r="BO536" s="79">
        <f t="shared" ca="1" si="467"/>
        <v>150.58800000000974</v>
      </c>
      <c r="BP536" s="79">
        <f t="shared" ca="1" si="446"/>
        <v>871381.60100000002</v>
      </c>
      <c r="BQ536" s="14">
        <f ca="1">SUM(BO$12:BO536)</f>
        <v>447554.84199999995</v>
      </c>
      <c r="BR536" s="77">
        <f ca="1">SUM(BM$12:BM536)+SUMIF(BN$12:BN536, "&lt;0")</f>
        <v>423826.75900000002</v>
      </c>
      <c r="BT536" s="78">
        <v>44710</v>
      </c>
      <c r="BU536" s="79">
        <f t="shared" ca="1" si="468"/>
        <v>2000</v>
      </c>
      <c r="BV536" s="79">
        <f t="shared" ca="1" si="484"/>
        <v>2000</v>
      </c>
      <c r="BW536" s="79">
        <f t="shared" ca="1" si="440"/>
        <v>1364.648999999994</v>
      </c>
      <c r="BX536" s="79">
        <f t="shared" ca="1" si="469"/>
        <v>635.35100000000602</v>
      </c>
      <c r="BY536" s="79">
        <f t="shared" ca="1" si="470"/>
        <v>635.35100000000602</v>
      </c>
      <c r="BZ536" s="79">
        <f t="shared" ca="1" si="476"/>
        <v>984081.49010891607</v>
      </c>
      <c r="CA536" s="14">
        <f ca="1">SUM(BY$12:BY536)</f>
        <v>506254.73110891611</v>
      </c>
      <c r="CB536" s="77">
        <f ca="1">SUM(BW$12:BW536)+SUMIF(BX$12:BX536, "&lt;0")</f>
        <v>477826.75900000002</v>
      </c>
      <c r="CD536" s="78">
        <v>44710</v>
      </c>
      <c r="CE536" s="79">
        <f t="shared" ca="1" si="471"/>
        <v>2500</v>
      </c>
      <c r="CF536" s="79">
        <f t="shared" ca="1" si="485"/>
        <v>2500</v>
      </c>
      <c r="CG536" s="79">
        <f t="shared" ca="1" si="441"/>
        <v>1543.6470771540908</v>
      </c>
      <c r="CH536" s="79">
        <f t="shared" ca="1" si="472"/>
        <v>956.35292284590923</v>
      </c>
      <c r="CI536" s="79">
        <f t="shared" ca="1" si="473"/>
        <v>956.35292284590923</v>
      </c>
      <c r="CJ536" s="79">
        <f t="shared" ca="1" si="447"/>
        <v>1201841.6999499127</v>
      </c>
      <c r="CK536" s="14">
        <f ca="1">SUM(CI$12:CI536)</f>
        <v>616609.78058387234</v>
      </c>
      <c r="CL536" s="77">
        <f ca="1">SUM(CG$12:CG536)+SUMIF(CH$12:CH536, "&lt;0")</f>
        <v>585231.91936604038</v>
      </c>
    </row>
    <row r="537" spans="1:90" x14ac:dyDescent="0.2">
      <c r="A537" s="56">
        <v>44711</v>
      </c>
      <c r="B537" s="76">
        <f ca="1">IF($A537&gt;= $C$5,$C$6, INDEX('[1]Historical Data'!$D$2:$D$742, MATCH(A537, '[1]Historical Data'!$B$2:$B$742, 0)))</f>
        <v>1942.7882857142852</v>
      </c>
      <c r="C537" s="79">
        <f t="shared" ca="1" si="477"/>
        <v>1942.7882857142852</v>
      </c>
      <c r="D537" s="79">
        <f t="shared" ca="1" si="433"/>
        <v>1942.7882857142852</v>
      </c>
      <c r="E537" s="79">
        <f t="shared" ca="1" si="448"/>
        <v>0</v>
      </c>
      <c r="F537" s="79">
        <f t="shared" ca="1" si="449"/>
        <v>0</v>
      </c>
      <c r="G537" s="79">
        <f t="shared" ca="1" si="474"/>
        <v>960657.4827142976</v>
      </c>
      <c r="H537" s="14">
        <f ca="1">SUM(F$12:F537)</f>
        <v>493245.66571428528</v>
      </c>
      <c r="I537" s="77">
        <f ca="1">SUM(D$12:D537)+SUMIF(E$12:E537, "&lt;0")</f>
        <v>467411.81699999975</v>
      </c>
      <c r="J537" s="14"/>
      <c r="K537" s="78">
        <v>44711</v>
      </c>
      <c r="L537" s="79">
        <f t="shared" ca="1" si="450"/>
        <v>1850.8969899038457</v>
      </c>
      <c r="M537" s="79">
        <f t="shared" ca="1" si="478"/>
        <v>1850.8969899038457</v>
      </c>
      <c r="N537" s="79">
        <f t="shared" ca="1" si="434"/>
        <v>1850.8969899038457</v>
      </c>
      <c r="O537" s="79">
        <f t="shared" ca="1" si="451"/>
        <v>0</v>
      </c>
      <c r="P537" s="79">
        <f t="shared" ca="1" si="452"/>
        <v>0</v>
      </c>
      <c r="Q537" s="79">
        <f t="shared" ca="1" si="442"/>
        <v>918938.83441634965</v>
      </c>
      <c r="R537" s="14">
        <f ca="1">SUM(P$12:P537)</f>
        <v>471467.4286072104</v>
      </c>
      <c r="S537" s="77">
        <f ca="1">SUM(N$12:N537)+SUMIF(O$12:O537, "&lt;0")</f>
        <v>447471.4058091336</v>
      </c>
      <c r="U537" s="78">
        <v>44711</v>
      </c>
      <c r="V537" s="79">
        <f t="shared" ca="1" si="453"/>
        <v>1250</v>
      </c>
      <c r="W537" s="79">
        <f t="shared" ca="1" si="479"/>
        <v>1250</v>
      </c>
      <c r="X537" s="79">
        <f t="shared" ca="1" si="435"/>
        <v>1250</v>
      </c>
      <c r="Y537" s="79">
        <f t="shared" ca="1" si="454"/>
        <v>0</v>
      </c>
      <c r="Z537" s="79">
        <f t="shared" ca="1" si="455"/>
        <v>0</v>
      </c>
      <c r="AA537" s="79">
        <f t="shared" ca="1" si="443"/>
        <v>646131.60100000002</v>
      </c>
      <c r="AB537" s="14">
        <f ca="1">SUM(Z$12:Z537)</f>
        <v>330242.02399999998</v>
      </c>
      <c r="AC537" s="77">
        <f ca="1">SUM(X$12:X537)+SUMIF(Y$12:Y537, "&lt;0")</f>
        <v>315889.57699999999</v>
      </c>
      <c r="AE537" s="78">
        <v>44711</v>
      </c>
      <c r="AF537" s="79">
        <f t="shared" ca="1" si="456"/>
        <v>2000</v>
      </c>
      <c r="AG537" s="79">
        <f t="shared" ca="1" si="480"/>
        <v>2000</v>
      </c>
      <c r="AH537" s="79">
        <f t="shared" ca="1" si="436"/>
        <v>1997.8820000000042</v>
      </c>
      <c r="AI537" s="79">
        <f t="shared" ca="1" si="457"/>
        <v>2.1179999999958454</v>
      </c>
      <c r="AJ537" s="79">
        <f t="shared" ca="1" si="458"/>
        <v>2.1179999999958454</v>
      </c>
      <c r="AK537" s="79">
        <f t="shared" ca="1" si="475"/>
        <v>986081.49010891607</v>
      </c>
      <c r="AL537" s="14">
        <f ca="1">SUM(AJ$12:AJ537)</f>
        <v>506256.84910891613</v>
      </c>
      <c r="AM537" s="77">
        <f ca="1">SUM(AH$12:AH537)+SUMIF(AI$12:AI537, "&lt;0")</f>
        <v>479824.641</v>
      </c>
      <c r="AO537" s="78">
        <v>44711</v>
      </c>
      <c r="AP537" s="79">
        <f t="shared" ca="1" si="459"/>
        <v>3000</v>
      </c>
      <c r="AQ537" s="79">
        <f t="shared" ca="1" si="481"/>
        <v>3000</v>
      </c>
      <c r="AR537" s="79">
        <f t="shared" ca="1" si="437"/>
        <v>2562.0079195304734</v>
      </c>
      <c r="AS537" s="79">
        <f t="shared" ca="1" si="460"/>
        <v>437.99208046952663</v>
      </c>
      <c r="AT537" s="79">
        <f t="shared" ca="1" si="461"/>
        <v>437.99208046952663</v>
      </c>
      <c r="AU537" s="79">
        <f t="shared" ca="1" si="444"/>
        <v>1411967.7235622816</v>
      </c>
      <c r="AV537" s="14">
        <f ca="1">SUM(AT$12:AT537)</f>
        <v>724823.3365003186</v>
      </c>
      <c r="AW537" s="77">
        <f ca="1">SUM(AR$12:AR537)+SUMIF(AS$12:AS537, "&lt;0")</f>
        <v>687144.38706196344</v>
      </c>
      <c r="AX537" s="14"/>
      <c r="AZ537" s="78">
        <v>44711</v>
      </c>
      <c r="BA537" s="79">
        <f t="shared" ca="1" si="462"/>
        <v>1500</v>
      </c>
      <c r="BB537" s="79">
        <f t="shared" ca="1" si="482"/>
        <v>1500</v>
      </c>
      <c r="BC537" s="79">
        <f t="shared" ca="1" si="438"/>
        <v>1500</v>
      </c>
      <c r="BD537" s="79">
        <f t="shared" ca="1" si="463"/>
        <v>0</v>
      </c>
      <c r="BE537" s="79">
        <f t="shared" ca="1" si="464"/>
        <v>0</v>
      </c>
      <c r="BF537" s="79">
        <f t="shared" ca="1" si="445"/>
        <v>759631.60100000002</v>
      </c>
      <c r="BG537" s="14">
        <f ca="1">SUM(BE$12:BE537)</f>
        <v>388742.02399999998</v>
      </c>
      <c r="BH537" s="77">
        <f ca="1">SUM(BC$12:BC537)+SUMIF(BD$12:BD537, "&lt;0")</f>
        <v>370889.57700000005</v>
      </c>
      <c r="BJ537" s="78">
        <v>44711</v>
      </c>
      <c r="BK537" s="79">
        <f t="shared" ca="1" si="465"/>
        <v>1750</v>
      </c>
      <c r="BL537" s="79">
        <f t="shared" ca="1" si="483"/>
        <v>1750</v>
      </c>
      <c r="BM537" s="79">
        <f t="shared" ca="1" si="439"/>
        <v>1750</v>
      </c>
      <c r="BN537" s="79">
        <f t="shared" ca="1" si="466"/>
        <v>0</v>
      </c>
      <c r="BO537" s="79">
        <f t="shared" ca="1" si="467"/>
        <v>0</v>
      </c>
      <c r="BP537" s="79">
        <f t="shared" ca="1" si="446"/>
        <v>873131.60100000002</v>
      </c>
      <c r="BQ537" s="14">
        <f ca="1">SUM(BO$12:BO537)</f>
        <v>447554.84199999995</v>
      </c>
      <c r="BR537" s="77">
        <f ca="1">SUM(BM$12:BM537)+SUMIF(BN$12:BN537, "&lt;0")</f>
        <v>425576.75900000002</v>
      </c>
      <c r="BT537" s="78">
        <v>44711</v>
      </c>
      <c r="BU537" s="79">
        <f t="shared" ca="1" si="468"/>
        <v>2000</v>
      </c>
      <c r="BV537" s="79">
        <f t="shared" ca="1" si="484"/>
        <v>2000</v>
      </c>
      <c r="BW537" s="79">
        <f t="shared" ca="1" si="440"/>
        <v>1997.8820000000042</v>
      </c>
      <c r="BX537" s="79">
        <f t="shared" ca="1" si="469"/>
        <v>2.1179999999958454</v>
      </c>
      <c r="BY537" s="79">
        <f t="shared" ca="1" si="470"/>
        <v>2.1179999999958454</v>
      </c>
      <c r="BZ537" s="79">
        <f t="shared" ca="1" si="476"/>
        <v>986081.49010891607</v>
      </c>
      <c r="CA537" s="14">
        <f ca="1">SUM(BY$12:BY537)</f>
        <v>506256.84910891613</v>
      </c>
      <c r="CB537" s="77">
        <f ca="1">SUM(BW$12:BW537)+SUMIF(BX$12:BX537, "&lt;0")</f>
        <v>479824.641</v>
      </c>
      <c r="CD537" s="78">
        <v>44711</v>
      </c>
      <c r="CE537" s="79">
        <f t="shared" ca="1" si="471"/>
        <v>2500</v>
      </c>
      <c r="CF537" s="79">
        <f t="shared" ca="1" si="485"/>
        <v>2500</v>
      </c>
      <c r="CG537" s="79">
        <f t="shared" ca="1" si="441"/>
        <v>2153.374830506998</v>
      </c>
      <c r="CH537" s="79">
        <f t="shared" ca="1" si="472"/>
        <v>346.62516949300198</v>
      </c>
      <c r="CI537" s="79">
        <f t="shared" ca="1" si="473"/>
        <v>346.62516949300198</v>
      </c>
      <c r="CJ537" s="79">
        <f t="shared" ca="1" si="447"/>
        <v>1204341.6999499127</v>
      </c>
      <c r="CK537" s="14">
        <f ca="1">SUM(CI$12:CI537)</f>
        <v>616956.40575336537</v>
      </c>
      <c r="CL537" s="77">
        <f ca="1">SUM(CG$12:CG537)+SUMIF(CH$12:CH537, "&lt;0")</f>
        <v>587385.29419654736</v>
      </c>
    </row>
    <row r="538" spans="1:90" x14ac:dyDescent="0.2">
      <c r="A538" s="56">
        <v>44712</v>
      </c>
      <c r="B538" s="76">
        <f ca="1">IF($A538&gt;= $C$5,$C$6, INDEX('[1]Historical Data'!$D$2:$D$742, MATCH(A538, '[1]Historical Data'!$B$2:$B$742, 0)))</f>
        <v>1942.7882857142852</v>
      </c>
      <c r="C538" s="79">
        <f t="shared" ca="1" si="477"/>
        <v>1942.7882857142852</v>
      </c>
      <c r="D538" s="79">
        <f t="shared" ca="1" si="433"/>
        <v>608.51771428571988</v>
      </c>
      <c r="E538" s="79">
        <f t="shared" ca="1" si="448"/>
        <v>1334.2705714285653</v>
      </c>
      <c r="F538" s="79">
        <f t="shared" ca="1" si="449"/>
        <v>1334.2705714285653</v>
      </c>
      <c r="G538" s="79">
        <f t="shared" ca="1" si="474"/>
        <v>962600.27100001194</v>
      </c>
      <c r="H538" s="14">
        <f ca="1">SUM(F$12:F538)</f>
        <v>494579.93628571386</v>
      </c>
      <c r="I538" s="77">
        <f ca="1">SUM(D$12:D538)+SUMIF(E$12:E538, "&lt;0")</f>
        <v>468020.33471428545</v>
      </c>
      <c r="J538" s="14"/>
      <c r="K538" s="78">
        <v>44712</v>
      </c>
      <c r="L538" s="79">
        <f t="shared" ca="1" si="450"/>
        <v>1850.8969899038457</v>
      </c>
      <c r="M538" s="79">
        <f t="shared" ca="1" si="478"/>
        <v>1850.8969899038457</v>
      </c>
      <c r="N538" s="79">
        <f t="shared" ca="1" si="434"/>
        <v>700.40901009615936</v>
      </c>
      <c r="O538" s="79">
        <f t="shared" ca="1" si="451"/>
        <v>1150.4879798076863</v>
      </c>
      <c r="P538" s="79">
        <f t="shared" ca="1" si="452"/>
        <v>1150.4879798076863</v>
      </c>
      <c r="Q538" s="79">
        <f t="shared" ca="1" si="442"/>
        <v>920789.73140625353</v>
      </c>
      <c r="R538" s="14">
        <f ca="1">SUM(P$12:P538)</f>
        <v>472617.91658701806</v>
      </c>
      <c r="S538" s="77">
        <f ca="1">SUM(N$12:N538)+SUMIF(O$12:O538, "&lt;0")</f>
        <v>448171.81481922977</v>
      </c>
      <c r="U538" s="78">
        <v>44712</v>
      </c>
      <c r="V538" s="79">
        <f t="shared" ca="1" si="453"/>
        <v>1250</v>
      </c>
      <c r="W538" s="79">
        <f t="shared" ca="1" si="479"/>
        <v>1250</v>
      </c>
      <c r="X538" s="79">
        <f t="shared" ca="1" si="435"/>
        <v>1250</v>
      </c>
      <c r="Y538" s="79">
        <f t="shared" ca="1" si="454"/>
        <v>0</v>
      </c>
      <c r="Z538" s="79">
        <f t="shared" ca="1" si="455"/>
        <v>0</v>
      </c>
      <c r="AA538" s="79">
        <f t="shared" ca="1" si="443"/>
        <v>647381.60100000002</v>
      </c>
      <c r="AB538" s="14">
        <f ca="1">SUM(Z$12:Z538)</f>
        <v>330242.02399999998</v>
      </c>
      <c r="AC538" s="77">
        <f ca="1">SUM(X$12:X538)+SUMIF(Y$12:Y538, "&lt;0")</f>
        <v>317139.57699999999</v>
      </c>
      <c r="AE538" s="78">
        <v>44712</v>
      </c>
      <c r="AF538" s="79">
        <f t="shared" ca="1" si="456"/>
        <v>2000</v>
      </c>
      <c r="AG538" s="79">
        <f t="shared" ca="1" si="480"/>
        <v>2000</v>
      </c>
      <c r="AH538" s="79">
        <f t="shared" ca="1" si="436"/>
        <v>553.42400000000089</v>
      </c>
      <c r="AI538" s="79">
        <f t="shared" ca="1" si="457"/>
        <v>1446.5759999999991</v>
      </c>
      <c r="AJ538" s="79">
        <f t="shared" ca="1" si="458"/>
        <v>1446.5759999999991</v>
      </c>
      <c r="AK538" s="79">
        <f t="shared" ca="1" si="475"/>
        <v>988081.49010891607</v>
      </c>
      <c r="AL538" s="14">
        <f ca="1">SUM(AJ$12:AJ538)</f>
        <v>507703.42510891613</v>
      </c>
      <c r="AM538" s="77">
        <f ca="1">SUM(AH$12:AH538)+SUMIF(AI$12:AI538, "&lt;0")</f>
        <v>480378.065</v>
      </c>
      <c r="AO538" s="78">
        <v>44712</v>
      </c>
      <c r="AP538" s="79">
        <f t="shared" ca="1" si="459"/>
        <v>3000</v>
      </c>
      <c r="AQ538" s="79">
        <f t="shared" ca="1" si="481"/>
        <v>3000</v>
      </c>
      <c r="AR538" s="79">
        <f t="shared" ca="1" si="437"/>
        <v>1117.5499195304701</v>
      </c>
      <c r="AS538" s="79">
        <f t="shared" ca="1" si="460"/>
        <v>1882.4500804695299</v>
      </c>
      <c r="AT538" s="79">
        <f t="shared" ca="1" si="461"/>
        <v>1882.4500804695299</v>
      </c>
      <c r="AU538" s="79">
        <f t="shared" ca="1" si="444"/>
        <v>1414967.7235622816</v>
      </c>
      <c r="AV538" s="14">
        <f ca="1">SUM(AT$12:AT538)</f>
        <v>726705.78658078809</v>
      </c>
      <c r="AW538" s="77">
        <f ca="1">SUM(AR$12:AR538)+SUMIF(AS$12:AS538, "&lt;0")</f>
        <v>688261.93698149396</v>
      </c>
      <c r="AX538" s="14"/>
      <c r="AZ538" s="78">
        <v>44712</v>
      </c>
      <c r="BA538" s="79">
        <f t="shared" ca="1" si="462"/>
        <v>1500</v>
      </c>
      <c r="BB538" s="79">
        <f t="shared" ca="1" si="482"/>
        <v>1500</v>
      </c>
      <c r="BC538" s="79">
        <f t="shared" ca="1" si="438"/>
        <v>1488.4879999999957</v>
      </c>
      <c r="BD538" s="79">
        <f t="shared" ca="1" si="463"/>
        <v>11.512000000004264</v>
      </c>
      <c r="BE538" s="79">
        <f t="shared" ca="1" si="464"/>
        <v>11.512000000004264</v>
      </c>
      <c r="BF538" s="79">
        <f t="shared" ca="1" si="445"/>
        <v>761131.60100000002</v>
      </c>
      <c r="BG538" s="14">
        <f ca="1">SUM(BE$12:BE538)</f>
        <v>388753.53599999996</v>
      </c>
      <c r="BH538" s="77">
        <f ca="1">SUM(BC$12:BC538)+SUMIF(BD$12:BD538, "&lt;0")</f>
        <v>372378.06500000006</v>
      </c>
      <c r="BJ538" s="78">
        <v>44712</v>
      </c>
      <c r="BK538" s="79">
        <f t="shared" ca="1" si="465"/>
        <v>1750</v>
      </c>
      <c r="BL538" s="79">
        <f t="shared" ca="1" si="483"/>
        <v>1750</v>
      </c>
      <c r="BM538" s="79">
        <f t="shared" ca="1" si="439"/>
        <v>801.30600000000504</v>
      </c>
      <c r="BN538" s="79">
        <f t="shared" ca="1" si="466"/>
        <v>948.69399999999496</v>
      </c>
      <c r="BO538" s="79">
        <f t="shared" ca="1" si="467"/>
        <v>948.69399999999496</v>
      </c>
      <c r="BP538" s="79">
        <f t="shared" ca="1" si="446"/>
        <v>874881.60100000002</v>
      </c>
      <c r="BQ538" s="14">
        <f ca="1">SUM(BO$12:BO538)</f>
        <v>448503.53599999996</v>
      </c>
      <c r="BR538" s="77">
        <f ca="1">SUM(BM$12:BM538)+SUMIF(BN$12:BN538, "&lt;0")</f>
        <v>426378.065</v>
      </c>
      <c r="BT538" s="78">
        <v>44712</v>
      </c>
      <c r="BU538" s="79">
        <f t="shared" ca="1" si="468"/>
        <v>2000</v>
      </c>
      <c r="BV538" s="79">
        <f t="shared" ca="1" si="484"/>
        <v>2000</v>
      </c>
      <c r="BW538" s="79">
        <f t="shared" ca="1" si="440"/>
        <v>553.42400000000089</v>
      </c>
      <c r="BX538" s="79">
        <f t="shared" ca="1" si="469"/>
        <v>1446.5759999999991</v>
      </c>
      <c r="BY538" s="79">
        <f t="shared" ca="1" si="470"/>
        <v>1446.5759999999991</v>
      </c>
      <c r="BZ538" s="79">
        <f t="shared" ca="1" si="476"/>
        <v>988081.49010891607</v>
      </c>
      <c r="CA538" s="14">
        <f ca="1">SUM(BY$12:BY538)</f>
        <v>507703.42510891613</v>
      </c>
      <c r="CB538" s="77">
        <f ca="1">SUM(BW$12:BW538)+SUMIF(BX$12:BX538, "&lt;0")</f>
        <v>480378.065</v>
      </c>
      <c r="CD538" s="78">
        <v>44712</v>
      </c>
      <c r="CE538" s="79">
        <f t="shared" ca="1" si="471"/>
        <v>2500</v>
      </c>
      <c r="CF538" s="79">
        <f t="shared" ca="1" si="485"/>
        <v>2500</v>
      </c>
      <c r="CG538" s="79">
        <f t="shared" ca="1" si="441"/>
        <v>685.41158385989183</v>
      </c>
      <c r="CH538" s="79">
        <f t="shared" ca="1" si="472"/>
        <v>1814.5884161401082</v>
      </c>
      <c r="CI538" s="79">
        <f t="shared" ca="1" si="473"/>
        <v>1814.5884161401082</v>
      </c>
      <c r="CJ538" s="79">
        <f t="shared" ca="1" si="447"/>
        <v>1206841.6999499127</v>
      </c>
      <c r="CK538" s="14">
        <f ca="1">SUM(CI$12:CI538)</f>
        <v>618770.99416950543</v>
      </c>
      <c r="CL538" s="77">
        <f ca="1">SUM(CG$12:CG538)+SUMIF(CH$12:CH538, "&lt;0")</f>
        <v>588070.7057804073</v>
      </c>
    </row>
    <row r="539" spans="1:90" x14ac:dyDescent="0.2">
      <c r="A539" s="56">
        <v>44713</v>
      </c>
      <c r="B539" s="76">
        <f ca="1">IF($A539&gt;= $C$5,$C$6, INDEX('[1]Historical Data'!$D$2:$D$742, MATCH(A539, '[1]Historical Data'!$B$2:$B$742, 0)))</f>
        <v>1942.7882857142852</v>
      </c>
      <c r="C539" s="79">
        <f t="shared" ca="1" si="477"/>
        <v>1942.7882857142852</v>
      </c>
      <c r="D539" s="79">
        <f t="shared" ca="1" si="433"/>
        <v>517.90399999999681</v>
      </c>
      <c r="E539" s="79">
        <f t="shared" ca="1" si="448"/>
        <v>1424.8842857142884</v>
      </c>
      <c r="F539" s="79">
        <f t="shared" ca="1" si="449"/>
        <v>1424.8842857142884</v>
      </c>
      <c r="G539" s="79">
        <f t="shared" ca="1" si="474"/>
        <v>964543.05928572628</v>
      </c>
      <c r="H539" s="14">
        <f ca="1">SUM(F$12:F539)</f>
        <v>496004.82057142816</v>
      </c>
      <c r="I539" s="77">
        <f ca="1">SUM(D$12:D539)+SUMIF(E$12:E539, "&lt;0")</f>
        <v>468538.23871428543</v>
      </c>
      <c r="J539" s="14"/>
      <c r="K539" s="78">
        <v>44713</v>
      </c>
      <c r="L539" s="79">
        <f t="shared" ca="1" si="450"/>
        <v>1850.8969899038457</v>
      </c>
      <c r="M539" s="79">
        <f t="shared" ca="1" si="478"/>
        <v>1850.8969899038457</v>
      </c>
      <c r="N539" s="79">
        <f t="shared" ca="1" si="434"/>
        <v>517.90399999999681</v>
      </c>
      <c r="O539" s="79">
        <f t="shared" ca="1" si="451"/>
        <v>1332.9929899038489</v>
      </c>
      <c r="P539" s="79">
        <f t="shared" ca="1" si="452"/>
        <v>1332.9929899038489</v>
      </c>
      <c r="Q539" s="79">
        <f t="shared" ca="1" si="442"/>
        <v>922640.62839615741</v>
      </c>
      <c r="R539" s="14">
        <f ca="1">SUM(P$12:P539)</f>
        <v>473950.9095769219</v>
      </c>
      <c r="S539" s="77">
        <f ca="1">SUM(N$12:N539)+SUMIF(O$12:O539, "&lt;0")</f>
        <v>448689.71881922975</v>
      </c>
      <c r="U539" s="78">
        <v>44713</v>
      </c>
      <c r="V539" s="79">
        <f t="shared" ca="1" si="453"/>
        <v>1250</v>
      </c>
      <c r="W539" s="79">
        <f t="shared" ca="1" si="479"/>
        <v>1250</v>
      </c>
      <c r="X539" s="79">
        <f t="shared" ca="1" si="435"/>
        <v>1250</v>
      </c>
      <c r="Y539" s="79">
        <f t="shared" ca="1" si="454"/>
        <v>0</v>
      </c>
      <c r="Z539" s="79">
        <f t="shared" ca="1" si="455"/>
        <v>0</v>
      </c>
      <c r="AA539" s="79">
        <f t="shared" ca="1" si="443"/>
        <v>648631.60100000002</v>
      </c>
      <c r="AB539" s="14">
        <f ca="1">SUM(Z$12:Z539)</f>
        <v>330242.02399999998</v>
      </c>
      <c r="AC539" s="77">
        <f ca="1">SUM(X$12:X539)+SUMIF(Y$12:Y539, "&lt;0")</f>
        <v>318389.57699999999</v>
      </c>
      <c r="AE539" s="78">
        <v>44713</v>
      </c>
      <c r="AF539" s="79">
        <f t="shared" ca="1" si="456"/>
        <v>2000</v>
      </c>
      <c r="AG539" s="79">
        <f t="shared" ca="1" si="480"/>
        <v>2000</v>
      </c>
      <c r="AH539" s="79">
        <f t="shared" ca="1" si="436"/>
        <v>517.90399999999681</v>
      </c>
      <c r="AI539" s="79">
        <f t="shared" ca="1" si="457"/>
        <v>1482.0960000000032</v>
      </c>
      <c r="AJ539" s="79">
        <f t="shared" ca="1" si="458"/>
        <v>1482.0960000000032</v>
      </c>
      <c r="AK539" s="79">
        <f t="shared" ca="1" si="475"/>
        <v>990081.49010891607</v>
      </c>
      <c r="AL539" s="14">
        <f ca="1">SUM(AJ$12:AJ539)</f>
        <v>509185.52110891615</v>
      </c>
      <c r="AM539" s="77">
        <f ca="1">SUM(AH$12:AH539)+SUMIF(AI$12:AI539, "&lt;0")</f>
        <v>480895.96899999998</v>
      </c>
      <c r="AO539" s="78">
        <v>44713</v>
      </c>
      <c r="AP539" s="79">
        <f t="shared" ca="1" si="459"/>
        <v>3000</v>
      </c>
      <c r="AQ539" s="79">
        <f t="shared" ca="1" si="481"/>
        <v>3000</v>
      </c>
      <c r="AR539" s="79">
        <f t="shared" ca="1" si="437"/>
        <v>1082.029919530466</v>
      </c>
      <c r="AS539" s="79">
        <f t="shared" ca="1" si="460"/>
        <v>1917.970080469534</v>
      </c>
      <c r="AT539" s="79">
        <f t="shared" ca="1" si="461"/>
        <v>1917.970080469534</v>
      </c>
      <c r="AU539" s="79">
        <f t="shared" ca="1" si="444"/>
        <v>1417967.7235622816</v>
      </c>
      <c r="AV539" s="14">
        <f ca="1">SUM(AT$12:AT539)</f>
        <v>728623.75666125759</v>
      </c>
      <c r="AW539" s="77">
        <f ca="1">SUM(AR$12:AR539)+SUMIF(AS$12:AS539, "&lt;0")</f>
        <v>689343.96690102445</v>
      </c>
      <c r="AX539" s="14"/>
      <c r="AZ539" s="78">
        <v>44713</v>
      </c>
      <c r="BA539" s="79">
        <f t="shared" ca="1" si="462"/>
        <v>1500</v>
      </c>
      <c r="BB539" s="79">
        <f t="shared" ca="1" si="482"/>
        <v>1500</v>
      </c>
      <c r="BC539" s="79">
        <f t="shared" ca="1" si="438"/>
        <v>517.90399999999681</v>
      </c>
      <c r="BD539" s="79">
        <f t="shared" ca="1" si="463"/>
        <v>982.09600000000319</v>
      </c>
      <c r="BE539" s="79">
        <f t="shared" ca="1" si="464"/>
        <v>982.09600000000319</v>
      </c>
      <c r="BF539" s="79">
        <f t="shared" ca="1" si="445"/>
        <v>762631.60100000002</v>
      </c>
      <c r="BG539" s="14">
        <f ca="1">SUM(BE$12:BE539)</f>
        <v>389735.63199999998</v>
      </c>
      <c r="BH539" s="77">
        <f ca="1">SUM(BC$12:BC539)+SUMIF(BD$12:BD539, "&lt;0")</f>
        <v>372895.96900000004</v>
      </c>
      <c r="BJ539" s="78">
        <v>44713</v>
      </c>
      <c r="BK539" s="79">
        <f t="shared" ca="1" si="465"/>
        <v>1750</v>
      </c>
      <c r="BL539" s="79">
        <f t="shared" ca="1" si="483"/>
        <v>1750</v>
      </c>
      <c r="BM539" s="79">
        <f t="shared" ca="1" si="439"/>
        <v>517.90399999999681</v>
      </c>
      <c r="BN539" s="79">
        <f t="shared" ca="1" si="466"/>
        <v>1232.0960000000032</v>
      </c>
      <c r="BO539" s="79">
        <f t="shared" ca="1" si="467"/>
        <v>1232.0960000000032</v>
      </c>
      <c r="BP539" s="79">
        <f t="shared" ca="1" si="446"/>
        <v>876631.60100000002</v>
      </c>
      <c r="BQ539" s="14">
        <f ca="1">SUM(BO$12:BO539)</f>
        <v>449735.63199999998</v>
      </c>
      <c r="BR539" s="77">
        <f ca="1">SUM(BM$12:BM539)+SUMIF(BN$12:BN539, "&lt;0")</f>
        <v>426895.96899999998</v>
      </c>
      <c r="BT539" s="78">
        <v>44713</v>
      </c>
      <c r="BU539" s="79">
        <f t="shared" ca="1" si="468"/>
        <v>2000</v>
      </c>
      <c r="BV539" s="79">
        <f t="shared" ca="1" si="484"/>
        <v>2000</v>
      </c>
      <c r="BW539" s="79">
        <f t="shared" ca="1" si="440"/>
        <v>517.90399999999681</v>
      </c>
      <c r="BX539" s="79">
        <f t="shared" ca="1" si="469"/>
        <v>1482.0960000000032</v>
      </c>
      <c r="BY539" s="79">
        <f t="shared" ca="1" si="470"/>
        <v>1482.0960000000032</v>
      </c>
      <c r="BZ539" s="79">
        <f t="shared" ca="1" si="476"/>
        <v>990081.49010891607</v>
      </c>
      <c r="CA539" s="14">
        <f ca="1">SUM(BY$12:BY539)</f>
        <v>509185.52110891615</v>
      </c>
      <c r="CB539" s="77">
        <f ca="1">SUM(BW$12:BW539)+SUMIF(BX$12:BX539, "&lt;0")</f>
        <v>480895.96899999998</v>
      </c>
      <c r="CD539" s="78">
        <v>44713</v>
      </c>
      <c r="CE539" s="79">
        <f t="shared" ca="1" si="471"/>
        <v>2500</v>
      </c>
      <c r="CF539" s="79">
        <f t="shared" ca="1" si="485"/>
        <v>2500</v>
      </c>
      <c r="CG539" s="79">
        <f t="shared" ca="1" si="441"/>
        <v>626.38633721278484</v>
      </c>
      <c r="CH539" s="79">
        <f t="shared" ca="1" si="472"/>
        <v>1873.6136627872152</v>
      </c>
      <c r="CI539" s="79">
        <f t="shared" ca="1" si="473"/>
        <v>1873.6136627872152</v>
      </c>
      <c r="CJ539" s="79">
        <f t="shared" ca="1" si="447"/>
        <v>1209341.6999499127</v>
      </c>
      <c r="CK539" s="14">
        <f ca="1">SUM(CI$12:CI539)</f>
        <v>620644.60783229268</v>
      </c>
      <c r="CL539" s="77">
        <f ca="1">SUM(CG$12:CG539)+SUMIF(CH$12:CH539, "&lt;0")</f>
        <v>588697.09211762005</v>
      </c>
    </row>
    <row r="540" spans="1:90" x14ac:dyDescent="0.2">
      <c r="A540" s="56">
        <v>44714</v>
      </c>
      <c r="B540" s="76">
        <f ca="1">IF($A540&gt;= $C$5,$C$6, INDEX('[1]Historical Data'!$D$2:$D$742, MATCH(A540, '[1]Historical Data'!$B$2:$B$742, 0)))</f>
        <v>1942.7882857142852</v>
      </c>
      <c r="C540" s="79">
        <f t="shared" ca="1" si="477"/>
        <v>1942.7882857142852</v>
      </c>
      <c r="D540" s="79">
        <f t="shared" ca="1" si="433"/>
        <v>1170.3842857142859</v>
      </c>
      <c r="E540" s="79">
        <f t="shared" ca="1" si="448"/>
        <v>772.40399999999931</v>
      </c>
      <c r="F540" s="79">
        <f t="shared" ca="1" si="449"/>
        <v>772.40399999999931</v>
      </c>
      <c r="G540" s="79">
        <f t="shared" ca="1" si="474"/>
        <v>966485.84757144062</v>
      </c>
      <c r="H540" s="14">
        <f ca="1">SUM(F$12:F540)</f>
        <v>496777.22457142815</v>
      </c>
      <c r="I540" s="77">
        <f ca="1">SUM(D$12:D540)+SUMIF(E$12:E540, "&lt;0")</f>
        <v>469708.62299999973</v>
      </c>
      <c r="J540" s="14"/>
      <c r="K540" s="78">
        <v>44714</v>
      </c>
      <c r="L540" s="79">
        <f t="shared" ca="1" si="450"/>
        <v>1850.8969899038457</v>
      </c>
      <c r="M540" s="79">
        <f t="shared" ca="1" si="478"/>
        <v>1850.8969899038457</v>
      </c>
      <c r="N540" s="79">
        <f t="shared" ca="1" si="434"/>
        <v>1078.4929899038464</v>
      </c>
      <c r="O540" s="79">
        <f t="shared" ca="1" si="451"/>
        <v>772.40399999999931</v>
      </c>
      <c r="P540" s="79">
        <f t="shared" ca="1" si="452"/>
        <v>772.40399999999931</v>
      </c>
      <c r="Q540" s="79">
        <f t="shared" ca="1" si="442"/>
        <v>924491.52538606129</v>
      </c>
      <c r="R540" s="14">
        <f ca="1">SUM(P$12:P540)</f>
        <v>474723.31357692188</v>
      </c>
      <c r="S540" s="77">
        <f ca="1">SUM(N$12:N540)+SUMIF(O$12:O540, "&lt;0")</f>
        <v>449768.21180913359</v>
      </c>
      <c r="U540" s="78">
        <v>44714</v>
      </c>
      <c r="V540" s="79">
        <f t="shared" ca="1" si="453"/>
        <v>1250</v>
      </c>
      <c r="W540" s="79">
        <f t="shared" ca="1" si="479"/>
        <v>1250</v>
      </c>
      <c r="X540" s="79">
        <f t="shared" ca="1" si="435"/>
        <v>983.98799999999324</v>
      </c>
      <c r="Y540" s="79">
        <f t="shared" ca="1" si="454"/>
        <v>266.01200000000676</v>
      </c>
      <c r="Z540" s="79">
        <f t="shared" ca="1" si="455"/>
        <v>266.01200000000676</v>
      </c>
      <c r="AA540" s="79">
        <f t="shared" ca="1" si="443"/>
        <v>649881.60100000002</v>
      </c>
      <c r="AB540" s="14">
        <f ca="1">SUM(Z$12:Z540)</f>
        <v>330508.03599999996</v>
      </c>
      <c r="AC540" s="77">
        <f ca="1">SUM(X$12:X540)+SUMIF(Y$12:Y540, "&lt;0")</f>
        <v>319373.565</v>
      </c>
      <c r="AE540" s="78">
        <v>44714</v>
      </c>
      <c r="AF540" s="79">
        <f t="shared" ca="1" si="456"/>
        <v>2000</v>
      </c>
      <c r="AG540" s="79">
        <f t="shared" ca="1" si="480"/>
        <v>2000</v>
      </c>
      <c r="AH540" s="79">
        <f t="shared" ca="1" si="436"/>
        <v>1078.4929899038464</v>
      </c>
      <c r="AI540" s="79">
        <f t="shared" ca="1" si="457"/>
        <v>921.50701009615364</v>
      </c>
      <c r="AJ540" s="79">
        <f t="shared" ca="1" si="458"/>
        <v>921.50701009615364</v>
      </c>
      <c r="AK540" s="79">
        <f t="shared" ca="1" si="475"/>
        <v>992081.49010891607</v>
      </c>
      <c r="AL540" s="14">
        <f ca="1">SUM(AJ$12:AJ540)</f>
        <v>510107.02811901231</v>
      </c>
      <c r="AM540" s="77">
        <f ca="1">SUM(AH$12:AH540)+SUMIF(AI$12:AI540, "&lt;0")</f>
        <v>481974.46198990382</v>
      </c>
      <c r="AO540" s="78">
        <v>44714</v>
      </c>
      <c r="AP540" s="79">
        <f t="shared" ca="1" si="459"/>
        <v>3000</v>
      </c>
      <c r="AQ540" s="79">
        <f t="shared" ca="1" si="481"/>
        <v>3000</v>
      </c>
      <c r="AR540" s="79">
        <f t="shared" ca="1" si="437"/>
        <v>1642.6189094343156</v>
      </c>
      <c r="AS540" s="79">
        <f t="shared" ca="1" si="460"/>
        <v>1357.3810905656844</v>
      </c>
      <c r="AT540" s="79">
        <f t="shared" ca="1" si="461"/>
        <v>1357.3810905656844</v>
      </c>
      <c r="AU540" s="79">
        <f t="shared" ca="1" si="444"/>
        <v>1420967.7235622816</v>
      </c>
      <c r="AV540" s="14">
        <f ca="1">SUM(AT$12:AT540)</f>
        <v>729981.13775182329</v>
      </c>
      <c r="AW540" s="77">
        <f ca="1">SUM(AR$12:AR540)+SUMIF(AS$12:AS540, "&lt;0")</f>
        <v>690986.58581045875</v>
      </c>
      <c r="AX540" s="14"/>
      <c r="AZ540" s="78">
        <v>44714</v>
      </c>
      <c r="BA540" s="79">
        <f t="shared" ca="1" si="462"/>
        <v>1500</v>
      </c>
      <c r="BB540" s="79">
        <f t="shared" ca="1" si="482"/>
        <v>1500</v>
      </c>
      <c r="BC540" s="79">
        <f t="shared" ca="1" si="438"/>
        <v>727.59600000000069</v>
      </c>
      <c r="BD540" s="79">
        <f t="shared" ca="1" si="463"/>
        <v>772.40399999999931</v>
      </c>
      <c r="BE540" s="79">
        <f t="shared" ca="1" si="464"/>
        <v>772.40399999999931</v>
      </c>
      <c r="BF540" s="79">
        <f t="shared" ca="1" si="445"/>
        <v>764131.60100000002</v>
      </c>
      <c r="BG540" s="14">
        <f ca="1">SUM(BE$12:BE540)</f>
        <v>390508.03599999996</v>
      </c>
      <c r="BH540" s="77">
        <f ca="1">SUM(BC$12:BC540)+SUMIF(BD$12:BD540, "&lt;0")</f>
        <v>373623.56500000006</v>
      </c>
      <c r="BJ540" s="78">
        <v>44714</v>
      </c>
      <c r="BK540" s="79">
        <f t="shared" ca="1" si="465"/>
        <v>1750</v>
      </c>
      <c r="BL540" s="79">
        <f t="shared" ca="1" si="483"/>
        <v>1750</v>
      </c>
      <c r="BM540" s="79">
        <f t="shared" ca="1" si="439"/>
        <v>977.59600000000069</v>
      </c>
      <c r="BN540" s="79">
        <f t="shared" ca="1" si="466"/>
        <v>772.40399999999931</v>
      </c>
      <c r="BO540" s="79">
        <f t="shared" ca="1" si="467"/>
        <v>772.40399999999931</v>
      </c>
      <c r="BP540" s="79">
        <f t="shared" ca="1" si="446"/>
        <v>878381.60100000002</v>
      </c>
      <c r="BQ540" s="14">
        <f ca="1">SUM(BO$12:BO540)</f>
        <v>450508.03599999996</v>
      </c>
      <c r="BR540" s="77">
        <f ca="1">SUM(BM$12:BM540)+SUMIF(BN$12:BN540, "&lt;0")</f>
        <v>427873.565</v>
      </c>
      <c r="BT540" s="78">
        <v>44714</v>
      </c>
      <c r="BU540" s="79">
        <f t="shared" ca="1" si="468"/>
        <v>2000</v>
      </c>
      <c r="BV540" s="79">
        <f t="shared" ca="1" si="484"/>
        <v>2000</v>
      </c>
      <c r="BW540" s="79">
        <f t="shared" ca="1" si="440"/>
        <v>1078.4929899038464</v>
      </c>
      <c r="BX540" s="79">
        <f t="shared" ca="1" si="469"/>
        <v>921.50701009615364</v>
      </c>
      <c r="BY540" s="79">
        <f t="shared" ca="1" si="470"/>
        <v>921.50701009615364</v>
      </c>
      <c r="BZ540" s="79">
        <f t="shared" ca="1" si="476"/>
        <v>992081.49010891607</v>
      </c>
      <c r="CA540" s="14">
        <f ca="1">SUM(BY$12:BY540)</f>
        <v>510107.02811901231</v>
      </c>
      <c r="CB540" s="77">
        <f ca="1">SUM(BW$12:BW540)+SUMIF(BX$12:BX540, "&lt;0")</f>
        <v>481974.46198990382</v>
      </c>
      <c r="CD540" s="78">
        <v>44714</v>
      </c>
      <c r="CE540" s="79">
        <f t="shared" ca="1" si="471"/>
        <v>2500</v>
      </c>
      <c r="CF540" s="79">
        <f t="shared" ca="1" si="485"/>
        <v>2500</v>
      </c>
      <c r="CG540" s="79">
        <f t="shared" ca="1" si="441"/>
        <v>1163.4700804695315</v>
      </c>
      <c r="CH540" s="79">
        <f t="shared" ca="1" si="472"/>
        <v>1336.5299195304685</v>
      </c>
      <c r="CI540" s="79">
        <f t="shared" ca="1" si="473"/>
        <v>1336.5299195304685</v>
      </c>
      <c r="CJ540" s="79">
        <f t="shared" ca="1" si="447"/>
        <v>1211841.6999499127</v>
      </c>
      <c r="CK540" s="14">
        <f ca="1">SUM(CI$12:CI540)</f>
        <v>621981.13775182317</v>
      </c>
      <c r="CL540" s="77">
        <f ca="1">SUM(CG$12:CG540)+SUMIF(CH$12:CH540, "&lt;0")</f>
        <v>589860.56219808955</v>
      </c>
    </row>
    <row r="541" spans="1:90" x14ac:dyDescent="0.2">
      <c r="A541" s="56">
        <v>44715</v>
      </c>
      <c r="B541" s="76">
        <f ca="1">IF($A541&gt;= $C$5,$C$6, INDEX('[1]Historical Data'!$D$2:$D$742, MATCH(A541, '[1]Historical Data'!$B$2:$B$742, 0)))</f>
        <v>1942.7882857142852</v>
      </c>
      <c r="C541" s="79">
        <f t="shared" ca="1" si="477"/>
        <v>1942.7882857142852</v>
      </c>
      <c r="D541" s="79">
        <f t="shared" ca="1" si="433"/>
        <v>1700.762285714284</v>
      </c>
      <c r="E541" s="79">
        <f t="shared" ca="1" si="448"/>
        <v>242.0260000000012</v>
      </c>
      <c r="F541" s="79">
        <f t="shared" ca="1" si="449"/>
        <v>242.0260000000012</v>
      </c>
      <c r="G541" s="79">
        <f t="shared" ca="1" si="474"/>
        <v>968428.63585715496</v>
      </c>
      <c r="H541" s="14">
        <f ca="1">SUM(F$12:F541)</f>
        <v>497019.25057142816</v>
      </c>
      <c r="I541" s="77">
        <f ca="1">SUM(D$12:D541)+SUMIF(E$12:E541, "&lt;0")</f>
        <v>471409.385285714</v>
      </c>
      <c r="J541" s="14"/>
      <c r="K541" s="78">
        <v>44715</v>
      </c>
      <c r="L541" s="79">
        <f t="shared" ca="1" si="450"/>
        <v>1850.8969899038457</v>
      </c>
      <c r="M541" s="79">
        <f t="shared" ca="1" si="478"/>
        <v>1850.8969899038457</v>
      </c>
      <c r="N541" s="79">
        <f t="shared" ca="1" si="434"/>
        <v>1608.8709899038445</v>
      </c>
      <c r="O541" s="79">
        <f t="shared" ca="1" si="451"/>
        <v>242.0260000000012</v>
      </c>
      <c r="P541" s="79">
        <f t="shared" ca="1" si="452"/>
        <v>242.0260000000012</v>
      </c>
      <c r="Q541" s="79">
        <f t="shared" ca="1" si="442"/>
        <v>926342.42237596516</v>
      </c>
      <c r="R541" s="14">
        <f ca="1">SUM(P$12:P541)</f>
        <v>474965.33957692189</v>
      </c>
      <c r="S541" s="77">
        <f ca="1">SUM(N$12:N541)+SUMIF(O$12:O541, "&lt;0")</f>
        <v>451377.08279903745</v>
      </c>
      <c r="U541" s="78">
        <v>44715</v>
      </c>
      <c r="V541" s="79">
        <f t="shared" ca="1" si="453"/>
        <v>1250</v>
      </c>
      <c r="W541" s="79">
        <f t="shared" ca="1" si="479"/>
        <v>1250</v>
      </c>
      <c r="X541" s="79">
        <f t="shared" ca="1" si="435"/>
        <v>1007.9739999999988</v>
      </c>
      <c r="Y541" s="79">
        <f t="shared" ca="1" si="454"/>
        <v>242.0260000000012</v>
      </c>
      <c r="Z541" s="79">
        <f t="shared" ca="1" si="455"/>
        <v>242.0260000000012</v>
      </c>
      <c r="AA541" s="79">
        <f t="shared" ca="1" si="443"/>
        <v>651131.60100000002</v>
      </c>
      <c r="AB541" s="14">
        <f ca="1">SUM(Z$12:Z541)</f>
        <v>330750.06199999998</v>
      </c>
      <c r="AC541" s="77">
        <f ca="1">SUM(X$12:X541)+SUMIF(Y$12:Y541, "&lt;0")</f>
        <v>320381.53899999999</v>
      </c>
      <c r="AE541" s="78">
        <v>44715</v>
      </c>
      <c r="AF541" s="79">
        <f t="shared" ca="1" si="456"/>
        <v>2000</v>
      </c>
      <c r="AG541" s="79">
        <f t="shared" ca="1" si="480"/>
        <v>2000</v>
      </c>
      <c r="AH541" s="79">
        <f t="shared" ca="1" si="436"/>
        <v>1632.3762365509474</v>
      </c>
      <c r="AI541" s="79">
        <f t="shared" ca="1" si="457"/>
        <v>367.6237634490526</v>
      </c>
      <c r="AJ541" s="79">
        <f t="shared" ca="1" si="458"/>
        <v>367.6237634490526</v>
      </c>
      <c r="AK541" s="79">
        <f t="shared" ca="1" si="475"/>
        <v>994081.49010891607</v>
      </c>
      <c r="AL541" s="14">
        <f ca="1">SUM(AJ$12:AJ541)</f>
        <v>510474.65188246133</v>
      </c>
      <c r="AM541" s="77">
        <f ca="1">SUM(AH$12:AH541)+SUMIF(AI$12:AI541, "&lt;0")</f>
        <v>483606.8382264548</v>
      </c>
      <c r="AO541" s="78">
        <v>44715</v>
      </c>
      <c r="AP541" s="79">
        <f t="shared" ca="1" si="459"/>
        <v>3000</v>
      </c>
      <c r="AQ541" s="79">
        <f t="shared" ca="1" si="481"/>
        <v>3000</v>
      </c>
      <c r="AR541" s="79">
        <f t="shared" ca="1" si="437"/>
        <v>2193.8480804695296</v>
      </c>
      <c r="AS541" s="79">
        <f t="shared" ca="1" si="460"/>
        <v>806.15191953047042</v>
      </c>
      <c r="AT541" s="79">
        <f t="shared" ca="1" si="461"/>
        <v>806.15191953047042</v>
      </c>
      <c r="AU541" s="79">
        <f t="shared" ca="1" si="444"/>
        <v>1423967.7235622816</v>
      </c>
      <c r="AV541" s="14">
        <f ca="1">SUM(AT$12:AT541)</f>
        <v>730787.28967135376</v>
      </c>
      <c r="AW541" s="77">
        <f ca="1">SUM(AR$12:AR541)+SUMIF(AS$12:AS541, "&lt;0")</f>
        <v>693180.43389092828</v>
      </c>
      <c r="AX541" s="14"/>
      <c r="AZ541" s="78">
        <v>44715</v>
      </c>
      <c r="BA541" s="79">
        <f t="shared" ca="1" si="462"/>
        <v>1500</v>
      </c>
      <c r="BB541" s="79">
        <f t="shared" ca="1" si="482"/>
        <v>1500</v>
      </c>
      <c r="BC541" s="79">
        <f t="shared" ca="1" si="438"/>
        <v>1257.9739999999988</v>
      </c>
      <c r="BD541" s="79">
        <f t="shared" ca="1" si="463"/>
        <v>242.0260000000012</v>
      </c>
      <c r="BE541" s="79">
        <f t="shared" ca="1" si="464"/>
        <v>242.0260000000012</v>
      </c>
      <c r="BF541" s="79">
        <f t="shared" ca="1" si="445"/>
        <v>765631.60100000002</v>
      </c>
      <c r="BG541" s="14">
        <f ca="1">SUM(BE$12:BE541)</f>
        <v>390750.06199999998</v>
      </c>
      <c r="BH541" s="77">
        <f ca="1">SUM(BC$12:BC541)+SUMIF(BD$12:BD541, "&lt;0")</f>
        <v>374881.53900000005</v>
      </c>
      <c r="BJ541" s="78">
        <v>44715</v>
      </c>
      <c r="BK541" s="79">
        <f t="shared" ca="1" si="465"/>
        <v>1750</v>
      </c>
      <c r="BL541" s="79">
        <f t="shared" ca="1" si="483"/>
        <v>1750</v>
      </c>
      <c r="BM541" s="79">
        <f t="shared" ca="1" si="439"/>
        <v>1507.9739999999988</v>
      </c>
      <c r="BN541" s="79">
        <f t="shared" ca="1" si="466"/>
        <v>242.0260000000012</v>
      </c>
      <c r="BO541" s="79">
        <f t="shared" ca="1" si="467"/>
        <v>242.0260000000012</v>
      </c>
      <c r="BP541" s="79">
        <f t="shared" ca="1" si="446"/>
        <v>880131.60100000002</v>
      </c>
      <c r="BQ541" s="14">
        <f ca="1">SUM(BO$12:BO541)</f>
        <v>450750.06199999998</v>
      </c>
      <c r="BR541" s="77">
        <f ca="1">SUM(BM$12:BM541)+SUMIF(BN$12:BN541, "&lt;0")</f>
        <v>429381.53899999999</v>
      </c>
      <c r="BT541" s="78">
        <v>44715</v>
      </c>
      <c r="BU541" s="79">
        <f t="shared" ca="1" si="468"/>
        <v>2000</v>
      </c>
      <c r="BV541" s="79">
        <f t="shared" ca="1" si="484"/>
        <v>2000</v>
      </c>
      <c r="BW541" s="79">
        <f t="shared" ca="1" si="440"/>
        <v>1632.3762365509474</v>
      </c>
      <c r="BX541" s="79">
        <f t="shared" ca="1" si="469"/>
        <v>367.6237634490526</v>
      </c>
      <c r="BY541" s="79">
        <f t="shared" ca="1" si="470"/>
        <v>367.6237634490526</v>
      </c>
      <c r="BZ541" s="79">
        <f t="shared" ca="1" si="476"/>
        <v>994081.49010891607</v>
      </c>
      <c r="CA541" s="14">
        <f ca="1">SUM(BY$12:BY541)</f>
        <v>510474.65188246133</v>
      </c>
      <c r="CB541" s="77">
        <f ca="1">SUM(BW$12:BW541)+SUMIF(BX$12:BX541, "&lt;0")</f>
        <v>483606.8382264548</v>
      </c>
      <c r="CD541" s="78">
        <v>44715</v>
      </c>
      <c r="CE541" s="79">
        <f t="shared" ca="1" si="471"/>
        <v>2500</v>
      </c>
      <c r="CF541" s="79">
        <f t="shared" ca="1" si="485"/>
        <v>2500</v>
      </c>
      <c r="CG541" s="79">
        <f t="shared" ca="1" si="441"/>
        <v>1693.8480804695296</v>
      </c>
      <c r="CH541" s="79">
        <f t="shared" ca="1" si="472"/>
        <v>806.15191953047042</v>
      </c>
      <c r="CI541" s="79">
        <f t="shared" ca="1" si="473"/>
        <v>806.15191953047042</v>
      </c>
      <c r="CJ541" s="79">
        <f t="shared" ca="1" si="447"/>
        <v>1214341.6999499127</v>
      </c>
      <c r="CK541" s="14">
        <f ca="1">SUM(CI$12:CI541)</f>
        <v>622787.28967135365</v>
      </c>
      <c r="CL541" s="77">
        <f ca="1">SUM(CG$12:CG541)+SUMIF(CH$12:CH541, "&lt;0")</f>
        <v>591554.41027855908</v>
      </c>
    </row>
    <row r="542" spans="1:90" x14ac:dyDescent="0.2">
      <c r="A542" s="56">
        <v>44716</v>
      </c>
      <c r="B542" s="76">
        <f ca="1">IF($A542&gt;= $C$5,$C$6, INDEX('[1]Historical Data'!$D$2:$D$742, MATCH(A542, '[1]Historical Data'!$B$2:$B$742, 0)))</f>
        <v>1942.7882857142852</v>
      </c>
      <c r="C542" s="79">
        <f t="shared" ca="1" si="477"/>
        <v>1942.7882857142852</v>
      </c>
      <c r="D542" s="79">
        <f t="shared" ca="1" si="433"/>
        <v>831.98028571428381</v>
      </c>
      <c r="E542" s="79">
        <f t="shared" ca="1" si="448"/>
        <v>1110.8080000000014</v>
      </c>
      <c r="F542" s="79">
        <f t="shared" ca="1" si="449"/>
        <v>1110.8080000000014</v>
      </c>
      <c r="G542" s="79">
        <f t="shared" ca="1" si="474"/>
        <v>970371.42414286931</v>
      </c>
      <c r="H542" s="14">
        <f ca="1">SUM(F$12:F542)</f>
        <v>498130.05857142818</v>
      </c>
      <c r="I542" s="77">
        <f ca="1">SUM(D$12:D542)+SUMIF(E$12:E542, "&lt;0")</f>
        <v>472241.36557142826</v>
      </c>
      <c r="J542" s="14"/>
      <c r="K542" s="78">
        <v>44716</v>
      </c>
      <c r="L542" s="79">
        <f t="shared" ca="1" si="450"/>
        <v>1850.8969899038457</v>
      </c>
      <c r="M542" s="79">
        <f t="shared" ca="1" si="478"/>
        <v>1850.8969899038457</v>
      </c>
      <c r="N542" s="79">
        <f t="shared" ca="1" si="434"/>
        <v>740.08898990384432</v>
      </c>
      <c r="O542" s="79">
        <f t="shared" ca="1" si="451"/>
        <v>1110.8080000000014</v>
      </c>
      <c r="P542" s="79">
        <f t="shared" ca="1" si="452"/>
        <v>1110.8080000000014</v>
      </c>
      <c r="Q542" s="79">
        <f t="shared" ca="1" si="442"/>
        <v>928193.31936586904</v>
      </c>
      <c r="R542" s="14">
        <f ca="1">SUM(P$12:P542)</f>
        <v>476076.14757692191</v>
      </c>
      <c r="S542" s="77">
        <f ca="1">SUM(N$12:N542)+SUMIF(O$12:O542, "&lt;0")</f>
        <v>452117.17178894131</v>
      </c>
      <c r="U542" s="78">
        <v>44716</v>
      </c>
      <c r="V542" s="79">
        <f t="shared" ca="1" si="453"/>
        <v>1250</v>
      </c>
      <c r="W542" s="79">
        <f t="shared" ca="1" si="479"/>
        <v>1250</v>
      </c>
      <c r="X542" s="79">
        <f t="shared" ca="1" si="435"/>
        <v>139.19199999999864</v>
      </c>
      <c r="Y542" s="79">
        <f t="shared" ca="1" si="454"/>
        <v>1110.8080000000014</v>
      </c>
      <c r="Z542" s="79">
        <f t="shared" ca="1" si="455"/>
        <v>1110.8080000000014</v>
      </c>
      <c r="AA542" s="79">
        <f t="shared" ca="1" si="443"/>
        <v>652381.60100000002</v>
      </c>
      <c r="AB542" s="14">
        <f ca="1">SUM(Z$12:Z542)</f>
        <v>331860.87</v>
      </c>
      <c r="AC542" s="77">
        <f ca="1">SUM(X$12:X542)+SUMIF(Y$12:Y542, "&lt;0")</f>
        <v>320520.73099999997</v>
      </c>
      <c r="AE542" s="78">
        <v>44716</v>
      </c>
      <c r="AF542" s="79">
        <f t="shared" ca="1" si="456"/>
        <v>2000</v>
      </c>
      <c r="AG542" s="79">
        <f t="shared" ca="1" si="480"/>
        <v>2000</v>
      </c>
      <c r="AH542" s="79">
        <f t="shared" ca="1" si="436"/>
        <v>787.09948319805017</v>
      </c>
      <c r="AI542" s="79">
        <f t="shared" ca="1" si="457"/>
        <v>1212.9005168019498</v>
      </c>
      <c r="AJ542" s="79">
        <f t="shared" ca="1" si="458"/>
        <v>1212.9005168019498</v>
      </c>
      <c r="AK542" s="79">
        <f t="shared" ca="1" si="475"/>
        <v>996081.49010891607</v>
      </c>
      <c r="AL542" s="14">
        <f ca="1">SUM(AJ$12:AJ542)</f>
        <v>511687.55239926325</v>
      </c>
      <c r="AM542" s="77">
        <f ca="1">SUM(AH$12:AH542)+SUMIF(AI$12:AI542, "&lt;0")</f>
        <v>484393.93770965288</v>
      </c>
      <c r="AO542" s="78">
        <v>44716</v>
      </c>
      <c r="AP542" s="79">
        <f t="shared" ca="1" si="459"/>
        <v>3000</v>
      </c>
      <c r="AQ542" s="79">
        <f t="shared" ca="1" si="481"/>
        <v>3000</v>
      </c>
      <c r="AR542" s="79">
        <f t="shared" ca="1" si="437"/>
        <v>1325.0660804695294</v>
      </c>
      <c r="AS542" s="79">
        <f t="shared" ca="1" si="460"/>
        <v>1674.9339195304706</v>
      </c>
      <c r="AT542" s="79">
        <f t="shared" ca="1" si="461"/>
        <v>1674.9339195304706</v>
      </c>
      <c r="AU542" s="79">
        <f t="shared" ca="1" si="444"/>
        <v>1426967.7235622816</v>
      </c>
      <c r="AV542" s="14">
        <f ca="1">SUM(AT$12:AT542)</f>
        <v>732462.22359088424</v>
      </c>
      <c r="AW542" s="77">
        <f ca="1">SUM(AR$12:AR542)+SUMIF(AS$12:AS542, "&lt;0")</f>
        <v>694505.4999713978</v>
      </c>
      <c r="AX542" s="14"/>
      <c r="AZ542" s="78">
        <v>44716</v>
      </c>
      <c r="BA542" s="79">
        <f t="shared" ca="1" si="462"/>
        <v>1500</v>
      </c>
      <c r="BB542" s="79">
        <f t="shared" ca="1" si="482"/>
        <v>1500</v>
      </c>
      <c r="BC542" s="79">
        <f t="shared" ca="1" si="438"/>
        <v>389.19199999999864</v>
      </c>
      <c r="BD542" s="79">
        <f t="shared" ca="1" si="463"/>
        <v>1110.8080000000014</v>
      </c>
      <c r="BE542" s="79">
        <f t="shared" ca="1" si="464"/>
        <v>1110.8080000000014</v>
      </c>
      <c r="BF542" s="79">
        <f t="shared" ca="1" si="445"/>
        <v>767131.60100000002</v>
      </c>
      <c r="BG542" s="14">
        <f ca="1">SUM(BE$12:BE542)</f>
        <v>391860.87</v>
      </c>
      <c r="BH542" s="77">
        <f ca="1">SUM(BC$12:BC542)+SUMIF(BD$12:BD542, "&lt;0")</f>
        <v>375270.73100000003</v>
      </c>
      <c r="BJ542" s="78">
        <v>44716</v>
      </c>
      <c r="BK542" s="79">
        <f t="shared" ca="1" si="465"/>
        <v>1750</v>
      </c>
      <c r="BL542" s="79">
        <f t="shared" ca="1" si="483"/>
        <v>1750</v>
      </c>
      <c r="BM542" s="79">
        <f t="shared" ca="1" si="439"/>
        <v>639.19199999999864</v>
      </c>
      <c r="BN542" s="79">
        <f t="shared" ca="1" si="466"/>
        <v>1110.8080000000014</v>
      </c>
      <c r="BO542" s="79">
        <f t="shared" ca="1" si="467"/>
        <v>1110.8080000000014</v>
      </c>
      <c r="BP542" s="79">
        <f t="shared" ca="1" si="446"/>
        <v>881881.60100000002</v>
      </c>
      <c r="BQ542" s="14">
        <f ca="1">SUM(BO$12:BO542)</f>
        <v>451860.87</v>
      </c>
      <c r="BR542" s="77">
        <f ca="1">SUM(BM$12:BM542)+SUMIF(BN$12:BN542, "&lt;0")</f>
        <v>430020.73099999997</v>
      </c>
      <c r="BT542" s="78">
        <v>44716</v>
      </c>
      <c r="BU542" s="79">
        <f t="shared" ca="1" si="468"/>
        <v>2000</v>
      </c>
      <c r="BV542" s="79">
        <f t="shared" ca="1" si="484"/>
        <v>2000</v>
      </c>
      <c r="BW542" s="79">
        <f t="shared" ca="1" si="440"/>
        <v>787.09948319805017</v>
      </c>
      <c r="BX542" s="79">
        <f t="shared" ca="1" si="469"/>
        <v>1212.9005168019498</v>
      </c>
      <c r="BY542" s="79">
        <f t="shared" ca="1" si="470"/>
        <v>1212.9005168019498</v>
      </c>
      <c r="BZ542" s="79">
        <f t="shared" ca="1" si="476"/>
        <v>996081.49010891607</v>
      </c>
      <c r="CA542" s="14">
        <f ca="1">SUM(BY$12:BY542)</f>
        <v>511687.55239926325</v>
      </c>
      <c r="CB542" s="77">
        <f ca="1">SUM(BW$12:BW542)+SUMIF(BX$12:BX542, "&lt;0")</f>
        <v>484393.93770965288</v>
      </c>
      <c r="CD542" s="78">
        <v>44716</v>
      </c>
      <c r="CE542" s="79">
        <f t="shared" ca="1" si="471"/>
        <v>2500</v>
      </c>
      <c r="CF542" s="79">
        <f t="shared" ca="1" si="485"/>
        <v>2500</v>
      </c>
      <c r="CG542" s="79">
        <f t="shared" ca="1" si="441"/>
        <v>825.06608046952942</v>
      </c>
      <c r="CH542" s="79">
        <f t="shared" ca="1" si="472"/>
        <v>1674.9339195304706</v>
      </c>
      <c r="CI542" s="79">
        <f t="shared" ca="1" si="473"/>
        <v>1674.9339195304706</v>
      </c>
      <c r="CJ542" s="79">
        <f t="shared" ca="1" si="447"/>
        <v>1216841.6999499127</v>
      </c>
      <c r="CK542" s="14">
        <f ca="1">SUM(CI$12:CI542)</f>
        <v>624462.22359088412</v>
      </c>
      <c r="CL542" s="77">
        <f ca="1">SUM(CG$12:CG542)+SUMIF(CH$12:CH542, "&lt;0")</f>
        <v>592379.4763590286</v>
      </c>
    </row>
    <row r="543" spans="1:90" x14ac:dyDescent="0.2">
      <c r="A543" s="56">
        <v>44717</v>
      </c>
      <c r="B543" s="76">
        <f ca="1">IF($A543&gt;= $C$5,$C$6, INDEX('[1]Historical Data'!$D$2:$D$742, MATCH(A543, '[1]Historical Data'!$B$2:$B$742, 0)))</f>
        <v>1942.7882857142852</v>
      </c>
      <c r="C543" s="79">
        <f t="shared" ca="1" si="477"/>
        <v>1942.7882857142852</v>
      </c>
      <c r="D543" s="79">
        <f t="shared" ca="1" si="433"/>
        <v>744.15928571429208</v>
      </c>
      <c r="E543" s="79">
        <f t="shared" ca="1" si="448"/>
        <v>1198.6289999999931</v>
      </c>
      <c r="F543" s="79">
        <f t="shared" ca="1" si="449"/>
        <v>1198.6289999999931</v>
      </c>
      <c r="G543" s="79">
        <f t="shared" ca="1" si="474"/>
        <v>972314.21242858365</v>
      </c>
      <c r="H543" s="14">
        <f ca="1">SUM(F$12:F543)</f>
        <v>499328.68757142819</v>
      </c>
      <c r="I543" s="77">
        <f ca="1">SUM(D$12:D543)+SUMIF(E$12:E543, "&lt;0")</f>
        <v>472985.52485714253</v>
      </c>
      <c r="J543" s="14"/>
      <c r="K543" s="78">
        <v>44717</v>
      </c>
      <c r="L543" s="79">
        <f t="shared" ca="1" si="450"/>
        <v>1850.8969899038457</v>
      </c>
      <c r="M543" s="79">
        <f t="shared" ca="1" si="478"/>
        <v>1850.8969899038457</v>
      </c>
      <c r="N543" s="79">
        <f t="shared" ca="1" si="434"/>
        <v>652.26798990385259</v>
      </c>
      <c r="O543" s="79">
        <f t="shared" ca="1" si="451"/>
        <v>1198.6289999999931</v>
      </c>
      <c r="P543" s="79">
        <f t="shared" ca="1" si="452"/>
        <v>1198.6289999999931</v>
      </c>
      <c r="Q543" s="79">
        <f t="shared" ca="1" si="442"/>
        <v>930044.21635577292</v>
      </c>
      <c r="R543" s="14">
        <f ca="1">SUM(P$12:P543)</f>
        <v>477274.77657692193</v>
      </c>
      <c r="S543" s="77">
        <f ca="1">SUM(N$12:N543)+SUMIF(O$12:O543, "&lt;0")</f>
        <v>452769.43977884518</v>
      </c>
      <c r="U543" s="78">
        <v>44717</v>
      </c>
      <c r="V543" s="79">
        <f t="shared" ca="1" si="453"/>
        <v>1250</v>
      </c>
      <c r="W543" s="79">
        <f t="shared" ca="1" si="479"/>
        <v>1250</v>
      </c>
      <c r="X543" s="79">
        <f t="shared" ca="1" si="435"/>
        <v>51.371000000006916</v>
      </c>
      <c r="Y543" s="79">
        <f t="shared" ca="1" si="454"/>
        <v>1198.6289999999931</v>
      </c>
      <c r="Z543" s="79">
        <f t="shared" ca="1" si="455"/>
        <v>1198.6289999999931</v>
      </c>
      <c r="AA543" s="79">
        <f t="shared" ca="1" si="443"/>
        <v>653631.60100000002</v>
      </c>
      <c r="AB543" s="14">
        <f ca="1">SUM(Z$12:Z543)</f>
        <v>333059.49900000001</v>
      </c>
      <c r="AC543" s="77">
        <f ca="1">SUM(X$12:X543)+SUMIF(Y$12:Y543, "&lt;0")</f>
        <v>320572.10199999996</v>
      </c>
      <c r="AE543" s="78">
        <v>44717</v>
      </c>
      <c r="AF543" s="79">
        <f t="shared" ca="1" si="456"/>
        <v>2000</v>
      </c>
      <c r="AG543" s="79">
        <f t="shared" ca="1" si="480"/>
        <v>2000</v>
      </c>
      <c r="AH543" s="79">
        <f t="shared" ca="1" si="436"/>
        <v>722.78372984516136</v>
      </c>
      <c r="AI543" s="79">
        <f t="shared" ca="1" si="457"/>
        <v>1277.2162701548386</v>
      </c>
      <c r="AJ543" s="79">
        <f t="shared" ca="1" si="458"/>
        <v>1277.2162701548386</v>
      </c>
      <c r="AK543" s="79">
        <f t="shared" ca="1" si="475"/>
        <v>998081.49010891607</v>
      </c>
      <c r="AL543" s="14">
        <f ca="1">SUM(AJ$12:AJ543)</f>
        <v>512964.76866941812</v>
      </c>
      <c r="AM543" s="77">
        <f ca="1">SUM(AH$12:AH543)+SUMIF(AI$12:AI543, "&lt;0")</f>
        <v>485116.72143949801</v>
      </c>
      <c r="AO543" s="78">
        <v>44717</v>
      </c>
      <c r="AP543" s="79">
        <f t="shared" ca="1" si="459"/>
        <v>3000</v>
      </c>
      <c r="AQ543" s="79">
        <f t="shared" ca="1" si="481"/>
        <v>3000</v>
      </c>
      <c r="AR543" s="79">
        <f t="shared" ca="1" si="437"/>
        <v>1237.2450804695377</v>
      </c>
      <c r="AS543" s="79">
        <f t="shared" ca="1" si="460"/>
        <v>1762.7549195304623</v>
      </c>
      <c r="AT543" s="79">
        <f t="shared" ca="1" si="461"/>
        <v>1762.7549195304623</v>
      </c>
      <c r="AU543" s="79">
        <f t="shared" ca="1" si="444"/>
        <v>1429967.7235622816</v>
      </c>
      <c r="AV543" s="14">
        <f ca="1">SUM(AT$12:AT543)</f>
        <v>734224.97851041472</v>
      </c>
      <c r="AW543" s="77">
        <f ca="1">SUM(AR$12:AR543)+SUMIF(AS$12:AS543, "&lt;0")</f>
        <v>695742.74505186733</v>
      </c>
      <c r="AX543" s="14"/>
      <c r="AZ543" s="78">
        <v>44717</v>
      </c>
      <c r="BA543" s="79">
        <f t="shared" ca="1" si="462"/>
        <v>1500</v>
      </c>
      <c r="BB543" s="79">
        <f t="shared" ca="1" si="482"/>
        <v>1500</v>
      </c>
      <c r="BC543" s="79">
        <f t="shared" ca="1" si="438"/>
        <v>301.37100000000692</v>
      </c>
      <c r="BD543" s="79">
        <f t="shared" ca="1" si="463"/>
        <v>1198.6289999999931</v>
      </c>
      <c r="BE543" s="79">
        <f t="shared" ca="1" si="464"/>
        <v>1198.6289999999931</v>
      </c>
      <c r="BF543" s="79">
        <f t="shared" ca="1" si="445"/>
        <v>768631.60100000002</v>
      </c>
      <c r="BG543" s="14">
        <f ca="1">SUM(BE$12:BE543)</f>
        <v>393059.49900000001</v>
      </c>
      <c r="BH543" s="77">
        <f ca="1">SUM(BC$12:BC543)+SUMIF(BD$12:BD543, "&lt;0")</f>
        <v>375572.10200000001</v>
      </c>
      <c r="BJ543" s="78">
        <v>44717</v>
      </c>
      <c r="BK543" s="79">
        <f t="shared" ca="1" si="465"/>
        <v>1750</v>
      </c>
      <c r="BL543" s="79">
        <f t="shared" ca="1" si="483"/>
        <v>1750</v>
      </c>
      <c r="BM543" s="79">
        <f t="shared" ca="1" si="439"/>
        <v>551.37100000000692</v>
      </c>
      <c r="BN543" s="79">
        <f t="shared" ca="1" si="466"/>
        <v>1198.6289999999931</v>
      </c>
      <c r="BO543" s="79">
        <f t="shared" ca="1" si="467"/>
        <v>1198.6289999999931</v>
      </c>
      <c r="BP543" s="79">
        <f t="shared" ca="1" si="446"/>
        <v>883631.60100000002</v>
      </c>
      <c r="BQ543" s="14">
        <f ca="1">SUM(BO$12:BO543)</f>
        <v>453059.49900000001</v>
      </c>
      <c r="BR543" s="77">
        <f ca="1">SUM(BM$12:BM543)+SUMIF(BN$12:BN543, "&lt;0")</f>
        <v>430572.10199999996</v>
      </c>
      <c r="BT543" s="78">
        <v>44717</v>
      </c>
      <c r="BU543" s="79">
        <f t="shared" ca="1" si="468"/>
        <v>2000</v>
      </c>
      <c r="BV543" s="79">
        <f t="shared" ca="1" si="484"/>
        <v>2000</v>
      </c>
      <c r="BW543" s="79">
        <f t="shared" ca="1" si="440"/>
        <v>722.78372984516136</v>
      </c>
      <c r="BX543" s="79">
        <f t="shared" ca="1" si="469"/>
        <v>1277.2162701548386</v>
      </c>
      <c r="BY543" s="79">
        <f t="shared" ca="1" si="470"/>
        <v>1277.2162701548386</v>
      </c>
      <c r="BZ543" s="79">
        <f t="shared" ca="1" si="476"/>
        <v>998081.49010891607</v>
      </c>
      <c r="CA543" s="14">
        <f ca="1">SUM(BY$12:BY543)</f>
        <v>512964.76866941812</v>
      </c>
      <c r="CB543" s="77">
        <f ca="1">SUM(BW$12:BW543)+SUMIF(BX$12:BX543, "&lt;0")</f>
        <v>485116.72143949801</v>
      </c>
      <c r="CD543" s="78">
        <v>44717</v>
      </c>
      <c r="CE543" s="79">
        <f t="shared" ca="1" si="471"/>
        <v>2500</v>
      </c>
      <c r="CF543" s="79">
        <f t="shared" ca="1" si="485"/>
        <v>2500</v>
      </c>
      <c r="CG543" s="79">
        <f t="shared" ca="1" si="441"/>
        <v>737.2450804695377</v>
      </c>
      <c r="CH543" s="79">
        <f t="shared" ca="1" si="472"/>
        <v>1762.7549195304623</v>
      </c>
      <c r="CI543" s="79">
        <f t="shared" ca="1" si="473"/>
        <v>1762.7549195304623</v>
      </c>
      <c r="CJ543" s="79">
        <f t="shared" ca="1" si="447"/>
        <v>1219341.6999499127</v>
      </c>
      <c r="CK543" s="14">
        <f ca="1">SUM(CI$12:CI543)</f>
        <v>626224.9785104146</v>
      </c>
      <c r="CL543" s="77">
        <f ca="1">SUM(CG$12:CG543)+SUMIF(CH$12:CH543, "&lt;0")</f>
        <v>593116.72143949813</v>
      </c>
    </row>
    <row r="544" spans="1:90" x14ac:dyDescent="0.2">
      <c r="A544" s="56">
        <v>44718</v>
      </c>
      <c r="B544" s="76">
        <f ca="1">IF($A544&gt;= $C$5,$C$6, INDEX('[1]Historical Data'!$D$2:$D$742, MATCH(A544, '[1]Historical Data'!$B$2:$B$742, 0)))</f>
        <v>1942.7882857142852</v>
      </c>
      <c r="C544" s="79">
        <f t="shared" ca="1" si="477"/>
        <v>1942.7882857142852</v>
      </c>
      <c r="D544" s="79">
        <f t="shared" ca="1" si="433"/>
        <v>451.12128571428025</v>
      </c>
      <c r="E544" s="79">
        <f t="shared" ca="1" si="448"/>
        <v>1491.6670000000049</v>
      </c>
      <c r="F544" s="79">
        <f t="shared" ca="1" si="449"/>
        <v>1491.6670000000049</v>
      </c>
      <c r="G544" s="79">
        <f t="shared" ca="1" si="474"/>
        <v>974257.00071429799</v>
      </c>
      <c r="H544" s="14">
        <f ca="1">SUM(F$12:F544)</f>
        <v>500820.35457142821</v>
      </c>
      <c r="I544" s="77">
        <f ca="1">SUM(D$12:D544)+SUMIF(E$12:E544, "&lt;0")</f>
        <v>473436.6461428568</v>
      </c>
      <c r="J544" s="14"/>
      <c r="K544" s="78">
        <v>44718</v>
      </c>
      <c r="L544" s="79">
        <f t="shared" ca="1" si="450"/>
        <v>1850.8969899038457</v>
      </c>
      <c r="M544" s="79">
        <f t="shared" ca="1" si="478"/>
        <v>1850.8969899038457</v>
      </c>
      <c r="N544" s="79">
        <f t="shared" ca="1" si="434"/>
        <v>359.22998990384076</v>
      </c>
      <c r="O544" s="79">
        <f t="shared" ca="1" si="451"/>
        <v>1491.6670000000049</v>
      </c>
      <c r="P544" s="79">
        <f t="shared" ca="1" si="452"/>
        <v>1491.6670000000049</v>
      </c>
      <c r="Q544" s="79">
        <f t="shared" ca="1" si="442"/>
        <v>931895.1133456768</v>
      </c>
      <c r="R544" s="14">
        <f ca="1">SUM(P$12:P544)</f>
        <v>478766.44357692194</v>
      </c>
      <c r="S544" s="77">
        <f ca="1">SUM(N$12:N544)+SUMIF(O$12:O544, "&lt;0")</f>
        <v>453128.66976874904</v>
      </c>
      <c r="U544" s="78">
        <v>44718</v>
      </c>
      <c r="V544" s="79">
        <f t="shared" ca="1" si="453"/>
        <v>1250</v>
      </c>
      <c r="W544" s="79">
        <f t="shared" ca="1" si="479"/>
        <v>1250</v>
      </c>
      <c r="X544" s="79">
        <f t="shared" ca="1" si="435"/>
        <v>0</v>
      </c>
      <c r="Y544" s="79">
        <f t="shared" ca="1" si="454"/>
        <v>1250</v>
      </c>
      <c r="Z544" s="79">
        <f t="shared" ca="1" si="455"/>
        <v>1250</v>
      </c>
      <c r="AA544" s="79">
        <f t="shared" ca="1" si="443"/>
        <v>654881.60100000002</v>
      </c>
      <c r="AB544" s="14">
        <f ca="1">SUM(Z$12:Z544)</f>
        <v>334309.49900000001</v>
      </c>
      <c r="AC544" s="77">
        <f ca="1">SUM(X$12:X544)+SUMIF(Y$12:Y544, "&lt;0")</f>
        <v>320572.10199999996</v>
      </c>
      <c r="AE544" s="78">
        <v>44718</v>
      </c>
      <c r="AF544" s="79">
        <f t="shared" ca="1" si="456"/>
        <v>2000</v>
      </c>
      <c r="AG544" s="79">
        <f t="shared" ca="1" si="480"/>
        <v>2000</v>
      </c>
      <c r="AH544" s="79">
        <f t="shared" ca="1" si="436"/>
        <v>453.25097649225222</v>
      </c>
      <c r="AI544" s="79">
        <f t="shared" ca="1" si="457"/>
        <v>1546.7490235077478</v>
      </c>
      <c r="AJ544" s="79">
        <f t="shared" ca="1" si="458"/>
        <v>1546.7490235077478</v>
      </c>
      <c r="AK544" s="79">
        <f t="shared" ca="1" si="475"/>
        <v>1000081.4901089161</v>
      </c>
      <c r="AL544" s="14">
        <f ca="1">SUM(AJ$12:AJ544)</f>
        <v>514511.51769292587</v>
      </c>
      <c r="AM544" s="77">
        <f ca="1">SUM(AH$12:AH544)+SUMIF(AI$12:AI544, "&lt;0")</f>
        <v>485569.97241599025</v>
      </c>
      <c r="AO544" s="78">
        <v>44718</v>
      </c>
      <c r="AP544" s="79">
        <f t="shared" ca="1" si="459"/>
        <v>3000</v>
      </c>
      <c r="AQ544" s="79">
        <f t="shared" ca="1" si="481"/>
        <v>3000</v>
      </c>
      <c r="AR544" s="79">
        <f t="shared" ca="1" si="437"/>
        <v>944.20708046952586</v>
      </c>
      <c r="AS544" s="79">
        <f t="shared" ca="1" si="460"/>
        <v>2055.7929195304741</v>
      </c>
      <c r="AT544" s="79">
        <f t="shared" ca="1" si="461"/>
        <v>2055.7929195304741</v>
      </c>
      <c r="AU544" s="79">
        <f t="shared" ca="1" si="444"/>
        <v>1432967.7235622816</v>
      </c>
      <c r="AV544" s="14">
        <f ca="1">SUM(AT$12:AT544)</f>
        <v>736280.77142994513</v>
      </c>
      <c r="AW544" s="77">
        <f ca="1">SUM(AR$12:AR544)+SUMIF(AS$12:AS544, "&lt;0")</f>
        <v>696686.95213233691</v>
      </c>
      <c r="AX544" s="14"/>
      <c r="AZ544" s="78">
        <v>44718</v>
      </c>
      <c r="BA544" s="79">
        <f t="shared" ca="1" si="462"/>
        <v>1500</v>
      </c>
      <c r="BB544" s="79">
        <f t="shared" ca="1" si="482"/>
        <v>1500</v>
      </c>
      <c r="BC544" s="79">
        <f t="shared" ca="1" si="438"/>
        <v>8.3329999999950815</v>
      </c>
      <c r="BD544" s="79">
        <f t="shared" ca="1" si="463"/>
        <v>1491.6670000000049</v>
      </c>
      <c r="BE544" s="79">
        <f t="shared" ca="1" si="464"/>
        <v>1491.6670000000049</v>
      </c>
      <c r="BF544" s="79">
        <f t="shared" ca="1" si="445"/>
        <v>770131.60100000002</v>
      </c>
      <c r="BG544" s="14">
        <f ca="1">SUM(BE$12:BE544)</f>
        <v>394551.16600000003</v>
      </c>
      <c r="BH544" s="77">
        <f ca="1">SUM(BC$12:BC544)+SUMIF(BD$12:BD544, "&lt;0")</f>
        <v>375580.435</v>
      </c>
      <c r="BJ544" s="78">
        <v>44718</v>
      </c>
      <c r="BK544" s="79">
        <f t="shared" ca="1" si="465"/>
        <v>1750</v>
      </c>
      <c r="BL544" s="79">
        <f t="shared" ca="1" si="483"/>
        <v>1750</v>
      </c>
      <c r="BM544" s="79">
        <f t="shared" ca="1" si="439"/>
        <v>258.33299999999508</v>
      </c>
      <c r="BN544" s="79">
        <f t="shared" ca="1" si="466"/>
        <v>1491.6670000000049</v>
      </c>
      <c r="BO544" s="79">
        <f t="shared" ca="1" si="467"/>
        <v>1491.6670000000049</v>
      </c>
      <c r="BP544" s="79">
        <f t="shared" ca="1" si="446"/>
        <v>885381.60100000002</v>
      </c>
      <c r="BQ544" s="14">
        <f ca="1">SUM(BO$12:BO544)</f>
        <v>454551.16600000003</v>
      </c>
      <c r="BR544" s="77">
        <f ca="1">SUM(BM$12:BM544)+SUMIF(BN$12:BN544, "&lt;0")</f>
        <v>430830.43499999994</v>
      </c>
      <c r="BT544" s="78">
        <v>44718</v>
      </c>
      <c r="BU544" s="79">
        <f t="shared" ca="1" si="468"/>
        <v>2000</v>
      </c>
      <c r="BV544" s="79">
        <f t="shared" ca="1" si="484"/>
        <v>2000</v>
      </c>
      <c r="BW544" s="79">
        <f t="shared" ca="1" si="440"/>
        <v>453.25097649225222</v>
      </c>
      <c r="BX544" s="79">
        <f t="shared" ca="1" si="469"/>
        <v>1546.7490235077478</v>
      </c>
      <c r="BY544" s="79">
        <f t="shared" ca="1" si="470"/>
        <v>1546.7490235077478</v>
      </c>
      <c r="BZ544" s="79">
        <f t="shared" ca="1" si="476"/>
        <v>1000081.4901089161</v>
      </c>
      <c r="CA544" s="14">
        <f ca="1">SUM(BY$12:BY544)</f>
        <v>514511.51769292587</v>
      </c>
      <c r="CB544" s="77">
        <f ca="1">SUM(BW$12:BW544)+SUMIF(BX$12:BX544, "&lt;0")</f>
        <v>485569.97241599025</v>
      </c>
      <c r="CD544" s="78">
        <v>44718</v>
      </c>
      <c r="CE544" s="79">
        <f t="shared" ca="1" si="471"/>
        <v>2500</v>
      </c>
      <c r="CF544" s="79">
        <f t="shared" ca="1" si="485"/>
        <v>2500</v>
      </c>
      <c r="CG544" s="79">
        <f t="shared" ca="1" si="441"/>
        <v>453.25097649225222</v>
      </c>
      <c r="CH544" s="79">
        <f t="shared" ca="1" si="472"/>
        <v>2046.7490235077478</v>
      </c>
      <c r="CI544" s="79">
        <f t="shared" ca="1" si="473"/>
        <v>2046.7490235077478</v>
      </c>
      <c r="CJ544" s="79">
        <f t="shared" ca="1" si="447"/>
        <v>1221841.6999499127</v>
      </c>
      <c r="CK544" s="14">
        <f ca="1">SUM(CI$12:CI544)</f>
        <v>628271.7275339223</v>
      </c>
      <c r="CL544" s="77">
        <f ca="1">SUM(CG$12:CG544)+SUMIF(CH$12:CH544, "&lt;0")</f>
        <v>593569.97241599043</v>
      </c>
    </row>
    <row r="545" spans="1:90" x14ac:dyDescent="0.2">
      <c r="A545" s="56">
        <v>44719</v>
      </c>
      <c r="B545" s="76">
        <f ca="1">IF($A545&gt;= $C$5,$C$6, INDEX('[1]Historical Data'!$D$2:$D$742, MATCH(A545, '[1]Historical Data'!$B$2:$B$742, 0)))</f>
        <v>1942.7882857142852</v>
      </c>
      <c r="C545" s="79">
        <f t="shared" ca="1" si="477"/>
        <v>1942.7882857142852</v>
      </c>
      <c r="D545" s="79">
        <f t="shared" ca="1" si="433"/>
        <v>589.41828571428437</v>
      </c>
      <c r="E545" s="79">
        <f t="shared" ca="1" si="448"/>
        <v>1353.3700000000008</v>
      </c>
      <c r="F545" s="79">
        <f t="shared" ca="1" si="449"/>
        <v>1353.3700000000008</v>
      </c>
      <c r="G545" s="79">
        <f t="shared" ca="1" si="474"/>
        <v>976199.78900001233</v>
      </c>
      <c r="H545" s="14">
        <f ca="1">SUM(F$12:F545)</f>
        <v>502173.7245714282</v>
      </c>
      <c r="I545" s="77">
        <f ca="1">SUM(D$12:D545)+SUMIF(E$12:E545, "&lt;0")</f>
        <v>474026.06442857109</v>
      </c>
      <c r="J545" s="14"/>
      <c r="K545" s="78">
        <v>44719</v>
      </c>
      <c r="L545" s="79">
        <f t="shared" ca="1" si="450"/>
        <v>1850.8969899038457</v>
      </c>
      <c r="M545" s="79">
        <f t="shared" ca="1" si="478"/>
        <v>1850.8969899038457</v>
      </c>
      <c r="N545" s="79">
        <f t="shared" ca="1" si="434"/>
        <v>497.52698990384488</v>
      </c>
      <c r="O545" s="79">
        <f t="shared" ca="1" si="451"/>
        <v>1353.3700000000008</v>
      </c>
      <c r="P545" s="79">
        <f t="shared" ca="1" si="452"/>
        <v>1353.3700000000008</v>
      </c>
      <c r="Q545" s="79">
        <f t="shared" ca="1" si="442"/>
        <v>933746.01033558068</v>
      </c>
      <c r="R545" s="14">
        <f ca="1">SUM(P$12:P545)</f>
        <v>480119.81357692194</v>
      </c>
      <c r="S545" s="77">
        <f ca="1">SUM(N$12:N545)+SUMIF(O$12:O545, "&lt;0")</f>
        <v>453626.19675865286</v>
      </c>
      <c r="U545" s="78">
        <v>44719</v>
      </c>
      <c r="V545" s="79">
        <f t="shared" ca="1" si="453"/>
        <v>1250</v>
      </c>
      <c r="W545" s="79">
        <f t="shared" ca="1" si="479"/>
        <v>1250</v>
      </c>
      <c r="X545" s="79">
        <f t="shared" ca="1" si="435"/>
        <v>0</v>
      </c>
      <c r="Y545" s="79">
        <f t="shared" ca="1" si="454"/>
        <v>1250</v>
      </c>
      <c r="Z545" s="79">
        <f t="shared" ca="1" si="455"/>
        <v>1250</v>
      </c>
      <c r="AA545" s="79">
        <f t="shared" ca="1" si="443"/>
        <v>656131.60100000002</v>
      </c>
      <c r="AB545" s="14">
        <f ca="1">SUM(Z$12:Z545)</f>
        <v>335559.49900000001</v>
      </c>
      <c r="AC545" s="77">
        <f ca="1">SUM(X$12:X545)+SUMIF(Y$12:Y545, "&lt;0")</f>
        <v>320572.10199999996</v>
      </c>
      <c r="AE545" s="78">
        <v>44719</v>
      </c>
      <c r="AF545" s="79">
        <f t="shared" ca="1" si="456"/>
        <v>2000</v>
      </c>
      <c r="AG545" s="79">
        <f t="shared" ca="1" si="480"/>
        <v>2000</v>
      </c>
      <c r="AH545" s="79">
        <f t="shared" ca="1" si="436"/>
        <v>615.05322313935926</v>
      </c>
      <c r="AI545" s="79">
        <f t="shared" ca="1" si="457"/>
        <v>1384.9467768606407</v>
      </c>
      <c r="AJ545" s="79">
        <f t="shared" ca="1" si="458"/>
        <v>1384.9467768606407</v>
      </c>
      <c r="AK545" s="79">
        <f t="shared" ca="1" si="475"/>
        <v>1002081.4901089161</v>
      </c>
      <c r="AL545" s="14">
        <f ca="1">SUM(AJ$12:AJ545)</f>
        <v>515896.4644697865</v>
      </c>
      <c r="AM545" s="77">
        <f ca="1">SUM(AH$12:AH545)+SUMIF(AI$12:AI545, "&lt;0")</f>
        <v>486185.02563912963</v>
      </c>
      <c r="AO545" s="78">
        <v>44719</v>
      </c>
      <c r="AP545" s="79">
        <f t="shared" ca="1" si="459"/>
        <v>3000</v>
      </c>
      <c r="AQ545" s="79">
        <f t="shared" ca="1" si="481"/>
        <v>3000</v>
      </c>
      <c r="AR545" s="79">
        <f t="shared" ca="1" si="437"/>
        <v>1082.5040804695302</v>
      </c>
      <c r="AS545" s="79">
        <f t="shared" ca="1" si="460"/>
        <v>1917.4959195304698</v>
      </c>
      <c r="AT545" s="79">
        <f t="shared" ca="1" si="461"/>
        <v>1917.4959195304698</v>
      </c>
      <c r="AU545" s="79">
        <f t="shared" ca="1" si="444"/>
        <v>1435967.7235622816</v>
      </c>
      <c r="AV545" s="14">
        <f ca="1">SUM(AT$12:AT545)</f>
        <v>738198.26734947565</v>
      </c>
      <c r="AW545" s="77">
        <f ca="1">SUM(AR$12:AR545)+SUMIF(AS$12:AS545, "&lt;0")</f>
        <v>697769.4562128064</v>
      </c>
      <c r="AX545" s="14"/>
      <c r="AZ545" s="78">
        <v>44719</v>
      </c>
      <c r="BA545" s="79">
        <f t="shared" ca="1" si="462"/>
        <v>1500</v>
      </c>
      <c r="BB545" s="79">
        <f t="shared" ca="1" si="482"/>
        <v>1500</v>
      </c>
      <c r="BC545" s="79">
        <f t="shared" ca="1" si="438"/>
        <v>146.6299999999992</v>
      </c>
      <c r="BD545" s="79">
        <f t="shared" ca="1" si="463"/>
        <v>1353.3700000000008</v>
      </c>
      <c r="BE545" s="79">
        <f t="shared" ca="1" si="464"/>
        <v>1353.3700000000008</v>
      </c>
      <c r="BF545" s="79">
        <f t="shared" ca="1" si="445"/>
        <v>771631.60100000002</v>
      </c>
      <c r="BG545" s="14">
        <f ca="1">SUM(BE$12:BE545)</f>
        <v>395904.53600000002</v>
      </c>
      <c r="BH545" s="77">
        <f ca="1">SUM(BC$12:BC545)+SUMIF(BD$12:BD545, "&lt;0")</f>
        <v>375727.065</v>
      </c>
      <c r="BJ545" s="78">
        <v>44719</v>
      </c>
      <c r="BK545" s="79">
        <f t="shared" ca="1" si="465"/>
        <v>1750</v>
      </c>
      <c r="BL545" s="79">
        <f t="shared" ca="1" si="483"/>
        <v>1750</v>
      </c>
      <c r="BM545" s="79">
        <f t="shared" ca="1" si="439"/>
        <v>396.6299999999992</v>
      </c>
      <c r="BN545" s="79">
        <f t="shared" ca="1" si="466"/>
        <v>1353.3700000000008</v>
      </c>
      <c r="BO545" s="79">
        <f t="shared" ca="1" si="467"/>
        <v>1353.3700000000008</v>
      </c>
      <c r="BP545" s="79">
        <f t="shared" ca="1" si="446"/>
        <v>887131.60100000002</v>
      </c>
      <c r="BQ545" s="14">
        <f ca="1">SUM(BO$12:BO545)</f>
        <v>455904.53600000002</v>
      </c>
      <c r="BR545" s="77">
        <f ca="1">SUM(BM$12:BM545)+SUMIF(BN$12:BN545, "&lt;0")</f>
        <v>431227.06499999994</v>
      </c>
      <c r="BT545" s="78">
        <v>44719</v>
      </c>
      <c r="BU545" s="79">
        <f t="shared" ca="1" si="468"/>
        <v>2000</v>
      </c>
      <c r="BV545" s="79">
        <f t="shared" ca="1" si="484"/>
        <v>2000</v>
      </c>
      <c r="BW545" s="79">
        <f t="shared" ca="1" si="440"/>
        <v>615.05322313935926</v>
      </c>
      <c r="BX545" s="79">
        <f t="shared" ca="1" si="469"/>
        <v>1384.9467768606407</v>
      </c>
      <c r="BY545" s="79">
        <f t="shared" ca="1" si="470"/>
        <v>1384.9467768606407</v>
      </c>
      <c r="BZ545" s="79">
        <f t="shared" ca="1" si="476"/>
        <v>1002081.4901089161</v>
      </c>
      <c r="CA545" s="14">
        <f ca="1">SUM(BY$12:BY545)</f>
        <v>515896.4644697865</v>
      </c>
      <c r="CB545" s="77">
        <f ca="1">SUM(BW$12:BW545)+SUMIF(BX$12:BX545, "&lt;0")</f>
        <v>486185.02563912963</v>
      </c>
      <c r="CD545" s="78">
        <v>44719</v>
      </c>
      <c r="CE545" s="79">
        <f t="shared" ca="1" si="471"/>
        <v>2500</v>
      </c>
      <c r="CF545" s="79">
        <f t="shared" ca="1" si="485"/>
        <v>2500</v>
      </c>
      <c r="CG545" s="79">
        <f t="shared" ca="1" si="441"/>
        <v>615.05322313935926</v>
      </c>
      <c r="CH545" s="79">
        <f t="shared" ca="1" si="472"/>
        <v>1884.9467768606407</v>
      </c>
      <c r="CI545" s="79">
        <f t="shared" ca="1" si="473"/>
        <v>1884.9467768606407</v>
      </c>
      <c r="CJ545" s="79">
        <f t="shared" ca="1" si="447"/>
        <v>1224341.6999499127</v>
      </c>
      <c r="CK545" s="14">
        <f ca="1">SUM(CI$12:CI545)</f>
        <v>630156.67431078292</v>
      </c>
      <c r="CL545" s="77">
        <f ca="1">SUM(CG$12:CG545)+SUMIF(CH$12:CH545, "&lt;0")</f>
        <v>594185.0256391298</v>
      </c>
    </row>
    <row r="546" spans="1:90" x14ac:dyDescent="0.2">
      <c r="A546" s="56">
        <v>44720</v>
      </c>
      <c r="B546" s="76">
        <f ca="1">IF($A546&gt;= $C$5,$C$6, INDEX('[1]Historical Data'!$D$2:$D$742, MATCH(A546, '[1]Historical Data'!$B$2:$B$742, 0)))</f>
        <v>1942.7882857142852</v>
      </c>
      <c r="C546" s="79">
        <f t="shared" ca="1" si="477"/>
        <v>1942.7882857142852</v>
      </c>
      <c r="D546" s="79">
        <f t="shared" ca="1" si="433"/>
        <v>1333.3132857142889</v>
      </c>
      <c r="E546" s="79">
        <f t="shared" ca="1" si="448"/>
        <v>609.47499999999627</v>
      </c>
      <c r="F546" s="79">
        <f t="shared" ca="1" si="449"/>
        <v>609.47499999999627</v>
      </c>
      <c r="G546" s="79">
        <f t="shared" ca="1" si="474"/>
        <v>978142.57728572667</v>
      </c>
      <c r="H546" s="14">
        <f ca="1">SUM(F$12:F546)</f>
        <v>502783.19957142818</v>
      </c>
      <c r="I546" s="77">
        <f ca="1">SUM(D$12:D546)+SUMIF(E$12:E546, "&lt;0")</f>
        <v>475359.37771428539</v>
      </c>
      <c r="J546" s="14"/>
      <c r="K546" s="78">
        <v>44720</v>
      </c>
      <c r="L546" s="79">
        <f t="shared" ca="1" si="450"/>
        <v>1850.8969899038457</v>
      </c>
      <c r="M546" s="79">
        <f t="shared" ca="1" si="478"/>
        <v>1850.8969899038457</v>
      </c>
      <c r="N546" s="79">
        <f t="shared" ca="1" si="434"/>
        <v>1241.4219899038494</v>
      </c>
      <c r="O546" s="79">
        <f t="shared" ca="1" si="451"/>
        <v>609.47499999999627</v>
      </c>
      <c r="P546" s="79">
        <f t="shared" ca="1" si="452"/>
        <v>609.47499999999627</v>
      </c>
      <c r="Q546" s="79">
        <f t="shared" ca="1" si="442"/>
        <v>935596.90732548456</v>
      </c>
      <c r="R546" s="14">
        <f ca="1">SUM(P$12:P546)</f>
        <v>480729.28857692191</v>
      </c>
      <c r="S546" s="77">
        <f ca="1">SUM(N$12:N546)+SUMIF(O$12:O546, "&lt;0")</f>
        <v>454867.61874855671</v>
      </c>
      <c r="U546" s="78">
        <v>44720</v>
      </c>
      <c r="V546" s="79">
        <f t="shared" ca="1" si="453"/>
        <v>1250</v>
      </c>
      <c r="W546" s="79">
        <f t="shared" ca="1" si="479"/>
        <v>1250</v>
      </c>
      <c r="X546" s="79">
        <f t="shared" ca="1" si="435"/>
        <v>295.48799999999801</v>
      </c>
      <c r="Y546" s="79">
        <f t="shared" ca="1" si="454"/>
        <v>954.51200000000199</v>
      </c>
      <c r="Z546" s="79">
        <f t="shared" ca="1" si="455"/>
        <v>954.51200000000199</v>
      </c>
      <c r="AA546" s="79">
        <f t="shared" ca="1" si="443"/>
        <v>657381.60100000002</v>
      </c>
      <c r="AB546" s="14">
        <f ca="1">SUM(Z$12:Z546)</f>
        <v>336514.011</v>
      </c>
      <c r="AC546" s="77">
        <f ca="1">SUM(X$12:X546)+SUMIF(Y$12:Y546, "&lt;0")</f>
        <v>320867.58999999997</v>
      </c>
      <c r="AE546" s="78">
        <v>44720</v>
      </c>
      <c r="AF546" s="79">
        <f t="shared" ca="1" si="456"/>
        <v>2000</v>
      </c>
      <c r="AG546" s="79">
        <f t="shared" ca="1" si="480"/>
        <v>2000</v>
      </c>
      <c r="AH546" s="79">
        <f t="shared" ca="1" si="436"/>
        <v>1382.4534697864667</v>
      </c>
      <c r="AI546" s="79">
        <f t="shared" ca="1" si="457"/>
        <v>617.54653021353329</v>
      </c>
      <c r="AJ546" s="79">
        <f t="shared" ca="1" si="458"/>
        <v>617.54653021353329</v>
      </c>
      <c r="AK546" s="79">
        <f t="shared" ca="1" si="475"/>
        <v>1004081.4901089161</v>
      </c>
      <c r="AL546" s="14">
        <f ca="1">SUM(AJ$12:AJ546)</f>
        <v>516514.01100000006</v>
      </c>
      <c r="AM546" s="77">
        <f ca="1">SUM(AH$12:AH546)+SUMIF(AI$12:AI546, "&lt;0")</f>
        <v>487567.47910891607</v>
      </c>
      <c r="AO546" s="78">
        <v>44720</v>
      </c>
      <c r="AP546" s="79">
        <f t="shared" ca="1" si="459"/>
        <v>3000</v>
      </c>
      <c r="AQ546" s="79">
        <f t="shared" ca="1" si="481"/>
        <v>3000</v>
      </c>
      <c r="AR546" s="79">
        <f t="shared" ca="1" si="437"/>
        <v>1826.3990804695343</v>
      </c>
      <c r="AS546" s="79">
        <f t="shared" ca="1" si="460"/>
        <v>1173.6009195304657</v>
      </c>
      <c r="AT546" s="79">
        <f t="shared" ca="1" si="461"/>
        <v>1173.6009195304657</v>
      </c>
      <c r="AU546" s="79">
        <f t="shared" ca="1" si="444"/>
        <v>1438967.7235622816</v>
      </c>
      <c r="AV546" s="14">
        <f ca="1">SUM(AT$12:AT546)</f>
        <v>739371.86826900614</v>
      </c>
      <c r="AW546" s="77">
        <f ca="1">SUM(AR$12:AR546)+SUMIF(AS$12:AS546, "&lt;0")</f>
        <v>699595.8552932759</v>
      </c>
      <c r="AX546" s="14"/>
      <c r="AZ546" s="78">
        <v>44720</v>
      </c>
      <c r="BA546" s="79">
        <f t="shared" ca="1" si="462"/>
        <v>1500</v>
      </c>
      <c r="BB546" s="79">
        <f t="shared" ca="1" si="482"/>
        <v>1500</v>
      </c>
      <c r="BC546" s="79">
        <f t="shared" ca="1" si="438"/>
        <v>890.52500000000373</v>
      </c>
      <c r="BD546" s="79">
        <f t="shared" ca="1" si="463"/>
        <v>609.47499999999627</v>
      </c>
      <c r="BE546" s="79">
        <f t="shared" ca="1" si="464"/>
        <v>609.47499999999627</v>
      </c>
      <c r="BF546" s="79">
        <f t="shared" ca="1" si="445"/>
        <v>773131.60100000002</v>
      </c>
      <c r="BG546" s="14">
        <f ca="1">SUM(BE$12:BE546)</f>
        <v>396514.011</v>
      </c>
      <c r="BH546" s="77">
        <f ca="1">SUM(BC$12:BC546)+SUMIF(BD$12:BD546, "&lt;0")</f>
        <v>376617.59</v>
      </c>
      <c r="BJ546" s="78">
        <v>44720</v>
      </c>
      <c r="BK546" s="79">
        <f t="shared" ca="1" si="465"/>
        <v>1750</v>
      </c>
      <c r="BL546" s="79">
        <f t="shared" ca="1" si="483"/>
        <v>1750</v>
      </c>
      <c r="BM546" s="79">
        <f t="shared" ca="1" si="439"/>
        <v>1140.5250000000037</v>
      </c>
      <c r="BN546" s="79">
        <f t="shared" ca="1" si="466"/>
        <v>609.47499999999627</v>
      </c>
      <c r="BO546" s="79">
        <f t="shared" ca="1" si="467"/>
        <v>609.47499999999627</v>
      </c>
      <c r="BP546" s="79">
        <f t="shared" ca="1" si="446"/>
        <v>888881.60100000002</v>
      </c>
      <c r="BQ546" s="14">
        <f ca="1">SUM(BO$12:BO546)</f>
        <v>456514.011</v>
      </c>
      <c r="BR546" s="77">
        <f ca="1">SUM(BM$12:BM546)+SUMIF(BN$12:BN546, "&lt;0")</f>
        <v>432367.58999999997</v>
      </c>
      <c r="BT546" s="78">
        <v>44720</v>
      </c>
      <c r="BU546" s="79">
        <f t="shared" ca="1" si="468"/>
        <v>2000</v>
      </c>
      <c r="BV546" s="79">
        <f t="shared" ca="1" si="484"/>
        <v>2000</v>
      </c>
      <c r="BW546" s="79">
        <f t="shared" ca="1" si="440"/>
        <v>1382.4534697864667</v>
      </c>
      <c r="BX546" s="79">
        <f t="shared" ca="1" si="469"/>
        <v>617.54653021353329</v>
      </c>
      <c r="BY546" s="79">
        <f t="shared" ca="1" si="470"/>
        <v>617.54653021353329</v>
      </c>
      <c r="BZ546" s="79">
        <f t="shared" ca="1" si="476"/>
        <v>1004081.4901089161</v>
      </c>
      <c r="CA546" s="14">
        <f ca="1">SUM(BY$12:BY546)</f>
        <v>516514.01100000006</v>
      </c>
      <c r="CB546" s="77">
        <f ca="1">SUM(BW$12:BW546)+SUMIF(BX$12:BX546, "&lt;0")</f>
        <v>487567.47910891607</v>
      </c>
      <c r="CD546" s="78">
        <v>44720</v>
      </c>
      <c r="CE546" s="79">
        <f t="shared" ca="1" si="471"/>
        <v>2500</v>
      </c>
      <c r="CF546" s="79">
        <f t="shared" ca="1" si="485"/>
        <v>2500</v>
      </c>
      <c r="CG546" s="79">
        <f t="shared" ca="1" si="441"/>
        <v>1382.4534697864667</v>
      </c>
      <c r="CH546" s="79">
        <f t="shared" ca="1" si="472"/>
        <v>1117.5465302135333</v>
      </c>
      <c r="CI546" s="79">
        <f t="shared" ca="1" si="473"/>
        <v>1117.5465302135333</v>
      </c>
      <c r="CJ546" s="79">
        <f t="shared" ca="1" si="447"/>
        <v>1226841.6999499127</v>
      </c>
      <c r="CK546" s="14">
        <f ca="1">SUM(CI$12:CI546)</f>
        <v>631274.22084099648</v>
      </c>
      <c r="CL546" s="77">
        <f ca="1">SUM(CG$12:CG546)+SUMIF(CH$12:CH546, "&lt;0")</f>
        <v>595567.47910891625</v>
      </c>
    </row>
    <row r="547" spans="1:90" x14ac:dyDescent="0.2">
      <c r="A547" s="56">
        <v>44721</v>
      </c>
      <c r="B547" s="76">
        <f ca="1">IF($A547&gt;= $C$5,$C$6, INDEX('[1]Historical Data'!$D$2:$D$742, MATCH(A547, '[1]Historical Data'!$B$2:$B$742, 0)))</f>
        <v>1942.7882857142852</v>
      </c>
      <c r="C547" s="79">
        <f t="shared" ca="1" si="477"/>
        <v>1942.7882857142852</v>
      </c>
      <c r="D547" s="79">
        <f t="shared" ca="1" si="433"/>
        <v>1171.7392857142838</v>
      </c>
      <c r="E547" s="79">
        <f t="shared" ca="1" si="448"/>
        <v>771.04900000000134</v>
      </c>
      <c r="F547" s="79">
        <f t="shared" ca="1" si="449"/>
        <v>771.04900000000134</v>
      </c>
      <c r="G547" s="79">
        <f t="shared" ca="1" si="474"/>
        <v>980085.36557144101</v>
      </c>
      <c r="H547" s="14">
        <f ca="1">SUM(F$12:F547)</f>
        <v>503554.24857142818</v>
      </c>
      <c r="I547" s="77">
        <f ca="1">SUM(D$12:D547)+SUMIF(E$12:E547, "&lt;0")</f>
        <v>476531.11699999968</v>
      </c>
      <c r="J547" s="14"/>
      <c r="K547" s="78">
        <v>44721</v>
      </c>
      <c r="L547" s="79">
        <f t="shared" ca="1" si="450"/>
        <v>1850.8969899038457</v>
      </c>
      <c r="M547" s="79">
        <f t="shared" ca="1" si="478"/>
        <v>1850.8969899038457</v>
      </c>
      <c r="N547" s="79">
        <f t="shared" ca="1" si="434"/>
        <v>1079.8479899038443</v>
      </c>
      <c r="O547" s="79">
        <f t="shared" ca="1" si="451"/>
        <v>771.04900000000134</v>
      </c>
      <c r="P547" s="79">
        <f t="shared" ca="1" si="452"/>
        <v>771.04900000000134</v>
      </c>
      <c r="Q547" s="79">
        <f t="shared" ca="1" si="442"/>
        <v>937447.80431538844</v>
      </c>
      <c r="R547" s="14">
        <f ca="1">SUM(P$12:P547)</f>
        <v>481500.33757692191</v>
      </c>
      <c r="S547" s="77">
        <f ca="1">SUM(N$12:N547)+SUMIF(O$12:O547, "&lt;0")</f>
        <v>455947.46673846053</v>
      </c>
      <c r="U547" s="78">
        <v>44721</v>
      </c>
      <c r="V547" s="79">
        <f t="shared" ca="1" si="453"/>
        <v>1250</v>
      </c>
      <c r="W547" s="79">
        <f t="shared" ca="1" si="479"/>
        <v>1250</v>
      </c>
      <c r="X547" s="79">
        <f t="shared" ca="1" si="435"/>
        <v>478.95099999999866</v>
      </c>
      <c r="Y547" s="79">
        <f t="shared" ca="1" si="454"/>
        <v>771.04900000000134</v>
      </c>
      <c r="Z547" s="79">
        <f t="shared" ca="1" si="455"/>
        <v>771.04900000000134</v>
      </c>
      <c r="AA547" s="79">
        <f t="shared" ca="1" si="443"/>
        <v>658631.60100000002</v>
      </c>
      <c r="AB547" s="14">
        <f ca="1">SUM(Z$12:Z547)</f>
        <v>337285.06</v>
      </c>
      <c r="AC547" s="77">
        <f ca="1">SUM(X$12:X547)+SUMIF(Y$12:Y547, "&lt;0")</f>
        <v>321346.54099999997</v>
      </c>
      <c r="AE547" s="78">
        <v>44721</v>
      </c>
      <c r="AF547" s="79">
        <f t="shared" ca="1" si="456"/>
        <v>2000</v>
      </c>
      <c r="AG547" s="79">
        <f t="shared" ca="1" si="480"/>
        <v>2000</v>
      </c>
      <c r="AH547" s="79">
        <f t="shared" ca="1" si="436"/>
        <v>1228.9509999999987</v>
      </c>
      <c r="AI547" s="79">
        <f t="shared" ca="1" si="457"/>
        <v>771.04900000000134</v>
      </c>
      <c r="AJ547" s="79">
        <f t="shared" ca="1" si="458"/>
        <v>771.04900000000134</v>
      </c>
      <c r="AK547" s="79">
        <f t="shared" ca="1" si="475"/>
        <v>1006081.4901089161</v>
      </c>
      <c r="AL547" s="14">
        <f ca="1">SUM(AJ$12:AJ547)</f>
        <v>517285.06000000006</v>
      </c>
      <c r="AM547" s="77">
        <f ca="1">SUM(AH$12:AH547)+SUMIF(AI$12:AI547, "&lt;0")</f>
        <v>488796.43010891607</v>
      </c>
      <c r="AO547" s="78">
        <v>44721</v>
      </c>
      <c r="AP547" s="79">
        <f t="shared" ca="1" si="459"/>
        <v>3000</v>
      </c>
      <c r="AQ547" s="79">
        <f t="shared" ca="1" si="481"/>
        <v>3000</v>
      </c>
      <c r="AR547" s="79">
        <f t="shared" ca="1" si="437"/>
        <v>1664.8250804695297</v>
      </c>
      <c r="AS547" s="79">
        <f t="shared" ca="1" si="460"/>
        <v>1335.1749195304703</v>
      </c>
      <c r="AT547" s="79">
        <f t="shared" ca="1" si="461"/>
        <v>1335.1749195304703</v>
      </c>
      <c r="AU547" s="79">
        <f t="shared" ca="1" si="444"/>
        <v>1441967.7235622816</v>
      </c>
      <c r="AV547" s="14">
        <f ca="1">SUM(AT$12:AT547)</f>
        <v>740707.04318853666</v>
      </c>
      <c r="AW547" s="77">
        <f ca="1">SUM(AR$12:AR547)+SUMIF(AS$12:AS547, "&lt;0")</f>
        <v>701260.68037374539</v>
      </c>
      <c r="AX547" s="14"/>
      <c r="AZ547" s="78">
        <v>44721</v>
      </c>
      <c r="BA547" s="79">
        <f t="shared" ca="1" si="462"/>
        <v>1500</v>
      </c>
      <c r="BB547" s="79">
        <f t="shared" ca="1" si="482"/>
        <v>1500</v>
      </c>
      <c r="BC547" s="79">
        <f t="shared" ca="1" si="438"/>
        <v>728.95099999999866</v>
      </c>
      <c r="BD547" s="79">
        <f t="shared" ca="1" si="463"/>
        <v>771.04900000000134</v>
      </c>
      <c r="BE547" s="79">
        <f t="shared" ca="1" si="464"/>
        <v>771.04900000000134</v>
      </c>
      <c r="BF547" s="79">
        <f t="shared" ca="1" si="445"/>
        <v>774631.60100000002</v>
      </c>
      <c r="BG547" s="14">
        <f ca="1">SUM(BE$12:BE547)</f>
        <v>397285.06</v>
      </c>
      <c r="BH547" s="77">
        <f ca="1">SUM(BC$12:BC547)+SUMIF(BD$12:BD547, "&lt;0")</f>
        <v>377346.54100000003</v>
      </c>
      <c r="BJ547" s="78">
        <v>44721</v>
      </c>
      <c r="BK547" s="79">
        <f t="shared" ca="1" si="465"/>
        <v>1750</v>
      </c>
      <c r="BL547" s="79">
        <f t="shared" ca="1" si="483"/>
        <v>1750</v>
      </c>
      <c r="BM547" s="79">
        <f t="shared" ca="1" si="439"/>
        <v>978.95099999999866</v>
      </c>
      <c r="BN547" s="79">
        <f t="shared" ca="1" si="466"/>
        <v>771.04900000000134</v>
      </c>
      <c r="BO547" s="79">
        <f t="shared" ca="1" si="467"/>
        <v>771.04900000000134</v>
      </c>
      <c r="BP547" s="79">
        <f t="shared" ca="1" si="446"/>
        <v>890631.60100000002</v>
      </c>
      <c r="BQ547" s="14">
        <f ca="1">SUM(BO$12:BO547)</f>
        <v>457285.06</v>
      </c>
      <c r="BR547" s="77">
        <f ca="1">SUM(BM$12:BM547)+SUMIF(BN$12:BN547, "&lt;0")</f>
        <v>433346.54099999997</v>
      </c>
      <c r="BT547" s="78">
        <v>44721</v>
      </c>
      <c r="BU547" s="79">
        <f t="shared" ca="1" si="468"/>
        <v>2000</v>
      </c>
      <c r="BV547" s="79">
        <f t="shared" ca="1" si="484"/>
        <v>2000</v>
      </c>
      <c r="BW547" s="79">
        <f t="shared" ca="1" si="440"/>
        <v>1228.9509999999987</v>
      </c>
      <c r="BX547" s="79">
        <f t="shared" ca="1" si="469"/>
        <v>771.04900000000134</v>
      </c>
      <c r="BY547" s="79">
        <f t="shared" ca="1" si="470"/>
        <v>771.04900000000134</v>
      </c>
      <c r="BZ547" s="79">
        <f t="shared" ca="1" si="476"/>
        <v>1006081.4901089161</v>
      </c>
      <c r="CA547" s="14">
        <f ca="1">SUM(BY$12:BY547)</f>
        <v>517285.06000000006</v>
      </c>
      <c r="CB547" s="77">
        <f ca="1">SUM(BW$12:BW547)+SUMIF(BX$12:BX547, "&lt;0")</f>
        <v>488796.43010891607</v>
      </c>
      <c r="CD547" s="78">
        <v>44721</v>
      </c>
      <c r="CE547" s="79">
        <f t="shared" ca="1" si="471"/>
        <v>2500</v>
      </c>
      <c r="CF547" s="79">
        <f t="shared" ca="1" si="485"/>
        <v>2500</v>
      </c>
      <c r="CG547" s="79">
        <f t="shared" ca="1" si="441"/>
        <v>1244.3847164335646</v>
      </c>
      <c r="CH547" s="79">
        <f t="shared" ca="1" si="472"/>
        <v>1255.6152835664354</v>
      </c>
      <c r="CI547" s="79">
        <f t="shared" ca="1" si="473"/>
        <v>1255.6152835664354</v>
      </c>
      <c r="CJ547" s="79">
        <f t="shared" ca="1" si="447"/>
        <v>1229341.6999499127</v>
      </c>
      <c r="CK547" s="14">
        <f ca="1">SUM(CI$12:CI547)</f>
        <v>632529.83612456289</v>
      </c>
      <c r="CL547" s="77">
        <f ca="1">SUM(CG$12:CG547)+SUMIF(CH$12:CH547, "&lt;0")</f>
        <v>596811.86382534984</v>
      </c>
    </row>
    <row r="548" spans="1:90" x14ac:dyDescent="0.2">
      <c r="A548" s="56">
        <v>44722</v>
      </c>
      <c r="B548" s="76">
        <f ca="1">IF($A548&gt;= $C$5,$C$6, INDEX('[1]Historical Data'!$D$2:$D$742, MATCH(A548, '[1]Historical Data'!$B$2:$B$742, 0)))</f>
        <v>1942.7882857142852</v>
      </c>
      <c r="C548" s="79">
        <f t="shared" ca="1" si="477"/>
        <v>1942.7882857142852</v>
      </c>
      <c r="D548" s="79">
        <f t="shared" ref="D548:D611" ca="1" si="486" xml:space="preserve"> F524 + IF(E547 &lt; 0, -E547, 0)</f>
        <v>1942.7882857142852</v>
      </c>
      <c r="E548" s="79">
        <f t="shared" ca="1" si="448"/>
        <v>0</v>
      </c>
      <c r="F548" s="79">
        <f t="shared" ca="1" si="449"/>
        <v>0</v>
      </c>
      <c r="G548" s="79">
        <f t="shared" ca="1" si="474"/>
        <v>982028.15385715535</v>
      </c>
      <c r="H548" s="14">
        <f ca="1">SUM(F$12:F548)</f>
        <v>503554.24857142818</v>
      </c>
      <c r="I548" s="77">
        <f ca="1">SUM(D$12:D548)+SUMIF(E$12:E548, "&lt;0")</f>
        <v>478473.90528571396</v>
      </c>
      <c r="J548" s="14"/>
      <c r="K548" s="78">
        <v>44722</v>
      </c>
      <c r="L548" s="79">
        <f t="shared" ca="1" si="450"/>
        <v>1850.8969899038457</v>
      </c>
      <c r="M548" s="79">
        <f t="shared" ca="1" si="478"/>
        <v>1850.8969899038457</v>
      </c>
      <c r="N548" s="79">
        <f t="shared" ref="N548:N611" ca="1" si="487" xml:space="preserve"> P524 + IF(O547 &lt; 0, -O547, 0)</f>
        <v>1850.8969899038457</v>
      </c>
      <c r="O548" s="79">
        <f t="shared" ca="1" si="451"/>
        <v>0</v>
      </c>
      <c r="P548" s="79">
        <f t="shared" ca="1" si="452"/>
        <v>0</v>
      </c>
      <c r="Q548" s="79">
        <f t="shared" ca="1" si="442"/>
        <v>939298.70130529231</v>
      </c>
      <c r="R548" s="14">
        <f ca="1">SUM(P$12:P548)</f>
        <v>481500.33757692191</v>
      </c>
      <c r="S548" s="77">
        <f ca="1">SUM(N$12:N548)+SUMIF(O$12:O548, "&lt;0")</f>
        <v>457798.36372836435</v>
      </c>
      <c r="U548" s="78">
        <v>44722</v>
      </c>
      <c r="V548" s="79">
        <f t="shared" ca="1" si="453"/>
        <v>1250</v>
      </c>
      <c r="W548" s="79">
        <f t="shared" ca="1" si="479"/>
        <v>1250</v>
      </c>
      <c r="X548" s="79">
        <f t="shared" ref="X548:X611" ca="1" si="488" xml:space="preserve"> Z524 + IF(Y547 &lt; 0, -Y547, 0)</f>
        <v>1250</v>
      </c>
      <c r="Y548" s="79">
        <f t="shared" ca="1" si="454"/>
        <v>0</v>
      </c>
      <c r="Z548" s="79">
        <f t="shared" ca="1" si="455"/>
        <v>0</v>
      </c>
      <c r="AA548" s="79">
        <f t="shared" ca="1" si="443"/>
        <v>659881.60100000002</v>
      </c>
      <c r="AB548" s="14">
        <f ca="1">SUM(Z$12:Z548)</f>
        <v>337285.06</v>
      </c>
      <c r="AC548" s="77">
        <f ca="1">SUM(X$12:X548)+SUMIF(Y$12:Y548, "&lt;0")</f>
        <v>322596.54099999997</v>
      </c>
      <c r="AE548" s="78">
        <v>44722</v>
      </c>
      <c r="AF548" s="79">
        <f t="shared" ca="1" si="456"/>
        <v>2000</v>
      </c>
      <c r="AG548" s="79">
        <f t="shared" ca="1" si="480"/>
        <v>2000</v>
      </c>
      <c r="AH548" s="79">
        <f t="shared" ref="AH548:AH611" ca="1" si="489" xml:space="preserve"> AJ524 + IF(AI547 &lt; 0, -AI547, 0)</f>
        <v>2000</v>
      </c>
      <c r="AI548" s="79">
        <f t="shared" ca="1" si="457"/>
        <v>0</v>
      </c>
      <c r="AJ548" s="79">
        <f t="shared" ca="1" si="458"/>
        <v>0</v>
      </c>
      <c r="AK548" s="79">
        <f t="shared" ca="1" si="475"/>
        <v>1008081.4901089161</v>
      </c>
      <c r="AL548" s="14">
        <f ca="1">SUM(AJ$12:AJ548)</f>
        <v>517285.06000000006</v>
      </c>
      <c r="AM548" s="77">
        <f ca="1">SUM(AH$12:AH548)+SUMIF(AI$12:AI548, "&lt;0")</f>
        <v>490796.43010891607</v>
      </c>
      <c r="AO548" s="78">
        <v>44722</v>
      </c>
      <c r="AP548" s="79">
        <f t="shared" ca="1" si="459"/>
        <v>3000</v>
      </c>
      <c r="AQ548" s="79">
        <f t="shared" ca="1" si="481"/>
        <v>3000</v>
      </c>
      <c r="AR548" s="79">
        <f t="shared" ref="AR548:AR611" ca="1" si="490" xml:space="preserve"> AT524 + IF(AS547 &lt; 0, -AS547, 0)</f>
        <v>2435.8740804695308</v>
      </c>
      <c r="AS548" s="79">
        <f t="shared" ca="1" si="460"/>
        <v>564.12591953046922</v>
      </c>
      <c r="AT548" s="79">
        <f t="shared" ca="1" si="461"/>
        <v>564.12591953046922</v>
      </c>
      <c r="AU548" s="79">
        <f t="shared" ca="1" si="444"/>
        <v>1444967.7235622816</v>
      </c>
      <c r="AV548" s="14">
        <f ca="1">SUM(AT$12:AT548)</f>
        <v>741271.16910806717</v>
      </c>
      <c r="AW548" s="77">
        <f ca="1">SUM(AR$12:AR548)+SUMIF(AS$12:AS548, "&lt;0")</f>
        <v>703696.55445421487</v>
      </c>
      <c r="AX548" s="14"/>
      <c r="AZ548" s="78">
        <v>44722</v>
      </c>
      <c r="BA548" s="79">
        <f t="shared" ca="1" si="462"/>
        <v>1500</v>
      </c>
      <c r="BB548" s="79">
        <f t="shared" ca="1" si="482"/>
        <v>1500</v>
      </c>
      <c r="BC548" s="79">
        <f t="shared" ref="BC548:BC611" ca="1" si="491" xml:space="preserve"> BE524 + IF(BD547 &lt; 0, -BD547, 0)</f>
        <v>1500</v>
      </c>
      <c r="BD548" s="79">
        <f t="shared" ca="1" si="463"/>
        <v>0</v>
      </c>
      <c r="BE548" s="79">
        <f t="shared" ca="1" si="464"/>
        <v>0</v>
      </c>
      <c r="BF548" s="79">
        <f t="shared" ca="1" si="445"/>
        <v>776131.60100000002</v>
      </c>
      <c r="BG548" s="14">
        <f ca="1">SUM(BE$12:BE548)</f>
        <v>397285.06</v>
      </c>
      <c r="BH548" s="77">
        <f ca="1">SUM(BC$12:BC548)+SUMIF(BD$12:BD548, "&lt;0")</f>
        <v>378846.54100000003</v>
      </c>
      <c r="BJ548" s="78">
        <v>44722</v>
      </c>
      <c r="BK548" s="79">
        <f t="shared" ca="1" si="465"/>
        <v>1750</v>
      </c>
      <c r="BL548" s="79">
        <f t="shared" ca="1" si="483"/>
        <v>1750</v>
      </c>
      <c r="BM548" s="79">
        <f t="shared" ref="BM548:BM611" ca="1" si="492" xml:space="preserve"> BO524 + IF(BN547 &lt; 0, -BN547, 0)</f>
        <v>1750</v>
      </c>
      <c r="BN548" s="79">
        <f t="shared" ca="1" si="466"/>
        <v>0</v>
      </c>
      <c r="BO548" s="79">
        <f t="shared" ca="1" si="467"/>
        <v>0</v>
      </c>
      <c r="BP548" s="79">
        <f t="shared" ca="1" si="446"/>
        <v>892381.60100000002</v>
      </c>
      <c r="BQ548" s="14">
        <f ca="1">SUM(BO$12:BO548)</f>
        <v>457285.06</v>
      </c>
      <c r="BR548" s="77">
        <f ca="1">SUM(BM$12:BM548)+SUMIF(BN$12:BN548, "&lt;0")</f>
        <v>435096.54099999997</v>
      </c>
      <c r="BT548" s="78">
        <v>44722</v>
      </c>
      <c r="BU548" s="79">
        <f t="shared" ca="1" si="468"/>
        <v>2000</v>
      </c>
      <c r="BV548" s="79">
        <f t="shared" ca="1" si="484"/>
        <v>2000</v>
      </c>
      <c r="BW548" s="79">
        <f t="shared" ref="BW548:BW611" ca="1" si="493" xml:space="preserve"> BY524 + IF(BX547 &lt; 0, -BX547, 0)</f>
        <v>2000</v>
      </c>
      <c r="BX548" s="79">
        <f t="shared" ca="1" si="469"/>
        <v>0</v>
      </c>
      <c r="BY548" s="79">
        <f t="shared" ca="1" si="470"/>
        <v>0</v>
      </c>
      <c r="BZ548" s="79">
        <f t="shared" ca="1" si="476"/>
        <v>1008081.4901089161</v>
      </c>
      <c r="CA548" s="14">
        <f ca="1">SUM(BY$12:BY548)</f>
        <v>517285.06000000006</v>
      </c>
      <c r="CB548" s="77">
        <f ca="1">SUM(BW$12:BW548)+SUMIF(BX$12:BX548, "&lt;0")</f>
        <v>490796.43010891607</v>
      </c>
      <c r="CD548" s="78">
        <v>44722</v>
      </c>
      <c r="CE548" s="79">
        <f t="shared" ca="1" si="471"/>
        <v>2500</v>
      </c>
      <c r="CF548" s="79">
        <f t="shared" ca="1" si="485"/>
        <v>2500</v>
      </c>
      <c r="CG548" s="79">
        <f t="shared" ref="CG548:CG611" ca="1" si="494" xml:space="preserve"> CI524 + IF(CH547 &lt; 0, -CH547, 0)</f>
        <v>2038.9389630806688</v>
      </c>
      <c r="CH548" s="79">
        <f t="shared" ca="1" si="472"/>
        <v>461.06103691933117</v>
      </c>
      <c r="CI548" s="79">
        <f t="shared" ca="1" si="473"/>
        <v>461.06103691933117</v>
      </c>
      <c r="CJ548" s="79">
        <f t="shared" ca="1" si="447"/>
        <v>1231841.6999499127</v>
      </c>
      <c r="CK548" s="14">
        <f ca="1">SUM(CI$12:CI548)</f>
        <v>632990.89716148225</v>
      </c>
      <c r="CL548" s="77">
        <f ca="1">SUM(CG$12:CG548)+SUMIF(CH$12:CH548, "&lt;0")</f>
        <v>598850.80278843048</v>
      </c>
    </row>
    <row r="549" spans="1:90" x14ac:dyDescent="0.2">
      <c r="A549" s="56">
        <v>44723</v>
      </c>
      <c r="B549" s="76">
        <f ca="1">IF($A549&gt;= $C$5,$C$6, INDEX('[1]Historical Data'!$D$2:$D$742, MATCH(A549, '[1]Historical Data'!$B$2:$B$742, 0)))</f>
        <v>1942.7882857142852</v>
      </c>
      <c r="C549" s="79">
        <f t="shared" ca="1" si="477"/>
        <v>1942.7882857142852</v>
      </c>
      <c r="D549" s="79">
        <f t="shared" ca="1" si="486"/>
        <v>1214.0212857142872</v>
      </c>
      <c r="E549" s="79">
        <f t="shared" ca="1" si="448"/>
        <v>728.76699999999801</v>
      </c>
      <c r="F549" s="79">
        <f t="shared" ca="1" si="449"/>
        <v>728.76699999999801</v>
      </c>
      <c r="G549" s="79">
        <f t="shared" ca="1" si="474"/>
        <v>983970.9421428697</v>
      </c>
      <c r="H549" s="14">
        <f ca="1">SUM(F$12:F549)</f>
        <v>504283.01557142817</v>
      </c>
      <c r="I549" s="77">
        <f ca="1">SUM(D$12:D549)+SUMIF(E$12:E549, "&lt;0")</f>
        <v>479687.92657142825</v>
      </c>
      <c r="J549" s="14"/>
      <c r="K549" s="78">
        <v>44723</v>
      </c>
      <c r="L549" s="79">
        <f t="shared" ca="1" si="450"/>
        <v>1850.8969899038457</v>
      </c>
      <c r="M549" s="79">
        <f t="shared" ca="1" si="478"/>
        <v>1850.8969899038457</v>
      </c>
      <c r="N549" s="79">
        <f t="shared" ca="1" si="487"/>
        <v>1122.1299899038477</v>
      </c>
      <c r="O549" s="79">
        <f t="shared" ca="1" si="451"/>
        <v>728.76699999999801</v>
      </c>
      <c r="P549" s="79">
        <f t="shared" ca="1" si="452"/>
        <v>728.76699999999801</v>
      </c>
      <c r="Q549" s="79">
        <f t="shared" ca="1" si="442"/>
        <v>941149.59829519619</v>
      </c>
      <c r="R549" s="14">
        <f ca="1">SUM(P$12:P549)</f>
        <v>482229.10457692191</v>
      </c>
      <c r="S549" s="77">
        <f ca="1">SUM(N$12:N549)+SUMIF(O$12:O549, "&lt;0")</f>
        <v>458920.49371826818</v>
      </c>
      <c r="U549" s="78">
        <v>44723</v>
      </c>
      <c r="V549" s="79">
        <f t="shared" ca="1" si="453"/>
        <v>1250</v>
      </c>
      <c r="W549" s="79">
        <f t="shared" ca="1" si="479"/>
        <v>1250</v>
      </c>
      <c r="X549" s="79">
        <f t="shared" ca="1" si="488"/>
        <v>521.23300000000199</v>
      </c>
      <c r="Y549" s="79">
        <f t="shared" ca="1" si="454"/>
        <v>728.76699999999801</v>
      </c>
      <c r="Z549" s="79">
        <f t="shared" ca="1" si="455"/>
        <v>728.76699999999801</v>
      </c>
      <c r="AA549" s="79">
        <f t="shared" ca="1" si="443"/>
        <v>661131.60100000002</v>
      </c>
      <c r="AB549" s="14">
        <f ca="1">SUM(Z$12:Z549)</f>
        <v>338013.82699999999</v>
      </c>
      <c r="AC549" s="77">
        <f ca="1">SUM(X$12:X549)+SUMIF(Y$12:Y549, "&lt;0")</f>
        <v>323117.77399999998</v>
      </c>
      <c r="AE549" s="78">
        <v>44723</v>
      </c>
      <c r="AF549" s="79">
        <f t="shared" ca="1" si="456"/>
        <v>2000</v>
      </c>
      <c r="AG549" s="79">
        <f t="shared" ca="1" si="480"/>
        <v>2000</v>
      </c>
      <c r="AH549" s="79">
        <f t="shared" ca="1" si="489"/>
        <v>1271.233000000002</v>
      </c>
      <c r="AI549" s="79">
        <f t="shared" ca="1" si="457"/>
        <v>728.76699999999801</v>
      </c>
      <c r="AJ549" s="79">
        <f t="shared" ca="1" si="458"/>
        <v>728.76699999999801</v>
      </c>
      <c r="AK549" s="79">
        <f t="shared" ca="1" si="475"/>
        <v>1010081.4901089161</v>
      </c>
      <c r="AL549" s="14">
        <f ca="1">SUM(AJ$12:AJ549)</f>
        <v>518013.82700000005</v>
      </c>
      <c r="AM549" s="77">
        <f ca="1">SUM(AH$12:AH549)+SUMIF(AI$12:AI549, "&lt;0")</f>
        <v>492067.66310891608</v>
      </c>
      <c r="AO549" s="78">
        <v>44723</v>
      </c>
      <c r="AP549" s="79">
        <f t="shared" ca="1" si="459"/>
        <v>3000</v>
      </c>
      <c r="AQ549" s="79">
        <f t="shared" ca="1" si="481"/>
        <v>3000</v>
      </c>
      <c r="AR549" s="79">
        <f t="shared" ca="1" si="490"/>
        <v>1707.1070804695328</v>
      </c>
      <c r="AS549" s="79">
        <f t="shared" ca="1" si="460"/>
        <v>1292.8929195304672</v>
      </c>
      <c r="AT549" s="79">
        <f t="shared" ca="1" si="461"/>
        <v>1292.8929195304672</v>
      </c>
      <c r="AU549" s="79">
        <f t="shared" ca="1" si="444"/>
        <v>1447967.7235622816</v>
      </c>
      <c r="AV549" s="14">
        <f ca="1">SUM(AT$12:AT549)</f>
        <v>742564.06202759768</v>
      </c>
      <c r="AW549" s="77">
        <f ca="1">SUM(AR$12:AR549)+SUMIF(AS$12:AS549, "&lt;0")</f>
        <v>705403.66153468436</v>
      </c>
      <c r="AX549" s="14"/>
      <c r="AZ549" s="78">
        <v>44723</v>
      </c>
      <c r="BA549" s="79">
        <f t="shared" ca="1" si="462"/>
        <v>1500</v>
      </c>
      <c r="BB549" s="79">
        <f t="shared" ca="1" si="482"/>
        <v>1500</v>
      </c>
      <c r="BC549" s="79">
        <f t="shared" ca="1" si="491"/>
        <v>771.23300000000199</v>
      </c>
      <c r="BD549" s="79">
        <f t="shared" ca="1" si="463"/>
        <v>728.76699999999801</v>
      </c>
      <c r="BE549" s="79">
        <f t="shared" ca="1" si="464"/>
        <v>728.76699999999801</v>
      </c>
      <c r="BF549" s="79">
        <f t="shared" ca="1" si="445"/>
        <v>777631.60100000002</v>
      </c>
      <c r="BG549" s="14">
        <f ca="1">SUM(BE$12:BE549)</f>
        <v>398013.82699999999</v>
      </c>
      <c r="BH549" s="77">
        <f ca="1">SUM(BC$12:BC549)+SUMIF(BD$12:BD549, "&lt;0")</f>
        <v>379617.77400000003</v>
      </c>
      <c r="BJ549" s="78">
        <v>44723</v>
      </c>
      <c r="BK549" s="79">
        <f t="shared" ca="1" si="465"/>
        <v>1750</v>
      </c>
      <c r="BL549" s="79">
        <f t="shared" ca="1" si="483"/>
        <v>1750</v>
      </c>
      <c r="BM549" s="79">
        <f t="shared" ca="1" si="492"/>
        <v>1021.233000000002</v>
      </c>
      <c r="BN549" s="79">
        <f t="shared" ca="1" si="466"/>
        <v>728.76699999999801</v>
      </c>
      <c r="BO549" s="79">
        <f t="shared" ca="1" si="467"/>
        <v>728.76699999999801</v>
      </c>
      <c r="BP549" s="79">
        <f t="shared" ca="1" si="446"/>
        <v>894131.60100000002</v>
      </c>
      <c r="BQ549" s="14">
        <f ca="1">SUM(BO$12:BO549)</f>
        <v>458013.82699999999</v>
      </c>
      <c r="BR549" s="77">
        <f ca="1">SUM(BM$12:BM549)+SUMIF(BN$12:BN549, "&lt;0")</f>
        <v>436117.77399999998</v>
      </c>
      <c r="BT549" s="78">
        <v>44723</v>
      </c>
      <c r="BU549" s="79">
        <f t="shared" ca="1" si="468"/>
        <v>2000</v>
      </c>
      <c r="BV549" s="79">
        <f t="shared" ca="1" si="484"/>
        <v>2000</v>
      </c>
      <c r="BW549" s="79">
        <f t="shared" ca="1" si="493"/>
        <v>1271.233000000002</v>
      </c>
      <c r="BX549" s="79">
        <f t="shared" ca="1" si="469"/>
        <v>728.76699999999801</v>
      </c>
      <c r="BY549" s="79">
        <f t="shared" ca="1" si="470"/>
        <v>728.76699999999801</v>
      </c>
      <c r="BZ549" s="79">
        <f t="shared" ca="1" si="476"/>
        <v>1010081.4901089161</v>
      </c>
      <c r="CA549" s="14">
        <f ca="1">SUM(BY$12:BY549)</f>
        <v>518013.82700000005</v>
      </c>
      <c r="CB549" s="77">
        <f ca="1">SUM(BW$12:BW549)+SUMIF(BX$12:BX549, "&lt;0")</f>
        <v>492067.66310891608</v>
      </c>
      <c r="CD549" s="78">
        <v>44723</v>
      </c>
      <c r="CE549" s="79">
        <f t="shared" ca="1" si="471"/>
        <v>2500</v>
      </c>
      <c r="CF549" s="79">
        <f t="shared" ca="1" si="485"/>
        <v>2500</v>
      </c>
      <c r="CG549" s="79">
        <f t="shared" ca="1" si="494"/>
        <v>1333.6772097277735</v>
      </c>
      <c r="CH549" s="79">
        <f t="shared" ca="1" si="472"/>
        <v>1166.3227902722265</v>
      </c>
      <c r="CI549" s="79">
        <f t="shared" ca="1" si="473"/>
        <v>1166.3227902722265</v>
      </c>
      <c r="CJ549" s="79">
        <f t="shared" ca="1" si="447"/>
        <v>1234341.6999499127</v>
      </c>
      <c r="CK549" s="14">
        <f ca="1">SUM(CI$12:CI549)</f>
        <v>634157.21995175444</v>
      </c>
      <c r="CL549" s="77">
        <f ca="1">SUM(CG$12:CG549)+SUMIF(CH$12:CH549, "&lt;0")</f>
        <v>600184.47999815829</v>
      </c>
    </row>
    <row r="550" spans="1:90" x14ac:dyDescent="0.2">
      <c r="A550" s="56">
        <v>44724</v>
      </c>
      <c r="B550" s="76">
        <f ca="1">IF($A550&gt;= $C$5,$C$6, INDEX('[1]Historical Data'!$D$2:$D$742, MATCH(A550, '[1]Historical Data'!$B$2:$B$742, 0)))</f>
        <v>1942.7882857142852</v>
      </c>
      <c r="C550" s="79">
        <f t="shared" ca="1" si="477"/>
        <v>1942.7882857142852</v>
      </c>
      <c r="D550" s="79">
        <f t="shared" ca="1" si="486"/>
        <v>1823.9932857142824</v>
      </c>
      <c r="E550" s="79">
        <f t="shared" ca="1" si="448"/>
        <v>118.7950000000028</v>
      </c>
      <c r="F550" s="79">
        <f t="shared" ca="1" si="449"/>
        <v>118.7950000000028</v>
      </c>
      <c r="G550" s="79">
        <f t="shared" ca="1" si="474"/>
        <v>985913.73042858404</v>
      </c>
      <c r="H550" s="14">
        <f ca="1">SUM(F$12:F550)</f>
        <v>504401.81057142816</v>
      </c>
      <c r="I550" s="77">
        <f ca="1">SUM(D$12:D550)+SUMIF(E$12:E550, "&lt;0")</f>
        <v>481511.91985714255</v>
      </c>
      <c r="J550" s="14"/>
      <c r="K550" s="78">
        <v>44724</v>
      </c>
      <c r="L550" s="79">
        <f t="shared" ca="1" si="450"/>
        <v>1850.8969899038457</v>
      </c>
      <c r="M550" s="79">
        <f t="shared" ca="1" si="478"/>
        <v>1850.8969899038457</v>
      </c>
      <c r="N550" s="79">
        <f t="shared" ca="1" si="487"/>
        <v>1732.1019899038429</v>
      </c>
      <c r="O550" s="79">
        <f t="shared" ca="1" si="451"/>
        <v>118.7950000000028</v>
      </c>
      <c r="P550" s="79">
        <f t="shared" ca="1" si="452"/>
        <v>118.7950000000028</v>
      </c>
      <c r="Q550" s="79">
        <f t="shared" ca="1" si="442"/>
        <v>943000.49528510007</v>
      </c>
      <c r="R550" s="14">
        <f ca="1">SUM(P$12:P550)</f>
        <v>482347.89957692189</v>
      </c>
      <c r="S550" s="77">
        <f ca="1">SUM(N$12:N550)+SUMIF(O$12:O550, "&lt;0")</f>
        <v>460652.59570817201</v>
      </c>
      <c r="U550" s="78">
        <v>44724</v>
      </c>
      <c r="V550" s="79">
        <f t="shared" ca="1" si="453"/>
        <v>1250</v>
      </c>
      <c r="W550" s="79">
        <f t="shared" ca="1" si="479"/>
        <v>1250</v>
      </c>
      <c r="X550" s="79">
        <f t="shared" ca="1" si="488"/>
        <v>1131.2049999999972</v>
      </c>
      <c r="Y550" s="79">
        <f t="shared" ca="1" si="454"/>
        <v>118.7950000000028</v>
      </c>
      <c r="Z550" s="79">
        <f t="shared" ca="1" si="455"/>
        <v>118.7950000000028</v>
      </c>
      <c r="AA550" s="79">
        <f t="shared" ca="1" si="443"/>
        <v>662381.60100000002</v>
      </c>
      <c r="AB550" s="14">
        <f ca="1">SUM(Z$12:Z550)</f>
        <v>338132.62199999997</v>
      </c>
      <c r="AC550" s="77">
        <f ca="1">SUM(X$12:X550)+SUMIF(Y$12:Y550, "&lt;0")</f>
        <v>324248.97899999999</v>
      </c>
      <c r="AE550" s="78">
        <v>44724</v>
      </c>
      <c r="AF550" s="79">
        <f t="shared" ca="1" si="456"/>
        <v>2000</v>
      </c>
      <c r="AG550" s="79">
        <f t="shared" ca="1" si="480"/>
        <v>2000</v>
      </c>
      <c r="AH550" s="79">
        <f t="shared" ca="1" si="489"/>
        <v>1881.2049999999972</v>
      </c>
      <c r="AI550" s="79">
        <f t="shared" ca="1" si="457"/>
        <v>118.7950000000028</v>
      </c>
      <c r="AJ550" s="79">
        <f t="shared" ca="1" si="458"/>
        <v>118.7950000000028</v>
      </c>
      <c r="AK550" s="79">
        <f t="shared" ca="1" si="475"/>
        <v>1012081.4901089161</v>
      </c>
      <c r="AL550" s="14">
        <f ca="1">SUM(AJ$12:AJ550)</f>
        <v>518132.62200000003</v>
      </c>
      <c r="AM550" s="77">
        <f ca="1">SUM(AH$12:AH550)+SUMIF(AI$12:AI550, "&lt;0")</f>
        <v>493948.8681089161</v>
      </c>
      <c r="AO550" s="78">
        <v>44724</v>
      </c>
      <c r="AP550" s="79">
        <f t="shared" ca="1" si="459"/>
        <v>3000</v>
      </c>
      <c r="AQ550" s="79">
        <f t="shared" ca="1" si="481"/>
        <v>3000</v>
      </c>
      <c r="AR550" s="79">
        <f t="shared" ca="1" si="490"/>
        <v>2317.079080469528</v>
      </c>
      <c r="AS550" s="79">
        <f t="shared" ca="1" si="460"/>
        <v>682.92091953047202</v>
      </c>
      <c r="AT550" s="79">
        <f t="shared" ca="1" si="461"/>
        <v>682.92091953047202</v>
      </c>
      <c r="AU550" s="79">
        <f t="shared" ca="1" si="444"/>
        <v>1450967.7235622816</v>
      </c>
      <c r="AV550" s="14">
        <f ca="1">SUM(AT$12:AT550)</f>
        <v>743246.98294712813</v>
      </c>
      <c r="AW550" s="77">
        <f ca="1">SUM(AR$12:AR550)+SUMIF(AS$12:AS550, "&lt;0")</f>
        <v>707720.74061515392</v>
      </c>
      <c r="AX550" s="14"/>
      <c r="AZ550" s="78">
        <v>44724</v>
      </c>
      <c r="BA550" s="79">
        <f t="shared" ca="1" si="462"/>
        <v>1500</v>
      </c>
      <c r="BB550" s="79">
        <f t="shared" ca="1" si="482"/>
        <v>1500</v>
      </c>
      <c r="BC550" s="79">
        <f t="shared" ca="1" si="491"/>
        <v>1381.2049999999972</v>
      </c>
      <c r="BD550" s="79">
        <f t="shared" ca="1" si="463"/>
        <v>118.7950000000028</v>
      </c>
      <c r="BE550" s="79">
        <f t="shared" ca="1" si="464"/>
        <v>118.7950000000028</v>
      </c>
      <c r="BF550" s="79">
        <f t="shared" ca="1" si="445"/>
        <v>779131.60100000002</v>
      </c>
      <c r="BG550" s="14">
        <f ca="1">SUM(BE$12:BE550)</f>
        <v>398132.62199999997</v>
      </c>
      <c r="BH550" s="77">
        <f ca="1">SUM(BC$12:BC550)+SUMIF(BD$12:BD550, "&lt;0")</f>
        <v>380998.97900000005</v>
      </c>
      <c r="BJ550" s="78">
        <v>44724</v>
      </c>
      <c r="BK550" s="79">
        <f t="shared" ca="1" si="465"/>
        <v>1750</v>
      </c>
      <c r="BL550" s="79">
        <f t="shared" ca="1" si="483"/>
        <v>1750</v>
      </c>
      <c r="BM550" s="79">
        <f t="shared" ca="1" si="492"/>
        <v>1631.2049999999972</v>
      </c>
      <c r="BN550" s="79">
        <f t="shared" ca="1" si="466"/>
        <v>118.7950000000028</v>
      </c>
      <c r="BO550" s="79">
        <f t="shared" ca="1" si="467"/>
        <v>118.7950000000028</v>
      </c>
      <c r="BP550" s="79">
        <f t="shared" ca="1" si="446"/>
        <v>895881.60100000002</v>
      </c>
      <c r="BQ550" s="14">
        <f ca="1">SUM(BO$12:BO550)</f>
        <v>458132.62199999997</v>
      </c>
      <c r="BR550" s="77">
        <f ca="1">SUM(BM$12:BM550)+SUMIF(BN$12:BN550, "&lt;0")</f>
        <v>437748.97899999999</v>
      </c>
      <c r="BT550" s="78">
        <v>44724</v>
      </c>
      <c r="BU550" s="79">
        <f t="shared" ca="1" si="468"/>
        <v>2000</v>
      </c>
      <c r="BV550" s="79">
        <f t="shared" ca="1" si="484"/>
        <v>2000</v>
      </c>
      <c r="BW550" s="79">
        <f t="shared" ca="1" si="493"/>
        <v>1881.2049999999972</v>
      </c>
      <c r="BX550" s="79">
        <f t="shared" ca="1" si="469"/>
        <v>118.7950000000028</v>
      </c>
      <c r="BY550" s="79">
        <f t="shared" ca="1" si="470"/>
        <v>118.7950000000028</v>
      </c>
      <c r="BZ550" s="79">
        <f t="shared" ca="1" si="476"/>
        <v>1012081.4901089161</v>
      </c>
      <c r="CA550" s="14">
        <f ca="1">SUM(BY$12:BY550)</f>
        <v>518132.62200000003</v>
      </c>
      <c r="CB550" s="77">
        <f ca="1">SUM(BW$12:BW550)+SUMIF(BX$12:BX550, "&lt;0")</f>
        <v>493948.8681089161</v>
      </c>
      <c r="CD550" s="78">
        <v>44724</v>
      </c>
      <c r="CE550" s="79">
        <f t="shared" ca="1" si="471"/>
        <v>2500</v>
      </c>
      <c r="CF550" s="79">
        <f t="shared" ca="1" si="485"/>
        <v>2500</v>
      </c>
      <c r="CG550" s="79">
        <f t="shared" ca="1" si="494"/>
        <v>1967.1544563748716</v>
      </c>
      <c r="CH550" s="79">
        <f t="shared" ca="1" si="472"/>
        <v>532.84554362512836</v>
      </c>
      <c r="CI550" s="79">
        <f t="shared" ca="1" si="473"/>
        <v>532.84554362512836</v>
      </c>
      <c r="CJ550" s="79">
        <f t="shared" ca="1" si="447"/>
        <v>1236841.6999499127</v>
      </c>
      <c r="CK550" s="14">
        <f ca="1">SUM(CI$12:CI550)</f>
        <v>634690.06549537962</v>
      </c>
      <c r="CL550" s="77">
        <f ca="1">SUM(CG$12:CG550)+SUMIF(CH$12:CH550, "&lt;0")</f>
        <v>602151.63445453311</v>
      </c>
    </row>
    <row r="551" spans="1:90" x14ac:dyDescent="0.2">
      <c r="A551" s="56">
        <v>44725</v>
      </c>
      <c r="B551" s="76">
        <f ca="1">IF($A551&gt;= $C$5,$C$6, INDEX('[1]Historical Data'!$D$2:$D$742, MATCH(A551, '[1]Historical Data'!$B$2:$B$742, 0)))</f>
        <v>1942.7882857142852</v>
      </c>
      <c r="C551" s="79">
        <f t="shared" ca="1" si="477"/>
        <v>1942.7882857142852</v>
      </c>
      <c r="D551" s="79">
        <f t="shared" ca="1" si="486"/>
        <v>965.43528571428328</v>
      </c>
      <c r="E551" s="79">
        <f t="shared" ca="1" si="448"/>
        <v>977.35300000000188</v>
      </c>
      <c r="F551" s="79">
        <f t="shared" ca="1" si="449"/>
        <v>977.35300000000188</v>
      </c>
      <c r="G551" s="79">
        <f t="shared" ca="1" si="474"/>
        <v>987856.51871429838</v>
      </c>
      <c r="H551" s="14">
        <f ca="1">SUM(F$12:F551)</f>
        <v>505379.16357142816</v>
      </c>
      <c r="I551" s="77">
        <f ca="1">SUM(D$12:D551)+SUMIF(E$12:E551, "&lt;0")</f>
        <v>482477.35514285683</v>
      </c>
      <c r="J551" s="14"/>
      <c r="K551" s="78">
        <v>44725</v>
      </c>
      <c r="L551" s="79">
        <f t="shared" ca="1" si="450"/>
        <v>1850.8969899038457</v>
      </c>
      <c r="M551" s="79">
        <f t="shared" ca="1" si="478"/>
        <v>1850.8969899038457</v>
      </c>
      <c r="N551" s="79">
        <f t="shared" ca="1" si="487"/>
        <v>873.54398990384379</v>
      </c>
      <c r="O551" s="79">
        <f t="shared" ca="1" si="451"/>
        <v>977.35300000000188</v>
      </c>
      <c r="P551" s="79">
        <f t="shared" ca="1" si="452"/>
        <v>977.35300000000188</v>
      </c>
      <c r="Q551" s="79">
        <f t="shared" ca="1" si="442"/>
        <v>944851.39227500395</v>
      </c>
      <c r="R551" s="14">
        <f ca="1">SUM(P$12:P551)</f>
        <v>483325.25257692189</v>
      </c>
      <c r="S551" s="77">
        <f ca="1">SUM(N$12:N551)+SUMIF(O$12:O551, "&lt;0")</f>
        <v>461526.13969807583</v>
      </c>
      <c r="U551" s="78">
        <v>44725</v>
      </c>
      <c r="V551" s="79">
        <f t="shared" ca="1" si="453"/>
        <v>1250</v>
      </c>
      <c r="W551" s="79">
        <f t="shared" ca="1" si="479"/>
        <v>1250</v>
      </c>
      <c r="X551" s="79">
        <f t="shared" ca="1" si="488"/>
        <v>272.64699999999812</v>
      </c>
      <c r="Y551" s="79">
        <f t="shared" ca="1" si="454"/>
        <v>977.35300000000188</v>
      </c>
      <c r="Z551" s="79">
        <f t="shared" ca="1" si="455"/>
        <v>977.35300000000188</v>
      </c>
      <c r="AA551" s="79">
        <f t="shared" ca="1" si="443"/>
        <v>663631.60100000002</v>
      </c>
      <c r="AB551" s="14">
        <f ca="1">SUM(Z$12:Z551)</f>
        <v>339109.97499999998</v>
      </c>
      <c r="AC551" s="77">
        <f ca="1">SUM(X$12:X551)+SUMIF(Y$12:Y551, "&lt;0")</f>
        <v>324521.62599999999</v>
      </c>
      <c r="AE551" s="78">
        <v>44725</v>
      </c>
      <c r="AF551" s="79">
        <f t="shared" ca="1" si="456"/>
        <v>2000</v>
      </c>
      <c r="AG551" s="79">
        <f t="shared" ca="1" si="480"/>
        <v>2000</v>
      </c>
      <c r="AH551" s="79">
        <f t="shared" ca="1" si="489"/>
        <v>1022.6469999999981</v>
      </c>
      <c r="AI551" s="79">
        <f t="shared" ca="1" si="457"/>
        <v>977.35300000000188</v>
      </c>
      <c r="AJ551" s="79">
        <f t="shared" ca="1" si="458"/>
        <v>977.35300000000188</v>
      </c>
      <c r="AK551" s="79">
        <f t="shared" ca="1" si="475"/>
        <v>1014081.4901089161</v>
      </c>
      <c r="AL551" s="14">
        <f ca="1">SUM(AJ$12:AJ551)</f>
        <v>519109.97500000003</v>
      </c>
      <c r="AM551" s="77">
        <f ca="1">SUM(AH$12:AH551)+SUMIF(AI$12:AI551, "&lt;0")</f>
        <v>494971.51510891609</v>
      </c>
      <c r="AO551" s="78">
        <v>44725</v>
      </c>
      <c r="AP551" s="79">
        <f t="shared" ca="1" si="459"/>
        <v>3000</v>
      </c>
      <c r="AQ551" s="79">
        <f t="shared" ca="1" si="481"/>
        <v>3000</v>
      </c>
      <c r="AR551" s="79">
        <f t="shared" ca="1" si="490"/>
        <v>1458.5210804695289</v>
      </c>
      <c r="AS551" s="79">
        <f t="shared" ca="1" si="460"/>
        <v>1541.4789195304711</v>
      </c>
      <c r="AT551" s="79">
        <f t="shared" ca="1" si="461"/>
        <v>1541.4789195304711</v>
      </c>
      <c r="AU551" s="79">
        <f t="shared" ca="1" si="444"/>
        <v>1453967.7235622816</v>
      </c>
      <c r="AV551" s="14">
        <f ca="1">SUM(AT$12:AT551)</f>
        <v>744788.46186665865</v>
      </c>
      <c r="AW551" s="77">
        <f ca="1">SUM(AR$12:AR551)+SUMIF(AS$12:AS551, "&lt;0")</f>
        <v>709179.2616956234</v>
      </c>
      <c r="AX551" s="14"/>
      <c r="AZ551" s="78">
        <v>44725</v>
      </c>
      <c r="BA551" s="79">
        <f t="shared" ca="1" si="462"/>
        <v>1500</v>
      </c>
      <c r="BB551" s="79">
        <f t="shared" ca="1" si="482"/>
        <v>1500</v>
      </c>
      <c r="BC551" s="79">
        <f t="shared" ca="1" si="491"/>
        <v>522.64699999999812</v>
      </c>
      <c r="BD551" s="79">
        <f t="shared" ca="1" si="463"/>
        <v>977.35300000000188</v>
      </c>
      <c r="BE551" s="79">
        <f t="shared" ca="1" si="464"/>
        <v>977.35300000000188</v>
      </c>
      <c r="BF551" s="79">
        <f t="shared" ca="1" si="445"/>
        <v>780631.60100000002</v>
      </c>
      <c r="BG551" s="14">
        <f ca="1">SUM(BE$12:BE551)</f>
        <v>399109.97499999998</v>
      </c>
      <c r="BH551" s="77">
        <f ca="1">SUM(BC$12:BC551)+SUMIF(BD$12:BD551, "&lt;0")</f>
        <v>381521.62600000005</v>
      </c>
      <c r="BJ551" s="78">
        <v>44725</v>
      </c>
      <c r="BK551" s="79">
        <f t="shared" ca="1" si="465"/>
        <v>1750</v>
      </c>
      <c r="BL551" s="79">
        <f t="shared" ca="1" si="483"/>
        <v>1750</v>
      </c>
      <c r="BM551" s="79">
        <f t="shared" ca="1" si="492"/>
        <v>772.64699999999812</v>
      </c>
      <c r="BN551" s="79">
        <f t="shared" ca="1" si="466"/>
        <v>977.35300000000188</v>
      </c>
      <c r="BO551" s="79">
        <f t="shared" ca="1" si="467"/>
        <v>977.35300000000188</v>
      </c>
      <c r="BP551" s="79">
        <f t="shared" ca="1" si="446"/>
        <v>897631.60100000002</v>
      </c>
      <c r="BQ551" s="14">
        <f ca="1">SUM(BO$12:BO551)</f>
        <v>459109.97499999998</v>
      </c>
      <c r="BR551" s="77">
        <f ca="1">SUM(BM$12:BM551)+SUMIF(BN$12:BN551, "&lt;0")</f>
        <v>438521.62599999999</v>
      </c>
      <c r="BT551" s="78">
        <v>44725</v>
      </c>
      <c r="BU551" s="79">
        <f t="shared" ca="1" si="468"/>
        <v>2000</v>
      </c>
      <c r="BV551" s="79">
        <f t="shared" ca="1" si="484"/>
        <v>2000</v>
      </c>
      <c r="BW551" s="79">
        <f t="shared" ca="1" si="493"/>
        <v>1022.6469999999981</v>
      </c>
      <c r="BX551" s="79">
        <f t="shared" ca="1" si="469"/>
        <v>977.35300000000188</v>
      </c>
      <c r="BY551" s="79">
        <f t="shared" ca="1" si="470"/>
        <v>977.35300000000188</v>
      </c>
      <c r="BZ551" s="79">
        <f t="shared" ca="1" si="476"/>
        <v>1014081.4901089161</v>
      </c>
      <c r="CA551" s="14">
        <f ca="1">SUM(BY$12:BY551)</f>
        <v>519109.97500000003</v>
      </c>
      <c r="CB551" s="77">
        <f ca="1">SUM(BW$12:BW551)+SUMIF(BX$12:BX551, "&lt;0")</f>
        <v>494971.51510891609</v>
      </c>
      <c r="CD551" s="78">
        <v>44725</v>
      </c>
      <c r="CE551" s="79">
        <f t="shared" ca="1" si="471"/>
        <v>2500</v>
      </c>
      <c r="CF551" s="79">
        <f t="shared" ca="1" si="485"/>
        <v>2500</v>
      </c>
      <c r="CG551" s="79">
        <f t="shared" ca="1" si="494"/>
        <v>1132.1017030219755</v>
      </c>
      <c r="CH551" s="79">
        <f t="shared" ca="1" si="472"/>
        <v>1367.8982969780245</v>
      </c>
      <c r="CI551" s="79">
        <f t="shared" ca="1" si="473"/>
        <v>1367.8982969780245</v>
      </c>
      <c r="CJ551" s="79">
        <f t="shared" ca="1" si="447"/>
        <v>1239341.6999499127</v>
      </c>
      <c r="CK551" s="14">
        <f ca="1">SUM(CI$12:CI551)</f>
        <v>636057.96379235759</v>
      </c>
      <c r="CL551" s="77">
        <f ca="1">SUM(CG$12:CG551)+SUMIF(CH$12:CH551, "&lt;0")</f>
        <v>603283.73615755513</v>
      </c>
    </row>
    <row r="552" spans="1:90" x14ac:dyDescent="0.2">
      <c r="A552" s="56">
        <v>44726</v>
      </c>
      <c r="B552" s="76">
        <f ca="1">IF($A552&gt;= $C$5,$C$6, INDEX('[1]Historical Data'!$D$2:$D$742, MATCH(A552, '[1]Historical Data'!$B$2:$B$742, 0)))</f>
        <v>1942.7882857142852</v>
      </c>
      <c r="C552" s="79">
        <f t="shared" ca="1" si="477"/>
        <v>1942.7882857142852</v>
      </c>
      <c r="D552" s="79">
        <f t="shared" ca="1" si="486"/>
        <v>921.6532857142904</v>
      </c>
      <c r="E552" s="79">
        <f t="shared" ca="1" si="448"/>
        <v>1021.1349999999948</v>
      </c>
      <c r="F552" s="79">
        <f t="shared" ca="1" si="449"/>
        <v>1021.1349999999948</v>
      </c>
      <c r="G552" s="79">
        <f t="shared" ca="1" si="474"/>
        <v>989799.30700001272</v>
      </c>
      <c r="H552" s="14">
        <f ca="1">SUM(F$12:F552)</f>
        <v>506400.29857142817</v>
      </c>
      <c r="I552" s="77">
        <f ca="1">SUM(D$12:D552)+SUMIF(E$12:E552, "&lt;0")</f>
        <v>483399.00842857111</v>
      </c>
      <c r="J552" s="14"/>
      <c r="K552" s="78">
        <v>44726</v>
      </c>
      <c r="L552" s="79">
        <f t="shared" ca="1" si="450"/>
        <v>1850.8969899038457</v>
      </c>
      <c r="M552" s="79">
        <f t="shared" ca="1" si="478"/>
        <v>1850.8969899038457</v>
      </c>
      <c r="N552" s="79">
        <f t="shared" ca="1" si="487"/>
        <v>829.76198990385092</v>
      </c>
      <c r="O552" s="79">
        <f t="shared" ca="1" si="451"/>
        <v>1021.1349999999948</v>
      </c>
      <c r="P552" s="79">
        <f t="shared" ca="1" si="452"/>
        <v>1021.1349999999948</v>
      </c>
      <c r="Q552" s="79">
        <f t="shared" ca="1" si="442"/>
        <v>946702.28926490783</v>
      </c>
      <c r="R552" s="14">
        <f ca="1">SUM(P$12:P552)</f>
        <v>484346.3875769219</v>
      </c>
      <c r="S552" s="77">
        <f ca="1">SUM(N$12:N552)+SUMIF(O$12:O552, "&lt;0")</f>
        <v>462355.9016879797</v>
      </c>
      <c r="U552" s="78">
        <v>44726</v>
      </c>
      <c r="V552" s="79">
        <f t="shared" ca="1" si="453"/>
        <v>1250</v>
      </c>
      <c r="W552" s="79">
        <f t="shared" ca="1" si="479"/>
        <v>1250</v>
      </c>
      <c r="X552" s="79">
        <f t="shared" ca="1" si="488"/>
        <v>228.86500000000524</v>
      </c>
      <c r="Y552" s="79">
        <f t="shared" ca="1" si="454"/>
        <v>1021.1349999999948</v>
      </c>
      <c r="Z552" s="79">
        <f t="shared" ca="1" si="455"/>
        <v>1021.1349999999948</v>
      </c>
      <c r="AA552" s="79">
        <f t="shared" ca="1" si="443"/>
        <v>664881.60100000002</v>
      </c>
      <c r="AB552" s="14">
        <f ca="1">SUM(Z$12:Z552)</f>
        <v>340131.11</v>
      </c>
      <c r="AC552" s="77">
        <f ca="1">SUM(X$12:X552)+SUMIF(Y$12:Y552, "&lt;0")</f>
        <v>324750.49099999998</v>
      </c>
      <c r="AE552" s="78">
        <v>44726</v>
      </c>
      <c r="AF552" s="79">
        <f t="shared" ca="1" si="456"/>
        <v>2000</v>
      </c>
      <c r="AG552" s="79">
        <f t="shared" ca="1" si="480"/>
        <v>2000</v>
      </c>
      <c r="AH552" s="79">
        <f t="shared" ca="1" si="489"/>
        <v>978.86500000000524</v>
      </c>
      <c r="AI552" s="79">
        <f t="shared" ca="1" si="457"/>
        <v>1021.1349999999948</v>
      </c>
      <c r="AJ552" s="79">
        <f t="shared" ca="1" si="458"/>
        <v>1021.1349999999948</v>
      </c>
      <c r="AK552" s="79">
        <f t="shared" ca="1" si="475"/>
        <v>1016081.4901089161</v>
      </c>
      <c r="AL552" s="14">
        <f ca="1">SUM(AJ$12:AJ552)</f>
        <v>520131.11000000004</v>
      </c>
      <c r="AM552" s="77">
        <f ca="1">SUM(AH$12:AH552)+SUMIF(AI$12:AI552, "&lt;0")</f>
        <v>495950.38010891608</v>
      </c>
      <c r="AO552" s="78">
        <v>44726</v>
      </c>
      <c r="AP552" s="79">
        <f t="shared" ca="1" si="459"/>
        <v>3000</v>
      </c>
      <c r="AQ552" s="79">
        <f t="shared" ca="1" si="481"/>
        <v>3000</v>
      </c>
      <c r="AR552" s="79">
        <f t="shared" ca="1" si="490"/>
        <v>1414.739080469536</v>
      </c>
      <c r="AS552" s="79">
        <f t="shared" ca="1" si="460"/>
        <v>1585.260919530464</v>
      </c>
      <c r="AT552" s="79">
        <f t="shared" ca="1" si="461"/>
        <v>1585.260919530464</v>
      </c>
      <c r="AU552" s="79">
        <f t="shared" ca="1" si="444"/>
        <v>1456967.7235622816</v>
      </c>
      <c r="AV552" s="14">
        <f ca="1">SUM(AT$12:AT552)</f>
        <v>746373.72278618906</v>
      </c>
      <c r="AW552" s="77">
        <f ca="1">SUM(AR$12:AR552)+SUMIF(AS$12:AS552, "&lt;0")</f>
        <v>710594.00077609299</v>
      </c>
      <c r="AX552" s="14"/>
      <c r="AZ552" s="78">
        <v>44726</v>
      </c>
      <c r="BA552" s="79">
        <f t="shared" ca="1" si="462"/>
        <v>1500</v>
      </c>
      <c r="BB552" s="79">
        <f t="shared" ca="1" si="482"/>
        <v>1500</v>
      </c>
      <c r="BC552" s="79">
        <f t="shared" ca="1" si="491"/>
        <v>478.86500000000524</v>
      </c>
      <c r="BD552" s="79">
        <f t="shared" ca="1" si="463"/>
        <v>1021.1349999999948</v>
      </c>
      <c r="BE552" s="79">
        <f t="shared" ca="1" si="464"/>
        <v>1021.1349999999948</v>
      </c>
      <c r="BF552" s="79">
        <f t="shared" ca="1" si="445"/>
        <v>782131.60100000002</v>
      </c>
      <c r="BG552" s="14">
        <f ca="1">SUM(BE$12:BE552)</f>
        <v>400131.11</v>
      </c>
      <c r="BH552" s="77">
        <f ca="1">SUM(BC$12:BC552)+SUMIF(BD$12:BD552, "&lt;0")</f>
        <v>382000.49100000004</v>
      </c>
      <c r="BJ552" s="78">
        <v>44726</v>
      </c>
      <c r="BK552" s="79">
        <f t="shared" ca="1" si="465"/>
        <v>1750</v>
      </c>
      <c r="BL552" s="79">
        <f t="shared" ca="1" si="483"/>
        <v>1750</v>
      </c>
      <c r="BM552" s="79">
        <f t="shared" ca="1" si="492"/>
        <v>728.86500000000524</v>
      </c>
      <c r="BN552" s="79">
        <f t="shared" ca="1" si="466"/>
        <v>1021.1349999999948</v>
      </c>
      <c r="BO552" s="79">
        <f t="shared" ca="1" si="467"/>
        <v>1021.1349999999948</v>
      </c>
      <c r="BP552" s="79">
        <f t="shared" ca="1" si="446"/>
        <v>899381.60100000002</v>
      </c>
      <c r="BQ552" s="14">
        <f ca="1">SUM(BO$12:BO552)</f>
        <v>460131.11</v>
      </c>
      <c r="BR552" s="77">
        <f ca="1">SUM(BM$12:BM552)+SUMIF(BN$12:BN552, "&lt;0")</f>
        <v>439250.49099999998</v>
      </c>
      <c r="BT552" s="78">
        <v>44726</v>
      </c>
      <c r="BU552" s="79">
        <f t="shared" ca="1" si="468"/>
        <v>2000</v>
      </c>
      <c r="BV552" s="79">
        <f t="shared" ca="1" si="484"/>
        <v>2000</v>
      </c>
      <c r="BW552" s="79">
        <f t="shared" ca="1" si="493"/>
        <v>978.86500000000524</v>
      </c>
      <c r="BX552" s="79">
        <f t="shared" ca="1" si="469"/>
        <v>1021.1349999999948</v>
      </c>
      <c r="BY552" s="79">
        <f t="shared" ca="1" si="470"/>
        <v>1021.1349999999948</v>
      </c>
      <c r="BZ552" s="79">
        <f t="shared" ca="1" si="476"/>
        <v>1016081.4901089161</v>
      </c>
      <c r="CA552" s="14">
        <f ca="1">SUM(BY$12:BY552)</f>
        <v>520131.11000000004</v>
      </c>
      <c r="CB552" s="77">
        <f ca="1">SUM(BW$12:BW552)+SUMIF(BX$12:BX552, "&lt;0")</f>
        <v>495950.38010891608</v>
      </c>
      <c r="CD552" s="78">
        <v>44726</v>
      </c>
      <c r="CE552" s="79">
        <f t="shared" ca="1" si="471"/>
        <v>2500</v>
      </c>
      <c r="CF552" s="79">
        <f t="shared" ca="1" si="485"/>
        <v>2500</v>
      </c>
      <c r="CG552" s="79">
        <f t="shared" ca="1" si="494"/>
        <v>1111.8249496690855</v>
      </c>
      <c r="CH552" s="79">
        <f t="shared" ca="1" si="472"/>
        <v>1388.1750503309145</v>
      </c>
      <c r="CI552" s="79">
        <f t="shared" ca="1" si="473"/>
        <v>1388.1750503309145</v>
      </c>
      <c r="CJ552" s="79">
        <f t="shared" ca="1" si="447"/>
        <v>1241841.6999499127</v>
      </c>
      <c r="CK552" s="14">
        <f ca="1">SUM(CI$12:CI552)</f>
        <v>637446.13884268852</v>
      </c>
      <c r="CL552" s="77">
        <f ca="1">SUM(CG$12:CG552)+SUMIF(CH$12:CH552, "&lt;0")</f>
        <v>604395.5611072242</v>
      </c>
    </row>
    <row r="553" spans="1:90" x14ac:dyDescent="0.2">
      <c r="A553" s="56">
        <v>44727</v>
      </c>
      <c r="B553" s="76">
        <f ca="1">IF($A553&gt;= $C$5,$C$6, INDEX('[1]Historical Data'!$D$2:$D$742, MATCH(A553, '[1]Historical Data'!$B$2:$B$742, 0)))</f>
        <v>1942.7882857142852</v>
      </c>
      <c r="C553" s="79">
        <f t="shared" ca="1" si="477"/>
        <v>1942.7882857142852</v>
      </c>
      <c r="D553" s="79">
        <f t="shared" ca="1" si="486"/>
        <v>1942.7882857142852</v>
      </c>
      <c r="E553" s="79">
        <f t="shared" ca="1" si="448"/>
        <v>0</v>
      </c>
      <c r="F553" s="79">
        <f t="shared" ca="1" si="449"/>
        <v>0</v>
      </c>
      <c r="G553" s="79">
        <f t="shared" ca="1" si="474"/>
        <v>991742.09528572706</v>
      </c>
      <c r="H553" s="14">
        <f ca="1">SUM(F$12:F553)</f>
        <v>506400.29857142817</v>
      </c>
      <c r="I553" s="77">
        <f ca="1">SUM(D$12:D553)+SUMIF(E$12:E553, "&lt;0")</f>
        <v>485341.79671428539</v>
      </c>
      <c r="J553" s="14"/>
      <c r="K553" s="78">
        <v>44727</v>
      </c>
      <c r="L553" s="79">
        <f t="shared" ca="1" si="450"/>
        <v>1850.8969899038457</v>
      </c>
      <c r="M553" s="79">
        <f t="shared" ca="1" si="478"/>
        <v>1850.8969899038457</v>
      </c>
      <c r="N553" s="79">
        <f t="shared" ca="1" si="487"/>
        <v>1850.8969899038457</v>
      </c>
      <c r="O553" s="79">
        <f t="shared" ca="1" si="451"/>
        <v>0</v>
      </c>
      <c r="P553" s="79">
        <f t="shared" ca="1" si="452"/>
        <v>0</v>
      </c>
      <c r="Q553" s="79">
        <f t="shared" ca="1" si="442"/>
        <v>948553.18625481171</v>
      </c>
      <c r="R553" s="14">
        <f ca="1">SUM(P$12:P553)</f>
        <v>484346.3875769219</v>
      </c>
      <c r="S553" s="77">
        <f ca="1">SUM(N$12:N553)+SUMIF(O$12:O553, "&lt;0")</f>
        <v>464206.79867788352</v>
      </c>
      <c r="U553" s="78">
        <v>44727</v>
      </c>
      <c r="V553" s="79">
        <f t="shared" ca="1" si="453"/>
        <v>1250</v>
      </c>
      <c r="W553" s="79">
        <f t="shared" ca="1" si="479"/>
        <v>1250</v>
      </c>
      <c r="X553" s="79">
        <f t="shared" ca="1" si="488"/>
        <v>1250</v>
      </c>
      <c r="Y553" s="79">
        <f t="shared" ca="1" si="454"/>
        <v>0</v>
      </c>
      <c r="Z553" s="79">
        <f t="shared" ca="1" si="455"/>
        <v>0</v>
      </c>
      <c r="AA553" s="79">
        <f t="shared" ca="1" si="443"/>
        <v>666131.60100000002</v>
      </c>
      <c r="AB553" s="14">
        <f ca="1">SUM(Z$12:Z553)</f>
        <v>340131.11</v>
      </c>
      <c r="AC553" s="77">
        <f ca="1">SUM(X$12:X553)+SUMIF(Y$12:Y553, "&lt;0")</f>
        <v>326000.49099999998</v>
      </c>
      <c r="AE553" s="78">
        <v>44727</v>
      </c>
      <c r="AF553" s="79">
        <f t="shared" ca="1" si="456"/>
        <v>2000</v>
      </c>
      <c r="AG553" s="79">
        <f t="shared" ca="1" si="480"/>
        <v>2000</v>
      </c>
      <c r="AH553" s="79">
        <f t="shared" ca="1" si="489"/>
        <v>2000</v>
      </c>
      <c r="AI553" s="79">
        <f t="shared" ca="1" si="457"/>
        <v>0</v>
      </c>
      <c r="AJ553" s="79">
        <f t="shared" ca="1" si="458"/>
        <v>0</v>
      </c>
      <c r="AK553" s="79">
        <f t="shared" ca="1" si="475"/>
        <v>1018081.4901089161</v>
      </c>
      <c r="AL553" s="14">
        <f ca="1">SUM(AJ$12:AJ553)</f>
        <v>520131.11000000004</v>
      </c>
      <c r="AM553" s="77">
        <f ca="1">SUM(AH$12:AH553)+SUMIF(AI$12:AI553, "&lt;0")</f>
        <v>497950.38010891608</v>
      </c>
      <c r="AO553" s="78">
        <v>44727</v>
      </c>
      <c r="AP553" s="79">
        <f t="shared" ca="1" si="459"/>
        <v>3000</v>
      </c>
      <c r="AQ553" s="79">
        <f t="shared" ca="1" si="481"/>
        <v>3000</v>
      </c>
      <c r="AR553" s="79">
        <f t="shared" ca="1" si="490"/>
        <v>2435.8740804695308</v>
      </c>
      <c r="AS553" s="79">
        <f t="shared" ca="1" si="460"/>
        <v>564.12591953046922</v>
      </c>
      <c r="AT553" s="79">
        <f t="shared" ca="1" si="461"/>
        <v>564.12591953046922</v>
      </c>
      <c r="AU553" s="79">
        <f t="shared" ca="1" si="444"/>
        <v>1459967.7235622816</v>
      </c>
      <c r="AV553" s="14">
        <f ca="1">SUM(AT$12:AT553)</f>
        <v>746937.84870571957</v>
      </c>
      <c r="AW553" s="77">
        <f ca="1">SUM(AR$12:AR553)+SUMIF(AS$12:AS553, "&lt;0")</f>
        <v>713029.87485656247</v>
      </c>
      <c r="AX553" s="14"/>
      <c r="AZ553" s="78">
        <v>44727</v>
      </c>
      <c r="BA553" s="79">
        <f t="shared" ca="1" si="462"/>
        <v>1500</v>
      </c>
      <c r="BB553" s="79">
        <f t="shared" ca="1" si="482"/>
        <v>1500</v>
      </c>
      <c r="BC553" s="79">
        <f t="shared" ca="1" si="491"/>
        <v>1500</v>
      </c>
      <c r="BD553" s="79">
        <f t="shared" ca="1" si="463"/>
        <v>0</v>
      </c>
      <c r="BE553" s="79">
        <f t="shared" ca="1" si="464"/>
        <v>0</v>
      </c>
      <c r="BF553" s="79">
        <f t="shared" ca="1" si="445"/>
        <v>783631.60100000002</v>
      </c>
      <c r="BG553" s="14">
        <f ca="1">SUM(BE$12:BE553)</f>
        <v>400131.11</v>
      </c>
      <c r="BH553" s="77">
        <f ca="1">SUM(BC$12:BC553)+SUMIF(BD$12:BD553, "&lt;0")</f>
        <v>383500.49100000004</v>
      </c>
      <c r="BJ553" s="78">
        <v>44727</v>
      </c>
      <c r="BK553" s="79">
        <f t="shared" ca="1" si="465"/>
        <v>1750</v>
      </c>
      <c r="BL553" s="79">
        <f t="shared" ca="1" si="483"/>
        <v>1750</v>
      </c>
      <c r="BM553" s="79">
        <f t="shared" ca="1" si="492"/>
        <v>1750</v>
      </c>
      <c r="BN553" s="79">
        <f t="shared" ca="1" si="466"/>
        <v>0</v>
      </c>
      <c r="BO553" s="79">
        <f t="shared" ca="1" si="467"/>
        <v>0</v>
      </c>
      <c r="BP553" s="79">
        <f t="shared" ca="1" si="446"/>
        <v>901131.60100000002</v>
      </c>
      <c r="BQ553" s="14">
        <f ca="1">SUM(BO$12:BO553)</f>
        <v>460131.11</v>
      </c>
      <c r="BR553" s="77">
        <f ca="1">SUM(BM$12:BM553)+SUMIF(BN$12:BN553, "&lt;0")</f>
        <v>441000.49099999998</v>
      </c>
      <c r="BT553" s="78">
        <v>44727</v>
      </c>
      <c r="BU553" s="79">
        <f t="shared" ca="1" si="468"/>
        <v>2000</v>
      </c>
      <c r="BV553" s="79">
        <f t="shared" ca="1" si="484"/>
        <v>2000</v>
      </c>
      <c r="BW553" s="79">
        <f t="shared" ca="1" si="493"/>
        <v>2000</v>
      </c>
      <c r="BX553" s="79">
        <f t="shared" ca="1" si="469"/>
        <v>0</v>
      </c>
      <c r="BY553" s="79">
        <f t="shared" ca="1" si="470"/>
        <v>0</v>
      </c>
      <c r="BZ553" s="79">
        <f t="shared" ca="1" si="476"/>
        <v>1018081.4901089161</v>
      </c>
      <c r="CA553" s="14">
        <f ca="1">SUM(BY$12:BY553)</f>
        <v>520131.11000000004</v>
      </c>
      <c r="CB553" s="77">
        <f ca="1">SUM(BW$12:BW553)+SUMIF(BX$12:BX553, "&lt;0")</f>
        <v>497950.38010891608</v>
      </c>
      <c r="CD553" s="78">
        <v>44727</v>
      </c>
      <c r="CE553" s="79">
        <f t="shared" ca="1" si="471"/>
        <v>2500</v>
      </c>
      <c r="CF553" s="79">
        <f t="shared" ca="1" si="485"/>
        <v>2500</v>
      </c>
      <c r="CG553" s="79">
        <f t="shared" ca="1" si="494"/>
        <v>2156.4651963161832</v>
      </c>
      <c r="CH553" s="79">
        <f t="shared" ca="1" si="472"/>
        <v>343.53480368381679</v>
      </c>
      <c r="CI553" s="79">
        <f t="shared" ca="1" si="473"/>
        <v>343.53480368381679</v>
      </c>
      <c r="CJ553" s="79">
        <f t="shared" ca="1" si="447"/>
        <v>1244341.6999499127</v>
      </c>
      <c r="CK553" s="14">
        <f ca="1">SUM(CI$12:CI553)</f>
        <v>637789.67364637239</v>
      </c>
      <c r="CL553" s="77">
        <f ca="1">SUM(CG$12:CG553)+SUMIF(CH$12:CH553, "&lt;0")</f>
        <v>606552.02630354033</v>
      </c>
    </row>
    <row r="554" spans="1:90" x14ac:dyDescent="0.2">
      <c r="A554" s="56">
        <v>44728</v>
      </c>
      <c r="B554" s="76">
        <f ca="1">IF($A554&gt;= $C$5,$C$6, INDEX('[1]Historical Data'!$D$2:$D$742, MATCH(A554, '[1]Historical Data'!$B$2:$B$742, 0)))</f>
        <v>1942.7882857142852</v>
      </c>
      <c r="C554" s="79">
        <f t="shared" ca="1" si="477"/>
        <v>1942.7882857142852</v>
      </c>
      <c r="D554" s="79">
        <f t="shared" ca="1" si="486"/>
        <v>1622.2572857142825</v>
      </c>
      <c r="E554" s="79">
        <f t="shared" ca="1" si="448"/>
        <v>320.53100000000268</v>
      </c>
      <c r="F554" s="79">
        <f t="shared" ca="1" si="449"/>
        <v>320.53100000000268</v>
      </c>
      <c r="G554" s="79">
        <f t="shared" ca="1" si="474"/>
        <v>993684.8835714414</v>
      </c>
      <c r="H554" s="14">
        <f ca="1">SUM(F$12:F554)</f>
        <v>506720.82957142818</v>
      </c>
      <c r="I554" s="77">
        <f ca="1">SUM(D$12:D554)+SUMIF(E$12:E554, "&lt;0")</f>
        <v>486964.05399999965</v>
      </c>
      <c r="J554" s="14"/>
      <c r="K554" s="78">
        <v>44728</v>
      </c>
      <c r="L554" s="79">
        <f t="shared" ca="1" si="450"/>
        <v>1850.8969899038457</v>
      </c>
      <c r="M554" s="79">
        <f t="shared" ca="1" si="478"/>
        <v>1850.8969899038457</v>
      </c>
      <c r="N554" s="79">
        <f t="shared" ca="1" si="487"/>
        <v>1530.365989903843</v>
      </c>
      <c r="O554" s="79">
        <f t="shared" ca="1" si="451"/>
        <v>320.53100000000268</v>
      </c>
      <c r="P554" s="79">
        <f t="shared" ca="1" si="452"/>
        <v>320.53100000000268</v>
      </c>
      <c r="Q554" s="79">
        <f t="shared" ca="1" si="442"/>
        <v>950404.08324471558</v>
      </c>
      <c r="R554" s="14">
        <f ca="1">SUM(P$12:P554)</f>
        <v>484666.91857692192</v>
      </c>
      <c r="S554" s="77">
        <f ca="1">SUM(N$12:N554)+SUMIF(O$12:O554, "&lt;0")</f>
        <v>465737.16466778738</v>
      </c>
      <c r="U554" s="78">
        <v>44728</v>
      </c>
      <c r="V554" s="79">
        <f t="shared" ca="1" si="453"/>
        <v>1250</v>
      </c>
      <c r="W554" s="79">
        <f t="shared" ca="1" si="479"/>
        <v>1250</v>
      </c>
      <c r="X554" s="79">
        <f t="shared" ca="1" si="488"/>
        <v>929.46899999999732</v>
      </c>
      <c r="Y554" s="79">
        <f t="shared" ca="1" si="454"/>
        <v>320.53100000000268</v>
      </c>
      <c r="Z554" s="79">
        <f t="shared" ca="1" si="455"/>
        <v>320.53100000000268</v>
      </c>
      <c r="AA554" s="79">
        <f t="shared" ca="1" si="443"/>
        <v>667381.60100000002</v>
      </c>
      <c r="AB554" s="14">
        <f ca="1">SUM(Z$12:Z554)</f>
        <v>340451.641</v>
      </c>
      <c r="AC554" s="77">
        <f ca="1">SUM(X$12:X554)+SUMIF(Y$12:Y554, "&lt;0")</f>
        <v>326929.95999999996</v>
      </c>
      <c r="AE554" s="78">
        <v>44728</v>
      </c>
      <c r="AF554" s="79">
        <f t="shared" ca="1" si="456"/>
        <v>2000</v>
      </c>
      <c r="AG554" s="79">
        <f t="shared" ca="1" si="480"/>
        <v>2000</v>
      </c>
      <c r="AH554" s="79">
        <f t="shared" ca="1" si="489"/>
        <v>1679.4689999999973</v>
      </c>
      <c r="AI554" s="79">
        <f t="shared" ca="1" si="457"/>
        <v>320.53100000000268</v>
      </c>
      <c r="AJ554" s="79">
        <f t="shared" ca="1" si="458"/>
        <v>320.53100000000268</v>
      </c>
      <c r="AK554" s="79">
        <f t="shared" ca="1" si="475"/>
        <v>1020081.4901089161</v>
      </c>
      <c r="AL554" s="14">
        <f ca="1">SUM(AJ$12:AJ554)</f>
        <v>520451.64100000006</v>
      </c>
      <c r="AM554" s="77">
        <f ca="1">SUM(AH$12:AH554)+SUMIF(AI$12:AI554, "&lt;0")</f>
        <v>499629.84910891607</v>
      </c>
      <c r="AO554" s="78">
        <v>44728</v>
      </c>
      <c r="AP554" s="79">
        <f t="shared" ca="1" si="459"/>
        <v>3000</v>
      </c>
      <c r="AQ554" s="79">
        <f t="shared" ca="1" si="481"/>
        <v>3000</v>
      </c>
      <c r="AR554" s="79">
        <f t="shared" ca="1" si="490"/>
        <v>2115.3430804695281</v>
      </c>
      <c r="AS554" s="79">
        <f t="shared" ca="1" si="460"/>
        <v>884.6569195304719</v>
      </c>
      <c r="AT554" s="79">
        <f t="shared" ca="1" si="461"/>
        <v>884.6569195304719</v>
      </c>
      <c r="AU554" s="79">
        <f t="shared" ca="1" si="444"/>
        <v>1462967.7235622816</v>
      </c>
      <c r="AV554" s="14">
        <f ca="1">SUM(AT$12:AT554)</f>
        <v>747822.50562525005</v>
      </c>
      <c r="AW554" s="77">
        <f ca="1">SUM(AR$12:AR554)+SUMIF(AS$12:AS554, "&lt;0")</f>
        <v>715145.21793703199</v>
      </c>
      <c r="AX554" s="14"/>
      <c r="AZ554" s="78">
        <v>44728</v>
      </c>
      <c r="BA554" s="79">
        <f t="shared" ca="1" si="462"/>
        <v>1500</v>
      </c>
      <c r="BB554" s="79">
        <f t="shared" ca="1" si="482"/>
        <v>1500</v>
      </c>
      <c r="BC554" s="79">
        <f t="shared" ca="1" si="491"/>
        <v>1179.4689999999973</v>
      </c>
      <c r="BD554" s="79">
        <f t="shared" ca="1" si="463"/>
        <v>320.53100000000268</v>
      </c>
      <c r="BE554" s="79">
        <f t="shared" ca="1" si="464"/>
        <v>320.53100000000268</v>
      </c>
      <c r="BF554" s="79">
        <f t="shared" ca="1" si="445"/>
        <v>785131.60100000002</v>
      </c>
      <c r="BG554" s="14">
        <f ca="1">SUM(BE$12:BE554)</f>
        <v>400451.641</v>
      </c>
      <c r="BH554" s="77">
        <f ca="1">SUM(BC$12:BC554)+SUMIF(BD$12:BD554, "&lt;0")</f>
        <v>384679.96</v>
      </c>
      <c r="BJ554" s="78">
        <v>44728</v>
      </c>
      <c r="BK554" s="79">
        <f t="shared" ca="1" si="465"/>
        <v>1750</v>
      </c>
      <c r="BL554" s="79">
        <f t="shared" ca="1" si="483"/>
        <v>1750</v>
      </c>
      <c r="BM554" s="79">
        <f t="shared" ca="1" si="492"/>
        <v>1429.4689999999973</v>
      </c>
      <c r="BN554" s="79">
        <f t="shared" ca="1" si="466"/>
        <v>320.53100000000268</v>
      </c>
      <c r="BO554" s="79">
        <f t="shared" ca="1" si="467"/>
        <v>320.53100000000268</v>
      </c>
      <c r="BP554" s="79">
        <f t="shared" ca="1" si="446"/>
        <v>902881.60100000002</v>
      </c>
      <c r="BQ554" s="14">
        <f ca="1">SUM(BO$12:BO554)</f>
        <v>460451.641</v>
      </c>
      <c r="BR554" s="77">
        <f ca="1">SUM(BM$12:BM554)+SUMIF(BN$12:BN554, "&lt;0")</f>
        <v>442429.95999999996</v>
      </c>
      <c r="BT554" s="78">
        <v>44728</v>
      </c>
      <c r="BU554" s="79">
        <f t="shared" ca="1" si="468"/>
        <v>2000</v>
      </c>
      <c r="BV554" s="79">
        <f t="shared" ca="1" si="484"/>
        <v>2000</v>
      </c>
      <c r="BW554" s="79">
        <f t="shared" ca="1" si="493"/>
        <v>1679.4689999999973</v>
      </c>
      <c r="BX554" s="79">
        <f t="shared" ca="1" si="469"/>
        <v>320.53100000000268</v>
      </c>
      <c r="BY554" s="79">
        <f t="shared" ca="1" si="470"/>
        <v>320.53100000000268</v>
      </c>
      <c r="BZ554" s="79">
        <f t="shared" ca="1" si="476"/>
        <v>1020081.4901089161</v>
      </c>
      <c r="CA554" s="14">
        <f ca="1">SUM(BY$12:BY554)</f>
        <v>520451.64100000006</v>
      </c>
      <c r="CB554" s="77">
        <f ca="1">SUM(BW$12:BW554)+SUMIF(BX$12:BX554, "&lt;0")</f>
        <v>499629.84910891607</v>
      </c>
      <c r="CD554" s="78">
        <v>44728</v>
      </c>
      <c r="CE554" s="79">
        <f t="shared" ca="1" si="471"/>
        <v>2500</v>
      </c>
      <c r="CF554" s="79">
        <f t="shared" ca="1" si="485"/>
        <v>2500</v>
      </c>
      <c r="CG554" s="79">
        <f t="shared" ca="1" si="494"/>
        <v>1859.4394429632835</v>
      </c>
      <c r="CH554" s="79">
        <f t="shared" ca="1" si="472"/>
        <v>640.56055703671655</v>
      </c>
      <c r="CI554" s="79">
        <f t="shared" ca="1" si="473"/>
        <v>640.56055703671655</v>
      </c>
      <c r="CJ554" s="79">
        <f t="shared" ca="1" si="447"/>
        <v>1246841.6999499127</v>
      </c>
      <c r="CK554" s="14">
        <f ca="1">SUM(CI$12:CI554)</f>
        <v>638430.23420340905</v>
      </c>
      <c r="CL554" s="77">
        <f ca="1">SUM(CG$12:CG554)+SUMIF(CH$12:CH554, "&lt;0")</f>
        <v>608411.46574650367</v>
      </c>
    </row>
    <row r="555" spans="1:90" x14ac:dyDescent="0.2">
      <c r="A555" s="56">
        <v>44729</v>
      </c>
      <c r="B555" s="76">
        <f ca="1">IF($A555&gt;= $C$5,$C$6, INDEX('[1]Historical Data'!$D$2:$D$742, MATCH(A555, '[1]Historical Data'!$B$2:$B$742, 0)))</f>
        <v>1942.7882857142852</v>
      </c>
      <c r="C555" s="79">
        <f t="shared" ca="1" si="477"/>
        <v>1942.7882857142852</v>
      </c>
      <c r="D555" s="79">
        <f t="shared" ca="1" si="486"/>
        <v>1942.7882857142852</v>
      </c>
      <c r="E555" s="79">
        <f t="shared" ca="1" si="448"/>
        <v>0</v>
      </c>
      <c r="F555" s="79">
        <f t="shared" ca="1" si="449"/>
        <v>0</v>
      </c>
      <c r="G555" s="79">
        <f t="shared" ca="1" si="474"/>
        <v>995627.67185715574</v>
      </c>
      <c r="H555" s="14">
        <f ca="1">SUM(F$12:F555)</f>
        <v>506720.82957142818</v>
      </c>
      <c r="I555" s="77">
        <f ca="1">SUM(D$12:D555)+SUMIF(E$12:E555, "&lt;0")</f>
        <v>488906.84228571394</v>
      </c>
      <c r="J555" s="14"/>
      <c r="K555" s="78">
        <v>44729</v>
      </c>
      <c r="L555" s="79">
        <f t="shared" ca="1" si="450"/>
        <v>1850.8969899038457</v>
      </c>
      <c r="M555" s="79">
        <f t="shared" ca="1" si="478"/>
        <v>1850.8969899038457</v>
      </c>
      <c r="N555" s="79">
        <f t="shared" ca="1" si="487"/>
        <v>1850.8969899038457</v>
      </c>
      <c r="O555" s="79">
        <f t="shared" ca="1" si="451"/>
        <v>0</v>
      </c>
      <c r="P555" s="79">
        <f t="shared" ca="1" si="452"/>
        <v>0</v>
      </c>
      <c r="Q555" s="79">
        <f t="shared" ca="1" si="442"/>
        <v>952254.98023461946</v>
      </c>
      <c r="R555" s="14">
        <f ca="1">SUM(P$12:P555)</f>
        <v>484666.91857692192</v>
      </c>
      <c r="S555" s="77">
        <f ca="1">SUM(N$12:N555)+SUMIF(O$12:O555, "&lt;0")</f>
        <v>467588.0616576912</v>
      </c>
      <c r="U555" s="78">
        <v>44729</v>
      </c>
      <c r="V555" s="79">
        <f t="shared" ca="1" si="453"/>
        <v>1250</v>
      </c>
      <c r="W555" s="79">
        <f t="shared" ca="1" si="479"/>
        <v>1250</v>
      </c>
      <c r="X555" s="79">
        <f t="shared" ca="1" si="488"/>
        <v>1250</v>
      </c>
      <c r="Y555" s="79">
        <f t="shared" ca="1" si="454"/>
        <v>0</v>
      </c>
      <c r="Z555" s="79">
        <f t="shared" ca="1" si="455"/>
        <v>0</v>
      </c>
      <c r="AA555" s="79">
        <f t="shared" ca="1" si="443"/>
        <v>668631.60100000002</v>
      </c>
      <c r="AB555" s="14">
        <f ca="1">SUM(Z$12:Z555)</f>
        <v>340451.641</v>
      </c>
      <c r="AC555" s="77">
        <f ca="1">SUM(X$12:X555)+SUMIF(Y$12:Y555, "&lt;0")</f>
        <v>328179.95999999996</v>
      </c>
      <c r="AE555" s="78">
        <v>44729</v>
      </c>
      <c r="AF555" s="79">
        <f t="shared" ca="1" si="456"/>
        <v>2000</v>
      </c>
      <c r="AG555" s="79">
        <f t="shared" ca="1" si="480"/>
        <v>2000</v>
      </c>
      <c r="AH555" s="79">
        <f t="shared" ca="1" si="489"/>
        <v>2000</v>
      </c>
      <c r="AI555" s="79">
        <f t="shared" ca="1" si="457"/>
        <v>0</v>
      </c>
      <c r="AJ555" s="79">
        <f t="shared" ca="1" si="458"/>
        <v>0</v>
      </c>
      <c r="AK555" s="79">
        <f t="shared" ca="1" si="475"/>
        <v>1022081.4901089161</v>
      </c>
      <c r="AL555" s="14">
        <f ca="1">SUM(AJ$12:AJ555)</f>
        <v>520451.64100000006</v>
      </c>
      <c r="AM555" s="77">
        <f ca="1">SUM(AH$12:AH555)+SUMIF(AI$12:AI555, "&lt;0")</f>
        <v>501629.84910891607</v>
      </c>
      <c r="AO555" s="78">
        <v>44729</v>
      </c>
      <c r="AP555" s="79">
        <f t="shared" ca="1" si="459"/>
        <v>3000</v>
      </c>
      <c r="AQ555" s="79">
        <f t="shared" ca="1" si="481"/>
        <v>3000</v>
      </c>
      <c r="AR555" s="79">
        <f t="shared" ca="1" si="490"/>
        <v>2435.8740804695308</v>
      </c>
      <c r="AS555" s="79">
        <f t="shared" ca="1" si="460"/>
        <v>564.12591953046922</v>
      </c>
      <c r="AT555" s="79">
        <f t="shared" ca="1" si="461"/>
        <v>564.12591953046922</v>
      </c>
      <c r="AU555" s="79">
        <f t="shared" ca="1" si="444"/>
        <v>1465967.7235622816</v>
      </c>
      <c r="AV555" s="14">
        <f ca="1">SUM(AT$12:AT555)</f>
        <v>748386.63154478057</v>
      </c>
      <c r="AW555" s="77">
        <f ca="1">SUM(AR$12:AR555)+SUMIF(AS$12:AS555, "&lt;0")</f>
        <v>717581.09201750148</v>
      </c>
      <c r="AX555" s="14"/>
      <c r="AZ555" s="78">
        <v>44729</v>
      </c>
      <c r="BA555" s="79">
        <f t="shared" ca="1" si="462"/>
        <v>1500</v>
      </c>
      <c r="BB555" s="79">
        <f t="shared" ca="1" si="482"/>
        <v>1500</v>
      </c>
      <c r="BC555" s="79">
        <f t="shared" ca="1" si="491"/>
        <v>1500</v>
      </c>
      <c r="BD555" s="79">
        <f t="shared" ca="1" si="463"/>
        <v>0</v>
      </c>
      <c r="BE555" s="79">
        <f t="shared" ca="1" si="464"/>
        <v>0</v>
      </c>
      <c r="BF555" s="79">
        <f t="shared" ca="1" si="445"/>
        <v>786631.60100000002</v>
      </c>
      <c r="BG555" s="14">
        <f ca="1">SUM(BE$12:BE555)</f>
        <v>400451.641</v>
      </c>
      <c r="BH555" s="77">
        <f ca="1">SUM(BC$12:BC555)+SUMIF(BD$12:BD555, "&lt;0")</f>
        <v>386179.96</v>
      </c>
      <c r="BJ555" s="78">
        <v>44729</v>
      </c>
      <c r="BK555" s="79">
        <f t="shared" ca="1" si="465"/>
        <v>1750</v>
      </c>
      <c r="BL555" s="79">
        <f t="shared" ca="1" si="483"/>
        <v>1750</v>
      </c>
      <c r="BM555" s="79">
        <f t="shared" ca="1" si="492"/>
        <v>1750</v>
      </c>
      <c r="BN555" s="79">
        <f t="shared" ca="1" si="466"/>
        <v>0</v>
      </c>
      <c r="BO555" s="79">
        <f t="shared" ca="1" si="467"/>
        <v>0</v>
      </c>
      <c r="BP555" s="79">
        <f t="shared" ca="1" si="446"/>
        <v>904631.60100000002</v>
      </c>
      <c r="BQ555" s="14">
        <f ca="1">SUM(BO$12:BO555)</f>
        <v>460451.641</v>
      </c>
      <c r="BR555" s="77">
        <f ca="1">SUM(BM$12:BM555)+SUMIF(BN$12:BN555, "&lt;0")</f>
        <v>444179.95999999996</v>
      </c>
      <c r="BT555" s="78">
        <v>44729</v>
      </c>
      <c r="BU555" s="79">
        <f t="shared" ca="1" si="468"/>
        <v>2000</v>
      </c>
      <c r="BV555" s="79">
        <f t="shared" ca="1" si="484"/>
        <v>2000</v>
      </c>
      <c r="BW555" s="79">
        <f t="shared" ca="1" si="493"/>
        <v>2000</v>
      </c>
      <c r="BX555" s="79">
        <f t="shared" ca="1" si="469"/>
        <v>0</v>
      </c>
      <c r="BY555" s="79">
        <f t="shared" ca="1" si="470"/>
        <v>0</v>
      </c>
      <c r="BZ555" s="79">
        <f t="shared" ca="1" si="476"/>
        <v>1022081.4901089161</v>
      </c>
      <c r="CA555" s="14">
        <f ca="1">SUM(BY$12:BY555)</f>
        <v>520451.64100000006</v>
      </c>
      <c r="CB555" s="77">
        <f ca="1">SUM(BW$12:BW555)+SUMIF(BX$12:BX555, "&lt;0")</f>
        <v>501629.84910891607</v>
      </c>
      <c r="CD555" s="78">
        <v>44729</v>
      </c>
      <c r="CE555" s="79">
        <f t="shared" ca="1" si="471"/>
        <v>2500</v>
      </c>
      <c r="CF555" s="79">
        <f t="shared" ca="1" si="485"/>
        <v>2500</v>
      </c>
      <c r="CG555" s="79">
        <f t="shared" ca="1" si="494"/>
        <v>2203.4756896103891</v>
      </c>
      <c r="CH555" s="79">
        <f t="shared" ca="1" si="472"/>
        <v>296.52431038961095</v>
      </c>
      <c r="CI555" s="79">
        <f t="shared" ca="1" si="473"/>
        <v>296.52431038961095</v>
      </c>
      <c r="CJ555" s="79">
        <f t="shared" ca="1" si="447"/>
        <v>1249341.6999499127</v>
      </c>
      <c r="CK555" s="14">
        <f ca="1">SUM(CI$12:CI555)</f>
        <v>638726.7585137987</v>
      </c>
      <c r="CL555" s="77">
        <f ca="1">SUM(CG$12:CG555)+SUMIF(CH$12:CH555, "&lt;0")</f>
        <v>610614.94143611402</v>
      </c>
    </row>
    <row r="556" spans="1:90" x14ac:dyDescent="0.2">
      <c r="A556" s="56">
        <v>44730</v>
      </c>
      <c r="B556" s="76">
        <f ca="1">IF($A556&gt;= $C$5,$C$6, INDEX('[1]Historical Data'!$D$2:$D$742, MATCH(A556, '[1]Historical Data'!$B$2:$B$742, 0)))</f>
        <v>1942.7882857142852</v>
      </c>
      <c r="C556" s="79">
        <f t="shared" ca="1" si="477"/>
        <v>1942.7882857142852</v>
      </c>
      <c r="D556" s="79">
        <f t="shared" ca="1" si="486"/>
        <v>1942.7882857142852</v>
      </c>
      <c r="E556" s="79">
        <f t="shared" ca="1" si="448"/>
        <v>0</v>
      </c>
      <c r="F556" s="79">
        <f t="shared" ca="1" si="449"/>
        <v>0</v>
      </c>
      <c r="G556" s="79">
        <f t="shared" ca="1" si="474"/>
        <v>997570.46014287008</v>
      </c>
      <c r="H556" s="14">
        <f ca="1">SUM(F$12:F556)</f>
        <v>506720.82957142818</v>
      </c>
      <c r="I556" s="77">
        <f ca="1">SUM(D$12:D556)+SUMIF(E$12:E556, "&lt;0")</f>
        <v>490849.63057142822</v>
      </c>
      <c r="J556" s="14"/>
      <c r="K556" s="78">
        <v>44730</v>
      </c>
      <c r="L556" s="79">
        <f t="shared" ca="1" si="450"/>
        <v>1850.8969899038457</v>
      </c>
      <c r="M556" s="79">
        <f t="shared" ca="1" si="478"/>
        <v>1850.8969899038457</v>
      </c>
      <c r="N556" s="79">
        <f t="shared" ca="1" si="487"/>
        <v>1850.8969899038457</v>
      </c>
      <c r="O556" s="79">
        <f t="shared" ca="1" si="451"/>
        <v>0</v>
      </c>
      <c r="P556" s="79">
        <f t="shared" ca="1" si="452"/>
        <v>0</v>
      </c>
      <c r="Q556" s="79">
        <f t="shared" ca="1" si="442"/>
        <v>954105.87722452334</v>
      </c>
      <c r="R556" s="14">
        <f ca="1">SUM(P$12:P556)</f>
        <v>484666.91857692192</v>
      </c>
      <c r="S556" s="77">
        <f ca="1">SUM(N$12:N556)+SUMIF(O$12:O556, "&lt;0")</f>
        <v>469438.95864759502</v>
      </c>
      <c r="U556" s="78">
        <v>44730</v>
      </c>
      <c r="V556" s="79">
        <f t="shared" ca="1" si="453"/>
        <v>1250</v>
      </c>
      <c r="W556" s="79">
        <f t="shared" ca="1" si="479"/>
        <v>1250</v>
      </c>
      <c r="X556" s="79">
        <f t="shared" ca="1" si="488"/>
        <v>1250</v>
      </c>
      <c r="Y556" s="79">
        <f t="shared" ca="1" si="454"/>
        <v>0</v>
      </c>
      <c r="Z556" s="79">
        <f t="shared" ca="1" si="455"/>
        <v>0</v>
      </c>
      <c r="AA556" s="79">
        <f t="shared" ca="1" si="443"/>
        <v>669881.60100000002</v>
      </c>
      <c r="AB556" s="14">
        <f ca="1">SUM(Z$12:Z556)</f>
        <v>340451.641</v>
      </c>
      <c r="AC556" s="77">
        <f ca="1">SUM(X$12:X556)+SUMIF(Y$12:Y556, "&lt;0")</f>
        <v>329429.95999999996</v>
      </c>
      <c r="AE556" s="78">
        <v>44730</v>
      </c>
      <c r="AF556" s="79">
        <f t="shared" ca="1" si="456"/>
        <v>2000</v>
      </c>
      <c r="AG556" s="79">
        <f t="shared" ca="1" si="480"/>
        <v>2000</v>
      </c>
      <c r="AH556" s="79">
        <f t="shared" ca="1" si="489"/>
        <v>2000</v>
      </c>
      <c r="AI556" s="79">
        <f t="shared" ca="1" si="457"/>
        <v>0</v>
      </c>
      <c r="AJ556" s="79">
        <f t="shared" ca="1" si="458"/>
        <v>0</v>
      </c>
      <c r="AK556" s="79">
        <f t="shared" ca="1" si="475"/>
        <v>1024081.4901089161</v>
      </c>
      <c r="AL556" s="14">
        <f ca="1">SUM(AJ$12:AJ556)</f>
        <v>520451.64100000006</v>
      </c>
      <c r="AM556" s="77">
        <f ca="1">SUM(AH$12:AH556)+SUMIF(AI$12:AI556, "&lt;0")</f>
        <v>503629.84910891607</v>
      </c>
      <c r="AO556" s="78">
        <v>44730</v>
      </c>
      <c r="AP556" s="79">
        <f t="shared" ca="1" si="459"/>
        <v>3000</v>
      </c>
      <c r="AQ556" s="79">
        <f t="shared" ca="1" si="481"/>
        <v>3000</v>
      </c>
      <c r="AR556" s="79">
        <f t="shared" ca="1" si="490"/>
        <v>2435.8740804695312</v>
      </c>
      <c r="AS556" s="79">
        <f t="shared" ca="1" si="460"/>
        <v>564.12591953046876</v>
      </c>
      <c r="AT556" s="79">
        <f t="shared" ca="1" si="461"/>
        <v>564.12591953046876</v>
      </c>
      <c r="AU556" s="79">
        <f t="shared" ca="1" si="444"/>
        <v>1468967.7235622816</v>
      </c>
      <c r="AV556" s="14">
        <f ca="1">SUM(AT$12:AT556)</f>
        <v>748950.75746431109</v>
      </c>
      <c r="AW556" s="77">
        <f ca="1">SUM(AR$12:AR556)+SUMIF(AS$12:AS556, "&lt;0")</f>
        <v>720016.96609797096</v>
      </c>
      <c r="AX556" s="14"/>
      <c r="AZ556" s="78">
        <v>44730</v>
      </c>
      <c r="BA556" s="79">
        <f t="shared" ca="1" si="462"/>
        <v>1500</v>
      </c>
      <c r="BB556" s="79">
        <f t="shared" ca="1" si="482"/>
        <v>1500</v>
      </c>
      <c r="BC556" s="79">
        <f t="shared" ca="1" si="491"/>
        <v>1500</v>
      </c>
      <c r="BD556" s="79">
        <f t="shared" ca="1" si="463"/>
        <v>0</v>
      </c>
      <c r="BE556" s="79">
        <f t="shared" ca="1" si="464"/>
        <v>0</v>
      </c>
      <c r="BF556" s="79">
        <f t="shared" ca="1" si="445"/>
        <v>788131.60100000002</v>
      </c>
      <c r="BG556" s="14">
        <f ca="1">SUM(BE$12:BE556)</f>
        <v>400451.641</v>
      </c>
      <c r="BH556" s="77">
        <f ca="1">SUM(BC$12:BC556)+SUMIF(BD$12:BD556, "&lt;0")</f>
        <v>387679.96</v>
      </c>
      <c r="BJ556" s="78">
        <v>44730</v>
      </c>
      <c r="BK556" s="79">
        <f t="shared" ca="1" si="465"/>
        <v>1750</v>
      </c>
      <c r="BL556" s="79">
        <f t="shared" ca="1" si="483"/>
        <v>1750</v>
      </c>
      <c r="BM556" s="79">
        <f t="shared" ca="1" si="492"/>
        <v>1750</v>
      </c>
      <c r="BN556" s="79">
        <f t="shared" ca="1" si="466"/>
        <v>0</v>
      </c>
      <c r="BO556" s="79">
        <f t="shared" ca="1" si="467"/>
        <v>0</v>
      </c>
      <c r="BP556" s="79">
        <f t="shared" ca="1" si="446"/>
        <v>906381.60100000002</v>
      </c>
      <c r="BQ556" s="14">
        <f ca="1">SUM(BO$12:BO556)</f>
        <v>460451.641</v>
      </c>
      <c r="BR556" s="77">
        <f ca="1">SUM(BM$12:BM556)+SUMIF(BN$12:BN556, "&lt;0")</f>
        <v>445929.95999999996</v>
      </c>
      <c r="BT556" s="78">
        <v>44730</v>
      </c>
      <c r="BU556" s="79">
        <f t="shared" ca="1" si="468"/>
        <v>2000</v>
      </c>
      <c r="BV556" s="79">
        <f t="shared" ca="1" si="484"/>
        <v>2000</v>
      </c>
      <c r="BW556" s="79">
        <f t="shared" ca="1" si="493"/>
        <v>2000</v>
      </c>
      <c r="BX556" s="79">
        <f t="shared" ca="1" si="469"/>
        <v>0</v>
      </c>
      <c r="BY556" s="79">
        <f t="shared" ca="1" si="470"/>
        <v>0</v>
      </c>
      <c r="BZ556" s="79">
        <f t="shared" ca="1" si="476"/>
        <v>1024081.4901089161</v>
      </c>
      <c r="CA556" s="14">
        <f ca="1">SUM(BY$12:BY556)</f>
        <v>520451.64100000006</v>
      </c>
      <c r="CB556" s="77">
        <f ca="1">SUM(BW$12:BW556)+SUMIF(BX$12:BX556, "&lt;0")</f>
        <v>503629.84910891607</v>
      </c>
      <c r="CD556" s="78">
        <v>44730</v>
      </c>
      <c r="CE556" s="79">
        <f t="shared" ca="1" si="471"/>
        <v>2500</v>
      </c>
      <c r="CF556" s="79">
        <f t="shared" ca="1" si="485"/>
        <v>2500</v>
      </c>
      <c r="CG556" s="79">
        <f t="shared" ca="1" si="494"/>
        <v>2226.980936257492</v>
      </c>
      <c r="CH556" s="79">
        <f t="shared" ca="1" si="472"/>
        <v>273.01906374250802</v>
      </c>
      <c r="CI556" s="79">
        <f t="shared" ca="1" si="473"/>
        <v>273.01906374250802</v>
      </c>
      <c r="CJ556" s="79">
        <f t="shared" ca="1" si="447"/>
        <v>1251841.6999499127</v>
      </c>
      <c r="CK556" s="14">
        <f ca="1">SUM(CI$12:CI556)</f>
        <v>638999.77757754119</v>
      </c>
      <c r="CL556" s="77">
        <f ca="1">SUM(CG$12:CG556)+SUMIF(CH$12:CH556, "&lt;0")</f>
        <v>612841.92237237154</v>
      </c>
    </row>
    <row r="557" spans="1:90" x14ac:dyDescent="0.2">
      <c r="A557" s="56">
        <v>44731</v>
      </c>
      <c r="B557" s="76">
        <f ca="1">IF($A557&gt;= $C$5,$C$6, INDEX('[1]Historical Data'!$D$2:$D$742, MATCH(A557, '[1]Historical Data'!$B$2:$B$742, 0)))</f>
        <v>1942.7882857142852</v>
      </c>
      <c r="C557" s="79">
        <f t="shared" ca="1" si="477"/>
        <v>1942.7882857142852</v>
      </c>
      <c r="D557" s="79">
        <f t="shared" ca="1" si="486"/>
        <v>1504.8522857142837</v>
      </c>
      <c r="E557" s="79">
        <f t="shared" ca="1" si="448"/>
        <v>437.93600000000151</v>
      </c>
      <c r="F557" s="79">
        <f t="shared" ca="1" si="449"/>
        <v>437.93600000000151</v>
      </c>
      <c r="G557" s="79">
        <f t="shared" ca="1" si="474"/>
        <v>999513.24842858443</v>
      </c>
      <c r="H557" s="14">
        <f ca="1">SUM(F$12:F557)</f>
        <v>507158.76557142817</v>
      </c>
      <c r="I557" s="77">
        <f ca="1">SUM(D$12:D557)+SUMIF(E$12:E557, "&lt;0")</f>
        <v>492354.48285714252</v>
      </c>
      <c r="J557" s="14"/>
      <c r="K557" s="78">
        <v>44731</v>
      </c>
      <c r="L557" s="79">
        <f t="shared" ca="1" si="450"/>
        <v>1850.8969899038457</v>
      </c>
      <c r="M557" s="79">
        <f t="shared" ca="1" si="478"/>
        <v>1850.8969899038457</v>
      </c>
      <c r="N557" s="79">
        <f t="shared" ca="1" si="487"/>
        <v>1412.9609899038442</v>
      </c>
      <c r="O557" s="79">
        <f t="shared" ca="1" si="451"/>
        <v>437.93600000000151</v>
      </c>
      <c r="P557" s="79">
        <f t="shared" ca="1" si="452"/>
        <v>437.93600000000151</v>
      </c>
      <c r="Q557" s="79">
        <f t="shared" ref="Q557:Q620" ca="1" si="495">L557+Q556</f>
        <v>955956.77421442722</v>
      </c>
      <c r="R557" s="14">
        <f ca="1">SUM(P$12:P557)</f>
        <v>485104.85457692191</v>
      </c>
      <c r="S557" s="77">
        <f ca="1">SUM(N$12:N557)+SUMIF(O$12:O557, "&lt;0")</f>
        <v>470851.91963749885</v>
      </c>
      <c r="U557" s="78">
        <v>44731</v>
      </c>
      <c r="V557" s="79">
        <f t="shared" ca="1" si="453"/>
        <v>1250</v>
      </c>
      <c r="W557" s="79">
        <f t="shared" ca="1" si="479"/>
        <v>1250</v>
      </c>
      <c r="X557" s="79">
        <f t="shared" ca="1" si="488"/>
        <v>812.06399999999849</v>
      </c>
      <c r="Y557" s="79">
        <f t="shared" ca="1" si="454"/>
        <v>437.93600000000151</v>
      </c>
      <c r="Z557" s="79">
        <f t="shared" ca="1" si="455"/>
        <v>437.93600000000151</v>
      </c>
      <c r="AA557" s="79">
        <f t="shared" ref="AA557:AA620" ca="1" si="496">V557+AA556</f>
        <v>671131.60100000002</v>
      </c>
      <c r="AB557" s="14">
        <f ca="1">SUM(Z$12:Z557)</f>
        <v>340889.57699999999</v>
      </c>
      <c r="AC557" s="77">
        <f ca="1">SUM(X$12:X557)+SUMIF(Y$12:Y557, "&lt;0")</f>
        <v>330242.02399999998</v>
      </c>
      <c r="AE557" s="78">
        <v>44731</v>
      </c>
      <c r="AF557" s="79">
        <f t="shared" ca="1" si="456"/>
        <v>2000</v>
      </c>
      <c r="AG557" s="79">
        <f t="shared" ca="1" si="480"/>
        <v>2000</v>
      </c>
      <c r="AH557" s="79">
        <f t="shared" ca="1" si="489"/>
        <v>1562.0639999999985</v>
      </c>
      <c r="AI557" s="79">
        <f t="shared" ca="1" si="457"/>
        <v>437.93600000000151</v>
      </c>
      <c r="AJ557" s="79">
        <f t="shared" ca="1" si="458"/>
        <v>437.93600000000151</v>
      </c>
      <c r="AK557" s="79">
        <f t="shared" ca="1" si="475"/>
        <v>1026081.4901089161</v>
      </c>
      <c r="AL557" s="14">
        <f ca="1">SUM(AJ$12:AJ557)</f>
        <v>520889.57700000005</v>
      </c>
      <c r="AM557" s="77">
        <f ca="1">SUM(AH$12:AH557)+SUMIF(AI$12:AI557, "&lt;0")</f>
        <v>505191.91310891608</v>
      </c>
      <c r="AO557" s="78">
        <v>44731</v>
      </c>
      <c r="AP557" s="79">
        <f t="shared" ca="1" si="459"/>
        <v>3000</v>
      </c>
      <c r="AQ557" s="79">
        <f t="shared" ca="1" si="481"/>
        <v>3000</v>
      </c>
      <c r="AR557" s="79">
        <f t="shared" ca="1" si="490"/>
        <v>1997.9380804695293</v>
      </c>
      <c r="AS557" s="79">
        <f t="shared" ca="1" si="460"/>
        <v>1002.0619195304707</v>
      </c>
      <c r="AT557" s="79">
        <f t="shared" ca="1" si="461"/>
        <v>1002.0619195304707</v>
      </c>
      <c r="AU557" s="79">
        <f t="shared" ref="AU557:AU620" ca="1" si="497">AP557+AU556</f>
        <v>1471967.7235622816</v>
      </c>
      <c r="AV557" s="14">
        <f ca="1">SUM(AT$12:AT557)</f>
        <v>749952.81938384159</v>
      </c>
      <c r="AW557" s="77">
        <f ca="1">SUM(AR$12:AR557)+SUMIF(AS$12:AS557, "&lt;0")</f>
        <v>722014.90417844045</v>
      </c>
      <c r="AX557" s="14"/>
      <c r="AZ557" s="78">
        <v>44731</v>
      </c>
      <c r="BA557" s="79">
        <f t="shared" ca="1" si="462"/>
        <v>1500</v>
      </c>
      <c r="BB557" s="79">
        <f t="shared" ca="1" si="482"/>
        <v>1500</v>
      </c>
      <c r="BC557" s="79">
        <f t="shared" ca="1" si="491"/>
        <v>1062.0639999999985</v>
      </c>
      <c r="BD557" s="79">
        <f t="shared" ca="1" si="463"/>
        <v>437.93600000000151</v>
      </c>
      <c r="BE557" s="79">
        <f t="shared" ca="1" si="464"/>
        <v>437.93600000000151</v>
      </c>
      <c r="BF557" s="79">
        <f t="shared" ref="BF557:BF620" ca="1" si="498">BA557+BF556</f>
        <v>789631.60100000002</v>
      </c>
      <c r="BG557" s="14">
        <f ca="1">SUM(BE$12:BE557)</f>
        <v>400889.57699999999</v>
      </c>
      <c r="BH557" s="77">
        <f ca="1">SUM(BC$12:BC557)+SUMIF(BD$12:BD557, "&lt;0")</f>
        <v>388742.02400000003</v>
      </c>
      <c r="BJ557" s="78">
        <v>44731</v>
      </c>
      <c r="BK557" s="79">
        <f t="shared" ca="1" si="465"/>
        <v>1750</v>
      </c>
      <c r="BL557" s="79">
        <f t="shared" ca="1" si="483"/>
        <v>1750</v>
      </c>
      <c r="BM557" s="79">
        <f t="shared" ca="1" si="492"/>
        <v>1312.0639999999985</v>
      </c>
      <c r="BN557" s="79">
        <f t="shared" ca="1" si="466"/>
        <v>437.93600000000151</v>
      </c>
      <c r="BO557" s="79">
        <f t="shared" ca="1" si="467"/>
        <v>437.93600000000151</v>
      </c>
      <c r="BP557" s="79">
        <f t="shared" ref="BP557:BP620" ca="1" si="499">BK557+BP556</f>
        <v>908131.60100000002</v>
      </c>
      <c r="BQ557" s="14">
        <f ca="1">SUM(BO$12:BO557)</f>
        <v>460889.57699999999</v>
      </c>
      <c r="BR557" s="77">
        <f ca="1">SUM(BM$12:BM557)+SUMIF(BN$12:BN557, "&lt;0")</f>
        <v>447242.02399999998</v>
      </c>
      <c r="BT557" s="78">
        <v>44731</v>
      </c>
      <c r="BU557" s="79">
        <f t="shared" ca="1" si="468"/>
        <v>2000</v>
      </c>
      <c r="BV557" s="79">
        <f t="shared" ca="1" si="484"/>
        <v>2000</v>
      </c>
      <c r="BW557" s="79">
        <f t="shared" ca="1" si="493"/>
        <v>1562.0639999999985</v>
      </c>
      <c r="BX557" s="79">
        <f t="shared" ca="1" si="469"/>
        <v>437.93600000000151</v>
      </c>
      <c r="BY557" s="79">
        <f t="shared" ca="1" si="470"/>
        <v>437.93600000000151</v>
      </c>
      <c r="BZ557" s="79">
        <f t="shared" ca="1" si="476"/>
        <v>1026081.4901089161</v>
      </c>
      <c r="CA557" s="14">
        <f ca="1">SUM(BY$12:BY557)</f>
        <v>520889.57700000005</v>
      </c>
      <c r="CB557" s="77">
        <f ca="1">SUM(BW$12:BW557)+SUMIF(BX$12:BX557, "&lt;0")</f>
        <v>505191.91310891608</v>
      </c>
      <c r="CD557" s="78">
        <v>44731</v>
      </c>
      <c r="CE557" s="79">
        <f t="shared" ca="1" si="471"/>
        <v>2500</v>
      </c>
      <c r="CF557" s="79">
        <f t="shared" ca="1" si="485"/>
        <v>2500</v>
      </c>
      <c r="CG557" s="79">
        <f t="shared" ca="1" si="494"/>
        <v>1812.5501829045934</v>
      </c>
      <c r="CH557" s="79">
        <f t="shared" ca="1" si="472"/>
        <v>687.44981709540662</v>
      </c>
      <c r="CI557" s="79">
        <f t="shared" ca="1" si="473"/>
        <v>687.44981709540662</v>
      </c>
      <c r="CJ557" s="79">
        <f t="shared" ref="CJ557:CJ620" ca="1" si="500">CE557+CJ556</f>
        <v>1254341.6999499127</v>
      </c>
      <c r="CK557" s="14">
        <f ca="1">SUM(CI$12:CI557)</f>
        <v>639687.2273946366</v>
      </c>
      <c r="CL557" s="77">
        <f ca="1">SUM(CG$12:CG557)+SUMIF(CH$12:CH557, "&lt;0")</f>
        <v>614654.47255527612</v>
      </c>
    </row>
    <row r="558" spans="1:90" x14ac:dyDescent="0.2">
      <c r="A558" s="56">
        <v>44732</v>
      </c>
      <c r="B558" s="76">
        <f ca="1">IF($A558&gt;= $C$5,$C$6, INDEX('[1]Historical Data'!$D$2:$D$742, MATCH(A558, '[1]Historical Data'!$B$2:$B$742, 0)))</f>
        <v>1942.7882857142852</v>
      </c>
      <c r="C558" s="79">
        <f t="shared" ca="1" si="477"/>
        <v>1942.7882857142852</v>
      </c>
      <c r="D558" s="79">
        <f t="shared" ca="1" si="486"/>
        <v>355.01828571428473</v>
      </c>
      <c r="E558" s="79">
        <f t="shared" ca="1" si="448"/>
        <v>1587.7700000000004</v>
      </c>
      <c r="F558" s="79">
        <f t="shared" ca="1" si="449"/>
        <v>1587.7700000000004</v>
      </c>
      <c r="G558" s="79">
        <f t="shared" ca="1" si="474"/>
        <v>1001456.0367142988</v>
      </c>
      <c r="H558" s="14">
        <f ca="1">SUM(F$12:F558)</f>
        <v>508746.53557142819</v>
      </c>
      <c r="I558" s="77">
        <f ca="1">SUM(D$12:D558)+SUMIF(E$12:E558, "&lt;0")</f>
        <v>492709.50114285678</v>
      </c>
      <c r="J558" s="14"/>
      <c r="K558" s="78">
        <v>44732</v>
      </c>
      <c r="L558" s="79">
        <f t="shared" ca="1" si="450"/>
        <v>1850.8969899038457</v>
      </c>
      <c r="M558" s="79">
        <f t="shared" ca="1" si="478"/>
        <v>1850.8969899038457</v>
      </c>
      <c r="N558" s="79">
        <f t="shared" ca="1" si="487"/>
        <v>263.12698990384524</v>
      </c>
      <c r="O558" s="79">
        <f t="shared" ca="1" si="451"/>
        <v>1587.7700000000004</v>
      </c>
      <c r="P558" s="79">
        <f t="shared" ca="1" si="452"/>
        <v>1587.7700000000004</v>
      </c>
      <c r="Q558" s="79">
        <f t="shared" ca="1" si="495"/>
        <v>957807.6712043311</v>
      </c>
      <c r="R558" s="14">
        <f ca="1">SUM(P$12:P558)</f>
        <v>486692.62457692192</v>
      </c>
      <c r="S558" s="77">
        <f ca="1">SUM(N$12:N558)+SUMIF(O$12:O558, "&lt;0")</f>
        <v>471115.04662740271</v>
      </c>
      <c r="U558" s="78">
        <v>44732</v>
      </c>
      <c r="V558" s="79">
        <f t="shared" ca="1" si="453"/>
        <v>1250</v>
      </c>
      <c r="W558" s="79">
        <f t="shared" ca="1" si="479"/>
        <v>1250</v>
      </c>
      <c r="X558" s="79">
        <f t="shared" ca="1" si="488"/>
        <v>0</v>
      </c>
      <c r="Y558" s="79">
        <f t="shared" ca="1" si="454"/>
        <v>1250</v>
      </c>
      <c r="Z558" s="79">
        <f t="shared" ca="1" si="455"/>
        <v>1250</v>
      </c>
      <c r="AA558" s="79">
        <f t="shared" ca="1" si="496"/>
        <v>672381.60100000002</v>
      </c>
      <c r="AB558" s="14">
        <f ca="1">SUM(Z$12:Z558)</f>
        <v>342139.57699999999</v>
      </c>
      <c r="AC558" s="77">
        <f ca="1">SUM(X$12:X558)+SUMIF(Y$12:Y558, "&lt;0")</f>
        <v>330242.02399999998</v>
      </c>
      <c r="AE558" s="78">
        <v>44732</v>
      </c>
      <c r="AF558" s="79">
        <f t="shared" ca="1" si="456"/>
        <v>2000</v>
      </c>
      <c r="AG558" s="79">
        <f t="shared" ca="1" si="480"/>
        <v>2000</v>
      </c>
      <c r="AH558" s="79">
        <f t="shared" ca="1" si="489"/>
        <v>412.22999999999956</v>
      </c>
      <c r="AI558" s="79">
        <f t="shared" ca="1" si="457"/>
        <v>1587.7700000000004</v>
      </c>
      <c r="AJ558" s="79">
        <f t="shared" ca="1" si="458"/>
        <v>1587.7700000000004</v>
      </c>
      <c r="AK558" s="79">
        <f t="shared" ca="1" si="475"/>
        <v>1028081.4901089161</v>
      </c>
      <c r="AL558" s="14">
        <f ca="1">SUM(AJ$12:AJ558)</f>
        <v>522477.34700000007</v>
      </c>
      <c r="AM558" s="77">
        <f ca="1">SUM(AH$12:AH558)+SUMIF(AI$12:AI558, "&lt;0")</f>
        <v>505604.14310891606</v>
      </c>
      <c r="AO558" s="78">
        <v>44732</v>
      </c>
      <c r="AP558" s="79">
        <f t="shared" ca="1" si="459"/>
        <v>3000</v>
      </c>
      <c r="AQ558" s="79">
        <f t="shared" ca="1" si="481"/>
        <v>3000</v>
      </c>
      <c r="AR558" s="79">
        <f t="shared" ca="1" si="490"/>
        <v>848.10408046953034</v>
      </c>
      <c r="AS558" s="79">
        <f t="shared" ca="1" si="460"/>
        <v>2151.8959195304697</v>
      </c>
      <c r="AT558" s="79">
        <f t="shared" ca="1" si="461"/>
        <v>2151.8959195304697</v>
      </c>
      <c r="AU558" s="79">
        <f t="shared" ca="1" si="497"/>
        <v>1474967.7235622816</v>
      </c>
      <c r="AV558" s="14">
        <f ca="1">SUM(AT$12:AT558)</f>
        <v>752104.71530337201</v>
      </c>
      <c r="AW558" s="77">
        <f ca="1">SUM(AR$12:AR558)+SUMIF(AS$12:AS558, "&lt;0")</f>
        <v>722863.00825891003</v>
      </c>
      <c r="AX558" s="14"/>
      <c r="AZ558" s="78">
        <v>44732</v>
      </c>
      <c r="BA558" s="79">
        <f t="shared" ca="1" si="462"/>
        <v>1500</v>
      </c>
      <c r="BB558" s="79">
        <f t="shared" ca="1" si="482"/>
        <v>1500</v>
      </c>
      <c r="BC558" s="79">
        <f t="shared" ca="1" si="491"/>
        <v>0</v>
      </c>
      <c r="BD558" s="79">
        <f t="shared" ca="1" si="463"/>
        <v>1500</v>
      </c>
      <c r="BE558" s="79">
        <f t="shared" ca="1" si="464"/>
        <v>1500</v>
      </c>
      <c r="BF558" s="79">
        <f t="shared" ca="1" si="498"/>
        <v>791131.60100000002</v>
      </c>
      <c r="BG558" s="14">
        <f ca="1">SUM(BE$12:BE558)</f>
        <v>402389.57699999999</v>
      </c>
      <c r="BH558" s="77">
        <f ca="1">SUM(BC$12:BC558)+SUMIF(BD$12:BD558, "&lt;0")</f>
        <v>388742.02400000003</v>
      </c>
      <c r="BJ558" s="78">
        <v>44732</v>
      </c>
      <c r="BK558" s="79">
        <f t="shared" ca="1" si="465"/>
        <v>1750</v>
      </c>
      <c r="BL558" s="79">
        <f t="shared" ca="1" si="483"/>
        <v>1750</v>
      </c>
      <c r="BM558" s="79">
        <f t="shared" ca="1" si="492"/>
        <v>162.22999999999956</v>
      </c>
      <c r="BN558" s="79">
        <f t="shared" ca="1" si="466"/>
        <v>1587.7700000000004</v>
      </c>
      <c r="BO558" s="79">
        <f t="shared" ca="1" si="467"/>
        <v>1587.7700000000004</v>
      </c>
      <c r="BP558" s="79">
        <f t="shared" ca="1" si="499"/>
        <v>909881.60100000002</v>
      </c>
      <c r="BQ558" s="14">
        <f ca="1">SUM(BO$12:BO558)</f>
        <v>462477.34700000001</v>
      </c>
      <c r="BR558" s="77">
        <f ca="1">SUM(BM$12:BM558)+SUMIF(BN$12:BN558, "&lt;0")</f>
        <v>447404.25399999996</v>
      </c>
      <c r="BT558" s="78">
        <v>44732</v>
      </c>
      <c r="BU558" s="79">
        <f t="shared" ca="1" si="468"/>
        <v>2000</v>
      </c>
      <c r="BV558" s="79">
        <f t="shared" ca="1" si="484"/>
        <v>2000</v>
      </c>
      <c r="BW558" s="79">
        <f t="shared" ca="1" si="493"/>
        <v>412.22999999999956</v>
      </c>
      <c r="BX558" s="79">
        <f t="shared" ca="1" si="469"/>
        <v>1587.7700000000004</v>
      </c>
      <c r="BY558" s="79">
        <f t="shared" ca="1" si="470"/>
        <v>1587.7700000000004</v>
      </c>
      <c r="BZ558" s="79">
        <f t="shared" ca="1" si="476"/>
        <v>1028081.4901089161</v>
      </c>
      <c r="CA558" s="14">
        <f ca="1">SUM(BY$12:BY558)</f>
        <v>522477.34700000007</v>
      </c>
      <c r="CB558" s="77">
        <f ca="1">SUM(BW$12:BW558)+SUMIF(BX$12:BX558, "&lt;0")</f>
        <v>505604.14310891606</v>
      </c>
      <c r="CD558" s="78">
        <v>44732</v>
      </c>
      <c r="CE558" s="79">
        <f t="shared" ca="1" si="471"/>
        <v>2500</v>
      </c>
      <c r="CF558" s="79">
        <f t="shared" ca="1" si="485"/>
        <v>2500</v>
      </c>
      <c r="CG558" s="79">
        <f t="shared" ca="1" si="494"/>
        <v>686.22142955169693</v>
      </c>
      <c r="CH558" s="79">
        <f t="shared" ca="1" si="472"/>
        <v>1813.7785704483031</v>
      </c>
      <c r="CI558" s="79">
        <f t="shared" ca="1" si="473"/>
        <v>1813.7785704483031</v>
      </c>
      <c r="CJ558" s="79">
        <f t="shared" ca="1" si="500"/>
        <v>1256841.6999499127</v>
      </c>
      <c r="CK558" s="14">
        <f ca="1">SUM(CI$12:CI558)</f>
        <v>641501.00596508489</v>
      </c>
      <c r="CL558" s="77">
        <f ca="1">SUM(CG$12:CG558)+SUMIF(CH$12:CH558, "&lt;0")</f>
        <v>615340.69398482784</v>
      </c>
    </row>
    <row r="559" spans="1:90" x14ac:dyDescent="0.2">
      <c r="A559" s="56">
        <v>44733</v>
      </c>
      <c r="B559" s="76">
        <f ca="1">IF($A559&gt;= $C$5,$C$6, INDEX('[1]Historical Data'!$D$2:$D$742, MATCH(A559, '[1]Historical Data'!$B$2:$B$742, 0)))</f>
        <v>1942.7882857142852</v>
      </c>
      <c r="C559" s="79">
        <f t="shared" ca="1" si="477"/>
        <v>1942.7882857142852</v>
      </c>
      <c r="D559" s="79">
        <f t="shared" ca="1" si="486"/>
        <v>0</v>
      </c>
      <c r="E559" s="79">
        <f t="shared" ca="1" si="448"/>
        <v>1942.7882857142852</v>
      </c>
      <c r="F559" s="79">
        <f t="shared" ca="1" si="449"/>
        <v>1942.7882857142852</v>
      </c>
      <c r="G559" s="79">
        <f t="shared" ca="1" si="474"/>
        <v>1003398.8250000131</v>
      </c>
      <c r="H559" s="14">
        <f ca="1">SUM(F$12:F559)</f>
        <v>510689.32385714247</v>
      </c>
      <c r="I559" s="77">
        <f ca="1">SUM(D$12:D559)+SUMIF(E$12:E559, "&lt;0")</f>
        <v>492709.50114285678</v>
      </c>
      <c r="J559" s="14"/>
      <c r="K559" s="78">
        <v>44733</v>
      </c>
      <c r="L559" s="79">
        <f t="shared" ca="1" si="450"/>
        <v>1850.8969899038457</v>
      </c>
      <c r="M559" s="79">
        <f t="shared" ca="1" si="478"/>
        <v>1850.8969899038457</v>
      </c>
      <c r="N559" s="79">
        <f t="shared" ca="1" si="487"/>
        <v>0</v>
      </c>
      <c r="O559" s="79">
        <f t="shared" ca="1" si="451"/>
        <v>1850.8969899038457</v>
      </c>
      <c r="P559" s="79">
        <f t="shared" ca="1" si="452"/>
        <v>1850.8969899038457</v>
      </c>
      <c r="Q559" s="79">
        <f t="shared" ca="1" si="495"/>
        <v>959658.56819423498</v>
      </c>
      <c r="R559" s="14">
        <f ca="1">SUM(P$12:P559)</f>
        <v>488543.52156682574</v>
      </c>
      <c r="S559" s="77">
        <f ca="1">SUM(N$12:N559)+SUMIF(O$12:O559, "&lt;0")</f>
        <v>471115.04662740271</v>
      </c>
      <c r="U559" s="78">
        <v>44733</v>
      </c>
      <c r="V559" s="79">
        <f t="shared" ca="1" si="453"/>
        <v>1250</v>
      </c>
      <c r="W559" s="79">
        <f t="shared" ca="1" si="479"/>
        <v>1250</v>
      </c>
      <c r="X559" s="79">
        <f t="shared" ca="1" si="488"/>
        <v>0</v>
      </c>
      <c r="Y559" s="79">
        <f t="shared" ca="1" si="454"/>
        <v>1250</v>
      </c>
      <c r="Z559" s="79">
        <f t="shared" ca="1" si="455"/>
        <v>1250</v>
      </c>
      <c r="AA559" s="79">
        <f t="shared" ca="1" si="496"/>
        <v>673631.60100000002</v>
      </c>
      <c r="AB559" s="14">
        <f ca="1">SUM(Z$12:Z559)</f>
        <v>343389.57699999999</v>
      </c>
      <c r="AC559" s="77">
        <f ca="1">SUM(X$12:X559)+SUMIF(Y$12:Y559, "&lt;0")</f>
        <v>330242.02399999998</v>
      </c>
      <c r="AE559" s="78">
        <v>44733</v>
      </c>
      <c r="AF559" s="79">
        <f t="shared" ca="1" si="456"/>
        <v>2000</v>
      </c>
      <c r="AG559" s="79">
        <f t="shared" ca="1" si="480"/>
        <v>2000</v>
      </c>
      <c r="AH559" s="79">
        <f t="shared" ca="1" si="489"/>
        <v>15.237000000003718</v>
      </c>
      <c r="AI559" s="79">
        <f t="shared" ca="1" si="457"/>
        <v>1984.7629999999963</v>
      </c>
      <c r="AJ559" s="79">
        <f t="shared" ca="1" si="458"/>
        <v>1984.7629999999963</v>
      </c>
      <c r="AK559" s="79">
        <f t="shared" ca="1" si="475"/>
        <v>1030081.4901089161</v>
      </c>
      <c r="AL559" s="14">
        <f ca="1">SUM(AJ$12:AJ559)</f>
        <v>524462.1100000001</v>
      </c>
      <c r="AM559" s="77">
        <f ca="1">SUM(AH$12:AH559)+SUMIF(AI$12:AI559, "&lt;0")</f>
        <v>505619.38010891608</v>
      </c>
      <c r="AO559" s="78">
        <v>44733</v>
      </c>
      <c r="AP559" s="79">
        <f t="shared" ca="1" si="459"/>
        <v>3000</v>
      </c>
      <c r="AQ559" s="79">
        <f t="shared" ca="1" si="481"/>
        <v>3000</v>
      </c>
      <c r="AR559" s="79">
        <f t="shared" ca="1" si="490"/>
        <v>451.1110804695345</v>
      </c>
      <c r="AS559" s="79">
        <f t="shared" ca="1" si="460"/>
        <v>2548.8889195304655</v>
      </c>
      <c r="AT559" s="79">
        <f t="shared" ca="1" si="461"/>
        <v>2548.8889195304655</v>
      </c>
      <c r="AU559" s="79">
        <f t="shared" ca="1" si="497"/>
        <v>1477967.7235622816</v>
      </c>
      <c r="AV559" s="14">
        <f ca="1">SUM(AT$12:AT559)</f>
        <v>754653.60422290245</v>
      </c>
      <c r="AW559" s="77">
        <f ca="1">SUM(AR$12:AR559)+SUMIF(AS$12:AS559, "&lt;0")</f>
        <v>723314.1193393796</v>
      </c>
      <c r="AX559" s="14"/>
      <c r="AZ559" s="78">
        <v>44733</v>
      </c>
      <c r="BA559" s="79">
        <f t="shared" ca="1" si="462"/>
        <v>1500</v>
      </c>
      <c r="BB559" s="79">
        <f t="shared" ca="1" si="482"/>
        <v>1500</v>
      </c>
      <c r="BC559" s="79">
        <f t="shared" ca="1" si="491"/>
        <v>0</v>
      </c>
      <c r="BD559" s="79">
        <f t="shared" ca="1" si="463"/>
        <v>1500</v>
      </c>
      <c r="BE559" s="79">
        <f t="shared" ca="1" si="464"/>
        <v>1500</v>
      </c>
      <c r="BF559" s="79">
        <f t="shared" ca="1" si="498"/>
        <v>792631.60100000002</v>
      </c>
      <c r="BG559" s="14">
        <f ca="1">SUM(BE$12:BE559)</f>
        <v>403889.57699999999</v>
      </c>
      <c r="BH559" s="77">
        <f ca="1">SUM(BC$12:BC559)+SUMIF(BD$12:BD559, "&lt;0")</f>
        <v>388742.02400000003</v>
      </c>
      <c r="BJ559" s="78">
        <v>44733</v>
      </c>
      <c r="BK559" s="79">
        <f t="shared" ca="1" si="465"/>
        <v>1750</v>
      </c>
      <c r="BL559" s="79">
        <f t="shared" ca="1" si="483"/>
        <v>1750</v>
      </c>
      <c r="BM559" s="79">
        <f t="shared" ca="1" si="492"/>
        <v>0</v>
      </c>
      <c r="BN559" s="79">
        <f t="shared" ca="1" si="466"/>
        <v>1750</v>
      </c>
      <c r="BO559" s="79">
        <f t="shared" ca="1" si="467"/>
        <v>1750</v>
      </c>
      <c r="BP559" s="79">
        <f t="shared" ca="1" si="499"/>
        <v>911631.60100000002</v>
      </c>
      <c r="BQ559" s="14">
        <f ca="1">SUM(BO$12:BO559)</f>
        <v>464227.34700000001</v>
      </c>
      <c r="BR559" s="77">
        <f ca="1">SUM(BM$12:BM559)+SUMIF(BN$12:BN559, "&lt;0")</f>
        <v>447404.25399999996</v>
      </c>
      <c r="BT559" s="78">
        <v>44733</v>
      </c>
      <c r="BU559" s="79">
        <f t="shared" ca="1" si="468"/>
        <v>2000</v>
      </c>
      <c r="BV559" s="79">
        <f t="shared" ca="1" si="484"/>
        <v>2000</v>
      </c>
      <c r="BW559" s="79">
        <f t="shared" ca="1" si="493"/>
        <v>15.237000000003718</v>
      </c>
      <c r="BX559" s="79">
        <f t="shared" ca="1" si="469"/>
        <v>1984.7629999999963</v>
      </c>
      <c r="BY559" s="79">
        <f t="shared" ca="1" si="470"/>
        <v>1984.7629999999963</v>
      </c>
      <c r="BZ559" s="79">
        <f t="shared" ca="1" si="476"/>
        <v>1030081.4901089161</v>
      </c>
      <c r="CA559" s="14">
        <f ca="1">SUM(BY$12:BY559)</f>
        <v>524462.1100000001</v>
      </c>
      <c r="CB559" s="77">
        <f ca="1">SUM(BW$12:BW559)+SUMIF(BX$12:BX559, "&lt;0")</f>
        <v>505619.38010891608</v>
      </c>
      <c r="CD559" s="78">
        <v>44733</v>
      </c>
      <c r="CE559" s="79">
        <f t="shared" ca="1" si="471"/>
        <v>2500</v>
      </c>
      <c r="CF559" s="79">
        <f t="shared" ca="1" si="485"/>
        <v>2500</v>
      </c>
      <c r="CG559" s="79">
        <f t="shared" ca="1" si="494"/>
        <v>312.73367619880401</v>
      </c>
      <c r="CH559" s="79">
        <f t="shared" ca="1" si="472"/>
        <v>2187.266323801196</v>
      </c>
      <c r="CI559" s="79">
        <f t="shared" ca="1" si="473"/>
        <v>2187.266323801196</v>
      </c>
      <c r="CJ559" s="79">
        <f t="shared" ca="1" si="500"/>
        <v>1259341.6999499127</v>
      </c>
      <c r="CK559" s="14">
        <f ca="1">SUM(CI$12:CI559)</f>
        <v>643688.27228888613</v>
      </c>
      <c r="CL559" s="77">
        <f ca="1">SUM(CG$12:CG559)+SUMIF(CH$12:CH559, "&lt;0")</f>
        <v>615653.4276610266</v>
      </c>
    </row>
    <row r="560" spans="1:90" x14ac:dyDescent="0.2">
      <c r="A560" s="56">
        <v>44734</v>
      </c>
      <c r="B560" s="76">
        <f ca="1">IF($A560&gt;= $C$5,$C$6, INDEX('[1]Historical Data'!$D$2:$D$742, MATCH(A560, '[1]Historical Data'!$B$2:$B$742, 0)))</f>
        <v>1942.7882857142852</v>
      </c>
      <c r="C560" s="79">
        <f t="shared" ca="1" si="477"/>
        <v>1942.7882857142852</v>
      </c>
      <c r="D560" s="79">
        <f t="shared" ca="1" si="486"/>
        <v>536.16457142858008</v>
      </c>
      <c r="E560" s="79">
        <f t="shared" ca="1" si="448"/>
        <v>1406.6237142857051</v>
      </c>
      <c r="F560" s="79">
        <f t="shared" ca="1" si="449"/>
        <v>1406.6237142857051</v>
      </c>
      <c r="G560" s="79">
        <f t="shared" ca="1" si="474"/>
        <v>1005341.6132857274</v>
      </c>
      <c r="H560" s="14">
        <f ca="1">SUM(F$12:F560)</f>
        <v>512095.9475714282</v>
      </c>
      <c r="I560" s="77">
        <f ca="1">SUM(D$12:D560)+SUMIF(E$12:E560, "&lt;0")</f>
        <v>493245.66571428534</v>
      </c>
      <c r="J560" s="14"/>
      <c r="K560" s="78">
        <v>44734</v>
      </c>
      <c r="L560" s="79">
        <f t="shared" ca="1" si="450"/>
        <v>1850.8969899038457</v>
      </c>
      <c r="M560" s="79">
        <f t="shared" ca="1" si="478"/>
        <v>1850.8969899038457</v>
      </c>
      <c r="N560" s="79">
        <f t="shared" ca="1" si="487"/>
        <v>352.3819798077011</v>
      </c>
      <c r="O560" s="79">
        <f t="shared" ca="1" si="451"/>
        <v>1498.5150100961446</v>
      </c>
      <c r="P560" s="79">
        <f t="shared" ca="1" si="452"/>
        <v>1498.5150100961446</v>
      </c>
      <c r="Q560" s="79">
        <f t="shared" ca="1" si="495"/>
        <v>961509.46518413885</v>
      </c>
      <c r="R560" s="14">
        <f ca="1">SUM(P$12:P560)</f>
        <v>490042.03657692188</v>
      </c>
      <c r="S560" s="77">
        <f ca="1">SUM(N$12:N560)+SUMIF(O$12:O560, "&lt;0")</f>
        <v>471467.4286072104</v>
      </c>
      <c r="U560" s="78">
        <v>44734</v>
      </c>
      <c r="V560" s="79">
        <f t="shared" ca="1" si="453"/>
        <v>1250</v>
      </c>
      <c r="W560" s="79">
        <f t="shared" ca="1" si="479"/>
        <v>1250</v>
      </c>
      <c r="X560" s="79">
        <f t="shared" ca="1" si="488"/>
        <v>0</v>
      </c>
      <c r="Y560" s="79">
        <f t="shared" ca="1" si="454"/>
        <v>1250</v>
      </c>
      <c r="Z560" s="79">
        <f t="shared" ca="1" si="455"/>
        <v>1250</v>
      </c>
      <c r="AA560" s="79">
        <f t="shared" ca="1" si="496"/>
        <v>674881.60100000002</v>
      </c>
      <c r="AB560" s="14">
        <f ca="1">SUM(Z$12:Z560)</f>
        <v>344639.57699999999</v>
      </c>
      <c r="AC560" s="77">
        <f ca="1">SUM(X$12:X560)+SUMIF(Y$12:Y560, "&lt;0")</f>
        <v>330242.02399999998</v>
      </c>
      <c r="AE560" s="78">
        <v>44734</v>
      </c>
      <c r="AF560" s="79">
        <f t="shared" ca="1" si="456"/>
        <v>2000</v>
      </c>
      <c r="AG560" s="79">
        <f t="shared" ca="1" si="480"/>
        <v>2000</v>
      </c>
      <c r="AH560" s="79">
        <f t="shared" ca="1" si="489"/>
        <v>635.35100000000602</v>
      </c>
      <c r="AI560" s="79">
        <f t="shared" ca="1" si="457"/>
        <v>1364.648999999994</v>
      </c>
      <c r="AJ560" s="79">
        <f t="shared" ca="1" si="458"/>
        <v>1364.648999999994</v>
      </c>
      <c r="AK560" s="79">
        <f t="shared" ca="1" si="475"/>
        <v>1032081.4901089161</v>
      </c>
      <c r="AL560" s="14">
        <f ca="1">SUM(AJ$12:AJ560)</f>
        <v>525826.75900000008</v>
      </c>
      <c r="AM560" s="77">
        <f ca="1">SUM(AH$12:AH560)+SUMIF(AI$12:AI560, "&lt;0")</f>
        <v>506254.73110891611</v>
      </c>
      <c r="AO560" s="78">
        <v>44734</v>
      </c>
      <c r="AP560" s="79">
        <f t="shared" ca="1" si="459"/>
        <v>3000</v>
      </c>
      <c r="AQ560" s="79">
        <f t="shared" ca="1" si="481"/>
        <v>3000</v>
      </c>
      <c r="AR560" s="79">
        <f t="shared" ca="1" si="490"/>
        <v>1071.2250804695368</v>
      </c>
      <c r="AS560" s="79">
        <f t="shared" ca="1" si="460"/>
        <v>1928.7749195304632</v>
      </c>
      <c r="AT560" s="79">
        <f t="shared" ca="1" si="461"/>
        <v>1928.7749195304632</v>
      </c>
      <c r="AU560" s="79">
        <f t="shared" ca="1" si="497"/>
        <v>1480967.7235622816</v>
      </c>
      <c r="AV560" s="14">
        <f ca="1">SUM(AT$12:AT560)</f>
        <v>756582.37914243294</v>
      </c>
      <c r="AW560" s="77">
        <f ca="1">SUM(AR$12:AR560)+SUMIF(AS$12:AS560, "&lt;0")</f>
        <v>724385.34441984911</v>
      </c>
      <c r="AX560" s="14"/>
      <c r="AZ560" s="78">
        <v>44734</v>
      </c>
      <c r="BA560" s="79">
        <f t="shared" ca="1" si="462"/>
        <v>1500</v>
      </c>
      <c r="BB560" s="79">
        <f t="shared" ca="1" si="482"/>
        <v>1500</v>
      </c>
      <c r="BC560" s="79">
        <f t="shared" ca="1" si="491"/>
        <v>0</v>
      </c>
      <c r="BD560" s="79">
        <f t="shared" ca="1" si="463"/>
        <v>1500</v>
      </c>
      <c r="BE560" s="79">
        <f t="shared" ca="1" si="464"/>
        <v>1500</v>
      </c>
      <c r="BF560" s="79">
        <f t="shared" ca="1" si="498"/>
        <v>794131.60100000002</v>
      </c>
      <c r="BG560" s="14">
        <f ca="1">SUM(BE$12:BE560)</f>
        <v>405389.57699999999</v>
      </c>
      <c r="BH560" s="77">
        <f ca="1">SUM(BC$12:BC560)+SUMIF(BD$12:BD560, "&lt;0")</f>
        <v>388742.02400000003</v>
      </c>
      <c r="BJ560" s="78">
        <v>44734</v>
      </c>
      <c r="BK560" s="79">
        <f t="shared" ca="1" si="465"/>
        <v>1750</v>
      </c>
      <c r="BL560" s="79">
        <f t="shared" ca="1" si="483"/>
        <v>1750</v>
      </c>
      <c r="BM560" s="79">
        <f t="shared" ca="1" si="492"/>
        <v>150.58800000000974</v>
      </c>
      <c r="BN560" s="79">
        <f t="shared" ca="1" si="466"/>
        <v>1599.4119999999903</v>
      </c>
      <c r="BO560" s="79">
        <f t="shared" ca="1" si="467"/>
        <v>1599.4119999999903</v>
      </c>
      <c r="BP560" s="79">
        <f t="shared" ca="1" si="499"/>
        <v>913381.60100000002</v>
      </c>
      <c r="BQ560" s="14">
        <f ca="1">SUM(BO$12:BO560)</f>
        <v>465826.75900000002</v>
      </c>
      <c r="BR560" s="77">
        <f ca="1">SUM(BM$12:BM560)+SUMIF(BN$12:BN560, "&lt;0")</f>
        <v>447554.84199999995</v>
      </c>
      <c r="BT560" s="78">
        <v>44734</v>
      </c>
      <c r="BU560" s="79">
        <f t="shared" ca="1" si="468"/>
        <v>2000</v>
      </c>
      <c r="BV560" s="79">
        <f t="shared" ca="1" si="484"/>
        <v>2000</v>
      </c>
      <c r="BW560" s="79">
        <f t="shared" ca="1" si="493"/>
        <v>635.35100000000602</v>
      </c>
      <c r="BX560" s="79">
        <f t="shared" ca="1" si="469"/>
        <v>1364.648999999994</v>
      </c>
      <c r="BY560" s="79">
        <f t="shared" ca="1" si="470"/>
        <v>1364.648999999994</v>
      </c>
      <c r="BZ560" s="79">
        <f t="shared" ca="1" si="476"/>
        <v>1032081.4901089161</v>
      </c>
      <c r="CA560" s="14">
        <f ca="1">SUM(BY$12:BY560)</f>
        <v>525826.75900000008</v>
      </c>
      <c r="CB560" s="77">
        <f ca="1">SUM(BW$12:BW560)+SUMIF(BX$12:BX560, "&lt;0")</f>
        <v>506254.73110891611</v>
      </c>
      <c r="CD560" s="78">
        <v>44734</v>
      </c>
      <c r="CE560" s="79">
        <f t="shared" ca="1" si="471"/>
        <v>2500</v>
      </c>
      <c r="CF560" s="79">
        <f t="shared" ca="1" si="485"/>
        <v>2500</v>
      </c>
      <c r="CG560" s="79">
        <f t="shared" ca="1" si="494"/>
        <v>956.35292284590923</v>
      </c>
      <c r="CH560" s="79">
        <f t="shared" ca="1" si="472"/>
        <v>1543.6470771540908</v>
      </c>
      <c r="CI560" s="79">
        <f t="shared" ca="1" si="473"/>
        <v>1543.6470771540908</v>
      </c>
      <c r="CJ560" s="79">
        <f t="shared" ca="1" si="500"/>
        <v>1261841.6999499127</v>
      </c>
      <c r="CK560" s="14">
        <f ca="1">SUM(CI$12:CI560)</f>
        <v>645231.91936604027</v>
      </c>
      <c r="CL560" s="77">
        <f ca="1">SUM(CG$12:CG560)+SUMIF(CH$12:CH560, "&lt;0")</f>
        <v>616609.78058387246</v>
      </c>
    </row>
    <row r="561" spans="1:90" x14ac:dyDescent="0.2">
      <c r="A561" s="56">
        <v>44735</v>
      </c>
      <c r="B561" s="76">
        <f ca="1">IF($A561&gt;= $C$5,$C$6, INDEX('[1]Historical Data'!$D$2:$D$742, MATCH(A561, '[1]Historical Data'!$B$2:$B$742, 0)))</f>
        <v>1942.7882857142852</v>
      </c>
      <c r="C561" s="79">
        <f t="shared" ca="1" si="477"/>
        <v>1942.7882857142852</v>
      </c>
      <c r="D561" s="79">
        <f t="shared" ca="1" si="486"/>
        <v>0</v>
      </c>
      <c r="E561" s="79">
        <f t="shared" ca="1" si="448"/>
        <v>1942.7882857142852</v>
      </c>
      <c r="F561" s="79">
        <f t="shared" ca="1" si="449"/>
        <v>1942.7882857142852</v>
      </c>
      <c r="G561" s="79">
        <f t="shared" ca="1" si="474"/>
        <v>1007284.4015714418</v>
      </c>
      <c r="H561" s="14">
        <f ca="1">SUM(F$12:F561)</f>
        <v>514038.73585714248</v>
      </c>
      <c r="I561" s="77">
        <f ca="1">SUM(D$12:D561)+SUMIF(E$12:E561, "&lt;0")</f>
        <v>493245.66571428534</v>
      </c>
      <c r="J561" s="14"/>
      <c r="K561" s="78">
        <v>44735</v>
      </c>
      <c r="L561" s="79">
        <f t="shared" ca="1" si="450"/>
        <v>1850.8969899038457</v>
      </c>
      <c r="M561" s="79">
        <f t="shared" ca="1" si="478"/>
        <v>1850.8969899038457</v>
      </c>
      <c r="N561" s="79">
        <f t="shared" ca="1" si="487"/>
        <v>0</v>
      </c>
      <c r="O561" s="79">
        <f t="shared" ca="1" si="451"/>
        <v>1850.8969899038457</v>
      </c>
      <c r="P561" s="79">
        <f t="shared" ca="1" si="452"/>
        <v>1850.8969899038457</v>
      </c>
      <c r="Q561" s="79">
        <f t="shared" ca="1" si="495"/>
        <v>963360.36217404273</v>
      </c>
      <c r="R561" s="14">
        <f ca="1">SUM(P$12:P561)</f>
        <v>491892.9335668257</v>
      </c>
      <c r="S561" s="77">
        <f ca="1">SUM(N$12:N561)+SUMIF(O$12:O561, "&lt;0")</f>
        <v>471467.4286072104</v>
      </c>
      <c r="U561" s="78">
        <v>44735</v>
      </c>
      <c r="V561" s="79">
        <f t="shared" ca="1" si="453"/>
        <v>1250</v>
      </c>
      <c r="W561" s="79">
        <f t="shared" ca="1" si="479"/>
        <v>1250</v>
      </c>
      <c r="X561" s="79">
        <f t="shared" ca="1" si="488"/>
        <v>0</v>
      </c>
      <c r="Y561" s="79">
        <f t="shared" ca="1" si="454"/>
        <v>1250</v>
      </c>
      <c r="Z561" s="79">
        <f t="shared" ca="1" si="455"/>
        <v>1250</v>
      </c>
      <c r="AA561" s="79">
        <f t="shared" ca="1" si="496"/>
        <v>676131.60100000002</v>
      </c>
      <c r="AB561" s="14">
        <f ca="1">SUM(Z$12:Z561)</f>
        <v>345889.57699999999</v>
      </c>
      <c r="AC561" s="77">
        <f ca="1">SUM(X$12:X561)+SUMIF(Y$12:Y561, "&lt;0")</f>
        <v>330242.02399999998</v>
      </c>
      <c r="AE561" s="78">
        <v>44735</v>
      </c>
      <c r="AF561" s="79">
        <f t="shared" ca="1" si="456"/>
        <v>2000</v>
      </c>
      <c r="AG561" s="79">
        <f t="shared" ca="1" si="480"/>
        <v>2000</v>
      </c>
      <c r="AH561" s="79">
        <f t="shared" ca="1" si="489"/>
        <v>2.1179999999958454</v>
      </c>
      <c r="AI561" s="79">
        <f t="shared" ca="1" si="457"/>
        <v>1997.8820000000042</v>
      </c>
      <c r="AJ561" s="79">
        <f t="shared" ca="1" si="458"/>
        <v>1997.8820000000042</v>
      </c>
      <c r="AK561" s="79">
        <f t="shared" ca="1" si="475"/>
        <v>1034081.4901089161</v>
      </c>
      <c r="AL561" s="14">
        <f ca="1">SUM(AJ$12:AJ561)</f>
        <v>527824.64100000006</v>
      </c>
      <c r="AM561" s="77">
        <f ca="1">SUM(AH$12:AH561)+SUMIF(AI$12:AI561, "&lt;0")</f>
        <v>506256.84910891613</v>
      </c>
      <c r="AO561" s="78">
        <v>44735</v>
      </c>
      <c r="AP561" s="79">
        <f t="shared" ca="1" si="459"/>
        <v>3000</v>
      </c>
      <c r="AQ561" s="79">
        <f t="shared" ca="1" si="481"/>
        <v>3000</v>
      </c>
      <c r="AR561" s="79">
        <f t="shared" ca="1" si="490"/>
        <v>437.99208046952663</v>
      </c>
      <c r="AS561" s="79">
        <f t="shared" ca="1" si="460"/>
        <v>2562.0079195304734</v>
      </c>
      <c r="AT561" s="79">
        <f t="shared" ca="1" si="461"/>
        <v>2562.0079195304734</v>
      </c>
      <c r="AU561" s="79">
        <f t="shared" ca="1" si="497"/>
        <v>1483967.7235622816</v>
      </c>
      <c r="AV561" s="14">
        <f ca="1">SUM(AT$12:AT561)</f>
        <v>759144.38706196344</v>
      </c>
      <c r="AW561" s="77">
        <f ca="1">SUM(AR$12:AR561)+SUMIF(AS$12:AS561, "&lt;0")</f>
        <v>724823.3365003186</v>
      </c>
      <c r="AX561" s="14"/>
      <c r="AZ561" s="78">
        <v>44735</v>
      </c>
      <c r="BA561" s="79">
        <f t="shared" ca="1" si="462"/>
        <v>1500</v>
      </c>
      <c r="BB561" s="79">
        <f t="shared" ca="1" si="482"/>
        <v>1500</v>
      </c>
      <c r="BC561" s="79">
        <f t="shared" ca="1" si="491"/>
        <v>0</v>
      </c>
      <c r="BD561" s="79">
        <f t="shared" ca="1" si="463"/>
        <v>1500</v>
      </c>
      <c r="BE561" s="79">
        <f t="shared" ca="1" si="464"/>
        <v>1500</v>
      </c>
      <c r="BF561" s="79">
        <f t="shared" ca="1" si="498"/>
        <v>795631.60100000002</v>
      </c>
      <c r="BG561" s="14">
        <f ca="1">SUM(BE$12:BE561)</f>
        <v>406889.57699999999</v>
      </c>
      <c r="BH561" s="77">
        <f ca="1">SUM(BC$12:BC561)+SUMIF(BD$12:BD561, "&lt;0")</f>
        <v>388742.02400000003</v>
      </c>
      <c r="BJ561" s="78">
        <v>44735</v>
      </c>
      <c r="BK561" s="79">
        <f t="shared" ca="1" si="465"/>
        <v>1750</v>
      </c>
      <c r="BL561" s="79">
        <f t="shared" ca="1" si="483"/>
        <v>1750</v>
      </c>
      <c r="BM561" s="79">
        <f t="shared" ca="1" si="492"/>
        <v>0</v>
      </c>
      <c r="BN561" s="79">
        <f t="shared" ca="1" si="466"/>
        <v>1750</v>
      </c>
      <c r="BO561" s="79">
        <f t="shared" ca="1" si="467"/>
        <v>1750</v>
      </c>
      <c r="BP561" s="79">
        <f t="shared" ca="1" si="499"/>
        <v>915131.60100000002</v>
      </c>
      <c r="BQ561" s="14">
        <f ca="1">SUM(BO$12:BO561)</f>
        <v>467576.75900000002</v>
      </c>
      <c r="BR561" s="77">
        <f ca="1">SUM(BM$12:BM561)+SUMIF(BN$12:BN561, "&lt;0")</f>
        <v>447554.84199999995</v>
      </c>
      <c r="BT561" s="78">
        <v>44735</v>
      </c>
      <c r="BU561" s="79">
        <f t="shared" ca="1" si="468"/>
        <v>2000</v>
      </c>
      <c r="BV561" s="79">
        <f t="shared" ca="1" si="484"/>
        <v>2000</v>
      </c>
      <c r="BW561" s="79">
        <f t="shared" ca="1" si="493"/>
        <v>2.1179999999958454</v>
      </c>
      <c r="BX561" s="79">
        <f t="shared" ca="1" si="469"/>
        <v>1997.8820000000042</v>
      </c>
      <c r="BY561" s="79">
        <f t="shared" ca="1" si="470"/>
        <v>1997.8820000000042</v>
      </c>
      <c r="BZ561" s="79">
        <f t="shared" ca="1" si="476"/>
        <v>1034081.4901089161</v>
      </c>
      <c r="CA561" s="14">
        <f ca="1">SUM(BY$12:BY561)</f>
        <v>527824.64100000006</v>
      </c>
      <c r="CB561" s="77">
        <f ca="1">SUM(BW$12:BW561)+SUMIF(BX$12:BX561, "&lt;0")</f>
        <v>506256.84910891613</v>
      </c>
      <c r="CD561" s="78">
        <v>44735</v>
      </c>
      <c r="CE561" s="79">
        <f t="shared" ca="1" si="471"/>
        <v>2500</v>
      </c>
      <c r="CF561" s="79">
        <f t="shared" ca="1" si="485"/>
        <v>2500</v>
      </c>
      <c r="CG561" s="79">
        <f t="shared" ca="1" si="494"/>
        <v>346.62516949300198</v>
      </c>
      <c r="CH561" s="79">
        <f t="shared" ca="1" si="472"/>
        <v>2153.374830506998</v>
      </c>
      <c r="CI561" s="79">
        <f t="shared" ca="1" si="473"/>
        <v>2153.374830506998</v>
      </c>
      <c r="CJ561" s="79">
        <f t="shared" ca="1" si="500"/>
        <v>1264341.6999499127</v>
      </c>
      <c r="CK561" s="14">
        <f ca="1">SUM(CI$12:CI561)</f>
        <v>647385.29419654724</v>
      </c>
      <c r="CL561" s="77">
        <f ca="1">SUM(CG$12:CG561)+SUMIF(CH$12:CH561, "&lt;0")</f>
        <v>616956.40575336548</v>
      </c>
    </row>
    <row r="562" spans="1:90" x14ac:dyDescent="0.2">
      <c r="A562" s="56">
        <v>44736</v>
      </c>
      <c r="B562" s="76">
        <f ca="1">IF($A562&gt;= $C$5,$C$6, INDEX('[1]Historical Data'!$D$2:$D$742, MATCH(A562, '[1]Historical Data'!$B$2:$B$742, 0)))</f>
        <v>1942.7882857142852</v>
      </c>
      <c r="C562" s="79">
        <f t="shared" ca="1" si="477"/>
        <v>1942.7882857142852</v>
      </c>
      <c r="D562" s="79">
        <f t="shared" ca="1" si="486"/>
        <v>1334.2705714285653</v>
      </c>
      <c r="E562" s="79">
        <f t="shared" ca="1" si="448"/>
        <v>608.51771428571988</v>
      </c>
      <c r="F562" s="79">
        <f t="shared" ca="1" si="449"/>
        <v>608.51771428571988</v>
      </c>
      <c r="G562" s="79">
        <f t="shared" ca="1" si="474"/>
        <v>1009227.1898571561</v>
      </c>
      <c r="H562" s="14">
        <f ca="1">SUM(F$12:F562)</f>
        <v>514647.25357142818</v>
      </c>
      <c r="I562" s="77">
        <f ca="1">SUM(D$12:D562)+SUMIF(E$12:E562, "&lt;0")</f>
        <v>494579.93628571392</v>
      </c>
      <c r="J562" s="14"/>
      <c r="K562" s="78">
        <v>44736</v>
      </c>
      <c r="L562" s="79">
        <f t="shared" ca="1" si="450"/>
        <v>1850.8969899038457</v>
      </c>
      <c r="M562" s="79">
        <f t="shared" ca="1" si="478"/>
        <v>1850.8969899038457</v>
      </c>
      <c r="N562" s="79">
        <f t="shared" ca="1" si="487"/>
        <v>1150.4879798076863</v>
      </c>
      <c r="O562" s="79">
        <f t="shared" ca="1" si="451"/>
        <v>700.40901009615936</v>
      </c>
      <c r="P562" s="79">
        <f t="shared" ca="1" si="452"/>
        <v>700.40901009615936</v>
      </c>
      <c r="Q562" s="79">
        <f t="shared" ca="1" si="495"/>
        <v>965211.25916394661</v>
      </c>
      <c r="R562" s="14">
        <f ca="1">SUM(P$12:P562)</f>
        <v>492593.34257692186</v>
      </c>
      <c r="S562" s="77">
        <f ca="1">SUM(N$12:N562)+SUMIF(O$12:O562, "&lt;0")</f>
        <v>472617.91658701806</v>
      </c>
      <c r="U562" s="78">
        <v>44736</v>
      </c>
      <c r="V562" s="79">
        <f t="shared" ca="1" si="453"/>
        <v>1250</v>
      </c>
      <c r="W562" s="79">
        <f t="shared" ca="1" si="479"/>
        <v>1250</v>
      </c>
      <c r="X562" s="79">
        <f t="shared" ca="1" si="488"/>
        <v>0</v>
      </c>
      <c r="Y562" s="79">
        <f t="shared" ca="1" si="454"/>
        <v>1250</v>
      </c>
      <c r="Z562" s="79">
        <f t="shared" ca="1" si="455"/>
        <v>1250</v>
      </c>
      <c r="AA562" s="79">
        <f t="shared" ca="1" si="496"/>
        <v>677381.60100000002</v>
      </c>
      <c r="AB562" s="14">
        <f ca="1">SUM(Z$12:Z562)</f>
        <v>347139.57699999999</v>
      </c>
      <c r="AC562" s="77">
        <f ca="1">SUM(X$12:X562)+SUMIF(Y$12:Y562, "&lt;0")</f>
        <v>330242.02399999998</v>
      </c>
      <c r="AE562" s="78">
        <v>44736</v>
      </c>
      <c r="AF562" s="79">
        <f t="shared" ca="1" si="456"/>
        <v>2000</v>
      </c>
      <c r="AG562" s="79">
        <f t="shared" ca="1" si="480"/>
        <v>2000</v>
      </c>
      <c r="AH562" s="79">
        <f t="shared" ca="1" si="489"/>
        <v>1446.5759999999991</v>
      </c>
      <c r="AI562" s="79">
        <f t="shared" ca="1" si="457"/>
        <v>553.42400000000089</v>
      </c>
      <c r="AJ562" s="79">
        <f t="shared" ca="1" si="458"/>
        <v>553.42400000000089</v>
      </c>
      <c r="AK562" s="79">
        <f t="shared" ca="1" si="475"/>
        <v>1036081.4901089161</v>
      </c>
      <c r="AL562" s="14">
        <f ca="1">SUM(AJ$12:AJ562)</f>
        <v>528378.06500000006</v>
      </c>
      <c r="AM562" s="77">
        <f ca="1">SUM(AH$12:AH562)+SUMIF(AI$12:AI562, "&lt;0")</f>
        <v>507703.42510891613</v>
      </c>
      <c r="AO562" s="78">
        <v>44736</v>
      </c>
      <c r="AP562" s="79">
        <f t="shared" ca="1" si="459"/>
        <v>3000</v>
      </c>
      <c r="AQ562" s="79">
        <f t="shared" ca="1" si="481"/>
        <v>3000</v>
      </c>
      <c r="AR562" s="79">
        <f t="shared" ca="1" si="490"/>
        <v>1882.4500804695299</v>
      </c>
      <c r="AS562" s="79">
        <f t="shared" ca="1" si="460"/>
        <v>1117.5499195304701</v>
      </c>
      <c r="AT562" s="79">
        <f t="shared" ca="1" si="461"/>
        <v>1117.5499195304701</v>
      </c>
      <c r="AU562" s="79">
        <f t="shared" ca="1" si="497"/>
        <v>1486967.7235622816</v>
      </c>
      <c r="AV562" s="14">
        <f ca="1">SUM(AT$12:AT562)</f>
        <v>760261.93698149396</v>
      </c>
      <c r="AW562" s="77">
        <f ca="1">SUM(AR$12:AR562)+SUMIF(AS$12:AS562, "&lt;0")</f>
        <v>726705.78658078809</v>
      </c>
      <c r="AX562" s="14"/>
      <c r="AZ562" s="78">
        <v>44736</v>
      </c>
      <c r="BA562" s="79">
        <f t="shared" ca="1" si="462"/>
        <v>1500</v>
      </c>
      <c r="BB562" s="79">
        <f t="shared" ca="1" si="482"/>
        <v>1500</v>
      </c>
      <c r="BC562" s="79">
        <f t="shared" ca="1" si="491"/>
        <v>11.512000000004264</v>
      </c>
      <c r="BD562" s="79">
        <f t="shared" ca="1" si="463"/>
        <v>1488.4879999999957</v>
      </c>
      <c r="BE562" s="79">
        <f t="shared" ca="1" si="464"/>
        <v>1488.4879999999957</v>
      </c>
      <c r="BF562" s="79">
        <f t="shared" ca="1" si="498"/>
        <v>797131.60100000002</v>
      </c>
      <c r="BG562" s="14">
        <f ca="1">SUM(BE$12:BE562)</f>
        <v>408378.065</v>
      </c>
      <c r="BH562" s="77">
        <f ca="1">SUM(BC$12:BC562)+SUMIF(BD$12:BD562, "&lt;0")</f>
        <v>388753.53600000002</v>
      </c>
      <c r="BJ562" s="78">
        <v>44736</v>
      </c>
      <c r="BK562" s="79">
        <f t="shared" ca="1" si="465"/>
        <v>1750</v>
      </c>
      <c r="BL562" s="79">
        <f t="shared" ca="1" si="483"/>
        <v>1750</v>
      </c>
      <c r="BM562" s="79">
        <f t="shared" ca="1" si="492"/>
        <v>948.69399999999496</v>
      </c>
      <c r="BN562" s="79">
        <f t="shared" ca="1" si="466"/>
        <v>801.30600000000504</v>
      </c>
      <c r="BO562" s="79">
        <f t="shared" ca="1" si="467"/>
        <v>801.30600000000504</v>
      </c>
      <c r="BP562" s="79">
        <f t="shared" ca="1" si="499"/>
        <v>916881.60100000002</v>
      </c>
      <c r="BQ562" s="14">
        <f ca="1">SUM(BO$12:BO562)</f>
        <v>468378.065</v>
      </c>
      <c r="BR562" s="77">
        <f ca="1">SUM(BM$12:BM562)+SUMIF(BN$12:BN562, "&lt;0")</f>
        <v>448503.53599999996</v>
      </c>
      <c r="BT562" s="78">
        <v>44736</v>
      </c>
      <c r="BU562" s="79">
        <f t="shared" ca="1" si="468"/>
        <v>2000</v>
      </c>
      <c r="BV562" s="79">
        <f t="shared" ca="1" si="484"/>
        <v>2000</v>
      </c>
      <c r="BW562" s="79">
        <f t="shared" ca="1" si="493"/>
        <v>1446.5759999999991</v>
      </c>
      <c r="BX562" s="79">
        <f t="shared" ca="1" si="469"/>
        <v>553.42400000000089</v>
      </c>
      <c r="BY562" s="79">
        <f t="shared" ca="1" si="470"/>
        <v>553.42400000000089</v>
      </c>
      <c r="BZ562" s="79">
        <f t="shared" ca="1" si="476"/>
        <v>1036081.4901089161</v>
      </c>
      <c r="CA562" s="14">
        <f ca="1">SUM(BY$12:BY562)</f>
        <v>528378.06500000006</v>
      </c>
      <c r="CB562" s="77">
        <f ca="1">SUM(BW$12:BW562)+SUMIF(BX$12:BX562, "&lt;0")</f>
        <v>507703.42510891613</v>
      </c>
      <c r="CD562" s="78">
        <v>44736</v>
      </c>
      <c r="CE562" s="79">
        <f t="shared" ca="1" si="471"/>
        <v>2500</v>
      </c>
      <c r="CF562" s="79">
        <f t="shared" ca="1" si="485"/>
        <v>2500</v>
      </c>
      <c r="CG562" s="79">
        <f t="shared" ca="1" si="494"/>
        <v>1814.5884161401082</v>
      </c>
      <c r="CH562" s="79">
        <f t="shared" ca="1" si="472"/>
        <v>685.41158385989183</v>
      </c>
      <c r="CI562" s="79">
        <f t="shared" ca="1" si="473"/>
        <v>685.41158385989183</v>
      </c>
      <c r="CJ562" s="79">
        <f t="shared" ca="1" si="500"/>
        <v>1266841.6999499127</v>
      </c>
      <c r="CK562" s="14">
        <f ca="1">SUM(CI$12:CI562)</f>
        <v>648070.70578040718</v>
      </c>
      <c r="CL562" s="77">
        <f ca="1">SUM(CG$12:CG562)+SUMIF(CH$12:CH562, "&lt;0")</f>
        <v>618770.99416950555</v>
      </c>
    </row>
    <row r="563" spans="1:90" x14ac:dyDescent="0.2">
      <c r="A563" s="56">
        <v>44737</v>
      </c>
      <c r="B563" s="76">
        <f ca="1">IF($A563&gt;= $C$5,$C$6, INDEX('[1]Historical Data'!$D$2:$D$742, MATCH(A563, '[1]Historical Data'!$B$2:$B$742, 0)))</f>
        <v>1942.7882857142852</v>
      </c>
      <c r="C563" s="79">
        <f t="shared" ca="1" si="477"/>
        <v>1942.7882857142852</v>
      </c>
      <c r="D563" s="79">
        <f t="shared" ca="1" si="486"/>
        <v>1424.8842857142884</v>
      </c>
      <c r="E563" s="79">
        <f t="shared" ca="1" si="448"/>
        <v>517.90399999999681</v>
      </c>
      <c r="F563" s="79">
        <f t="shared" ca="1" si="449"/>
        <v>517.90399999999681</v>
      </c>
      <c r="G563" s="79">
        <f t="shared" ca="1" si="474"/>
        <v>1011169.9781428705</v>
      </c>
      <c r="H563" s="14">
        <f ca="1">SUM(F$12:F563)</f>
        <v>515165.15757142816</v>
      </c>
      <c r="I563" s="77">
        <f ca="1">SUM(D$12:D563)+SUMIF(E$12:E563, "&lt;0")</f>
        <v>496004.82057142822</v>
      </c>
      <c r="J563" s="14"/>
      <c r="K563" s="78">
        <v>44737</v>
      </c>
      <c r="L563" s="79">
        <f t="shared" ca="1" si="450"/>
        <v>1850.8969899038457</v>
      </c>
      <c r="M563" s="79">
        <f t="shared" ca="1" si="478"/>
        <v>1850.8969899038457</v>
      </c>
      <c r="N563" s="79">
        <f t="shared" ca="1" si="487"/>
        <v>1332.9929899038489</v>
      </c>
      <c r="O563" s="79">
        <f t="shared" ca="1" si="451"/>
        <v>517.90399999999681</v>
      </c>
      <c r="P563" s="79">
        <f t="shared" ca="1" si="452"/>
        <v>517.90399999999681</v>
      </c>
      <c r="Q563" s="79">
        <f t="shared" ca="1" si="495"/>
        <v>967062.15615385049</v>
      </c>
      <c r="R563" s="14">
        <f ca="1">SUM(P$12:P563)</f>
        <v>493111.24657692184</v>
      </c>
      <c r="S563" s="77">
        <f ca="1">SUM(N$12:N563)+SUMIF(O$12:O563, "&lt;0")</f>
        <v>473950.9095769219</v>
      </c>
      <c r="U563" s="78">
        <v>44737</v>
      </c>
      <c r="V563" s="79">
        <f t="shared" ca="1" si="453"/>
        <v>1250</v>
      </c>
      <c r="W563" s="79">
        <f t="shared" ca="1" si="479"/>
        <v>1250</v>
      </c>
      <c r="X563" s="79">
        <f t="shared" ca="1" si="488"/>
        <v>0</v>
      </c>
      <c r="Y563" s="79">
        <f t="shared" ca="1" si="454"/>
        <v>1250</v>
      </c>
      <c r="Z563" s="79">
        <f t="shared" ca="1" si="455"/>
        <v>1250</v>
      </c>
      <c r="AA563" s="79">
        <f t="shared" ca="1" si="496"/>
        <v>678631.60100000002</v>
      </c>
      <c r="AB563" s="14">
        <f ca="1">SUM(Z$12:Z563)</f>
        <v>348389.57699999999</v>
      </c>
      <c r="AC563" s="77">
        <f ca="1">SUM(X$12:X563)+SUMIF(Y$12:Y563, "&lt;0")</f>
        <v>330242.02399999998</v>
      </c>
      <c r="AE563" s="78">
        <v>44737</v>
      </c>
      <c r="AF563" s="79">
        <f t="shared" ca="1" si="456"/>
        <v>2000</v>
      </c>
      <c r="AG563" s="79">
        <f t="shared" ca="1" si="480"/>
        <v>2000</v>
      </c>
      <c r="AH563" s="79">
        <f t="shared" ca="1" si="489"/>
        <v>1482.0960000000032</v>
      </c>
      <c r="AI563" s="79">
        <f t="shared" ca="1" si="457"/>
        <v>517.90399999999681</v>
      </c>
      <c r="AJ563" s="79">
        <f t="shared" ca="1" si="458"/>
        <v>517.90399999999681</v>
      </c>
      <c r="AK563" s="79">
        <f t="shared" ca="1" si="475"/>
        <v>1038081.4901089161</v>
      </c>
      <c r="AL563" s="14">
        <f ca="1">SUM(AJ$12:AJ563)</f>
        <v>528895.96900000004</v>
      </c>
      <c r="AM563" s="77">
        <f ca="1">SUM(AH$12:AH563)+SUMIF(AI$12:AI563, "&lt;0")</f>
        <v>509185.52110891615</v>
      </c>
      <c r="AO563" s="78">
        <v>44737</v>
      </c>
      <c r="AP563" s="79">
        <f t="shared" ca="1" si="459"/>
        <v>3000</v>
      </c>
      <c r="AQ563" s="79">
        <f t="shared" ca="1" si="481"/>
        <v>3000</v>
      </c>
      <c r="AR563" s="79">
        <f t="shared" ca="1" si="490"/>
        <v>1917.970080469534</v>
      </c>
      <c r="AS563" s="79">
        <f t="shared" ca="1" si="460"/>
        <v>1082.029919530466</v>
      </c>
      <c r="AT563" s="79">
        <f t="shared" ca="1" si="461"/>
        <v>1082.029919530466</v>
      </c>
      <c r="AU563" s="79">
        <f t="shared" ca="1" si="497"/>
        <v>1489967.7235622816</v>
      </c>
      <c r="AV563" s="14">
        <f ca="1">SUM(AT$12:AT563)</f>
        <v>761343.96690102445</v>
      </c>
      <c r="AW563" s="77">
        <f ca="1">SUM(AR$12:AR563)+SUMIF(AS$12:AS563, "&lt;0")</f>
        <v>728623.75666125759</v>
      </c>
      <c r="AX563" s="14"/>
      <c r="AZ563" s="78">
        <v>44737</v>
      </c>
      <c r="BA563" s="79">
        <f t="shared" ca="1" si="462"/>
        <v>1500</v>
      </c>
      <c r="BB563" s="79">
        <f t="shared" ca="1" si="482"/>
        <v>1500</v>
      </c>
      <c r="BC563" s="79">
        <f t="shared" ca="1" si="491"/>
        <v>982.09600000000319</v>
      </c>
      <c r="BD563" s="79">
        <f t="shared" ca="1" si="463"/>
        <v>517.90399999999681</v>
      </c>
      <c r="BE563" s="79">
        <f t="shared" ca="1" si="464"/>
        <v>517.90399999999681</v>
      </c>
      <c r="BF563" s="79">
        <f t="shared" ca="1" si="498"/>
        <v>798631.60100000002</v>
      </c>
      <c r="BG563" s="14">
        <f ca="1">SUM(BE$12:BE563)</f>
        <v>408895.96899999998</v>
      </c>
      <c r="BH563" s="77">
        <f ca="1">SUM(BC$12:BC563)+SUMIF(BD$12:BD563, "&lt;0")</f>
        <v>389735.63200000004</v>
      </c>
      <c r="BJ563" s="78">
        <v>44737</v>
      </c>
      <c r="BK563" s="79">
        <f t="shared" ca="1" si="465"/>
        <v>1750</v>
      </c>
      <c r="BL563" s="79">
        <f t="shared" ca="1" si="483"/>
        <v>1750</v>
      </c>
      <c r="BM563" s="79">
        <f t="shared" ca="1" si="492"/>
        <v>1232.0960000000032</v>
      </c>
      <c r="BN563" s="79">
        <f t="shared" ca="1" si="466"/>
        <v>517.90399999999681</v>
      </c>
      <c r="BO563" s="79">
        <f t="shared" ca="1" si="467"/>
        <v>517.90399999999681</v>
      </c>
      <c r="BP563" s="79">
        <f t="shared" ca="1" si="499"/>
        <v>918631.60100000002</v>
      </c>
      <c r="BQ563" s="14">
        <f ca="1">SUM(BO$12:BO563)</f>
        <v>468895.96899999998</v>
      </c>
      <c r="BR563" s="77">
        <f ca="1">SUM(BM$12:BM563)+SUMIF(BN$12:BN563, "&lt;0")</f>
        <v>449735.63199999998</v>
      </c>
      <c r="BT563" s="78">
        <v>44737</v>
      </c>
      <c r="BU563" s="79">
        <f t="shared" ca="1" si="468"/>
        <v>2000</v>
      </c>
      <c r="BV563" s="79">
        <f t="shared" ca="1" si="484"/>
        <v>2000</v>
      </c>
      <c r="BW563" s="79">
        <f t="shared" ca="1" si="493"/>
        <v>1482.0960000000032</v>
      </c>
      <c r="BX563" s="79">
        <f t="shared" ca="1" si="469"/>
        <v>517.90399999999681</v>
      </c>
      <c r="BY563" s="79">
        <f t="shared" ca="1" si="470"/>
        <v>517.90399999999681</v>
      </c>
      <c r="BZ563" s="79">
        <f t="shared" ca="1" si="476"/>
        <v>1038081.4901089161</v>
      </c>
      <c r="CA563" s="14">
        <f ca="1">SUM(BY$12:BY563)</f>
        <v>528895.96900000004</v>
      </c>
      <c r="CB563" s="77">
        <f ca="1">SUM(BW$12:BW563)+SUMIF(BX$12:BX563, "&lt;0")</f>
        <v>509185.52110891615</v>
      </c>
      <c r="CD563" s="78">
        <v>44737</v>
      </c>
      <c r="CE563" s="79">
        <f t="shared" ca="1" si="471"/>
        <v>2500</v>
      </c>
      <c r="CF563" s="79">
        <f t="shared" ca="1" si="485"/>
        <v>2500</v>
      </c>
      <c r="CG563" s="79">
        <f t="shared" ca="1" si="494"/>
        <v>1873.6136627872152</v>
      </c>
      <c r="CH563" s="79">
        <f t="shared" ca="1" si="472"/>
        <v>626.38633721278484</v>
      </c>
      <c r="CI563" s="79">
        <f t="shared" ca="1" si="473"/>
        <v>626.38633721278484</v>
      </c>
      <c r="CJ563" s="79">
        <f t="shared" ca="1" si="500"/>
        <v>1269341.6999499127</v>
      </c>
      <c r="CK563" s="14">
        <f ca="1">SUM(CI$12:CI563)</f>
        <v>648697.09211761993</v>
      </c>
      <c r="CL563" s="77">
        <f ca="1">SUM(CG$12:CG563)+SUMIF(CH$12:CH563, "&lt;0")</f>
        <v>620644.60783229279</v>
      </c>
    </row>
    <row r="564" spans="1:90" x14ac:dyDescent="0.2">
      <c r="A564" s="56">
        <v>44738</v>
      </c>
      <c r="B564" s="76">
        <f ca="1">IF($A564&gt;= $C$5,$C$6, INDEX('[1]Historical Data'!$D$2:$D$742, MATCH(A564, '[1]Historical Data'!$B$2:$B$742, 0)))</f>
        <v>1942.7882857142852</v>
      </c>
      <c r="C564" s="79">
        <f t="shared" ca="1" si="477"/>
        <v>1942.7882857142852</v>
      </c>
      <c r="D564" s="79">
        <f t="shared" ca="1" si="486"/>
        <v>772.40399999999931</v>
      </c>
      <c r="E564" s="79">
        <f t="shared" ca="1" si="448"/>
        <v>1170.3842857142859</v>
      </c>
      <c r="F564" s="79">
        <f t="shared" ca="1" si="449"/>
        <v>1170.3842857142859</v>
      </c>
      <c r="G564" s="79">
        <f t="shared" ca="1" si="474"/>
        <v>1013112.7664285848</v>
      </c>
      <c r="H564" s="14">
        <f ca="1">SUM(F$12:F564)</f>
        <v>516335.54185714247</v>
      </c>
      <c r="I564" s="77">
        <f ca="1">SUM(D$12:D564)+SUMIF(E$12:E564, "&lt;0")</f>
        <v>496777.2245714282</v>
      </c>
      <c r="J564" s="14"/>
      <c r="K564" s="78">
        <v>44738</v>
      </c>
      <c r="L564" s="79">
        <f t="shared" ca="1" si="450"/>
        <v>1850.8969899038457</v>
      </c>
      <c r="M564" s="79">
        <f t="shared" ca="1" si="478"/>
        <v>1850.8969899038457</v>
      </c>
      <c r="N564" s="79">
        <f t="shared" ca="1" si="487"/>
        <v>772.40399999999931</v>
      </c>
      <c r="O564" s="79">
        <f t="shared" ca="1" si="451"/>
        <v>1078.4929899038464</v>
      </c>
      <c r="P564" s="79">
        <f t="shared" ca="1" si="452"/>
        <v>1078.4929899038464</v>
      </c>
      <c r="Q564" s="79">
        <f t="shared" ca="1" si="495"/>
        <v>968913.05314375437</v>
      </c>
      <c r="R564" s="14">
        <f ca="1">SUM(P$12:P564)</f>
        <v>494189.73956682568</v>
      </c>
      <c r="S564" s="77">
        <f ca="1">SUM(N$12:N564)+SUMIF(O$12:O564, "&lt;0")</f>
        <v>474723.31357692188</v>
      </c>
      <c r="U564" s="78">
        <v>44738</v>
      </c>
      <c r="V564" s="79">
        <f t="shared" ca="1" si="453"/>
        <v>1250</v>
      </c>
      <c r="W564" s="79">
        <f t="shared" ca="1" si="479"/>
        <v>1250</v>
      </c>
      <c r="X564" s="79">
        <f t="shared" ca="1" si="488"/>
        <v>266.01200000000676</v>
      </c>
      <c r="Y564" s="79">
        <f t="shared" ca="1" si="454"/>
        <v>983.98799999999324</v>
      </c>
      <c r="Z564" s="79">
        <f t="shared" ca="1" si="455"/>
        <v>983.98799999999324</v>
      </c>
      <c r="AA564" s="79">
        <f t="shared" ca="1" si="496"/>
        <v>679881.60100000002</v>
      </c>
      <c r="AB564" s="14">
        <f ca="1">SUM(Z$12:Z564)</f>
        <v>349373.565</v>
      </c>
      <c r="AC564" s="77">
        <f ca="1">SUM(X$12:X564)+SUMIF(Y$12:Y564, "&lt;0")</f>
        <v>330508.03599999996</v>
      </c>
      <c r="AE564" s="78">
        <v>44738</v>
      </c>
      <c r="AF564" s="79">
        <f t="shared" ca="1" si="456"/>
        <v>2000</v>
      </c>
      <c r="AG564" s="79">
        <f t="shared" ca="1" si="480"/>
        <v>2000</v>
      </c>
      <c r="AH564" s="79">
        <f t="shared" ca="1" si="489"/>
        <v>921.50701009615364</v>
      </c>
      <c r="AI564" s="79">
        <f t="shared" ca="1" si="457"/>
        <v>1078.4929899038464</v>
      </c>
      <c r="AJ564" s="79">
        <f t="shared" ca="1" si="458"/>
        <v>1078.4929899038464</v>
      </c>
      <c r="AK564" s="79">
        <f t="shared" ca="1" si="475"/>
        <v>1040081.4901089161</v>
      </c>
      <c r="AL564" s="14">
        <f ca="1">SUM(AJ$12:AJ564)</f>
        <v>529974.46198990394</v>
      </c>
      <c r="AM564" s="77">
        <f ca="1">SUM(AH$12:AH564)+SUMIF(AI$12:AI564, "&lt;0")</f>
        <v>510107.02811901231</v>
      </c>
      <c r="AO564" s="78">
        <v>44738</v>
      </c>
      <c r="AP564" s="79">
        <f t="shared" ca="1" si="459"/>
        <v>3000</v>
      </c>
      <c r="AQ564" s="79">
        <f t="shared" ca="1" si="481"/>
        <v>3000</v>
      </c>
      <c r="AR564" s="79">
        <f t="shared" ca="1" si="490"/>
        <v>1357.3810905656844</v>
      </c>
      <c r="AS564" s="79">
        <f t="shared" ca="1" si="460"/>
        <v>1642.6189094343156</v>
      </c>
      <c r="AT564" s="79">
        <f t="shared" ca="1" si="461"/>
        <v>1642.6189094343156</v>
      </c>
      <c r="AU564" s="79">
        <f t="shared" ca="1" si="497"/>
        <v>1492967.7235622816</v>
      </c>
      <c r="AV564" s="14">
        <f ca="1">SUM(AT$12:AT564)</f>
        <v>762986.58581045875</v>
      </c>
      <c r="AW564" s="77">
        <f ca="1">SUM(AR$12:AR564)+SUMIF(AS$12:AS564, "&lt;0")</f>
        <v>729981.13775182329</v>
      </c>
      <c r="AX564" s="14"/>
      <c r="AZ564" s="78">
        <v>44738</v>
      </c>
      <c r="BA564" s="79">
        <f t="shared" ca="1" si="462"/>
        <v>1500</v>
      </c>
      <c r="BB564" s="79">
        <f t="shared" ca="1" si="482"/>
        <v>1500</v>
      </c>
      <c r="BC564" s="79">
        <f t="shared" ca="1" si="491"/>
        <v>772.40399999999931</v>
      </c>
      <c r="BD564" s="79">
        <f t="shared" ca="1" si="463"/>
        <v>727.59600000000069</v>
      </c>
      <c r="BE564" s="79">
        <f t="shared" ca="1" si="464"/>
        <v>727.59600000000069</v>
      </c>
      <c r="BF564" s="79">
        <f t="shared" ca="1" si="498"/>
        <v>800131.60100000002</v>
      </c>
      <c r="BG564" s="14">
        <f ca="1">SUM(BE$12:BE564)</f>
        <v>409623.565</v>
      </c>
      <c r="BH564" s="77">
        <f ca="1">SUM(BC$12:BC564)+SUMIF(BD$12:BD564, "&lt;0")</f>
        <v>390508.03600000002</v>
      </c>
      <c r="BJ564" s="78">
        <v>44738</v>
      </c>
      <c r="BK564" s="79">
        <f t="shared" ca="1" si="465"/>
        <v>1750</v>
      </c>
      <c r="BL564" s="79">
        <f t="shared" ca="1" si="483"/>
        <v>1750</v>
      </c>
      <c r="BM564" s="79">
        <f t="shared" ca="1" si="492"/>
        <v>772.40399999999931</v>
      </c>
      <c r="BN564" s="79">
        <f t="shared" ca="1" si="466"/>
        <v>977.59600000000069</v>
      </c>
      <c r="BO564" s="79">
        <f t="shared" ca="1" si="467"/>
        <v>977.59600000000069</v>
      </c>
      <c r="BP564" s="79">
        <f t="shared" ca="1" si="499"/>
        <v>920381.60100000002</v>
      </c>
      <c r="BQ564" s="14">
        <f ca="1">SUM(BO$12:BO564)</f>
        <v>469873.565</v>
      </c>
      <c r="BR564" s="77">
        <f ca="1">SUM(BM$12:BM564)+SUMIF(BN$12:BN564, "&lt;0")</f>
        <v>450508.03599999996</v>
      </c>
      <c r="BT564" s="78">
        <v>44738</v>
      </c>
      <c r="BU564" s="79">
        <f t="shared" ca="1" si="468"/>
        <v>2000</v>
      </c>
      <c r="BV564" s="79">
        <f t="shared" ca="1" si="484"/>
        <v>2000</v>
      </c>
      <c r="BW564" s="79">
        <f t="shared" ca="1" si="493"/>
        <v>921.50701009615364</v>
      </c>
      <c r="BX564" s="79">
        <f t="shared" ca="1" si="469"/>
        <v>1078.4929899038464</v>
      </c>
      <c r="BY564" s="79">
        <f t="shared" ca="1" si="470"/>
        <v>1078.4929899038464</v>
      </c>
      <c r="BZ564" s="79">
        <f t="shared" ca="1" si="476"/>
        <v>1040081.4901089161</v>
      </c>
      <c r="CA564" s="14">
        <f ca="1">SUM(BY$12:BY564)</f>
        <v>529974.46198990394</v>
      </c>
      <c r="CB564" s="77">
        <f ca="1">SUM(BW$12:BW564)+SUMIF(BX$12:BX564, "&lt;0")</f>
        <v>510107.02811901231</v>
      </c>
      <c r="CD564" s="78">
        <v>44738</v>
      </c>
      <c r="CE564" s="79">
        <f t="shared" ca="1" si="471"/>
        <v>2500</v>
      </c>
      <c r="CF564" s="79">
        <f t="shared" ca="1" si="485"/>
        <v>2500</v>
      </c>
      <c r="CG564" s="79">
        <f t="shared" ca="1" si="494"/>
        <v>1336.5299195304685</v>
      </c>
      <c r="CH564" s="79">
        <f t="shared" ca="1" si="472"/>
        <v>1163.4700804695315</v>
      </c>
      <c r="CI564" s="79">
        <f t="shared" ca="1" si="473"/>
        <v>1163.4700804695315</v>
      </c>
      <c r="CJ564" s="79">
        <f t="shared" ca="1" si="500"/>
        <v>1271841.6999499127</v>
      </c>
      <c r="CK564" s="14">
        <f ca="1">SUM(CI$12:CI564)</f>
        <v>649860.56219808944</v>
      </c>
      <c r="CL564" s="77">
        <f ca="1">SUM(CG$12:CG564)+SUMIF(CH$12:CH564, "&lt;0")</f>
        <v>621981.13775182329</v>
      </c>
    </row>
    <row r="565" spans="1:90" x14ac:dyDescent="0.2">
      <c r="A565" s="56">
        <v>44739</v>
      </c>
      <c r="B565" s="76">
        <f ca="1">IF($A565&gt;= $C$5,$C$6, INDEX('[1]Historical Data'!$D$2:$D$742, MATCH(A565, '[1]Historical Data'!$B$2:$B$742, 0)))</f>
        <v>1942.7882857142852</v>
      </c>
      <c r="C565" s="79">
        <f t="shared" ca="1" si="477"/>
        <v>1942.7882857142852</v>
      </c>
      <c r="D565" s="79">
        <f t="shared" ca="1" si="486"/>
        <v>242.0260000000012</v>
      </c>
      <c r="E565" s="79">
        <f t="shared" ca="1" si="448"/>
        <v>1700.762285714284</v>
      </c>
      <c r="F565" s="79">
        <f t="shared" ca="1" si="449"/>
        <v>1700.762285714284</v>
      </c>
      <c r="G565" s="79">
        <f t="shared" ca="1" si="474"/>
        <v>1015055.5547142992</v>
      </c>
      <c r="H565" s="14">
        <f ca="1">SUM(F$12:F565)</f>
        <v>518036.30414285674</v>
      </c>
      <c r="I565" s="77">
        <f ca="1">SUM(D$12:D565)+SUMIF(E$12:E565, "&lt;0")</f>
        <v>497019.25057142822</v>
      </c>
      <c r="J565" s="14"/>
      <c r="K565" s="78">
        <v>44739</v>
      </c>
      <c r="L565" s="79">
        <f t="shared" ca="1" si="450"/>
        <v>1850.8969899038457</v>
      </c>
      <c r="M565" s="79">
        <f t="shared" ca="1" si="478"/>
        <v>1850.8969899038457</v>
      </c>
      <c r="N565" s="79">
        <f t="shared" ca="1" si="487"/>
        <v>242.0260000000012</v>
      </c>
      <c r="O565" s="79">
        <f t="shared" ca="1" si="451"/>
        <v>1608.8709899038445</v>
      </c>
      <c r="P565" s="79">
        <f t="shared" ca="1" si="452"/>
        <v>1608.8709899038445</v>
      </c>
      <c r="Q565" s="79">
        <f t="shared" ca="1" si="495"/>
        <v>970763.95013365825</v>
      </c>
      <c r="R565" s="14">
        <f ca="1">SUM(P$12:P565)</f>
        <v>495798.61055672955</v>
      </c>
      <c r="S565" s="77">
        <f ca="1">SUM(N$12:N565)+SUMIF(O$12:O565, "&lt;0")</f>
        <v>474965.33957692189</v>
      </c>
      <c r="U565" s="78">
        <v>44739</v>
      </c>
      <c r="V565" s="79">
        <f t="shared" ca="1" si="453"/>
        <v>1250</v>
      </c>
      <c r="W565" s="79">
        <f t="shared" ca="1" si="479"/>
        <v>1250</v>
      </c>
      <c r="X565" s="79">
        <f t="shared" ca="1" si="488"/>
        <v>242.0260000000012</v>
      </c>
      <c r="Y565" s="79">
        <f t="shared" ca="1" si="454"/>
        <v>1007.9739999999988</v>
      </c>
      <c r="Z565" s="79">
        <f t="shared" ca="1" si="455"/>
        <v>1007.9739999999988</v>
      </c>
      <c r="AA565" s="79">
        <f t="shared" ca="1" si="496"/>
        <v>681131.60100000002</v>
      </c>
      <c r="AB565" s="14">
        <f ca="1">SUM(Z$12:Z565)</f>
        <v>350381.53899999999</v>
      </c>
      <c r="AC565" s="77">
        <f ca="1">SUM(X$12:X565)+SUMIF(Y$12:Y565, "&lt;0")</f>
        <v>330750.06199999998</v>
      </c>
      <c r="AE565" s="78">
        <v>44739</v>
      </c>
      <c r="AF565" s="79">
        <f t="shared" ca="1" si="456"/>
        <v>2000</v>
      </c>
      <c r="AG565" s="79">
        <f t="shared" ca="1" si="480"/>
        <v>2000</v>
      </c>
      <c r="AH565" s="79">
        <f t="shared" ca="1" si="489"/>
        <v>367.6237634490526</v>
      </c>
      <c r="AI565" s="79">
        <f t="shared" ca="1" si="457"/>
        <v>1632.3762365509474</v>
      </c>
      <c r="AJ565" s="79">
        <f t="shared" ca="1" si="458"/>
        <v>1632.3762365509474</v>
      </c>
      <c r="AK565" s="79">
        <f t="shared" ca="1" si="475"/>
        <v>1042081.4901089161</v>
      </c>
      <c r="AL565" s="14">
        <f ca="1">SUM(AJ$12:AJ565)</f>
        <v>531606.83822645491</v>
      </c>
      <c r="AM565" s="77">
        <f ca="1">SUM(AH$12:AH565)+SUMIF(AI$12:AI565, "&lt;0")</f>
        <v>510474.65188246133</v>
      </c>
      <c r="AO565" s="78">
        <v>44739</v>
      </c>
      <c r="AP565" s="79">
        <f t="shared" ca="1" si="459"/>
        <v>3000</v>
      </c>
      <c r="AQ565" s="79">
        <f t="shared" ca="1" si="481"/>
        <v>3000</v>
      </c>
      <c r="AR565" s="79">
        <f t="shared" ca="1" si="490"/>
        <v>806.15191953047042</v>
      </c>
      <c r="AS565" s="79">
        <f t="shared" ca="1" si="460"/>
        <v>2193.8480804695296</v>
      </c>
      <c r="AT565" s="79">
        <f t="shared" ca="1" si="461"/>
        <v>2193.8480804695296</v>
      </c>
      <c r="AU565" s="79">
        <f t="shared" ca="1" si="497"/>
        <v>1495967.7235622816</v>
      </c>
      <c r="AV565" s="14">
        <f ca="1">SUM(AT$12:AT565)</f>
        <v>765180.43389092828</v>
      </c>
      <c r="AW565" s="77">
        <f ca="1">SUM(AR$12:AR565)+SUMIF(AS$12:AS565, "&lt;0")</f>
        <v>730787.28967135376</v>
      </c>
      <c r="AX565" s="14"/>
      <c r="AZ565" s="78">
        <v>44739</v>
      </c>
      <c r="BA565" s="79">
        <f t="shared" ca="1" si="462"/>
        <v>1500</v>
      </c>
      <c r="BB565" s="79">
        <f t="shared" ca="1" si="482"/>
        <v>1500</v>
      </c>
      <c r="BC565" s="79">
        <f t="shared" ca="1" si="491"/>
        <v>242.0260000000012</v>
      </c>
      <c r="BD565" s="79">
        <f t="shared" ca="1" si="463"/>
        <v>1257.9739999999988</v>
      </c>
      <c r="BE565" s="79">
        <f t="shared" ca="1" si="464"/>
        <v>1257.9739999999988</v>
      </c>
      <c r="BF565" s="79">
        <f t="shared" ca="1" si="498"/>
        <v>801631.60100000002</v>
      </c>
      <c r="BG565" s="14">
        <f ca="1">SUM(BE$12:BE565)</f>
        <v>410881.53899999999</v>
      </c>
      <c r="BH565" s="77">
        <f ca="1">SUM(BC$12:BC565)+SUMIF(BD$12:BD565, "&lt;0")</f>
        <v>390750.06200000003</v>
      </c>
      <c r="BJ565" s="78">
        <v>44739</v>
      </c>
      <c r="BK565" s="79">
        <f t="shared" ca="1" si="465"/>
        <v>1750</v>
      </c>
      <c r="BL565" s="79">
        <f t="shared" ca="1" si="483"/>
        <v>1750</v>
      </c>
      <c r="BM565" s="79">
        <f t="shared" ca="1" si="492"/>
        <v>242.0260000000012</v>
      </c>
      <c r="BN565" s="79">
        <f t="shared" ca="1" si="466"/>
        <v>1507.9739999999988</v>
      </c>
      <c r="BO565" s="79">
        <f t="shared" ca="1" si="467"/>
        <v>1507.9739999999988</v>
      </c>
      <c r="BP565" s="79">
        <f t="shared" ca="1" si="499"/>
        <v>922131.60100000002</v>
      </c>
      <c r="BQ565" s="14">
        <f ca="1">SUM(BO$12:BO565)</f>
        <v>471381.53899999999</v>
      </c>
      <c r="BR565" s="77">
        <f ca="1">SUM(BM$12:BM565)+SUMIF(BN$12:BN565, "&lt;0")</f>
        <v>450750.06199999998</v>
      </c>
      <c r="BT565" s="78">
        <v>44739</v>
      </c>
      <c r="BU565" s="79">
        <f t="shared" ca="1" si="468"/>
        <v>2000</v>
      </c>
      <c r="BV565" s="79">
        <f t="shared" ca="1" si="484"/>
        <v>2000</v>
      </c>
      <c r="BW565" s="79">
        <f t="shared" ca="1" si="493"/>
        <v>367.6237634490526</v>
      </c>
      <c r="BX565" s="79">
        <f t="shared" ca="1" si="469"/>
        <v>1632.3762365509474</v>
      </c>
      <c r="BY565" s="79">
        <f t="shared" ca="1" si="470"/>
        <v>1632.3762365509474</v>
      </c>
      <c r="BZ565" s="79">
        <f t="shared" ca="1" si="476"/>
        <v>1042081.4901089161</v>
      </c>
      <c r="CA565" s="14">
        <f ca="1">SUM(BY$12:BY565)</f>
        <v>531606.83822645491</v>
      </c>
      <c r="CB565" s="77">
        <f ca="1">SUM(BW$12:BW565)+SUMIF(BX$12:BX565, "&lt;0")</f>
        <v>510474.65188246133</v>
      </c>
      <c r="CD565" s="78">
        <v>44739</v>
      </c>
      <c r="CE565" s="79">
        <f t="shared" ca="1" si="471"/>
        <v>2500</v>
      </c>
      <c r="CF565" s="79">
        <f t="shared" ca="1" si="485"/>
        <v>2500</v>
      </c>
      <c r="CG565" s="79">
        <f t="shared" ca="1" si="494"/>
        <v>806.15191953047042</v>
      </c>
      <c r="CH565" s="79">
        <f t="shared" ca="1" si="472"/>
        <v>1693.8480804695296</v>
      </c>
      <c r="CI565" s="79">
        <f t="shared" ca="1" si="473"/>
        <v>1693.8480804695296</v>
      </c>
      <c r="CJ565" s="79">
        <f t="shared" ca="1" si="500"/>
        <v>1274341.6999499127</v>
      </c>
      <c r="CK565" s="14">
        <f ca="1">SUM(CI$12:CI565)</f>
        <v>651554.41027855896</v>
      </c>
      <c r="CL565" s="77">
        <f ca="1">SUM(CG$12:CG565)+SUMIF(CH$12:CH565, "&lt;0")</f>
        <v>622787.28967135376</v>
      </c>
    </row>
    <row r="566" spans="1:90" x14ac:dyDescent="0.2">
      <c r="A566" s="56">
        <v>44740</v>
      </c>
      <c r="B566" s="76">
        <f ca="1">IF($A566&gt;= $C$5,$C$6, INDEX('[1]Historical Data'!$D$2:$D$742, MATCH(A566, '[1]Historical Data'!$B$2:$B$742, 0)))</f>
        <v>1942.7882857142852</v>
      </c>
      <c r="C566" s="79">
        <f t="shared" ca="1" si="477"/>
        <v>1942.7882857142852</v>
      </c>
      <c r="D566" s="79">
        <f t="shared" ca="1" si="486"/>
        <v>1110.8080000000014</v>
      </c>
      <c r="E566" s="79">
        <f t="shared" ca="1" si="448"/>
        <v>831.98028571428381</v>
      </c>
      <c r="F566" s="79">
        <f t="shared" ca="1" si="449"/>
        <v>831.98028571428381</v>
      </c>
      <c r="G566" s="79">
        <f t="shared" ca="1" si="474"/>
        <v>1016998.3430000135</v>
      </c>
      <c r="H566" s="14">
        <f ca="1">SUM(F$12:F566)</f>
        <v>518868.284428571</v>
      </c>
      <c r="I566" s="77">
        <f ca="1">SUM(D$12:D566)+SUMIF(E$12:E566, "&lt;0")</f>
        <v>498130.05857142824</v>
      </c>
      <c r="J566" s="14"/>
      <c r="K566" s="78">
        <v>44740</v>
      </c>
      <c r="L566" s="79">
        <f t="shared" ca="1" si="450"/>
        <v>1850.8969899038457</v>
      </c>
      <c r="M566" s="79">
        <f t="shared" ca="1" si="478"/>
        <v>1850.8969899038457</v>
      </c>
      <c r="N566" s="79">
        <f t="shared" ca="1" si="487"/>
        <v>1110.8080000000014</v>
      </c>
      <c r="O566" s="79">
        <f t="shared" ca="1" si="451"/>
        <v>740.08898990384432</v>
      </c>
      <c r="P566" s="79">
        <f t="shared" ca="1" si="452"/>
        <v>740.08898990384432</v>
      </c>
      <c r="Q566" s="79">
        <f t="shared" ca="1" si="495"/>
        <v>972614.84712356213</v>
      </c>
      <c r="R566" s="14">
        <f ca="1">SUM(P$12:P566)</f>
        <v>496538.6995466334</v>
      </c>
      <c r="S566" s="77">
        <f ca="1">SUM(N$12:N566)+SUMIF(O$12:O566, "&lt;0")</f>
        <v>476076.14757692191</v>
      </c>
      <c r="U566" s="78">
        <v>44740</v>
      </c>
      <c r="V566" s="79">
        <f t="shared" ca="1" si="453"/>
        <v>1250</v>
      </c>
      <c r="W566" s="79">
        <f t="shared" ca="1" si="479"/>
        <v>1250</v>
      </c>
      <c r="X566" s="79">
        <f t="shared" ca="1" si="488"/>
        <v>1110.8080000000014</v>
      </c>
      <c r="Y566" s="79">
        <f t="shared" ca="1" si="454"/>
        <v>139.19199999999864</v>
      </c>
      <c r="Z566" s="79">
        <f t="shared" ca="1" si="455"/>
        <v>139.19199999999864</v>
      </c>
      <c r="AA566" s="79">
        <f t="shared" ca="1" si="496"/>
        <v>682381.60100000002</v>
      </c>
      <c r="AB566" s="14">
        <f ca="1">SUM(Z$12:Z566)</f>
        <v>350520.73099999997</v>
      </c>
      <c r="AC566" s="77">
        <f ca="1">SUM(X$12:X566)+SUMIF(Y$12:Y566, "&lt;0")</f>
        <v>331860.87</v>
      </c>
      <c r="AE566" s="78">
        <v>44740</v>
      </c>
      <c r="AF566" s="79">
        <f t="shared" ca="1" si="456"/>
        <v>2000</v>
      </c>
      <c r="AG566" s="79">
        <f t="shared" ca="1" si="480"/>
        <v>2000</v>
      </c>
      <c r="AH566" s="79">
        <f t="shared" ca="1" si="489"/>
        <v>1212.9005168019498</v>
      </c>
      <c r="AI566" s="79">
        <f t="shared" ca="1" si="457"/>
        <v>787.09948319805017</v>
      </c>
      <c r="AJ566" s="79">
        <f t="shared" ca="1" si="458"/>
        <v>787.09948319805017</v>
      </c>
      <c r="AK566" s="79">
        <f t="shared" ca="1" si="475"/>
        <v>1044081.4901089161</v>
      </c>
      <c r="AL566" s="14">
        <f ca="1">SUM(AJ$12:AJ566)</f>
        <v>532393.93770965294</v>
      </c>
      <c r="AM566" s="77">
        <f ca="1">SUM(AH$12:AH566)+SUMIF(AI$12:AI566, "&lt;0")</f>
        <v>511687.55239926325</v>
      </c>
      <c r="AO566" s="78">
        <v>44740</v>
      </c>
      <c r="AP566" s="79">
        <f t="shared" ca="1" si="459"/>
        <v>3000</v>
      </c>
      <c r="AQ566" s="79">
        <f t="shared" ca="1" si="481"/>
        <v>3000</v>
      </c>
      <c r="AR566" s="79">
        <f t="shared" ca="1" si="490"/>
        <v>1674.9339195304706</v>
      </c>
      <c r="AS566" s="79">
        <f t="shared" ca="1" si="460"/>
        <v>1325.0660804695294</v>
      </c>
      <c r="AT566" s="79">
        <f t="shared" ca="1" si="461"/>
        <v>1325.0660804695294</v>
      </c>
      <c r="AU566" s="79">
        <f t="shared" ca="1" si="497"/>
        <v>1498967.7235622816</v>
      </c>
      <c r="AV566" s="14">
        <f ca="1">SUM(AT$12:AT566)</f>
        <v>766505.4999713978</v>
      </c>
      <c r="AW566" s="77">
        <f ca="1">SUM(AR$12:AR566)+SUMIF(AS$12:AS566, "&lt;0")</f>
        <v>732462.22359088424</v>
      </c>
      <c r="AX566" s="14"/>
      <c r="AZ566" s="78">
        <v>44740</v>
      </c>
      <c r="BA566" s="79">
        <f t="shared" ca="1" si="462"/>
        <v>1500</v>
      </c>
      <c r="BB566" s="79">
        <f t="shared" ca="1" si="482"/>
        <v>1500</v>
      </c>
      <c r="BC566" s="79">
        <f t="shared" ca="1" si="491"/>
        <v>1110.8080000000014</v>
      </c>
      <c r="BD566" s="79">
        <f t="shared" ca="1" si="463"/>
        <v>389.19199999999864</v>
      </c>
      <c r="BE566" s="79">
        <f t="shared" ca="1" si="464"/>
        <v>389.19199999999864</v>
      </c>
      <c r="BF566" s="79">
        <f t="shared" ca="1" si="498"/>
        <v>803131.60100000002</v>
      </c>
      <c r="BG566" s="14">
        <f ca="1">SUM(BE$12:BE566)</f>
        <v>411270.73099999997</v>
      </c>
      <c r="BH566" s="77">
        <f ca="1">SUM(BC$12:BC566)+SUMIF(BD$12:BD566, "&lt;0")</f>
        <v>391860.87000000005</v>
      </c>
      <c r="BJ566" s="78">
        <v>44740</v>
      </c>
      <c r="BK566" s="79">
        <f t="shared" ca="1" si="465"/>
        <v>1750</v>
      </c>
      <c r="BL566" s="79">
        <f t="shared" ca="1" si="483"/>
        <v>1750</v>
      </c>
      <c r="BM566" s="79">
        <f t="shared" ca="1" si="492"/>
        <v>1110.8080000000014</v>
      </c>
      <c r="BN566" s="79">
        <f t="shared" ca="1" si="466"/>
        <v>639.19199999999864</v>
      </c>
      <c r="BO566" s="79">
        <f t="shared" ca="1" si="467"/>
        <v>639.19199999999864</v>
      </c>
      <c r="BP566" s="79">
        <f t="shared" ca="1" si="499"/>
        <v>923881.60100000002</v>
      </c>
      <c r="BQ566" s="14">
        <f ca="1">SUM(BO$12:BO566)</f>
        <v>472020.73099999997</v>
      </c>
      <c r="BR566" s="77">
        <f ca="1">SUM(BM$12:BM566)+SUMIF(BN$12:BN566, "&lt;0")</f>
        <v>451860.87</v>
      </c>
      <c r="BT566" s="78">
        <v>44740</v>
      </c>
      <c r="BU566" s="79">
        <f t="shared" ca="1" si="468"/>
        <v>2000</v>
      </c>
      <c r="BV566" s="79">
        <f t="shared" ca="1" si="484"/>
        <v>2000</v>
      </c>
      <c r="BW566" s="79">
        <f t="shared" ca="1" si="493"/>
        <v>1212.9005168019498</v>
      </c>
      <c r="BX566" s="79">
        <f t="shared" ca="1" si="469"/>
        <v>787.09948319805017</v>
      </c>
      <c r="BY566" s="79">
        <f t="shared" ca="1" si="470"/>
        <v>787.09948319805017</v>
      </c>
      <c r="BZ566" s="79">
        <f t="shared" ca="1" si="476"/>
        <v>1044081.4901089161</v>
      </c>
      <c r="CA566" s="14">
        <f ca="1">SUM(BY$12:BY566)</f>
        <v>532393.93770965294</v>
      </c>
      <c r="CB566" s="77">
        <f ca="1">SUM(BW$12:BW566)+SUMIF(BX$12:BX566, "&lt;0")</f>
        <v>511687.55239926325</v>
      </c>
      <c r="CD566" s="78">
        <v>44740</v>
      </c>
      <c r="CE566" s="79">
        <f t="shared" ca="1" si="471"/>
        <v>2500</v>
      </c>
      <c r="CF566" s="79">
        <f t="shared" ca="1" si="485"/>
        <v>2500</v>
      </c>
      <c r="CG566" s="79">
        <f t="shared" ca="1" si="494"/>
        <v>1674.9339195304706</v>
      </c>
      <c r="CH566" s="79">
        <f t="shared" ca="1" si="472"/>
        <v>825.06608046952942</v>
      </c>
      <c r="CI566" s="79">
        <f t="shared" ca="1" si="473"/>
        <v>825.06608046952942</v>
      </c>
      <c r="CJ566" s="79">
        <f t="shared" ca="1" si="500"/>
        <v>1276841.6999499127</v>
      </c>
      <c r="CK566" s="14">
        <f ca="1">SUM(CI$12:CI566)</f>
        <v>652379.47635902849</v>
      </c>
      <c r="CL566" s="77">
        <f ca="1">SUM(CG$12:CG566)+SUMIF(CH$12:CH566, "&lt;0")</f>
        <v>624462.22359088424</v>
      </c>
    </row>
    <row r="567" spans="1:90" x14ac:dyDescent="0.2">
      <c r="A567" s="56">
        <v>44741</v>
      </c>
      <c r="B567" s="76">
        <f ca="1">IF($A567&gt;= $C$5,$C$6, INDEX('[1]Historical Data'!$D$2:$D$742, MATCH(A567, '[1]Historical Data'!$B$2:$B$742, 0)))</f>
        <v>1942.7882857142852</v>
      </c>
      <c r="C567" s="79">
        <f t="shared" ca="1" si="477"/>
        <v>1942.7882857142852</v>
      </c>
      <c r="D567" s="79">
        <f t="shared" ca="1" si="486"/>
        <v>1198.6289999999931</v>
      </c>
      <c r="E567" s="79">
        <f t="shared" ca="1" si="448"/>
        <v>744.15928571429208</v>
      </c>
      <c r="F567" s="79">
        <f t="shared" ca="1" si="449"/>
        <v>744.15928571429208</v>
      </c>
      <c r="G567" s="79">
        <f t="shared" ca="1" si="474"/>
        <v>1018941.1312857278</v>
      </c>
      <c r="H567" s="14">
        <f ca="1">SUM(F$12:F567)</f>
        <v>519612.44371428527</v>
      </c>
      <c r="I567" s="77">
        <f ca="1">SUM(D$12:D567)+SUMIF(E$12:E567, "&lt;0")</f>
        <v>499328.68757142825</v>
      </c>
      <c r="J567" s="14"/>
      <c r="K567" s="78">
        <v>44741</v>
      </c>
      <c r="L567" s="79">
        <f t="shared" ca="1" si="450"/>
        <v>1850.8969899038457</v>
      </c>
      <c r="M567" s="79">
        <f t="shared" ca="1" si="478"/>
        <v>1850.8969899038457</v>
      </c>
      <c r="N567" s="79">
        <f t="shared" ca="1" si="487"/>
        <v>1198.6289999999931</v>
      </c>
      <c r="O567" s="79">
        <f t="shared" ca="1" si="451"/>
        <v>652.26798990385259</v>
      </c>
      <c r="P567" s="79">
        <f t="shared" ca="1" si="452"/>
        <v>652.26798990385259</v>
      </c>
      <c r="Q567" s="79">
        <f t="shared" ca="1" si="495"/>
        <v>974465.744113466</v>
      </c>
      <c r="R567" s="14">
        <f ca="1">SUM(P$12:P567)</f>
        <v>497190.96753653727</v>
      </c>
      <c r="S567" s="77">
        <f ca="1">SUM(N$12:N567)+SUMIF(O$12:O567, "&lt;0")</f>
        <v>477274.77657692193</v>
      </c>
      <c r="U567" s="78">
        <v>44741</v>
      </c>
      <c r="V567" s="79">
        <f t="shared" ca="1" si="453"/>
        <v>1250</v>
      </c>
      <c r="W567" s="79">
        <f t="shared" ca="1" si="479"/>
        <v>1250</v>
      </c>
      <c r="X567" s="79">
        <f t="shared" ca="1" si="488"/>
        <v>1198.6289999999931</v>
      </c>
      <c r="Y567" s="79">
        <f t="shared" ca="1" si="454"/>
        <v>51.371000000006916</v>
      </c>
      <c r="Z567" s="79">
        <f t="shared" ca="1" si="455"/>
        <v>51.371000000006916</v>
      </c>
      <c r="AA567" s="79">
        <f t="shared" ca="1" si="496"/>
        <v>683631.60100000002</v>
      </c>
      <c r="AB567" s="14">
        <f ca="1">SUM(Z$12:Z567)</f>
        <v>350572.10199999996</v>
      </c>
      <c r="AC567" s="77">
        <f ca="1">SUM(X$12:X567)+SUMIF(Y$12:Y567, "&lt;0")</f>
        <v>333059.49900000001</v>
      </c>
      <c r="AE567" s="78">
        <v>44741</v>
      </c>
      <c r="AF567" s="79">
        <f t="shared" ca="1" si="456"/>
        <v>2000</v>
      </c>
      <c r="AG567" s="79">
        <f t="shared" ca="1" si="480"/>
        <v>2000</v>
      </c>
      <c r="AH567" s="79">
        <f t="shared" ca="1" si="489"/>
        <v>1277.2162701548386</v>
      </c>
      <c r="AI567" s="79">
        <f t="shared" ca="1" si="457"/>
        <v>722.78372984516136</v>
      </c>
      <c r="AJ567" s="79">
        <f t="shared" ca="1" si="458"/>
        <v>722.78372984516136</v>
      </c>
      <c r="AK567" s="79">
        <f t="shared" ca="1" si="475"/>
        <v>1046081.4901089161</v>
      </c>
      <c r="AL567" s="14">
        <f ca="1">SUM(AJ$12:AJ567)</f>
        <v>533116.72143949813</v>
      </c>
      <c r="AM567" s="77">
        <f ca="1">SUM(AH$12:AH567)+SUMIF(AI$12:AI567, "&lt;0")</f>
        <v>512964.76866941812</v>
      </c>
      <c r="AO567" s="78">
        <v>44741</v>
      </c>
      <c r="AP567" s="79">
        <f t="shared" ca="1" si="459"/>
        <v>3000</v>
      </c>
      <c r="AQ567" s="79">
        <f t="shared" ca="1" si="481"/>
        <v>3000</v>
      </c>
      <c r="AR567" s="79">
        <f t="shared" ca="1" si="490"/>
        <v>1762.7549195304623</v>
      </c>
      <c r="AS567" s="79">
        <f t="shared" ca="1" si="460"/>
        <v>1237.2450804695377</v>
      </c>
      <c r="AT567" s="79">
        <f t="shared" ca="1" si="461"/>
        <v>1237.2450804695377</v>
      </c>
      <c r="AU567" s="79">
        <f t="shared" ca="1" si="497"/>
        <v>1501967.7235622816</v>
      </c>
      <c r="AV567" s="14">
        <f ca="1">SUM(AT$12:AT567)</f>
        <v>767742.74505186733</v>
      </c>
      <c r="AW567" s="77">
        <f ca="1">SUM(AR$12:AR567)+SUMIF(AS$12:AS567, "&lt;0")</f>
        <v>734224.97851041472</v>
      </c>
      <c r="AX567" s="14"/>
      <c r="AZ567" s="78">
        <v>44741</v>
      </c>
      <c r="BA567" s="79">
        <f t="shared" ca="1" si="462"/>
        <v>1500</v>
      </c>
      <c r="BB567" s="79">
        <f t="shared" ca="1" si="482"/>
        <v>1500</v>
      </c>
      <c r="BC567" s="79">
        <f t="shared" ca="1" si="491"/>
        <v>1198.6289999999931</v>
      </c>
      <c r="BD567" s="79">
        <f t="shared" ca="1" si="463"/>
        <v>301.37100000000692</v>
      </c>
      <c r="BE567" s="79">
        <f t="shared" ca="1" si="464"/>
        <v>301.37100000000692</v>
      </c>
      <c r="BF567" s="79">
        <f t="shared" ca="1" si="498"/>
        <v>804631.60100000002</v>
      </c>
      <c r="BG567" s="14">
        <f ca="1">SUM(BE$12:BE567)</f>
        <v>411572.10199999996</v>
      </c>
      <c r="BH567" s="77">
        <f ca="1">SUM(BC$12:BC567)+SUMIF(BD$12:BD567, "&lt;0")</f>
        <v>393059.49900000007</v>
      </c>
      <c r="BJ567" s="78">
        <v>44741</v>
      </c>
      <c r="BK567" s="79">
        <f t="shared" ca="1" si="465"/>
        <v>1750</v>
      </c>
      <c r="BL567" s="79">
        <f t="shared" ca="1" si="483"/>
        <v>1750</v>
      </c>
      <c r="BM567" s="79">
        <f t="shared" ca="1" si="492"/>
        <v>1198.6289999999931</v>
      </c>
      <c r="BN567" s="79">
        <f t="shared" ca="1" si="466"/>
        <v>551.37100000000692</v>
      </c>
      <c r="BO567" s="79">
        <f t="shared" ca="1" si="467"/>
        <v>551.37100000000692</v>
      </c>
      <c r="BP567" s="79">
        <f t="shared" ca="1" si="499"/>
        <v>925631.60100000002</v>
      </c>
      <c r="BQ567" s="14">
        <f ca="1">SUM(BO$12:BO567)</f>
        <v>472572.10199999996</v>
      </c>
      <c r="BR567" s="77">
        <f ca="1">SUM(BM$12:BM567)+SUMIF(BN$12:BN567, "&lt;0")</f>
        <v>453059.49900000001</v>
      </c>
      <c r="BT567" s="78">
        <v>44741</v>
      </c>
      <c r="BU567" s="79">
        <f t="shared" ca="1" si="468"/>
        <v>2000</v>
      </c>
      <c r="BV567" s="79">
        <f t="shared" ca="1" si="484"/>
        <v>2000</v>
      </c>
      <c r="BW567" s="79">
        <f t="shared" ca="1" si="493"/>
        <v>1277.2162701548386</v>
      </c>
      <c r="BX567" s="79">
        <f t="shared" ca="1" si="469"/>
        <v>722.78372984516136</v>
      </c>
      <c r="BY567" s="79">
        <f t="shared" ca="1" si="470"/>
        <v>722.78372984516136</v>
      </c>
      <c r="BZ567" s="79">
        <f t="shared" ca="1" si="476"/>
        <v>1046081.4901089161</v>
      </c>
      <c r="CA567" s="14">
        <f ca="1">SUM(BY$12:BY567)</f>
        <v>533116.72143949813</v>
      </c>
      <c r="CB567" s="77">
        <f ca="1">SUM(BW$12:BW567)+SUMIF(BX$12:BX567, "&lt;0")</f>
        <v>512964.76866941812</v>
      </c>
      <c r="CD567" s="78">
        <v>44741</v>
      </c>
      <c r="CE567" s="79">
        <f t="shared" ca="1" si="471"/>
        <v>2500</v>
      </c>
      <c r="CF567" s="79">
        <f t="shared" ca="1" si="485"/>
        <v>2500</v>
      </c>
      <c r="CG567" s="79">
        <f t="shared" ca="1" si="494"/>
        <v>1762.7549195304623</v>
      </c>
      <c r="CH567" s="79">
        <f t="shared" ca="1" si="472"/>
        <v>737.2450804695377</v>
      </c>
      <c r="CI567" s="79">
        <f t="shared" ca="1" si="473"/>
        <v>737.2450804695377</v>
      </c>
      <c r="CJ567" s="79">
        <f t="shared" ca="1" si="500"/>
        <v>1279341.6999499127</v>
      </c>
      <c r="CK567" s="14">
        <f ca="1">SUM(CI$12:CI567)</f>
        <v>653116.72143949801</v>
      </c>
      <c r="CL567" s="77">
        <f ca="1">SUM(CG$12:CG567)+SUMIF(CH$12:CH567, "&lt;0")</f>
        <v>626224.97851041472</v>
      </c>
    </row>
    <row r="568" spans="1:90" x14ac:dyDescent="0.2">
      <c r="A568" s="56">
        <v>44742</v>
      </c>
      <c r="B568" s="76">
        <f ca="1">IF($A568&gt;= $C$5,$C$6, INDEX('[1]Historical Data'!$D$2:$D$742, MATCH(A568, '[1]Historical Data'!$B$2:$B$742, 0)))</f>
        <v>1942.7882857142852</v>
      </c>
      <c r="C568" s="79">
        <f t="shared" ca="1" si="477"/>
        <v>1942.7882857142852</v>
      </c>
      <c r="D568" s="79">
        <f t="shared" ca="1" si="486"/>
        <v>1491.6670000000049</v>
      </c>
      <c r="E568" s="79">
        <f t="shared" ca="1" si="448"/>
        <v>451.12128571428025</v>
      </c>
      <c r="F568" s="79">
        <f t="shared" ca="1" si="449"/>
        <v>451.12128571428025</v>
      </c>
      <c r="G568" s="79">
        <f t="shared" ca="1" si="474"/>
        <v>1020883.9195714422</v>
      </c>
      <c r="H568" s="14">
        <f ca="1">SUM(F$12:F568)</f>
        <v>520063.56499999954</v>
      </c>
      <c r="I568" s="77">
        <f ca="1">SUM(D$12:D568)+SUMIF(E$12:E568, "&lt;0")</f>
        <v>500820.35457142827</v>
      </c>
      <c r="J568" s="14"/>
      <c r="K568" s="78">
        <v>44742</v>
      </c>
      <c r="L568" s="79">
        <f t="shared" ca="1" si="450"/>
        <v>1850.8969899038457</v>
      </c>
      <c r="M568" s="79">
        <f t="shared" ca="1" si="478"/>
        <v>1850.8969899038457</v>
      </c>
      <c r="N568" s="79">
        <f t="shared" ca="1" si="487"/>
        <v>1491.6670000000049</v>
      </c>
      <c r="O568" s="79">
        <f t="shared" ca="1" si="451"/>
        <v>359.22998990384076</v>
      </c>
      <c r="P568" s="79">
        <f t="shared" ca="1" si="452"/>
        <v>359.22998990384076</v>
      </c>
      <c r="Q568" s="79">
        <f t="shared" ca="1" si="495"/>
        <v>976316.64110336988</v>
      </c>
      <c r="R568" s="14">
        <f ca="1">SUM(P$12:P568)</f>
        <v>497550.19752644113</v>
      </c>
      <c r="S568" s="77">
        <f ca="1">SUM(N$12:N568)+SUMIF(O$12:O568, "&lt;0")</f>
        <v>478766.44357692194</v>
      </c>
      <c r="U568" s="78">
        <v>44742</v>
      </c>
      <c r="V568" s="79">
        <f t="shared" ca="1" si="453"/>
        <v>1250</v>
      </c>
      <c r="W568" s="79">
        <f t="shared" ca="1" si="479"/>
        <v>1250</v>
      </c>
      <c r="X568" s="79">
        <f t="shared" ca="1" si="488"/>
        <v>1250</v>
      </c>
      <c r="Y568" s="79">
        <f t="shared" ca="1" si="454"/>
        <v>0</v>
      </c>
      <c r="Z568" s="79">
        <f t="shared" ca="1" si="455"/>
        <v>0</v>
      </c>
      <c r="AA568" s="79">
        <f t="shared" ca="1" si="496"/>
        <v>684881.60100000002</v>
      </c>
      <c r="AB568" s="14">
        <f ca="1">SUM(Z$12:Z568)</f>
        <v>350572.10199999996</v>
      </c>
      <c r="AC568" s="77">
        <f ca="1">SUM(X$12:X568)+SUMIF(Y$12:Y568, "&lt;0")</f>
        <v>334309.49900000001</v>
      </c>
      <c r="AE568" s="78">
        <v>44742</v>
      </c>
      <c r="AF568" s="79">
        <f t="shared" ca="1" si="456"/>
        <v>2000</v>
      </c>
      <c r="AG568" s="79">
        <f t="shared" ca="1" si="480"/>
        <v>2000</v>
      </c>
      <c r="AH568" s="79">
        <f t="shared" ca="1" si="489"/>
        <v>1546.7490235077478</v>
      </c>
      <c r="AI568" s="79">
        <f t="shared" ca="1" si="457"/>
        <v>453.25097649225222</v>
      </c>
      <c r="AJ568" s="79">
        <f t="shared" ca="1" si="458"/>
        <v>453.25097649225222</v>
      </c>
      <c r="AK568" s="79">
        <f t="shared" ca="1" si="475"/>
        <v>1048081.4901089161</v>
      </c>
      <c r="AL568" s="14">
        <f ca="1">SUM(AJ$12:AJ568)</f>
        <v>533569.97241599043</v>
      </c>
      <c r="AM568" s="77">
        <f ca="1">SUM(AH$12:AH568)+SUMIF(AI$12:AI568, "&lt;0")</f>
        <v>514511.51769292587</v>
      </c>
      <c r="AO568" s="78">
        <v>44742</v>
      </c>
      <c r="AP568" s="79">
        <f t="shared" ca="1" si="459"/>
        <v>3000</v>
      </c>
      <c r="AQ568" s="79">
        <f t="shared" ca="1" si="481"/>
        <v>3000</v>
      </c>
      <c r="AR568" s="79">
        <f t="shared" ca="1" si="490"/>
        <v>2055.7929195304741</v>
      </c>
      <c r="AS568" s="79">
        <f t="shared" ca="1" si="460"/>
        <v>944.20708046952586</v>
      </c>
      <c r="AT568" s="79">
        <f t="shared" ca="1" si="461"/>
        <v>944.20708046952586</v>
      </c>
      <c r="AU568" s="79">
        <f t="shared" ca="1" si="497"/>
        <v>1504967.7235622816</v>
      </c>
      <c r="AV568" s="14">
        <f ca="1">SUM(AT$12:AT568)</f>
        <v>768686.95213233691</v>
      </c>
      <c r="AW568" s="77">
        <f ca="1">SUM(AR$12:AR568)+SUMIF(AS$12:AS568, "&lt;0")</f>
        <v>736280.77142994513</v>
      </c>
      <c r="AX568" s="14"/>
      <c r="AZ568" s="78">
        <v>44742</v>
      </c>
      <c r="BA568" s="79">
        <f t="shared" ca="1" si="462"/>
        <v>1500</v>
      </c>
      <c r="BB568" s="79">
        <f t="shared" ca="1" si="482"/>
        <v>1500</v>
      </c>
      <c r="BC568" s="79">
        <f t="shared" ca="1" si="491"/>
        <v>1491.6670000000049</v>
      </c>
      <c r="BD568" s="79">
        <f t="shared" ca="1" si="463"/>
        <v>8.3329999999950815</v>
      </c>
      <c r="BE568" s="79">
        <f t="shared" ca="1" si="464"/>
        <v>8.3329999999950815</v>
      </c>
      <c r="BF568" s="79">
        <f t="shared" ca="1" si="498"/>
        <v>806131.60100000002</v>
      </c>
      <c r="BG568" s="14">
        <f ca="1">SUM(BE$12:BE568)</f>
        <v>411580.43499999994</v>
      </c>
      <c r="BH568" s="77">
        <f ca="1">SUM(BC$12:BC568)+SUMIF(BD$12:BD568, "&lt;0")</f>
        <v>394551.16600000008</v>
      </c>
      <c r="BJ568" s="78">
        <v>44742</v>
      </c>
      <c r="BK568" s="79">
        <f t="shared" ca="1" si="465"/>
        <v>1750</v>
      </c>
      <c r="BL568" s="79">
        <f t="shared" ca="1" si="483"/>
        <v>1750</v>
      </c>
      <c r="BM568" s="79">
        <f t="shared" ca="1" si="492"/>
        <v>1491.6670000000049</v>
      </c>
      <c r="BN568" s="79">
        <f t="shared" ca="1" si="466"/>
        <v>258.33299999999508</v>
      </c>
      <c r="BO568" s="79">
        <f t="shared" ca="1" si="467"/>
        <v>258.33299999999508</v>
      </c>
      <c r="BP568" s="79">
        <f t="shared" ca="1" si="499"/>
        <v>927381.60100000002</v>
      </c>
      <c r="BQ568" s="14">
        <f ca="1">SUM(BO$12:BO568)</f>
        <v>472830.43499999994</v>
      </c>
      <c r="BR568" s="77">
        <f ca="1">SUM(BM$12:BM568)+SUMIF(BN$12:BN568, "&lt;0")</f>
        <v>454551.16600000003</v>
      </c>
      <c r="BT568" s="78">
        <v>44742</v>
      </c>
      <c r="BU568" s="79">
        <f t="shared" ca="1" si="468"/>
        <v>2000</v>
      </c>
      <c r="BV568" s="79">
        <f t="shared" ca="1" si="484"/>
        <v>2000</v>
      </c>
      <c r="BW568" s="79">
        <f t="shared" ca="1" si="493"/>
        <v>1546.7490235077478</v>
      </c>
      <c r="BX568" s="79">
        <f t="shared" ca="1" si="469"/>
        <v>453.25097649225222</v>
      </c>
      <c r="BY568" s="79">
        <f t="shared" ca="1" si="470"/>
        <v>453.25097649225222</v>
      </c>
      <c r="BZ568" s="79">
        <f t="shared" ca="1" si="476"/>
        <v>1048081.4901089161</v>
      </c>
      <c r="CA568" s="14">
        <f ca="1">SUM(BY$12:BY568)</f>
        <v>533569.97241599043</v>
      </c>
      <c r="CB568" s="77">
        <f ca="1">SUM(BW$12:BW568)+SUMIF(BX$12:BX568, "&lt;0")</f>
        <v>514511.51769292587</v>
      </c>
      <c r="CD568" s="78">
        <v>44742</v>
      </c>
      <c r="CE568" s="79">
        <f t="shared" ca="1" si="471"/>
        <v>2500</v>
      </c>
      <c r="CF568" s="79">
        <f t="shared" ca="1" si="485"/>
        <v>2500</v>
      </c>
      <c r="CG568" s="79">
        <f t="shared" ca="1" si="494"/>
        <v>2046.7490235077478</v>
      </c>
      <c r="CH568" s="79">
        <f t="shared" ca="1" si="472"/>
        <v>453.25097649225222</v>
      </c>
      <c r="CI568" s="79">
        <f t="shared" ca="1" si="473"/>
        <v>453.25097649225222</v>
      </c>
      <c r="CJ568" s="79">
        <f t="shared" ca="1" si="500"/>
        <v>1281841.6999499127</v>
      </c>
      <c r="CK568" s="14">
        <f ca="1">SUM(CI$12:CI568)</f>
        <v>653569.97241599031</v>
      </c>
      <c r="CL568" s="77">
        <f ca="1">SUM(CG$12:CG568)+SUMIF(CH$12:CH568, "&lt;0")</f>
        <v>628271.72753392241</v>
      </c>
    </row>
    <row r="569" spans="1:90" x14ac:dyDescent="0.2">
      <c r="A569" s="56">
        <v>44743</v>
      </c>
      <c r="B569" s="76">
        <f ca="1">IF($A569&gt;= $C$5,$C$6, INDEX('[1]Historical Data'!$D$2:$D$742, MATCH(A569, '[1]Historical Data'!$B$2:$B$742, 0)))</f>
        <v>1942.7882857142852</v>
      </c>
      <c r="C569" s="79">
        <f t="shared" ca="1" si="477"/>
        <v>1942.7882857142852</v>
      </c>
      <c r="D569" s="79">
        <f t="shared" ca="1" si="486"/>
        <v>1353.3700000000008</v>
      </c>
      <c r="E569" s="79">
        <f t="shared" ca="1" si="448"/>
        <v>589.41828571428437</v>
      </c>
      <c r="F569" s="79">
        <f t="shared" ca="1" si="449"/>
        <v>589.41828571428437</v>
      </c>
      <c r="G569" s="79">
        <f t="shared" ca="1" si="474"/>
        <v>1022826.7078571565</v>
      </c>
      <c r="H569" s="14">
        <f ca="1">SUM(F$12:F569)</f>
        <v>520652.98328571382</v>
      </c>
      <c r="I569" s="77">
        <f ca="1">SUM(D$12:D569)+SUMIF(E$12:E569, "&lt;0")</f>
        <v>502173.72457142826</v>
      </c>
      <c r="J569" s="14"/>
      <c r="K569" s="78">
        <v>44743</v>
      </c>
      <c r="L569" s="79">
        <f t="shared" ca="1" si="450"/>
        <v>1850.8969899038457</v>
      </c>
      <c r="M569" s="79">
        <f t="shared" ca="1" si="478"/>
        <v>1850.8969899038457</v>
      </c>
      <c r="N569" s="79">
        <f t="shared" ca="1" si="487"/>
        <v>1353.3700000000008</v>
      </c>
      <c r="O569" s="79">
        <f t="shared" ca="1" si="451"/>
        <v>497.52698990384488</v>
      </c>
      <c r="P569" s="79">
        <f t="shared" ca="1" si="452"/>
        <v>497.52698990384488</v>
      </c>
      <c r="Q569" s="79">
        <f t="shared" ca="1" si="495"/>
        <v>978167.53809327376</v>
      </c>
      <c r="R569" s="14">
        <f ca="1">SUM(P$12:P569)</f>
        <v>498047.72451634496</v>
      </c>
      <c r="S569" s="77">
        <f ca="1">SUM(N$12:N569)+SUMIF(O$12:O569, "&lt;0")</f>
        <v>480119.81357692194</v>
      </c>
      <c r="U569" s="78">
        <v>44743</v>
      </c>
      <c r="V569" s="79">
        <f t="shared" ca="1" si="453"/>
        <v>1250</v>
      </c>
      <c r="W569" s="79">
        <f t="shared" ca="1" si="479"/>
        <v>1250</v>
      </c>
      <c r="X569" s="79">
        <f t="shared" ca="1" si="488"/>
        <v>1250</v>
      </c>
      <c r="Y569" s="79">
        <f t="shared" ca="1" si="454"/>
        <v>0</v>
      </c>
      <c r="Z569" s="79">
        <f t="shared" ca="1" si="455"/>
        <v>0</v>
      </c>
      <c r="AA569" s="79">
        <f t="shared" ca="1" si="496"/>
        <v>686131.60100000002</v>
      </c>
      <c r="AB569" s="14">
        <f ca="1">SUM(Z$12:Z569)</f>
        <v>350572.10199999996</v>
      </c>
      <c r="AC569" s="77">
        <f ca="1">SUM(X$12:X569)+SUMIF(Y$12:Y569, "&lt;0")</f>
        <v>335559.49900000001</v>
      </c>
      <c r="AE569" s="78">
        <v>44743</v>
      </c>
      <c r="AF569" s="79">
        <f t="shared" ca="1" si="456"/>
        <v>2000</v>
      </c>
      <c r="AG569" s="79">
        <f t="shared" ca="1" si="480"/>
        <v>2000</v>
      </c>
      <c r="AH569" s="79">
        <f t="shared" ca="1" si="489"/>
        <v>1384.9467768606407</v>
      </c>
      <c r="AI569" s="79">
        <f t="shared" ca="1" si="457"/>
        <v>615.05322313935926</v>
      </c>
      <c r="AJ569" s="79">
        <f t="shared" ca="1" si="458"/>
        <v>615.05322313935926</v>
      </c>
      <c r="AK569" s="79">
        <f t="shared" ca="1" si="475"/>
        <v>1050081.4901089161</v>
      </c>
      <c r="AL569" s="14">
        <f ca="1">SUM(AJ$12:AJ569)</f>
        <v>534185.0256391298</v>
      </c>
      <c r="AM569" s="77">
        <f ca="1">SUM(AH$12:AH569)+SUMIF(AI$12:AI569, "&lt;0")</f>
        <v>515896.4644697865</v>
      </c>
      <c r="AO569" s="78">
        <v>44743</v>
      </c>
      <c r="AP569" s="79">
        <f t="shared" ca="1" si="459"/>
        <v>3000</v>
      </c>
      <c r="AQ569" s="79">
        <f t="shared" ca="1" si="481"/>
        <v>3000</v>
      </c>
      <c r="AR569" s="79">
        <f t="shared" ca="1" si="490"/>
        <v>1917.4959195304698</v>
      </c>
      <c r="AS569" s="79">
        <f t="shared" ca="1" si="460"/>
        <v>1082.5040804695302</v>
      </c>
      <c r="AT569" s="79">
        <f t="shared" ca="1" si="461"/>
        <v>1082.5040804695302</v>
      </c>
      <c r="AU569" s="79">
        <f t="shared" ca="1" si="497"/>
        <v>1507967.7235622816</v>
      </c>
      <c r="AV569" s="14">
        <f ca="1">SUM(AT$12:AT569)</f>
        <v>769769.4562128064</v>
      </c>
      <c r="AW569" s="77">
        <f ca="1">SUM(AR$12:AR569)+SUMIF(AS$12:AS569, "&lt;0")</f>
        <v>738198.26734947565</v>
      </c>
      <c r="AX569" s="14"/>
      <c r="AZ569" s="78">
        <v>44743</v>
      </c>
      <c r="BA569" s="79">
        <f t="shared" ca="1" si="462"/>
        <v>1500</v>
      </c>
      <c r="BB569" s="79">
        <f t="shared" ca="1" si="482"/>
        <v>1500</v>
      </c>
      <c r="BC569" s="79">
        <f t="shared" ca="1" si="491"/>
        <v>1353.3700000000008</v>
      </c>
      <c r="BD569" s="79">
        <f t="shared" ca="1" si="463"/>
        <v>146.6299999999992</v>
      </c>
      <c r="BE569" s="79">
        <f t="shared" ca="1" si="464"/>
        <v>146.6299999999992</v>
      </c>
      <c r="BF569" s="79">
        <f t="shared" ca="1" si="498"/>
        <v>807631.60100000002</v>
      </c>
      <c r="BG569" s="14">
        <f ca="1">SUM(BE$12:BE569)</f>
        <v>411727.06499999994</v>
      </c>
      <c r="BH569" s="77">
        <f ca="1">SUM(BC$12:BC569)+SUMIF(BD$12:BD569, "&lt;0")</f>
        <v>395904.53600000008</v>
      </c>
      <c r="BJ569" s="78">
        <v>44743</v>
      </c>
      <c r="BK569" s="79">
        <f t="shared" ca="1" si="465"/>
        <v>1750</v>
      </c>
      <c r="BL569" s="79">
        <f t="shared" ca="1" si="483"/>
        <v>1750</v>
      </c>
      <c r="BM569" s="79">
        <f t="shared" ca="1" si="492"/>
        <v>1353.3700000000008</v>
      </c>
      <c r="BN569" s="79">
        <f t="shared" ca="1" si="466"/>
        <v>396.6299999999992</v>
      </c>
      <c r="BO569" s="79">
        <f t="shared" ca="1" si="467"/>
        <v>396.6299999999992</v>
      </c>
      <c r="BP569" s="79">
        <f t="shared" ca="1" si="499"/>
        <v>929131.60100000002</v>
      </c>
      <c r="BQ569" s="14">
        <f ca="1">SUM(BO$12:BO569)</f>
        <v>473227.06499999994</v>
      </c>
      <c r="BR569" s="77">
        <f ca="1">SUM(BM$12:BM569)+SUMIF(BN$12:BN569, "&lt;0")</f>
        <v>455904.53600000002</v>
      </c>
      <c r="BT569" s="78">
        <v>44743</v>
      </c>
      <c r="BU569" s="79">
        <f t="shared" ca="1" si="468"/>
        <v>2000</v>
      </c>
      <c r="BV569" s="79">
        <f t="shared" ca="1" si="484"/>
        <v>2000</v>
      </c>
      <c r="BW569" s="79">
        <f t="shared" ca="1" si="493"/>
        <v>1384.9467768606407</v>
      </c>
      <c r="BX569" s="79">
        <f t="shared" ca="1" si="469"/>
        <v>615.05322313935926</v>
      </c>
      <c r="BY569" s="79">
        <f t="shared" ca="1" si="470"/>
        <v>615.05322313935926</v>
      </c>
      <c r="BZ569" s="79">
        <f t="shared" ca="1" si="476"/>
        <v>1050081.4901089161</v>
      </c>
      <c r="CA569" s="14">
        <f ca="1">SUM(BY$12:BY569)</f>
        <v>534185.0256391298</v>
      </c>
      <c r="CB569" s="77">
        <f ca="1">SUM(BW$12:BW569)+SUMIF(BX$12:BX569, "&lt;0")</f>
        <v>515896.4644697865</v>
      </c>
      <c r="CD569" s="78">
        <v>44743</v>
      </c>
      <c r="CE569" s="79">
        <f t="shared" ca="1" si="471"/>
        <v>2500</v>
      </c>
      <c r="CF569" s="79">
        <f t="shared" ca="1" si="485"/>
        <v>2500</v>
      </c>
      <c r="CG569" s="79">
        <f t="shared" ca="1" si="494"/>
        <v>1884.9467768606407</v>
      </c>
      <c r="CH569" s="79">
        <f t="shared" ca="1" si="472"/>
        <v>615.05322313935926</v>
      </c>
      <c r="CI569" s="79">
        <f t="shared" ca="1" si="473"/>
        <v>615.05322313935926</v>
      </c>
      <c r="CJ569" s="79">
        <f t="shared" ca="1" si="500"/>
        <v>1284341.6999499127</v>
      </c>
      <c r="CK569" s="14">
        <f ca="1">SUM(CI$12:CI569)</f>
        <v>654185.02563912969</v>
      </c>
      <c r="CL569" s="77">
        <f ca="1">SUM(CG$12:CG569)+SUMIF(CH$12:CH569, "&lt;0")</f>
        <v>630156.67431078304</v>
      </c>
    </row>
    <row r="570" spans="1:90" x14ac:dyDescent="0.2">
      <c r="A570" s="56">
        <v>44744</v>
      </c>
      <c r="B570" s="76">
        <f ca="1">IF($A570&gt;= $C$5,$C$6, INDEX('[1]Historical Data'!$D$2:$D$742, MATCH(A570, '[1]Historical Data'!$B$2:$B$742, 0)))</f>
        <v>1942.7882857142852</v>
      </c>
      <c r="C570" s="79">
        <f t="shared" ca="1" si="477"/>
        <v>1942.7882857142852</v>
      </c>
      <c r="D570" s="79">
        <f t="shared" ca="1" si="486"/>
        <v>609.47499999999627</v>
      </c>
      <c r="E570" s="79">
        <f t="shared" ca="1" si="448"/>
        <v>1333.3132857142889</v>
      </c>
      <c r="F570" s="79">
        <f t="shared" ca="1" si="449"/>
        <v>1333.3132857142889</v>
      </c>
      <c r="G570" s="79">
        <f t="shared" ca="1" si="474"/>
        <v>1024769.4961428709</v>
      </c>
      <c r="H570" s="14">
        <f ca="1">SUM(F$12:F570)</f>
        <v>521986.29657142813</v>
      </c>
      <c r="I570" s="77">
        <f ca="1">SUM(D$12:D570)+SUMIF(E$12:E570, "&lt;0")</f>
        <v>502783.19957142824</v>
      </c>
      <c r="J570" s="14"/>
      <c r="K570" s="78">
        <v>44744</v>
      </c>
      <c r="L570" s="79">
        <f t="shared" ca="1" si="450"/>
        <v>1850.8969899038457</v>
      </c>
      <c r="M570" s="79">
        <f t="shared" ca="1" si="478"/>
        <v>1850.8969899038457</v>
      </c>
      <c r="N570" s="79">
        <f t="shared" ca="1" si="487"/>
        <v>609.47499999999627</v>
      </c>
      <c r="O570" s="79">
        <f t="shared" ca="1" si="451"/>
        <v>1241.4219899038494</v>
      </c>
      <c r="P570" s="79">
        <f t="shared" ca="1" si="452"/>
        <v>1241.4219899038494</v>
      </c>
      <c r="Q570" s="79">
        <f t="shared" ca="1" si="495"/>
        <v>980018.43508317764</v>
      </c>
      <c r="R570" s="14">
        <f ca="1">SUM(P$12:P570)</f>
        <v>499289.1465062488</v>
      </c>
      <c r="S570" s="77">
        <f ca="1">SUM(N$12:N570)+SUMIF(O$12:O570, "&lt;0")</f>
        <v>480729.28857692191</v>
      </c>
      <c r="U570" s="78">
        <v>44744</v>
      </c>
      <c r="V570" s="79">
        <f t="shared" ca="1" si="453"/>
        <v>1250</v>
      </c>
      <c r="W570" s="79">
        <f t="shared" ca="1" si="479"/>
        <v>1250</v>
      </c>
      <c r="X570" s="79">
        <f t="shared" ca="1" si="488"/>
        <v>954.51200000000199</v>
      </c>
      <c r="Y570" s="79">
        <f t="shared" ca="1" si="454"/>
        <v>295.48799999999801</v>
      </c>
      <c r="Z570" s="79">
        <f t="shared" ca="1" si="455"/>
        <v>295.48799999999801</v>
      </c>
      <c r="AA570" s="79">
        <f t="shared" ca="1" si="496"/>
        <v>687381.60100000002</v>
      </c>
      <c r="AB570" s="14">
        <f ca="1">SUM(Z$12:Z570)</f>
        <v>350867.58999999997</v>
      </c>
      <c r="AC570" s="77">
        <f ca="1">SUM(X$12:X570)+SUMIF(Y$12:Y570, "&lt;0")</f>
        <v>336514.011</v>
      </c>
      <c r="AE570" s="78">
        <v>44744</v>
      </c>
      <c r="AF570" s="79">
        <f t="shared" ca="1" si="456"/>
        <v>2000</v>
      </c>
      <c r="AG570" s="79">
        <f t="shared" ca="1" si="480"/>
        <v>2000</v>
      </c>
      <c r="AH570" s="79">
        <f t="shared" ca="1" si="489"/>
        <v>617.54653021353329</v>
      </c>
      <c r="AI570" s="79">
        <f t="shared" ca="1" si="457"/>
        <v>1382.4534697864667</v>
      </c>
      <c r="AJ570" s="79">
        <f t="shared" ca="1" si="458"/>
        <v>1382.4534697864667</v>
      </c>
      <c r="AK570" s="79">
        <f t="shared" ca="1" si="475"/>
        <v>1052081.4901089161</v>
      </c>
      <c r="AL570" s="14">
        <f ca="1">SUM(AJ$12:AJ570)</f>
        <v>535567.47910891625</v>
      </c>
      <c r="AM570" s="77">
        <f ca="1">SUM(AH$12:AH570)+SUMIF(AI$12:AI570, "&lt;0")</f>
        <v>516514.01100000006</v>
      </c>
      <c r="AO570" s="78">
        <v>44744</v>
      </c>
      <c r="AP570" s="79">
        <f t="shared" ca="1" si="459"/>
        <v>3000</v>
      </c>
      <c r="AQ570" s="79">
        <f t="shared" ca="1" si="481"/>
        <v>3000</v>
      </c>
      <c r="AR570" s="79">
        <f t="shared" ca="1" si="490"/>
        <v>1173.6009195304657</v>
      </c>
      <c r="AS570" s="79">
        <f t="shared" ca="1" si="460"/>
        <v>1826.3990804695343</v>
      </c>
      <c r="AT570" s="79">
        <f t="shared" ca="1" si="461"/>
        <v>1826.3990804695343</v>
      </c>
      <c r="AU570" s="79">
        <f t="shared" ca="1" si="497"/>
        <v>1510967.7235622816</v>
      </c>
      <c r="AV570" s="14">
        <f ca="1">SUM(AT$12:AT570)</f>
        <v>771595.8552932759</v>
      </c>
      <c r="AW570" s="77">
        <f ca="1">SUM(AR$12:AR570)+SUMIF(AS$12:AS570, "&lt;0")</f>
        <v>739371.86826900614</v>
      </c>
      <c r="AX570" s="14"/>
      <c r="AZ570" s="78">
        <v>44744</v>
      </c>
      <c r="BA570" s="79">
        <f t="shared" ca="1" si="462"/>
        <v>1500</v>
      </c>
      <c r="BB570" s="79">
        <f t="shared" ca="1" si="482"/>
        <v>1500</v>
      </c>
      <c r="BC570" s="79">
        <f t="shared" ca="1" si="491"/>
        <v>609.47499999999627</v>
      </c>
      <c r="BD570" s="79">
        <f t="shared" ca="1" si="463"/>
        <v>890.52500000000373</v>
      </c>
      <c r="BE570" s="79">
        <f t="shared" ca="1" si="464"/>
        <v>890.52500000000373</v>
      </c>
      <c r="BF570" s="79">
        <f t="shared" ca="1" si="498"/>
        <v>809131.60100000002</v>
      </c>
      <c r="BG570" s="14">
        <f ca="1">SUM(BE$12:BE570)</f>
        <v>412617.58999999997</v>
      </c>
      <c r="BH570" s="77">
        <f ca="1">SUM(BC$12:BC570)+SUMIF(BD$12:BD570, "&lt;0")</f>
        <v>396514.01100000006</v>
      </c>
      <c r="BJ570" s="78">
        <v>44744</v>
      </c>
      <c r="BK570" s="79">
        <f t="shared" ca="1" si="465"/>
        <v>1750</v>
      </c>
      <c r="BL570" s="79">
        <f t="shared" ca="1" si="483"/>
        <v>1750</v>
      </c>
      <c r="BM570" s="79">
        <f t="shared" ca="1" si="492"/>
        <v>609.47499999999627</v>
      </c>
      <c r="BN570" s="79">
        <f t="shared" ca="1" si="466"/>
        <v>1140.5250000000037</v>
      </c>
      <c r="BO570" s="79">
        <f t="shared" ca="1" si="467"/>
        <v>1140.5250000000037</v>
      </c>
      <c r="BP570" s="79">
        <f t="shared" ca="1" si="499"/>
        <v>930881.60100000002</v>
      </c>
      <c r="BQ570" s="14">
        <f ca="1">SUM(BO$12:BO570)</f>
        <v>474367.58999999997</v>
      </c>
      <c r="BR570" s="77">
        <f ca="1">SUM(BM$12:BM570)+SUMIF(BN$12:BN570, "&lt;0")</f>
        <v>456514.011</v>
      </c>
      <c r="BT570" s="78">
        <v>44744</v>
      </c>
      <c r="BU570" s="79">
        <f t="shared" ca="1" si="468"/>
        <v>2000</v>
      </c>
      <c r="BV570" s="79">
        <f t="shared" ca="1" si="484"/>
        <v>2000</v>
      </c>
      <c r="BW570" s="79">
        <f t="shared" ca="1" si="493"/>
        <v>617.54653021353329</v>
      </c>
      <c r="BX570" s="79">
        <f t="shared" ca="1" si="469"/>
        <v>1382.4534697864667</v>
      </c>
      <c r="BY570" s="79">
        <f t="shared" ca="1" si="470"/>
        <v>1382.4534697864667</v>
      </c>
      <c r="BZ570" s="79">
        <f t="shared" ca="1" si="476"/>
        <v>1052081.4901089161</v>
      </c>
      <c r="CA570" s="14">
        <f ca="1">SUM(BY$12:BY570)</f>
        <v>535567.47910891625</v>
      </c>
      <c r="CB570" s="77">
        <f ca="1">SUM(BW$12:BW570)+SUMIF(BX$12:BX570, "&lt;0")</f>
        <v>516514.01100000006</v>
      </c>
      <c r="CD570" s="78">
        <v>44744</v>
      </c>
      <c r="CE570" s="79">
        <f t="shared" ca="1" si="471"/>
        <v>2500</v>
      </c>
      <c r="CF570" s="79">
        <f t="shared" ca="1" si="485"/>
        <v>2500</v>
      </c>
      <c r="CG570" s="79">
        <f t="shared" ca="1" si="494"/>
        <v>1117.5465302135333</v>
      </c>
      <c r="CH570" s="79">
        <f t="shared" ca="1" si="472"/>
        <v>1382.4534697864667</v>
      </c>
      <c r="CI570" s="79">
        <f t="shared" ca="1" si="473"/>
        <v>1382.4534697864667</v>
      </c>
      <c r="CJ570" s="79">
        <f t="shared" ca="1" si="500"/>
        <v>1286841.6999499127</v>
      </c>
      <c r="CK570" s="14">
        <f ca="1">SUM(CI$12:CI570)</f>
        <v>655567.47910891613</v>
      </c>
      <c r="CL570" s="77">
        <f ca="1">SUM(CG$12:CG570)+SUMIF(CH$12:CH570, "&lt;0")</f>
        <v>631274.2208409966</v>
      </c>
    </row>
    <row r="571" spans="1:90" x14ac:dyDescent="0.2">
      <c r="A571" s="56">
        <v>44745</v>
      </c>
      <c r="B571" s="76">
        <f ca="1">IF($A571&gt;= $C$5,$C$6, INDEX('[1]Historical Data'!$D$2:$D$742, MATCH(A571, '[1]Historical Data'!$B$2:$B$742, 0)))</f>
        <v>1942.7882857142852</v>
      </c>
      <c r="C571" s="79">
        <f t="shared" ca="1" si="477"/>
        <v>1942.7882857142852</v>
      </c>
      <c r="D571" s="79">
        <f t="shared" ca="1" si="486"/>
        <v>771.04900000000134</v>
      </c>
      <c r="E571" s="79">
        <f t="shared" ca="1" si="448"/>
        <v>1171.7392857142838</v>
      </c>
      <c r="F571" s="79">
        <f t="shared" ca="1" si="449"/>
        <v>1171.7392857142838</v>
      </c>
      <c r="G571" s="79">
        <f t="shared" ca="1" si="474"/>
        <v>1026712.2844285852</v>
      </c>
      <c r="H571" s="14">
        <f ca="1">SUM(F$12:F571)</f>
        <v>523158.03585714241</v>
      </c>
      <c r="I571" s="77">
        <f ca="1">SUM(D$12:D571)+SUMIF(E$12:E571, "&lt;0")</f>
        <v>503554.24857142824</v>
      </c>
      <c r="J571" s="14"/>
      <c r="K571" s="78">
        <v>44745</v>
      </c>
      <c r="L571" s="79">
        <f t="shared" ca="1" si="450"/>
        <v>1850.8969899038457</v>
      </c>
      <c r="M571" s="79">
        <f t="shared" ca="1" si="478"/>
        <v>1850.8969899038457</v>
      </c>
      <c r="N571" s="79">
        <f t="shared" ca="1" si="487"/>
        <v>771.04900000000134</v>
      </c>
      <c r="O571" s="79">
        <f t="shared" ca="1" si="451"/>
        <v>1079.8479899038443</v>
      </c>
      <c r="P571" s="79">
        <f t="shared" ca="1" si="452"/>
        <v>1079.8479899038443</v>
      </c>
      <c r="Q571" s="79">
        <f t="shared" ca="1" si="495"/>
        <v>981869.33207308152</v>
      </c>
      <c r="R571" s="14">
        <f ca="1">SUM(P$12:P571)</f>
        <v>500368.99449615262</v>
      </c>
      <c r="S571" s="77">
        <f ca="1">SUM(N$12:N571)+SUMIF(O$12:O571, "&lt;0")</f>
        <v>481500.33757692191</v>
      </c>
      <c r="U571" s="78">
        <v>44745</v>
      </c>
      <c r="V571" s="79">
        <f t="shared" ca="1" si="453"/>
        <v>1250</v>
      </c>
      <c r="W571" s="79">
        <f t="shared" ca="1" si="479"/>
        <v>1250</v>
      </c>
      <c r="X571" s="79">
        <f t="shared" ca="1" si="488"/>
        <v>771.04900000000134</v>
      </c>
      <c r="Y571" s="79">
        <f t="shared" ca="1" si="454"/>
        <v>478.95099999999866</v>
      </c>
      <c r="Z571" s="79">
        <f t="shared" ca="1" si="455"/>
        <v>478.95099999999866</v>
      </c>
      <c r="AA571" s="79">
        <f t="shared" ca="1" si="496"/>
        <v>688631.60100000002</v>
      </c>
      <c r="AB571" s="14">
        <f ca="1">SUM(Z$12:Z571)</f>
        <v>351346.54099999997</v>
      </c>
      <c r="AC571" s="77">
        <f ca="1">SUM(X$12:X571)+SUMIF(Y$12:Y571, "&lt;0")</f>
        <v>337285.06</v>
      </c>
      <c r="AE571" s="78">
        <v>44745</v>
      </c>
      <c r="AF571" s="79">
        <f t="shared" ca="1" si="456"/>
        <v>2000</v>
      </c>
      <c r="AG571" s="79">
        <f t="shared" ca="1" si="480"/>
        <v>2000</v>
      </c>
      <c r="AH571" s="79">
        <f t="shared" ca="1" si="489"/>
        <v>771.04900000000134</v>
      </c>
      <c r="AI571" s="79">
        <f t="shared" ca="1" si="457"/>
        <v>1228.9509999999987</v>
      </c>
      <c r="AJ571" s="79">
        <f t="shared" ca="1" si="458"/>
        <v>1228.9509999999987</v>
      </c>
      <c r="AK571" s="79">
        <f t="shared" ca="1" si="475"/>
        <v>1054081.4901089161</v>
      </c>
      <c r="AL571" s="14">
        <f ca="1">SUM(AJ$12:AJ571)</f>
        <v>536796.43010891625</v>
      </c>
      <c r="AM571" s="77">
        <f ca="1">SUM(AH$12:AH571)+SUMIF(AI$12:AI571, "&lt;0")</f>
        <v>517285.06000000006</v>
      </c>
      <c r="AO571" s="78">
        <v>44745</v>
      </c>
      <c r="AP571" s="79">
        <f t="shared" ca="1" si="459"/>
        <v>3000</v>
      </c>
      <c r="AQ571" s="79">
        <f t="shared" ca="1" si="481"/>
        <v>3000</v>
      </c>
      <c r="AR571" s="79">
        <f t="shared" ca="1" si="490"/>
        <v>1335.1749195304703</v>
      </c>
      <c r="AS571" s="79">
        <f t="shared" ca="1" si="460"/>
        <v>1664.8250804695297</v>
      </c>
      <c r="AT571" s="79">
        <f t="shared" ca="1" si="461"/>
        <v>1664.8250804695297</v>
      </c>
      <c r="AU571" s="79">
        <f t="shared" ca="1" si="497"/>
        <v>1513967.7235622816</v>
      </c>
      <c r="AV571" s="14">
        <f ca="1">SUM(AT$12:AT571)</f>
        <v>773260.68037374539</v>
      </c>
      <c r="AW571" s="77">
        <f ca="1">SUM(AR$12:AR571)+SUMIF(AS$12:AS571, "&lt;0")</f>
        <v>740707.04318853666</v>
      </c>
      <c r="AX571" s="14"/>
      <c r="AZ571" s="78">
        <v>44745</v>
      </c>
      <c r="BA571" s="79">
        <f t="shared" ca="1" si="462"/>
        <v>1500</v>
      </c>
      <c r="BB571" s="79">
        <f t="shared" ca="1" si="482"/>
        <v>1500</v>
      </c>
      <c r="BC571" s="79">
        <f t="shared" ca="1" si="491"/>
        <v>771.04900000000134</v>
      </c>
      <c r="BD571" s="79">
        <f t="shared" ca="1" si="463"/>
        <v>728.95099999999866</v>
      </c>
      <c r="BE571" s="79">
        <f t="shared" ca="1" si="464"/>
        <v>728.95099999999866</v>
      </c>
      <c r="BF571" s="79">
        <f t="shared" ca="1" si="498"/>
        <v>810631.60100000002</v>
      </c>
      <c r="BG571" s="14">
        <f ca="1">SUM(BE$12:BE571)</f>
        <v>413346.54099999997</v>
      </c>
      <c r="BH571" s="77">
        <f ca="1">SUM(BC$12:BC571)+SUMIF(BD$12:BD571, "&lt;0")</f>
        <v>397285.06000000006</v>
      </c>
      <c r="BJ571" s="78">
        <v>44745</v>
      </c>
      <c r="BK571" s="79">
        <f t="shared" ca="1" si="465"/>
        <v>1750</v>
      </c>
      <c r="BL571" s="79">
        <f t="shared" ca="1" si="483"/>
        <v>1750</v>
      </c>
      <c r="BM571" s="79">
        <f t="shared" ca="1" si="492"/>
        <v>771.04900000000134</v>
      </c>
      <c r="BN571" s="79">
        <f t="shared" ca="1" si="466"/>
        <v>978.95099999999866</v>
      </c>
      <c r="BO571" s="79">
        <f t="shared" ca="1" si="467"/>
        <v>978.95099999999866</v>
      </c>
      <c r="BP571" s="79">
        <f t="shared" ca="1" si="499"/>
        <v>932631.60100000002</v>
      </c>
      <c r="BQ571" s="14">
        <f ca="1">SUM(BO$12:BO571)</f>
        <v>475346.54099999997</v>
      </c>
      <c r="BR571" s="77">
        <f ca="1">SUM(BM$12:BM571)+SUMIF(BN$12:BN571, "&lt;0")</f>
        <v>457285.06</v>
      </c>
      <c r="BT571" s="78">
        <v>44745</v>
      </c>
      <c r="BU571" s="79">
        <f t="shared" ca="1" si="468"/>
        <v>2000</v>
      </c>
      <c r="BV571" s="79">
        <f t="shared" ca="1" si="484"/>
        <v>2000</v>
      </c>
      <c r="BW571" s="79">
        <f t="shared" ca="1" si="493"/>
        <v>771.04900000000134</v>
      </c>
      <c r="BX571" s="79">
        <f t="shared" ca="1" si="469"/>
        <v>1228.9509999999987</v>
      </c>
      <c r="BY571" s="79">
        <f t="shared" ca="1" si="470"/>
        <v>1228.9509999999987</v>
      </c>
      <c r="BZ571" s="79">
        <f t="shared" ca="1" si="476"/>
        <v>1054081.4901089161</v>
      </c>
      <c r="CA571" s="14">
        <f ca="1">SUM(BY$12:BY571)</f>
        <v>536796.43010891625</v>
      </c>
      <c r="CB571" s="77">
        <f ca="1">SUM(BW$12:BW571)+SUMIF(BX$12:BX571, "&lt;0")</f>
        <v>517285.06000000006</v>
      </c>
      <c r="CD571" s="78">
        <v>44745</v>
      </c>
      <c r="CE571" s="79">
        <f t="shared" ca="1" si="471"/>
        <v>2500</v>
      </c>
      <c r="CF571" s="79">
        <f t="shared" ca="1" si="485"/>
        <v>2500</v>
      </c>
      <c r="CG571" s="79">
        <f t="shared" ca="1" si="494"/>
        <v>1255.6152835664354</v>
      </c>
      <c r="CH571" s="79">
        <f t="shared" ca="1" si="472"/>
        <v>1244.3847164335646</v>
      </c>
      <c r="CI571" s="79">
        <f t="shared" ca="1" si="473"/>
        <v>1244.3847164335646</v>
      </c>
      <c r="CJ571" s="79">
        <f t="shared" ca="1" si="500"/>
        <v>1289341.6999499127</v>
      </c>
      <c r="CK571" s="14">
        <f ca="1">SUM(CI$12:CI571)</f>
        <v>656811.86382534972</v>
      </c>
      <c r="CL571" s="77">
        <f ca="1">SUM(CG$12:CG571)+SUMIF(CH$12:CH571, "&lt;0")</f>
        <v>632529.83612456301</v>
      </c>
    </row>
    <row r="572" spans="1:90" x14ac:dyDescent="0.2">
      <c r="A572" s="56">
        <v>44746</v>
      </c>
      <c r="B572" s="76">
        <f ca="1">IF($A572&gt;= $C$5,$C$6, INDEX('[1]Historical Data'!$D$2:$D$742, MATCH(A572, '[1]Historical Data'!$B$2:$B$742, 0)))</f>
        <v>1942.7882857142852</v>
      </c>
      <c r="C572" s="79">
        <f t="shared" ca="1" si="477"/>
        <v>1942.7882857142852</v>
      </c>
      <c r="D572" s="79">
        <f t="shared" ca="1" si="486"/>
        <v>0</v>
      </c>
      <c r="E572" s="79">
        <f t="shared" ca="1" si="448"/>
        <v>1942.7882857142852</v>
      </c>
      <c r="F572" s="79">
        <f t="shared" ca="1" si="449"/>
        <v>1942.7882857142852</v>
      </c>
      <c r="G572" s="79">
        <f t="shared" ca="1" si="474"/>
        <v>1028655.0727142995</v>
      </c>
      <c r="H572" s="14">
        <f ca="1">SUM(F$12:F572)</f>
        <v>525100.82414285676</v>
      </c>
      <c r="I572" s="77">
        <f ca="1">SUM(D$12:D572)+SUMIF(E$12:E572, "&lt;0")</f>
        <v>503554.24857142824</v>
      </c>
      <c r="J572" s="14"/>
      <c r="K572" s="78">
        <v>44746</v>
      </c>
      <c r="L572" s="79">
        <f t="shared" ca="1" si="450"/>
        <v>1850.8969899038457</v>
      </c>
      <c r="M572" s="79">
        <f t="shared" ca="1" si="478"/>
        <v>1850.8969899038457</v>
      </c>
      <c r="N572" s="79">
        <f t="shared" ca="1" si="487"/>
        <v>0</v>
      </c>
      <c r="O572" s="79">
        <f t="shared" ca="1" si="451"/>
        <v>1850.8969899038457</v>
      </c>
      <c r="P572" s="79">
        <f t="shared" ca="1" si="452"/>
        <v>1850.8969899038457</v>
      </c>
      <c r="Q572" s="79">
        <f t="shared" ca="1" si="495"/>
        <v>983720.2290629854</v>
      </c>
      <c r="R572" s="14">
        <f ca="1">SUM(P$12:P572)</f>
        <v>502219.89148605644</v>
      </c>
      <c r="S572" s="77">
        <f ca="1">SUM(N$12:N572)+SUMIF(O$12:O572, "&lt;0")</f>
        <v>481500.33757692191</v>
      </c>
      <c r="U572" s="78">
        <v>44746</v>
      </c>
      <c r="V572" s="79">
        <f t="shared" ca="1" si="453"/>
        <v>1250</v>
      </c>
      <c r="W572" s="79">
        <f t="shared" ca="1" si="479"/>
        <v>1250</v>
      </c>
      <c r="X572" s="79">
        <f t="shared" ca="1" si="488"/>
        <v>0</v>
      </c>
      <c r="Y572" s="79">
        <f t="shared" ca="1" si="454"/>
        <v>1250</v>
      </c>
      <c r="Z572" s="79">
        <f t="shared" ca="1" si="455"/>
        <v>1250</v>
      </c>
      <c r="AA572" s="79">
        <f t="shared" ca="1" si="496"/>
        <v>689881.60100000002</v>
      </c>
      <c r="AB572" s="14">
        <f ca="1">SUM(Z$12:Z572)</f>
        <v>352596.54099999997</v>
      </c>
      <c r="AC572" s="77">
        <f ca="1">SUM(X$12:X572)+SUMIF(Y$12:Y572, "&lt;0")</f>
        <v>337285.06</v>
      </c>
      <c r="AE572" s="78">
        <v>44746</v>
      </c>
      <c r="AF572" s="79">
        <f t="shared" ca="1" si="456"/>
        <v>2000</v>
      </c>
      <c r="AG572" s="79">
        <f t="shared" ca="1" si="480"/>
        <v>2000</v>
      </c>
      <c r="AH572" s="79">
        <f t="shared" ca="1" si="489"/>
        <v>0</v>
      </c>
      <c r="AI572" s="79">
        <f t="shared" ca="1" si="457"/>
        <v>2000</v>
      </c>
      <c r="AJ572" s="79">
        <f t="shared" ca="1" si="458"/>
        <v>2000</v>
      </c>
      <c r="AK572" s="79">
        <f t="shared" ca="1" si="475"/>
        <v>1056081.4901089161</v>
      </c>
      <c r="AL572" s="14">
        <f ca="1">SUM(AJ$12:AJ572)</f>
        <v>538796.43010891625</v>
      </c>
      <c r="AM572" s="77">
        <f ca="1">SUM(AH$12:AH572)+SUMIF(AI$12:AI572, "&lt;0")</f>
        <v>517285.06000000006</v>
      </c>
      <c r="AO572" s="78">
        <v>44746</v>
      </c>
      <c r="AP572" s="79">
        <f t="shared" ca="1" si="459"/>
        <v>3000</v>
      </c>
      <c r="AQ572" s="79">
        <f t="shared" ca="1" si="481"/>
        <v>3000</v>
      </c>
      <c r="AR572" s="79">
        <f t="shared" ca="1" si="490"/>
        <v>564.12591953046922</v>
      </c>
      <c r="AS572" s="79">
        <f t="shared" ca="1" si="460"/>
        <v>2435.8740804695308</v>
      </c>
      <c r="AT572" s="79">
        <f t="shared" ca="1" si="461"/>
        <v>2435.8740804695308</v>
      </c>
      <c r="AU572" s="79">
        <f t="shared" ca="1" si="497"/>
        <v>1516967.7235622816</v>
      </c>
      <c r="AV572" s="14">
        <f ca="1">SUM(AT$12:AT572)</f>
        <v>775696.55445421487</v>
      </c>
      <c r="AW572" s="77">
        <f ca="1">SUM(AR$12:AR572)+SUMIF(AS$12:AS572, "&lt;0")</f>
        <v>741271.16910806717</v>
      </c>
      <c r="AX572" s="14"/>
      <c r="AZ572" s="78">
        <v>44746</v>
      </c>
      <c r="BA572" s="79">
        <f t="shared" ca="1" si="462"/>
        <v>1500</v>
      </c>
      <c r="BB572" s="79">
        <f t="shared" ca="1" si="482"/>
        <v>1500</v>
      </c>
      <c r="BC572" s="79">
        <f t="shared" ca="1" si="491"/>
        <v>0</v>
      </c>
      <c r="BD572" s="79">
        <f t="shared" ca="1" si="463"/>
        <v>1500</v>
      </c>
      <c r="BE572" s="79">
        <f t="shared" ca="1" si="464"/>
        <v>1500</v>
      </c>
      <c r="BF572" s="79">
        <f t="shared" ca="1" si="498"/>
        <v>812131.60100000002</v>
      </c>
      <c r="BG572" s="14">
        <f ca="1">SUM(BE$12:BE572)</f>
        <v>414846.54099999997</v>
      </c>
      <c r="BH572" s="77">
        <f ca="1">SUM(BC$12:BC572)+SUMIF(BD$12:BD572, "&lt;0")</f>
        <v>397285.06000000006</v>
      </c>
      <c r="BJ572" s="78">
        <v>44746</v>
      </c>
      <c r="BK572" s="79">
        <f t="shared" ca="1" si="465"/>
        <v>1750</v>
      </c>
      <c r="BL572" s="79">
        <f t="shared" ca="1" si="483"/>
        <v>1750</v>
      </c>
      <c r="BM572" s="79">
        <f t="shared" ca="1" si="492"/>
        <v>0</v>
      </c>
      <c r="BN572" s="79">
        <f t="shared" ca="1" si="466"/>
        <v>1750</v>
      </c>
      <c r="BO572" s="79">
        <f t="shared" ca="1" si="467"/>
        <v>1750</v>
      </c>
      <c r="BP572" s="79">
        <f t="shared" ca="1" si="499"/>
        <v>934381.60100000002</v>
      </c>
      <c r="BQ572" s="14">
        <f ca="1">SUM(BO$12:BO572)</f>
        <v>477096.54099999997</v>
      </c>
      <c r="BR572" s="77">
        <f ca="1">SUM(BM$12:BM572)+SUMIF(BN$12:BN572, "&lt;0")</f>
        <v>457285.06</v>
      </c>
      <c r="BT572" s="78">
        <v>44746</v>
      </c>
      <c r="BU572" s="79">
        <f t="shared" ca="1" si="468"/>
        <v>2000</v>
      </c>
      <c r="BV572" s="79">
        <f t="shared" ca="1" si="484"/>
        <v>2000</v>
      </c>
      <c r="BW572" s="79">
        <f t="shared" ca="1" si="493"/>
        <v>0</v>
      </c>
      <c r="BX572" s="79">
        <f t="shared" ca="1" si="469"/>
        <v>2000</v>
      </c>
      <c r="BY572" s="79">
        <f t="shared" ca="1" si="470"/>
        <v>2000</v>
      </c>
      <c r="BZ572" s="79">
        <f t="shared" ca="1" si="476"/>
        <v>1056081.4901089161</v>
      </c>
      <c r="CA572" s="14">
        <f ca="1">SUM(BY$12:BY572)</f>
        <v>538796.43010891625</v>
      </c>
      <c r="CB572" s="77">
        <f ca="1">SUM(BW$12:BW572)+SUMIF(BX$12:BX572, "&lt;0")</f>
        <v>517285.06000000006</v>
      </c>
      <c r="CD572" s="78">
        <v>44746</v>
      </c>
      <c r="CE572" s="79">
        <f t="shared" ca="1" si="471"/>
        <v>2500</v>
      </c>
      <c r="CF572" s="79">
        <f t="shared" ca="1" si="485"/>
        <v>2500</v>
      </c>
      <c r="CG572" s="79">
        <f t="shared" ca="1" si="494"/>
        <v>461.06103691933117</v>
      </c>
      <c r="CH572" s="79">
        <f t="shared" ca="1" si="472"/>
        <v>2038.9389630806688</v>
      </c>
      <c r="CI572" s="79">
        <f t="shared" ca="1" si="473"/>
        <v>2038.9389630806688</v>
      </c>
      <c r="CJ572" s="79">
        <f t="shared" ca="1" si="500"/>
        <v>1291841.6999499127</v>
      </c>
      <c r="CK572" s="14">
        <f ca="1">SUM(CI$12:CI572)</f>
        <v>658850.80278843036</v>
      </c>
      <c r="CL572" s="77">
        <f ca="1">SUM(CG$12:CG572)+SUMIF(CH$12:CH572, "&lt;0")</f>
        <v>632990.89716148237</v>
      </c>
    </row>
    <row r="573" spans="1:90" x14ac:dyDescent="0.2">
      <c r="A573" s="56">
        <v>44747</v>
      </c>
      <c r="B573" s="76">
        <f ca="1">IF($A573&gt;= $C$5,$C$6, INDEX('[1]Historical Data'!$D$2:$D$742, MATCH(A573, '[1]Historical Data'!$B$2:$B$742, 0)))</f>
        <v>1942.7882857142852</v>
      </c>
      <c r="C573" s="79">
        <f t="shared" ca="1" si="477"/>
        <v>1942.7882857142852</v>
      </c>
      <c r="D573" s="79">
        <f t="shared" ca="1" si="486"/>
        <v>728.76699999999801</v>
      </c>
      <c r="E573" s="79">
        <f t="shared" ca="1" si="448"/>
        <v>1214.0212857142872</v>
      </c>
      <c r="F573" s="79">
        <f t="shared" ca="1" si="449"/>
        <v>1214.0212857142872</v>
      </c>
      <c r="G573" s="79">
        <f t="shared" ca="1" si="474"/>
        <v>1030597.8610000139</v>
      </c>
      <c r="H573" s="14">
        <f ca="1">SUM(F$12:F573)</f>
        <v>526314.84542857099</v>
      </c>
      <c r="I573" s="77">
        <f ca="1">SUM(D$12:D573)+SUMIF(E$12:E573, "&lt;0")</f>
        <v>504283.01557142823</v>
      </c>
      <c r="J573" s="14"/>
      <c r="K573" s="78">
        <v>44747</v>
      </c>
      <c r="L573" s="79">
        <f t="shared" ca="1" si="450"/>
        <v>1850.8969899038457</v>
      </c>
      <c r="M573" s="79">
        <f t="shared" ca="1" si="478"/>
        <v>1850.8969899038457</v>
      </c>
      <c r="N573" s="79">
        <f t="shared" ca="1" si="487"/>
        <v>728.76699999999801</v>
      </c>
      <c r="O573" s="79">
        <f t="shared" ca="1" si="451"/>
        <v>1122.1299899038477</v>
      </c>
      <c r="P573" s="79">
        <f t="shared" ca="1" si="452"/>
        <v>1122.1299899038477</v>
      </c>
      <c r="Q573" s="79">
        <f t="shared" ca="1" si="495"/>
        <v>985571.12605288927</v>
      </c>
      <c r="R573" s="14">
        <f ca="1">SUM(P$12:P573)</f>
        <v>503342.02147596027</v>
      </c>
      <c r="S573" s="77">
        <f ca="1">SUM(N$12:N573)+SUMIF(O$12:O573, "&lt;0")</f>
        <v>482229.10457692191</v>
      </c>
      <c r="U573" s="78">
        <v>44747</v>
      </c>
      <c r="V573" s="79">
        <f t="shared" ca="1" si="453"/>
        <v>1250</v>
      </c>
      <c r="W573" s="79">
        <f t="shared" ca="1" si="479"/>
        <v>1250</v>
      </c>
      <c r="X573" s="79">
        <f t="shared" ca="1" si="488"/>
        <v>728.76699999999801</v>
      </c>
      <c r="Y573" s="79">
        <f t="shared" ca="1" si="454"/>
        <v>521.23300000000199</v>
      </c>
      <c r="Z573" s="79">
        <f t="shared" ca="1" si="455"/>
        <v>521.23300000000199</v>
      </c>
      <c r="AA573" s="79">
        <f t="shared" ca="1" si="496"/>
        <v>691131.60100000002</v>
      </c>
      <c r="AB573" s="14">
        <f ca="1">SUM(Z$12:Z573)</f>
        <v>353117.77399999998</v>
      </c>
      <c r="AC573" s="77">
        <f ca="1">SUM(X$12:X573)+SUMIF(Y$12:Y573, "&lt;0")</f>
        <v>338013.82699999999</v>
      </c>
      <c r="AE573" s="78">
        <v>44747</v>
      </c>
      <c r="AF573" s="79">
        <f t="shared" ca="1" si="456"/>
        <v>2000</v>
      </c>
      <c r="AG573" s="79">
        <f t="shared" ca="1" si="480"/>
        <v>2000</v>
      </c>
      <c r="AH573" s="79">
        <f t="shared" ca="1" si="489"/>
        <v>728.76699999999801</v>
      </c>
      <c r="AI573" s="79">
        <f t="shared" ca="1" si="457"/>
        <v>1271.233000000002</v>
      </c>
      <c r="AJ573" s="79">
        <f t="shared" ca="1" si="458"/>
        <v>1271.233000000002</v>
      </c>
      <c r="AK573" s="79">
        <f t="shared" ca="1" si="475"/>
        <v>1058081.4901089161</v>
      </c>
      <c r="AL573" s="14">
        <f ca="1">SUM(AJ$12:AJ573)</f>
        <v>540067.66310891625</v>
      </c>
      <c r="AM573" s="77">
        <f ca="1">SUM(AH$12:AH573)+SUMIF(AI$12:AI573, "&lt;0")</f>
        <v>518013.82700000005</v>
      </c>
      <c r="AO573" s="78">
        <v>44747</v>
      </c>
      <c r="AP573" s="79">
        <f t="shared" ca="1" si="459"/>
        <v>3000</v>
      </c>
      <c r="AQ573" s="79">
        <f t="shared" ca="1" si="481"/>
        <v>3000</v>
      </c>
      <c r="AR573" s="79">
        <f t="shared" ca="1" si="490"/>
        <v>1292.8929195304672</v>
      </c>
      <c r="AS573" s="79">
        <f t="shared" ca="1" si="460"/>
        <v>1707.1070804695328</v>
      </c>
      <c r="AT573" s="79">
        <f t="shared" ca="1" si="461"/>
        <v>1707.1070804695328</v>
      </c>
      <c r="AU573" s="79">
        <f t="shared" ca="1" si="497"/>
        <v>1519967.7235622816</v>
      </c>
      <c r="AV573" s="14">
        <f ca="1">SUM(AT$12:AT573)</f>
        <v>777403.66153468436</v>
      </c>
      <c r="AW573" s="77">
        <f ca="1">SUM(AR$12:AR573)+SUMIF(AS$12:AS573, "&lt;0")</f>
        <v>742564.06202759768</v>
      </c>
      <c r="AX573" s="14"/>
      <c r="AZ573" s="78">
        <v>44747</v>
      </c>
      <c r="BA573" s="79">
        <f t="shared" ca="1" si="462"/>
        <v>1500</v>
      </c>
      <c r="BB573" s="79">
        <f t="shared" ca="1" si="482"/>
        <v>1500</v>
      </c>
      <c r="BC573" s="79">
        <f t="shared" ca="1" si="491"/>
        <v>728.76699999999801</v>
      </c>
      <c r="BD573" s="79">
        <f t="shared" ca="1" si="463"/>
        <v>771.23300000000199</v>
      </c>
      <c r="BE573" s="79">
        <f t="shared" ca="1" si="464"/>
        <v>771.23300000000199</v>
      </c>
      <c r="BF573" s="79">
        <f t="shared" ca="1" si="498"/>
        <v>813631.60100000002</v>
      </c>
      <c r="BG573" s="14">
        <f ca="1">SUM(BE$12:BE573)</f>
        <v>415617.77399999998</v>
      </c>
      <c r="BH573" s="77">
        <f ca="1">SUM(BC$12:BC573)+SUMIF(BD$12:BD573, "&lt;0")</f>
        <v>398013.82700000005</v>
      </c>
      <c r="BJ573" s="78">
        <v>44747</v>
      </c>
      <c r="BK573" s="79">
        <f t="shared" ca="1" si="465"/>
        <v>1750</v>
      </c>
      <c r="BL573" s="79">
        <f t="shared" ca="1" si="483"/>
        <v>1750</v>
      </c>
      <c r="BM573" s="79">
        <f t="shared" ca="1" si="492"/>
        <v>728.76699999999801</v>
      </c>
      <c r="BN573" s="79">
        <f t="shared" ca="1" si="466"/>
        <v>1021.233000000002</v>
      </c>
      <c r="BO573" s="79">
        <f t="shared" ca="1" si="467"/>
        <v>1021.233000000002</v>
      </c>
      <c r="BP573" s="79">
        <f t="shared" ca="1" si="499"/>
        <v>936131.60100000002</v>
      </c>
      <c r="BQ573" s="14">
        <f ca="1">SUM(BO$12:BO573)</f>
        <v>478117.77399999998</v>
      </c>
      <c r="BR573" s="77">
        <f ca="1">SUM(BM$12:BM573)+SUMIF(BN$12:BN573, "&lt;0")</f>
        <v>458013.82699999999</v>
      </c>
      <c r="BT573" s="78">
        <v>44747</v>
      </c>
      <c r="BU573" s="79">
        <f t="shared" ca="1" si="468"/>
        <v>2000</v>
      </c>
      <c r="BV573" s="79">
        <f t="shared" ca="1" si="484"/>
        <v>2000</v>
      </c>
      <c r="BW573" s="79">
        <f t="shared" ca="1" si="493"/>
        <v>728.76699999999801</v>
      </c>
      <c r="BX573" s="79">
        <f t="shared" ca="1" si="469"/>
        <v>1271.233000000002</v>
      </c>
      <c r="BY573" s="79">
        <f t="shared" ca="1" si="470"/>
        <v>1271.233000000002</v>
      </c>
      <c r="BZ573" s="79">
        <f t="shared" ca="1" si="476"/>
        <v>1058081.4901089161</v>
      </c>
      <c r="CA573" s="14">
        <f ca="1">SUM(BY$12:BY573)</f>
        <v>540067.66310891625</v>
      </c>
      <c r="CB573" s="77">
        <f ca="1">SUM(BW$12:BW573)+SUMIF(BX$12:BX573, "&lt;0")</f>
        <v>518013.82700000005</v>
      </c>
      <c r="CD573" s="78">
        <v>44747</v>
      </c>
      <c r="CE573" s="79">
        <f t="shared" ca="1" si="471"/>
        <v>2500</v>
      </c>
      <c r="CF573" s="79">
        <f t="shared" ca="1" si="485"/>
        <v>2500</v>
      </c>
      <c r="CG573" s="79">
        <f t="shared" ca="1" si="494"/>
        <v>1166.3227902722265</v>
      </c>
      <c r="CH573" s="79">
        <f t="shared" ca="1" si="472"/>
        <v>1333.6772097277735</v>
      </c>
      <c r="CI573" s="79">
        <f t="shared" ca="1" si="473"/>
        <v>1333.6772097277735</v>
      </c>
      <c r="CJ573" s="79">
        <f t="shared" ca="1" si="500"/>
        <v>1294341.6999499127</v>
      </c>
      <c r="CK573" s="14">
        <f ca="1">SUM(CI$12:CI573)</f>
        <v>660184.47999815817</v>
      </c>
      <c r="CL573" s="77">
        <f ca="1">SUM(CG$12:CG573)+SUMIF(CH$12:CH573, "&lt;0")</f>
        <v>634157.21995175455</v>
      </c>
    </row>
    <row r="574" spans="1:90" x14ac:dyDescent="0.2">
      <c r="A574" s="56">
        <v>44748</v>
      </c>
      <c r="B574" s="76">
        <f ca="1">IF($A574&gt;= $C$5,$C$6, INDEX('[1]Historical Data'!$D$2:$D$742, MATCH(A574, '[1]Historical Data'!$B$2:$B$742, 0)))</f>
        <v>1942.7882857142852</v>
      </c>
      <c r="C574" s="79">
        <f t="shared" ca="1" si="477"/>
        <v>1942.7882857142852</v>
      </c>
      <c r="D574" s="79">
        <f t="shared" ca="1" si="486"/>
        <v>118.7950000000028</v>
      </c>
      <c r="E574" s="79">
        <f t="shared" ca="1" si="448"/>
        <v>1823.9932857142824</v>
      </c>
      <c r="F574" s="79">
        <f t="shared" ca="1" si="449"/>
        <v>1823.9932857142824</v>
      </c>
      <c r="G574" s="79">
        <f t="shared" ca="1" si="474"/>
        <v>1032540.6492857282</v>
      </c>
      <c r="H574" s="14">
        <f ca="1">SUM(F$12:F574)</f>
        <v>528138.83871428529</v>
      </c>
      <c r="I574" s="77">
        <f ca="1">SUM(D$12:D574)+SUMIF(E$12:E574, "&lt;0")</f>
        <v>504401.81057142821</v>
      </c>
      <c r="J574" s="14"/>
      <c r="K574" s="78">
        <v>44748</v>
      </c>
      <c r="L574" s="79">
        <f t="shared" ca="1" si="450"/>
        <v>1850.8969899038457</v>
      </c>
      <c r="M574" s="79">
        <f t="shared" ca="1" si="478"/>
        <v>1850.8969899038457</v>
      </c>
      <c r="N574" s="79">
        <f t="shared" ca="1" si="487"/>
        <v>118.7950000000028</v>
      </c>
      <c r="O574" s="79">
        <f t="shared" ca="1" si="451"/>
        <v>1732.1019899038429</v>
      </c>
      <c r="P574" s="79">
        <f t="shared" ca="1" si="452"/>
        <v>1732.1019899038429</v>
      </c>
      <c r="Q574" s="79">
        <f t="shared" ca="1" si="495"/>
        <v>987422.02304279315</v>
      </c>
      <c r="R574" s="14">
        <f ca="1">SUM(P$12:P574)</f>
        <v>505074.1234658641</v>
      </c>
      <c r="S574" s="77">
        <f ca="1">SUM(N$12:N574)+SUMIF(O$12:O574, "&lt;0")</f>
        <v>482347.89957692189</v>
      </c>
      <c r="U574" s="78">
        <v>44748</v>
      </c>
      <c r="V574" s="79">
        <f t="shared" ca="1" si="453"/>
        <v>1250</v>
      </c>
      <c r="W574" s="79">
        <f t="shared" ca="1" si="479"/>
        <v>1250</v>
      </c>
      <c r="X574" s="79">
        <f t="shared" ca="1" si="488"/>
        <v>118.7950000000028</v>
      </c>
      <c r="Y574" s="79">
        <f t="shared" ca="1" si="454"/>
        <v>1131.2049999999972</v>
      </c>
      <c r="Z574" s="79">
        <f t="shared" ca="1" si="455"/>
        <v>1131.2049999999972</v>
      </c>
      <c r="AA574" s="79">
        <f t="shared" ca="1" si="496"/>
        <v>692381.60100000002</v>
      </c>
      <c r="AB574" s="14">
        <f ca="1">SUM(Z$12:Z574)</f>
        <v>354248.97899999999</v>
      </c>
      <c r="AC574" s="77">
        <f ca="1">SUM(X$12:X574)+SUMIF(Y$12:Y574, "&lt;0")</f>
        <v>338132.62199999997</v>
      </c>
      <c r="AE574" s="78">
        <v>44748</v>
      </c>
      <c r="AF574" s="79">
        <f t="shared" ca="1" si="456"/>
        <v>2000</v>
      </c>
      <c r="AG574" s="79">
        <f t="shared" ca="1" si="480"/>
        <v>2000</v>
      </c>
      <c r="AH574" s="79">
        <f t="shared" ca="1" si="489"/>
        <v>118.7950000000028</v>
      </c>
      <c r="AI574" s="79">
        <f t="shared" ca="1" si="457"/>
        <v>1881.2049999999972</v>
      </c>
      <c r="AJ574" s="79">
        <f t="shared" ca="1" si="458"/>
        <v>1881.2049999999972</v>
      </c>
      <c r="AK574" s="79">
        <f t="shared" ca="1" si="475"/>
        <v>1060081.4901089161</v>
      </c>
      <c r="AL574" s="14">
        <f ca="1">SUM(AJ$12:AJ574)</f>
        <v>541948.86810891621</v>
      </c>
      <c r="AM574" s="77">
        <f ca="1">SUM(AH$12:AH574)+SUMIF(AI$12:AI574, "&lt;0")</f>
        <v>518132.62200000003</v>
      </c>
      <c r="AO574" s="78">
        <v>44748</v>
      </c>
      <c r="AP574" s="79">
        <f t="shared" ca="1" si="459"/>
        <v>3000</v>
      </c>
      <c r="AQ574" s="79">
        <f t="shared" ca="1" si="481"/>
        <v>3000</v>
      </c>
      <c r="AR574" s="79">
        <f t="shared" ca="1" si="490"/>
        <v>682.92091953047202</v>
      </c>
      <c r="AS574" s="79">
        <f t="shared" ca="1" si="460"/>
        <v>2317.079080469528</v>
      </c>
      <c r="AT574" s="79">
        <f t="shared" ca="1" si="461"/>
        <v>2317.079080469528</v>
      </c>
      <c r="AU574" s="79">
        <f t="shared" ca="1" si="497"/>
        <v>1522967.7235622816</v>
      </c>
      <c r="AV574" s="14">
        <f ca="1">SUM(AT$12:AT574)</f>
        <v>779720.74061515392</v>
      </c>
      <c r="AW574" s="77">
        <f ca="1">SUM(AR$12:AR574)+SUMIF(AS$12:AS574, "&lt;0")</f>
        <v>743246.98294712813</v>
      </c>
      <c r="AX574" s="14"/>
      <c r="AZ574" s="78">
        <v>44748</v>
      </c>
      <c r="BA574" s="79">
        <f t="shared" ca="1" si="462"/>
        <v>1500</v>
      </c>
      <c r="BB574" s="79">
        <f t="shared" ca="1" si="482"/>
        <v>1500</v>
      </c>
      <c r="BC574" s="79">
        <f t="shared" ca="1" si="491"/>
        <v>118.7950000000028</v>
      </c>
      <c r="BD574" s="79">
        <f t="shared" ca="1" si="463"/>
        <v>1381.2049999999972</v>
      </c>
      <c r="BE574" s="79">
        <f t="shared" ca="1" si="464"/>
        <v>1381.2049999999972</v>
      </c>
      <c r="BF574" s="79">
        <f t="shared" ca="1" si="498"/>
        <v>815131.60100000002</v>
      </c>
      <c r="BG574" s="14">
        <f ca="1">SUM(BE$12:BE574)</f>
        <v>416998.97899999999</v>
      </c>
      <c r="BH574" s="77">
        <f ca="1">SUM(BC$12:BC574)+SUMIF(BD$12:BD574, "&lt;0")</f>
        <v>398132.62200000003</v>
      </c>
      <c r="BJ574" s="78">
        <v>44748</v>
      </c>
      <c r="BK574" s="79">
        <f t="shared" ca="1" si="465"/>
        <v>1750</v>
      </c>
      <c r="BL574" s="79">
        <f t="shared" ca="1" si="483"/>
        <v>1750</v>
      </c>
      <c r="BM574" s="79">
        <f t="shared" ca="1" si="492"/>
        <v>118.7950000000028</v>
      </c>
      <c r="BN574" s="79">
        <f t="shared" ca="1" si="466"/>
        <v>1631.2049999999972</v>
      </c>
      <c r="BO574" s="79">
        <f t="shared" ca="1" si="467"/>
        <v>1631.2049999999972</v>
      </c>
      <c r="BP574" s="79">
        <f t="shared" ca="1" si="499"/>
        <v>937881.60100000002</v>
      </c>
      <c r="BQ574" s="14">
        <f ca="1">SUM(BO$12:BO574)</f>
        <v>479748.97899999999</v>
      </c>
      <c r="BR574" s="77">
        <f ca="1">SUM(BM$12:BM574)+SUMIF(BN$12:BN574, "&lt;0")</f>
        <v>458132.62199999997</v>
      </c>
      <c r="BT574" s="78">
        <v>44748</v>
      </c>
      <c r="BU574" s="79">
        <f t="shared" ca="1" si="468"/>
        <v>2000</v>
      </c>
      <c r="BV574" s="79">
        <f t="shared" ca="1" si="484"/>
        <v>2000</v>
      </c>
      <c r="BW574" s="79">
        <f t="shared" ca="1" si="493"/>
        <v>118.7950000000028</v>
      </c>
      <c r="BX574" s="79">
        <f t="shared" ca="1" si="469"/>
        <v>1881.2049999999972</v>
      </c>
      <c r="BY574" s="79">
        <f t="shared" ca="1" si="470"/>
        <v>1881.2049999999972</v>
      </c>
      <c r="BZ574" s="79">
        <f t="shared" ca="1" si="476"/>
        <v>1060081.4901089161</v>
      </c>
      <c r="CA574" s="14">
        <f ca="1">SUM(BY$12:BY574)</f>
        <v>541948.86810891621</v>
      </c>
      <c r="CB574" s="77">
        <f ca="1">SUM(BW$12:BW574)+SUMIF(BX$12:BX574, "&lt;0")</f>
        <v>518132.62200000003</v>
      </c>
      <c r="CD574" s="78">
        <v>44748</v>
      </c>
      <c r="CE574" s="79">
        <f t="shared" ca="1" si="471"/>
        <v>2500</v>
      </c>
      <c r="CF574" s="79">
        <f t="shared" ca="1" si="485"/>
        <v>2500</v>
      </c>
      <c r="CG574" s="79">
        <f t="shared" ca="1" si="494"/>
        <v>532.84554362512836</v>
      </c>
      <c r="CH574" s="79">
        <f t="shared" ca="1" si="472"/>
        <v>1967.1544563748716</v>
      </c>
      <c r="CI574" s="79">
        <f t="shared" ca="1" si="473"/>
        <v>1967.1544563748716</v>
      </c>
      <c r="CJ574" s="79">
        <f t="shared" ca="1" si="500"/>
        <v>1296841.6999499127</v>
      </c>
      <c r="CK574" s="14">
        <f ca="1">SUM(CI$12:CI574)</f>
        <v>662151.63445453299</v>
      </c>
      <c r="CL574" s="77">
        <f ca="1">SUM(CG$12:CG574)+SUMIF(CH$12:CH574, "&lt;0")</f>
        <v>634690.06549537973</v>
      </c>
    </row>
    <row r="575" spans="1:90" x14ac:dyDescent="0.2">
      <c r="A575" s="56">
        <v>44749</v>
      </c>
      <c r="B575" s="76">
        <f ca="1">IF($A575&gt;= $C$5,$C$6, INDEX('[1]Historical Data'!$D$2:$D$742, MATCH(A575, '[1]Historical Data'!$B$2:$B$742, 0)))</f>
        <v>1942.7882857142852</v>
      </c>
      <c r="C575" s="79">
        <f t="shared" ca="1" si="477"/>
        <v>1942.7882857142852</v>
      </c>
      <c r="D575" s="79">
        <f t="shared" ca="1" si="486"/>
        <v>977.35300000000188</v>
      </c>
      <c r="E575" s="79">
        <f t="shared" ca="1" si="448"/>
        <v>965.43528571428328</v>
      </c>
      <c r="F575" s="79">
        <f t="shared" ca="1" si="449"/>
        <v>965.43528571428328</v>
      </c>
      <c r="G575" s="79">
        <f t="shared" ca="1" si="474"/>
        <v>1034483.4375714426</v>
      </c>
      <c r="H575" s="14">
        <f ca="1">SUM(F$12:F575)</f>
        <v>529104.27399999963</v>
      </c>
      <c r="I575" s="77">
        <f ca="1">SUM(D$12:D575)+SUMIF(E$12:E575, "&lt;0")</f>
        <v>505379.16357142822</v>
      </c>
      <c r="J575" s="14"/>
      <c r="K575" s="78">
        <v>44749</v>
      </c>
      <c r="L575" s="79">
        <f t="shared" ca="1" si="450"/>
        <v>1850.8969899038457</v>
      </c>
      <c r="M575" s="79">
        <f t="shared" ca="1" si="478"/>
        <v>1850.8969899038457</v>
      </c>
      <c r="N575" s="79">
        <f t="shared" ca="1" si="487"/>
        <v>977.35300000000188</v>
      </c>
      <c r="O575" s="79">
        <f t="shared" ca="1" si="451"/>
        <v>873.54398990384379</v>
      </c>
      <c r="P575" s="79">
        <f t="shared" ca="1" si="452"/>
        <v>873.54398990384379</v>
      </c>
      <c r="Q575" s="79">
        <f t="shared" ca="1" si="495"/>
        <v>989272.92003269703</v>
      </c>
      <c r="R575" s="14">
        <f ca="1">SUM(P$12:P575)</f>
        <v>505947.66745576792</v>
      </c>
      <c r="S575" s="77">
        <f ca="1">SUM(N$12:N575)+SUMIF(O$12:O575, "&lt;0")</f>
        <v>483325.25257692189</v>
      </c>
      <c r="U575" s="78">
        <v>44749</v>
      </c>
      <c r="V575" s="79">
        <f t="shared" ca="1" si="453"/>
        <v>1250</v>
      </c>
      <c r="W575" s="79">
        <f t="shared" ca="1" si="479"/>
        <v>1250</v>
      </c>
      <c r="X575" s="79">
        <f t="shared" ca="1" si="488"/>
        <v>977.35300000000188</v>
      </c>
      <c r="Y575" s="79">
        <f t="shared" ca="1" si="454"/>
        <v>272.64699999999812</v>
      </c>
      <c r="Z575" s="79">
        <f t="shared" ca="1" si="455"/>
        <v>272.64699999999812</v>
      </c>
      <c r="AA575" s="79">
        <f t="shared" ca="1" si="496"/>
        <v>693631.60100000002</v>
      </c>
      <c r="AB575" s="14">
        <f ca="1">SUM(Z$12:Z575)</f>
        <v>354521.62599999999</v>
      </c>
      <c r="AC575" s="77">
        <f ca="1">SUM(X$12:X575)+SUMIF(Y$12:Y575, "&lt;0")</f>
        <v>339109.97499999998</v>
      </c>
      <c r="AE575" s="78">
        <v>44749</v>
      </c>
      <c r="AF575" s="79">
        <f t="shared" ca="1" si="456"/>
        <v>2000</v>
      </c>
      <c r="AG575" s="79">
        <f t="shared" ca="1" si="480"/>
        <v>2000</v>
      </c>
      <c r="AH575" s="79">
        <f t="shared" ca="1" si="489"/>
        <v>977.35300000000188</v>
      </c>
      <c r="AI575" s="79">
        <f t="shared" ca="1" si="457"/>
        <v>1022.6469999999981</v>
      </c>
      <c r="AJ575" s="79">
        <f t="shared" ca="1" si="458"/>
        <v>1022.6469999999981</v>
      </c>
      <c r="AK575" s="79">
        <f t="shared" ca="1" si="475"/>
        <v>1062081.4901089161</v>
      </c>
      <c r="AL575" s="14">
        <f ca="1">SUM(AJ$12:AJ575)</f>
        <v>542971.51510891621</v>
      </c>
      <c r="AM575" s="77">
        <f ca="1">SUM(AH$12:AH575)+SUMIF(AI$12:AI575, "&lt;0")</f>
        <v>519109.97500000003</v>
      </c>
      <c r="AO575" s="78">
        <v>44749</v>
      </c>
      <c r="AP575" s="79">
        <f t="shared" ca="1" si="459"/>
        <v>3000</v>
      </c>
      <c r="AQ575" s="79">
        <f t="shared" ca="1" si="481"/>
        <v>3000</v>
      </c>
      <c r="AR575" s="79">
        <f t="shared" ca="1" si="490"/>
        <v>1541.4789195304711</v>
      </c>
      <c r="AS575" s="79">
        <f t="shared" ca="1" si="460"/>
        <v>1458.5210804695289</v>
      </c>
      <c r="AT575" s="79">
        <f t="shared" ca="1" si="461"/>
        <v>1458.5210804695289</v>
      </c>
      <c r="AU575" s="79">
        <f t="shared" ca="1" si="497"/>
        <v>1525967.7235622816</v>
      </c>
      <c r="AV575" s="14">
        <f ca="1">SUM(AT$12:AT575)</f>
        <v>781179.2616956234</v>
      </c>
      <c r="AW575" s="77">
        <f ca="1">SUM(AR$12:AR575)+SUMIF(AS$12:AS575, "&lt;0")</f>
        <v>744788.46186665865</v>
      </c>
      <c r="AX575" s="14"/>
      <c r="AZ575" s="78">
        <v>44749</v>
      </c>
      <c r="BA575" s="79">
        <f t="shared" ca="1" si="462"/>
        <v>1500</v>
      </c>
      <c r="BB575" s="79">
        <f t="shared" ca="1" si="482"/>
        <v>1500</v>
      </c>
      <c r="BC575" s="79">
        <f t="shared" ca="1" si="491"/>
        <v>977.35300000000188</v>
      </c>
      <c r="BD575" s="79">
        <f t="shared" ca="1" si="463"/>
        <v>522.64699999999812</v>
      </c>
      <c r="BE575" s="79">
        <f t="shared" ca="1" si="464"/>
        <v>522.64699999999812</v>
      </c>
      <c r="BF575" s="79">
        <f t="shared" ca="1" si="498"/>
        <v>816631.60100000002</v>
      </c>
      <c r="BG575" s="14">
        <f ca="1">SUM(BE$12:BE575)</f>
        <v>417521.62599999999</v>
      </c>
      <c r="BH575" s="77">
        <f ca="1">SUM(BC$12:BC575)+SUMIF(BD$12:BD575, "&lt;0")</f>
        <v>399109.97500000003</v>
      </c>
      <c r="BJ575" s="78">
        <v>44749</v>
      </c>
      <c r="BK575" s="79">
        <f t="shared" ca="1" si="465"/>
        <v>1750</v>
      </c>
      <c r="BL575" s="79">
        <f t="shared" ca="1" si="483"/>
        <v>1750</v>
      </c>
      <c r="BM575" s="79">
        <f t="shared" ca="1" si="492"/>
        <v>977.35300000000188</v>
      </c>
      <c r="BN575" s="79">
        <f t="shared" ca="1" si="466"/>
        <v>772.64699999999812</v>
      </c>
      <c r="BO575" s="79">
        <f t="shared" ca="1" si="467"/>
        <v>772.64699999999812</v>
      </c>
      <c r="BP575" s="79">
        <f t="shared" ca="1" si="499"/>
        <v>939631.60100000002</v>
      </c>
      <c r="BQ575" s="14">
        <f ca="1">SUM(BO$12:BO575)</f>
        <v>480521.62599999999</v>
      </c>
      <c r="BR575" s="77">
        <f ca="1">SUM(BM$12:BM575)+SUMIF(BN$12:BN575, "&lt;0")</f>
        <v>459109.97499999998</v>
      </c>
      <c r="BT575" s="78">
        <v>44749</v>
      </c>
      <c r="BU575" s="79">
        <f t="shared" ca="1" si="468"/>
        <v>2000</v>
      </c>
      <c r="BV575" s="79">
        <f t="shared" ca="1" si="484"/>
        <v>2000</v>
      </c>
      <c r="BW575" s="79">
        <f t="shared" ca="1" si="493"/>
        <v>977.35300000000188</v>
      </c>
      <c r="BX575" s="79">
        <f t="shared" ca="1" si="469"/>
        <v>1022.6469999999981</v>
      </c>
      <c r="BY575" s="79">
        <f t="shared" ca="1" si="470"/>
        <v>1022.6469999999981</v>
      </c>
      <c r="BZ575" s="79">
        <f t="shared" ca="1" si="476"/>
        <v>1062081.4901089161</v>
      </c>
      <c r="CA575" s="14">
        <f ca="1">SUM(BY$12:BY575)</f>
        <v>542971.51510891621</v>
      </c>
      <c r="CB575" s="77">
        <f ca="1">SUM(BW$12:BW575)+SUMIF(BX$12:BX575, "&lt;0")</f>
        <v>519109.97500000003</v>
      </c>
      <c r="CD575" s="78">
        <v>44749</v>
      </c>
      <c r="CE575" s="79">
        <f t="shared" ca="1" si="471"/>
        <v>2500</v>
      </c>
      <c r="CF575" s="79">
        <f t="shared" ca="1" si="485"/>
        <v>2500</v>
      </c>
      <c r="CG575" s="79">
        <f t="shared" ca="1" si="494"/>
        <v>1367.8982969780245</v>
      </c>
      <c r="CH575" s="79">
        <f t="shared" ca="1" si="472"/>
        <v>1132.1017030219755</v>
      </c>
      <c r="CI575" s="79">
        <f t="shared" ca="1" si="473"/>
        <v>1132.1017030219755</v>
      </c>
      <c r="CJ575" s="79">
        <f t="shared" ca="1" si="500"/>
        <v>1299341.6999499127</v>
      </c>
      <c r="CK575" s="14">
        <f ca="1">SUM(CI$12:CI575)</f>
        <v>663283.73615755502</v>
      </c>
      <c r="CL575" s="77">
        <f ca="1">SUM(CG$12:CG575)+SUMIF(CH$12:CH575, "&lt;0")</f>
        <v>636057.96379235771</v>
      </c>
    </row>
    <row r="576" spans="1:90" x14ac:dyDescent="0.2">
      <c r="A576" s="56">
        <v>44750</v>
      </c>
      <c r="B576" s="76">
        <f ca="1">IF($A576&gt;= $C$5,$C$6, INDEX('[1]Historical Data'!$D$2:$D$742, MATCH(A576, '[1]Historical Data'!$B$2:$B$742, 0)))</f>
        <v>1942.7882857142852</v>
      </c>
      <c r="C576" s="79">
        <f t="shared" ca="1" si="477"/>
        <v>1942.7882857142852</v>
      </c>
      <c r="D576" s="79">
        <f t="shared" ca="1" si="486"/>
        <v>1021.1349999999948</v>
      </c>
      <c r="E576" s="79">
        <f t="shared" ca="1" si="448"/>
        <v>921.6532857142904</v>
      </c>
      <c r="F576" s="79">
        <f t="shared" ca="1" si="449"/>
        <v>921.6532857142904</v>
      </c>
      <c r="G576" s="79">
        <f t="shared" ca="1" si="474"/>
        <v>1036426.2258571569</v>
      </c>
      <c r="H576" s="14">
        <f ca="1">SUM(F$12:F576)</f>
        <v>530025.92728571396</v>
      </c>
      <c r="I576" s="77">
        <f ca="1">SUM(D$12:D576)+SUMIF(E$12:E576, "&lt;0")</f>
        <v>506400.29857142823</v>
      </c>
      <c r="J576" s="14"/>
      <c r="K576" s="78">
        <v>44750</v>
      </c>
      <c r="L576" s="79">
        <f t="shared" ca="1" si="450"/>
        <v>1850.8969899038457</v>
      </c>
      <c r="M576" s="79">
        <f t="shared" ca="1" si="478"/>
        <v>1850.8969899038457</v>
      </c>
      <c r="N576" s="79">
        <f t="shared" ca="1" si="487"/>
        <v>1021.1349999999948</v>
      </c>
      <c r="O576" s="79">
        <f t="shared" ca="1" si="451"/>
        <v>829.76198990385092</v>
      </c>
      <c r="P576" s="79">
        <f t="shared" ca="1" si="452"/>
        <v>829.76198990385092</v>
      </c>
      <c r="Q576" s="79">
        <f t="shared" ca="1" si="495"/>
        <v>991123.81702260091</v>
      </c>
      <c r="R576" s="14">
        <f ca="1">SUM(P$12:P576)</f>
        <v>506777.42944567179</v>
      </c>
      <c r="S576" s="77">
        <f ca="1">SUM(N$12:N576)+SUMIF(O$12:O576, "&lt;0")</f>
        <v>484346.3875769219</v>
      </c>
      <c r="U576" s="78">
        <v>44750</v>
      </c>
      <c r="V576" s="79">
        <f t="shared" ca="1" si="453"/>
        <v>1250</v>
      </c>
      <c r="W576" s="79">
        <f t="shared" ca="1" si="479"/>
        <v>1250</v>
      </c>
      <c r="X576" s="79">
        <f t="shared" ca="1" si="488"/>
        <v>1021.1349999999948</v>
      </c>
      <c r="Y576" s="79">
        <f t="shared" ca="1" si="454"/>
        <v>228.86500000000524</v>
      </c>
      <c r="Z576" s="79">
        <f t="shared" ca="1" si="455"/>
        <v>228.86500000000524</v>
      </c>
      <c r="AA576" s="79">
        <f t="shared" ca="1" si="496"/>
        <v>694881.60100000002</v>
      </c>
      <c r="AB576" s="14">
        <f ca="1">SUM(Z$12:Z576)</f>
        <v>354750.49099999998</v>
      </c>
      <c r="AC576" s="77">
        <f ca="1">SUM(X$12:X576)+SUMIF(Y$12:Y576, "&lt;0")</f>
        <v>340131.11</v>
      </c>
      <c r="AE576" s="78">
        <v>44750</v>
      </c>
      <c r="AF576" s="79">
        <f t="shared" ca="1" si="456"/>
        <v>2000</v>
      </c>
      <c r="AG576" s="79">
        <f t="shared" ca="1" si="480"/>
        <v>2000</v>
      </c>
      <c r="AH576" s="79">
        <f t="shared" ca="1" si="489"/>
        <v>1021.1349999999948</v>
      </c>
      <c r="AI576" s="79">
        <f t="shared" ca="1" si="457"/>
        <v>978.86500000000524</v>
      </c>
      <c r="AJ576" s="79">
        <f t="shared" ca="1" si="458"/>
        <v>978.86500000000524</v>
      </c>
      <c r="AK576" s="79">
        <f t="shared" ca="1" si="475"/>
        <v>1064081.4901089161</v>
      </c>
      <c r="AL576" s="14">
        <f ca="1">SUM(AJ$12:AJ576)</f>
        <v>543950.3801089162</v>
      </c>
      <c r="AM576" s="77">
        <f ca="1">SUM(AH$12:AH576)+SUMIF(AI$12:AI576, "&lt;0")</f>
        <v>520131.11000000004</v>
      </c>
      <c r="AO576" s="78">
        <v>44750</v>
      </c>
      <c r="AP576" s="79">
        <f t="shared" ca="1" si="459"/>
        <v>3000</v>
      </c>
      <c r="AQ576" s="79">
        <f t="shared" ca="1" si="481"/>
        <v>3000</v>
      </c>
      <c r="AR576" s="79">
        <f t="shared" ca="1" si="490"/>
        <v>1585.260919530464</v>
      </c>
      <c r="AS576" s="79">
        <f t="shared" ca="1" si="460"/>
        <v>1414.739080469536</v>
      </c>
      <c r="AT576" s="79">
        <f t="shared" ca="1" si="461"/>
        <v>1414.739080469536</v>
      </c>
      <c r="AU576" s="79">
        <f t="shared" ca="1" si="497"/>
        <v>1528967.7235622816</v>
      </c>
      <c r="AV576" s="14">
        <f ca="1">SUM(AT$12:AT576)</f>
        <v>782594.00077609299</v>
      </c>
      <c r="AW576" s="77">
        <f ca="1">SUM(AR$12:AR576)+SUMIF(AS$12:AS576, "&lt;0")</f>
        <v>746373.72278618906</v>
      </c>
      <c r="AX576" s="14"/>
      <c r="AZ576" s="78">
        <v>44750</v>
      </c>
      <c r="BA576" s="79">
        <f t="shared" ca="1" si="462"/>
        <v>1500</v>
      </c>
      <c r="BB576" s="79">
        <f t="shared" ca="1" si="482"/>
        <v>1500</v>
      </c>
      <c r="BC576" s="79">
        <f t="shared" ca="1" si="491"/>
        <v>1021.1349999999948</v>
      </c>
      <c r="BD576" s="79">
        <f t="shared" ca="1" si="463"/>
        <v>478.86500000000524</v>
      </c>
      <c r="BE576" s="79">
        <f t="shared" ca="1" si="464"/>
        <v>478.86500000000524</v>
      </c>
      <c r="BF576" s="79">
        <f t="shared" ca="1" si="498"/>
        <v>818131.60100000002</v>
      </c>
      <c r="BG576" s="14">
        <f ca="1">SUM(BE$12:BE576)</f>
        <v>418000.49099999998</v>
      </c>
      <c r="BH576" s="77">
        <f ca="1">SUM(BC$12:BC576)+SUMIF(BD$12:BD576, "&lt;0")</f>
        <v>400131.11000000004</v>
      </c>
      <c r="BJ576" s="78">
        <v>44750</v>
      </c>
      <c r="BK576" s="79">
        <f t="shared" ca="1" si="465"/>
        <v>1750</v>
      </c>
      <c r="BL576" s="79">
        <f t="shared" ca="1" si="483"/>
        <v>1750</v>
      </c>
      <c r="BM576" s="79">
        <f t="shared" ca="1" si="492"/>
        <v>1021.1349999999948</v>
      </c>
      <c r="BN576" s="79">
        <f t="shared" ca="1" si="466"/>
        <v>728.86500000000524</v>
      </c>
      <c r="BO576" s="79">
        <f t="shared" ca="1" si="467"/>
        <v>728.86500000000524</v>
      </c>
      <c r="BP576" s="79">
        <f t="shared" ca="1" si="499"/>
        <v>941381.60100000002</v>
      </c>
      <c r="BQ576" s="14">
        <f ca="1">SUM(BO$12:BO576)</f>
        <v>481250.49099999998</v>
      </c>
      <c r="BR576" s="77">
        <f ca="1">SUM(BM$12:BM576)+SUMIF(BN$12:BN576, "&lt;0")</f>
        <v>460131.11</v>
      </c>
      <c r="BT576" s="78">
        <v>44750</v>
      </c>
      <c r="BU576" s="79">
        <f t="shared" ca="1" si="468"/>
        <v>2000</v>
      </c>
      <c r="BV576" s="79">
        <f t="shared" ca="1" si="484"/>
        <v>2000</v>
      </c>
      <c r="BW576" s="79">
        <f t="shared" ca="1" si="493"/>
        <v>1021.1349999999948</v>
      </c>
      <c r="BX576" s="79">
        <f t="shared" ca="1" si="469"/>
        <v>978.86500000000524</v>
      </c>
      <c r="BY576" s="79">
        <f t="shared" ca="1" si="470"/>
        <v>978.86500000000524</v>
      </c>
      <c r="BZ576" s="79">
        <f t="shared" ca="1" si="476"/>
        <v>1064081.4901089161</v>
      </c>
      <c r="CA576" s="14">
        <f ca="1">SUM(BY$12:BY576)</f>
        <v>543950.3801089162</v>
      </c>
      <c r="CB576" s="77">
        <f ca="1">SUM(BW$12:BW576)+SUMIF(BX$12:BX576, "&lt;0")</f>
        <v>520131.11000000004</v>
      </c>
      <c r="CD576" s="78">
        <v>44750</v>
      </c>
      <c r="CE576" s="79">
        <f t="shared" ca="1" si="471"/>
        <v>2500</v>
      </c>
      <c r="CF576" s="79">
        <f t="shared" ca="1" si="485"/>
        <v>2500</v>
      </c>
      <c r="CG576" s="79">
        <f t="shared" ca="1" si="494"/>
        <v>1388.1750503309145</v>
      </c>
      <c r="CH576" s="79">
        <f t="shared" ca="1" si="472"/>
        <v>1111.8249496690855</v>
      </c>
      <c r="CI576" s="79">
        <f t="shared" ca="1" si="473"/>
        <v>1111.8249496690855</v>
      </c>
      <c r="CJ576" s="79">
        <f t="shared" ca="1" si="500"/>
        <v>1301841.6999499127</v>
      </c>
      <c r="CK576" s="14">
        <f ca="1">SUM(CI$12:CI576)</f>
        <v>664395.56110722409</v>
      </c>
      <c r="CL576" s="77">
        <f ca="1">SUM(CG$12:CG576)+SUMIF(CH$12:CH576, "&lt;0")</f>
        <v>637446.13884268864</v>
      </c>
    </row>
    <row r="577" spans="1:90" x14ac:dyDescent="0.2">
      <c r="A577" s="56">
        <v>44751</v>
      </c>
      <c r="B577" s="76">
        <f ca="1">IF($A577&gt;= $C$5,$C$6, INDEX('[1]Historical Data'!$D$2:$D$742, MATCH(A577, '[1]Historical Data'!$B$2:$B$742, 0)))</f>
        <v>1942.7882857142852</v>
      </c>
      <c r="C577" s="79">
        <f t="shared" ca="1" si="477"/>
        <v>1942.7882857142852</v>
      </c>
      <c r="D577" s="79">
        <f t="shared" ca="1" si="486"/>
        <v>0</v>
      </c>
      <c r="E577" s="79">
        <f t="shared" ca="1" si="448"/>
        <v>1942.7882857142852</v>
      </c>
      <c r="F577" s="79">
        <f t="shared" ca="1" si="449"/>
        <v>1942.7882857142852</v>
      </c>
      <c r="G577" s="79">
        <f t="shared" ca="1" si="474"/>
        <v>1038369.0141428713</v>
      </c>
      <c r="H577" s="14">
        <f ca="1">SUM(F$12:F577)</f>
        <v>531968.7155714283</v>
      </c>
      <c r="I577" s="77">
        <f ca="1">SUM(D$12:D577)+SUMIF(E$12:E577, "&lt;0")</f>
        <v>506400.29857142823</v>
      </c>
      <c r="J577" s="14"/>
      <c r="K577" s="78">
        <v>44751</v>
      </c>
      <c r="L577" s="79">
        <f t="shared" ca="1" si="450"/>
        <v>1850.8969899038457</v>
      </c>
      <c r="M577" s="79">
        <f t="shared" ca="1" si="478"/>
        <v>1850.8969899038457</v>
      </c>
      <c r="N577" s="79">
        <f t="shared" ca="1" si="487"/>
        <v>0</v>
      </c>
      <c r="O577" s="79">
        <f t="shared" ca="1" si="451"/>
        <v>1850.8969899038457</v>
      </c>
      <c r="P577" s="79">
        <f t="shared" ca="1" si="452"/>
        <v>1850.8969899038457</v>
      </c>
      <c r="Q577" s="79">
        <f t="shared" ca="1" si="495"/>
        <v>992974.71401250479</v>
      </c>
      <c r="R577" s="14">
        <f ca="1">SUM(P$12:P577)</f>
        <v>508628.32643557561</v>
      </c>
      <c r="S577" s="77">
        <f ca="1">SUM(N$12:N577)+SUMIF(O$12:O577, "&lt;0")</f>
        <v>484346.3875769219</v>
      </c>
      <c r="U577" s="78">
        <v>44751</v>
      </c>
      <c r="V577" s="79">
        <f t="shared" ca="1" si="453"/>
        <v>1250</v>
      </c>
      <c r="W577" s="79">
        <f t="shared" ca="1" si="479"/>
        <v>1250</v>
      </c>
      <c r="X577" s="79">
        <f t="shared" ca="1" si="488"/>
        <v>0</v>
      </c>
      <c r="Y577" s="79">
        <f t="shared" ca="1" si="454"/>
        <v>1250</v>
      </c>
      <c r="Z577" s="79">
        <f t="shared" ca="1" si="455"/>
        <v>1250</v>
      </c>
      <c r="AA577" s="79">
        <f t="shared" ca="1" si="496"/>
        <v>696131.60100000002</v>
      </c>
      <c r="AB577" s="14">
        <f ca="1">SUM(Z$12:Z577)</f>
        <v>356000.49099999998</v>
      </c>
      <c r="AC577" s="77">
        <f ca="1">SUM(X$12:X577)+SUMIF(Y$12:Y577, "&lt;0")</f>
        <v>340131.11</v>
      </c>
      <c r="AE577" s="78">
        <v>44751</v>
      </c>
      <c r="AF577" s="79">
        <f t="shared" ca="1" si="456"/>
        <v>2000</v>
      </c>
      <c r="AG577" s="79">
        <f t="shared" ca="1" si="480"/>
        <v>2000</v>
      </c>
      <c r="AH577" s="79">
        <f t="shared" ca="1" si="489"/>
        <v>0</v>
      </c>
      <c r="AI577" s="79">
        <f t="shared" ca="1" si="457"/>
        <v>2000</v>
      </c>
      <c r="AJ577" s="79">
        <f t="shared" ca="1" si="458"/>
        <v>2000</v>
      </c>
      <c r="AK577" s="79">
        <f t="shared" ca="1" si="475"/>
        <v>1066081.4901089161</v>
      </c>
      <c r="AL577" s="14">
        <f ca="1">SUM(AJ$12:AJ577)</f>
        <v>545950.3801089162</v>
      </c>
      <c r="AM577" s="77">
        <f ca="1">SUM(AH$12:AH577)+SUMIF(AI$12:AI577, "&lt;0")</f>
        <v>520131.11000000004</v>
      </c>
      <c r="AO577" s="78">
        <v>44751</v>
      </c>
      <c r="AP577" s="79">
        <f t="shared" ca="1" si="459"/>
        <v>3000</v>
      </c>
      <c r="AQ577" s="79">
        <f t="shared" ca="1" si="481"/>
        <v>3000</v>
      </c>
      <c r="AR577" s="79">
        <f t="shared" ca="1" si="490"/>
        <v>564.12591953046922</v>
      </c>
      <c r="AS577" s="79">
        <f t="shared" ca="1" si="460"/>
        <v>2435.8740804695308</v>
      </c>
      <c r="AT577" s="79">
        <f t="shared" ca="1" si="461"/>
        <v>2435.8740804695308</v>
      </c>
      <c r="AU577" s="79">
        <f t="shared" ca="1" si="497"/>
        <v>1531967.7235622816</v>
      </c>
      <c r="AV577" s="14">
        <f ca="1">SUM(AT$12:AT577)</f>
        <v>785029.87485656247</v>
      </c>
      <c r="AW577" s="77">
        <f ca="1">SUM(AR$12:AR577)+SUMIF(AS$12:AS577, "&lt;0")</f>
        <v>746937.84870571957</v>
      </c>
      <c r="AX577" s="14"/>
      <c r="AZ577" s="78">
        <v>44751</v>
      </c>
      <c r="BA577" s="79">
        <f t="shared" ca="1" si="462"/>
        <v>1500</v>
      </c>
      <c r="BB577" s="79">
        <f t="shared" ca="1" si="482"/>
        <v>1500</v>
      </c>
      <c r="BC577" s="79">
        <f t="shared" ca="1" si="491"/>
        <v>0</v>
      </c>
      <c r="BD577" s="79">
        <f t="shared" ca="1" si="463"/>
        <v>1500</v>
      </c>
      <c r="BE577" s="79">
        <f t="shared" ca="1" si="464"/>
        <v>1500</v>
      </c>
      <c r="BF577" s="79">
        <f t="shared" ca="1" si="498"/>
        <v>819631.60100000002</v>
      </c>
      <c r="BG577" s="14">
        <f ca="1">SUM(BE$12:BE577)</f>
        <v>419500.49099999998</v>
      </c>
      <c r="BH577" s="77">
        <f ca="1">SUM(BC$12:BC577)+SUMIF(BD$12:BD577, "&lt;0")</f>
        <v>400131.11000000004</v>
      </c>
      <c r="BJ577" s="78">
        <v>44751</v>
      </c>
      <c r="BK577" s="79">
        <f t="shared" ca="1" si="465"/>
        <v>1750</v>
      </c>
      <c r="BL577" s="79">
        <f t="shared" ca="1" si="483"/>
        <v>1750</v>
      </c>
      <c r="BM577" s="79">
        <f t="shared" ca="1" si="492"/>
        <v>0</v>
      </c>
      <c r="BN577" s="79">
        <f t="shared" ca="1" si="466"/>
        <v>1750</v>
      </c>
      <c r="BO577" s="79">
        <f t="shared" ca="1" si="467"/>
        <v>1750</v>
      </c>
      <c r="BP577" s="79">
        <f t="shared" ca="1" si="499"/>
        <v>943131.60100000002</v>
      </c>
      <c r="BQ577" s="14">
        <f ca="1">SUM(BO$12:BO577)</f>
        <v>483000.49099999998</v>
      </c>
      <c r="BR577" s="77">
        <f ca="1">SUM(BM$12:BM577)+SUMIF(BN$12:BN577, "&lt;0")</f>
        <v>460131.11</v>
      </c>
      <c r="BT577" s="78">
        <v>44751</v>
      </c>
      <c r="BU577" s="79">
        <f t="shared" ca="1" si="468"/>
        <v>2000</v>
      </c>
      <c r="BV577" s="79">
        <f t="shared" ca="1" si="484"/>
        <v>2000</v>
      </c>
      <c r="BW577" s="79">
        <f t="shared" ca="1" si="493"/>
        <v>0</v>
      </c>
      <c r="BX577" s="79">
        <f t="shared" ca="1" si="469"/>
        <v>2000</v>
      </c>
      <c r="BY577" s="79">
        <f t="shared" ca="1" si="470"/>
        <v>2000</v>
      </c>
      <c r="BZ577" s="79">
        <f t="shared" ca="1" si="476"/>
        <v>1066081.4901089161</v>
      </c>
      <c r="CA577" s="14">
        <f ca="1">SUM(BY$12:BY577)</f>
        <v>545950.3801089162</v>
      </c>
      <c r="CB577" s="77">
        <f ca="1">SUM(BW$12:BW577)+SUMIF(BX$12:BX577, "&lt;0")</f>
        <v>520131.11000000004</v>
      </c>
      <c r="CD577" s="78">
        <v>44751</v>
      </c>
      <c r="CE577" s="79">
        <f t="shared" ca="1" si="471"/>
        <v>2500</v>
      </c>
      <c r="CF577" s="79">
        <f t="shared" ca="1" si="485"/>
        <v>2500</v>
      </c>
      <c r="CG577" s="79">
        <f t="shared" ca="1" si="494"/>
        <v>343.53480368381679</v>
      </c>
      <c r="CH577" s="79">
        <f t="shared" ca="1" si="472"/>
        <v>2156.4651963161832</v>
      </c>
      <c r="CI577" s="79">
        <f t="shared" ca="1" si="473"/>
        <v>2156.4651963161832</v>
      </c>
      <c r="CJ577" s="79">
        <f t="shared" ca="1" si="500"/>
        <v>1304341.6999499127</v>
      </c>
      <c r="CK577" s="14">
        <f ca="1">SUM(CI$12:CI577)</f>
        <v>666552.02630354022</v>
      </c>
      <c r="CL577" s="77">
        <f ca="1">SUM(CG$12:CG577)+SUMIF(CH$12:CH577, "&lt;0")</f>
        <v>637789.67364637251</v>
      </c>
    </row>
    <row r="578" spans="1:90" x14ac:dyDescent="0.2">
      <c r="A578" s="56">
        <v>44752</v>
      </c>
      <c r="B578" s="76">
        <f ca="1">IF($A578&gt;= $C$5,$C$6, INDEX('[1]Historical Data'!$D$2:$D$742, MATCH(A578, '[1]Historical Data'!$B$2:$B$742, 0)))</f>
        <v>1942.7882857142852</v>
      </c>
      <c r="C578" s="79">
        <f t="shared" ca="1" si="477"/>
        <v>1942.7882857142852</v>
      </c>
      <c r="D578" s="79">
        <f t="shared" ca="1" si="486"/>
        <v>320.53100000000268</v>
      </c>
      <c r="E578" s="79">
        <f t="shared" ca="1" si="448"/>
        <v>1622.2572857142825</v>
      </c>
      <c r="F578" s="79">
        <f t="shared" ca="1" si="449"/>
        <v>1622.2572857142825</v>
      </c>
      <c r="G578" s="79">
        <f t="shared" ca="1" si="474"/>
        <v>1040311.8024285856</v>
      </c>
      <c r="H578" s="14">
        <f ca="1">SUM(F$12:F578)</f>
        <v>533590.97285714257</v>
      </c>
      <c r="I578" s="77">
        <f ca="1">SUM(D$12:D578)+SUMIF(E$12:E578, "&lt;0")</f>
        <v>506720.82957142824</v>
      </c>
      <c r="J578" s="14"/>
      <c r="K578" s="78">
        <v>44752</v>
      </c>
      <c r="L578" s="79">
        <f t="shared" ca="1" si="450"/>
        <v>1850.8969899038457</v>
      </c>
      <c r="M578" s="79">
        <f t="shared" ca="1" si="478"/>
        <v>1850.8969899038457</v>
      </c>
      <c r="N578" s="79">
        <f t="shared" ca="1" si="487"/>
        <v>320.53100000000268</v>
      </c>
      <c r="O578" s="79">
        <f t="shared" ca="1" si="451"/>
        <v>1530.365989903843</v>
      </c>
      <c r="P578" s="79">
        <f t="shared" ca="1" si="452"/>
        <v>1530.365989903843</v>
      </c>
      <c r="Q578" s="79">
        <f t="shared" ca="1" si="495"/>
        <v>994825.61100240867</v>
      </c>
      <c r="R578" s="14">
        <f ca="1">SUM(P$12:P578)</f>
        <v>510158.69242547947</v>
      </c>
      <c r="S578" s="77">
        <f ca="1">SUM(N$12:N578)+SUMIF(O$12:O578, "&lt;0")</f>
        <v>484666.91857692192</v>
      </c>
      <c r="U578" s="78">
        <v>44752</v>
      </c>
      <c r="V578" s="79">
        <f t="shared" ca="1" si="453"/>
        <v>1250</v>
      </c>
      <c r="W578" s="79">
        <f t="shared" ca="1" si="479"/>
        <v>1250</v>
      </c>
      <c r="X578" s="79">
        <f t="shared" ca="1" si="488"/>
        <v>320.53100000000268</v>
      </c>
      <c r="Y578" s="79">
        <f t="shared" ca="1" si="454"/>
        <v>929.46899999999732</v>
      </c>
      <c r="Z578" s="79">
        <f t="shared" ca="1" si="455"/>
        <v>929.46899999999732</v>
      </c>
      <c r="AA578" s="79">
        <f t="shared" ca="1" si="496"/>
        <v>697381.60100000002</v>
      </c>
      <c r="AB578" s="14">
        <f ca="1">SUM(Z$12:Z578)</f>
        <v>356929.95999999996</v>
      </c>
      <c r="AC578" s="77">
        <f ca="1">SUM(X$12:X578)+SUMIF(Y$12:Y578, "&lt;0")</f>
        <v>340451.641</v>
      </c>
      <c r="AE578" s="78">
        <v>44752</v>
      </c>
      <c r="AF578" s="79">
        <f t="shared" ca="1" si="456"/>
        <v>2000</v>
      </c>
      <c r="AG578" s="79">
        <f t="shared" ca="1" si="480"/>
        <v>2000</v>
      </c>
      <c r="AH578" s="79">
        <f t="shared" ca="1" si="489"/>
        <v>320.53100000000268</v>
      </c>
      <c r="AI578" s="79">
        <f t="shared" ca="1" si="457"/>
        <v>1679.4689999999973</v>
      </c>
      <c r="AJ578" s="79">
        <f t="shared" ca="1" si="458"/>
        <v>1679.4689999999973</v>
      </c>
      <c r="AK578" s="79">
        <f t="shared" ca="1" si="475"/>
        <v>1068081.4901089161</v>
      </c>
      <c r="AL578" s="14">
        <f ca="1">SUM(AJ$12:AJ578)</f>
        <v>547629.84910891624</v>
      </c>
      <c r="AM578" s="77">
        <f ca="1">SUM(AH$12:AH578)+SUMIF(AI$12:AI578, "&lt;0")</f>
        <v>520451.64100000006</v>
      </c>
      <c r="AO578" s="78">
        <v>44752</v>
      </c>
      <c r="AP578" s="79">
        <f t="shared" ca="1" si="459"/>
        <v>3000</v>
      </c>
      <c r="AQ578" s="79">
        <f t="shared" ca="1" si="481"/>
        <v>3000</v>
      </c>
      <c r="AR578" s="79">
        <f t="shared" ca="1" si="490"/>
        <v>884.6569195304719</v>
      </c>
      <c r="AS578" s="79">
        <f t="shared" ca="1" si="460"/>
        <v>2115.3430804695281</v>
      </c>
      <c r="AT578" s="79">
        <f t="shared" ca="1" si="461"/>
        <v>2115.3430804695281</v>
      </c>
      <c r="AU578" s="79">
        <f t="shared" ca="1" si="497"/>
        <v>1534967.7235622816</v>
      </c>
      <c r="AV578" s="14">
        <f ca="1">SUM(AT$12:AT578)</f>
        <v>787145.21793703199</v>
      </c>
      <c r="AW578" s="77">
        <f ca="1">SUM(AR$12:AR578)+SUMIF(AS$12:AS578, "&lt;0")</f>
        <v>747822.50562525005</v>
      </c>
      <c r="AX578" s="14"/>
      <c r="AZ578" s="78">
        <v>44752</v>
      </c>
      <c r="BA578" s="79">
        <f t="shared" ca="1" si="462"/>
        <v>1500</v>
      </c>
      <c r="BB578" s="79">
        <f t="shared" ca="1" si="482"/>
        <v>1500</v>
      </c>
      <c r="BC578" s="79">
        <f t="shared" ca="1" si="491"/>
        <v>320.53100000000268</v>
      </c>
      <c r="BD578" s="79">
        <f t="shared" ca="1" si="463"/>
        <v>1179.4689999999973</v>
      </c>
      <c r="BE578" s="79">
        <f t="shared" ca="1" si="464"/>
        <v>1179.4689999999973</v>
      </c>
      <c r="BF578" s="79">
        <f t="shared" ca="1" si="498"/>
        <v>821131.60100000002</v>
      </c>
      <c r="BG578" s="14">
        <f ca="1">SUM(BE$12:BE578)</f>
        <v>420679.95999999996</v>
      </c>
      <c r="BH578" s="77">
        <f ca="1">SUM(BC$12:BC578)+SUMIF(BD$12:BD578, "&lt;0")</f>
        <v>400451.64100000006</v>
      </c>
      <c r="BJ578" s="78">
        <v>44752</v>
      </c>
      <c r="BK578" s="79">
        <f t="shared" ca="1" si="465"/>
        <v>1750</v>
      </c>
      <c r="BL578" s="79">
        <f t="shared" ca="1" si="483"/>
        <v>1750</v>
      </c>
      <c r="BM578" s="79">
        <f t="shared" ca="1" si="492"/>
        <v>320.53100000000268</v>
      </c>
      <c r="BN578" s="79">
        <f t="shared" ca="1" si="466"/>
        <v>1429.4689999999973</v>
      </c>
      <c r="BO578" s="79">
        <f t="shared" ca="1" si="467"/>
        <v>1429.4689999999973</v>
      </c>
      <c r="BP578" s="79">
        <f t="shared" ca="1" si="499"/>
        <v>944881.60100000002</v>
      </c>
      <c r="BQ578" s="14">
        <f ca="1">SUM(BO$12:BO578)</f>
        <v>484429.95999999996</v>
      </c>
      <c r="BR578" s="77">
        <f ca="1">SUM(BM$12:BM578)+SUMIF(BN$12:BN578, "&lt;0")</f>
        <v>460451.641</v>
      </c>
      <c r="BT578" s="78">
        <v>44752</v>
      </c>
      <c r="BU578" s="79">
        <f t="shared" ca="1" si="468"/>
        <v>2000</v>
      </c>
      <c r="BV578" s="79">
        <f t="shared" ca="1" si="484"/>
        <v>2000</v>
      </c>
      <c r="BW578" s="79">
        <f t="shared" ca="1" si="493"/>
        <v>320.53100000000268</v>
      </c>
      <c r="BX578" s="79">
        <f t="shared" ca="1" si="469"/>
        <v>1679.4689999999973</v>
      </c>
      <c r="BY578" s="79">
        <f t="shared" ca="1" si="470"/>
        <v>1679.4689999999973</v>
      </c>
      <c r="BZ578" s="79">
        <f t="shared" ca="1" si="476"/>
        <v>1068081.4901089161</v>
      </c>
      <c r="CA578" s="14">
        <f ca="1">SUM(BY$12:BY578)</f>
        <v>547629.84910891624</v>
      </c>
      <c r="CB578" s="77">
        <f ca="1">SUM(BW$12:BW578)+SUMIF(BX$12:BX578, "&lt;0")</f>
        <v>520451.64100000006</v>
      </c>
      <c r="CD578" s="78">
        <v>44752</v>
      </c>
      <c r="CE578" s="79">
        <f t="shared" ca="1" si="471"/>
        <v>2500</v>
      </c>
      <c r="CF578" s="79">
        <f t="shared" ca="1" si="485"/>
        <v>2500</v>
      </c>
      <c r="CG578" s="79">
        <f t="shared" ca="1" si="494"/>
        <v>640.56055703671655</v>
      </c>
      <c r="CH578" s="79">
        <f t="shared" ca="1" si="472"/>
        <v>1859.4394429632835</v>
      </c>
      <c r="CI578" s="79">
        <f t="shared" ca="1" si="473"/>
        <v>1859.4394429632835</v>
      </c>
      <c r="CJ578" s="79">
        <f t="shared" ca="1" si="500"/>
        <v>1306841.6999499127</v>
      </c>
      <c r="CK578" s="14">
        <f ca="1">SUM(CI$12:CI578)</f>
        <v>668411.46574650356</v>
      </c>
      <c r="CL578" s="77">
        <f ca="1">SUM(CG$12:CG578)+SUMIF(CH$12:CH578, "&lt;0")</f>
        <v>638430.23420340917</v>
      </c>
    </row>
    <row r="579" spans="1:90" x14ac:dyDescent="0.2">
      <c r="A579" s="56">
        <v>44753</v>
      </c>
      <c r="B579" s="76">
        <f ca="1">IF($A579&gt;= $C$5,$C$6, INDEX('[1]Historical Data'!$D$2:$D$742, MATCH(A579, '[1]Historical Data'!$B$2:$B$742, 0)))</f>
        <v>1942.7882857142852</v>
      </c>
      <c r="C579" s="79">
        <f t="shared" ca="1" si="477"/>
        <v>1942.7882857142852</v>
      </c>
      <c r="D579" s="79">
        <f t="shared" ca="1" si="486"/>
        <v>0</v>
      </c>
      <c r="E579" s="79">
        <f t="shared" ca="1" si="448"/>
        <v>1942.7882857142852</v>
      </c>
      <c r="F579" s="79">
        <f t="shared" ca="1" si="449"/>
        <v>1942.7882857142852</v>
      </c>
      <c r="G579" s="79">
        <f t="shared" ca="1" si="474"/>
        <v>1042254.5907142999</v>
      </c>
      <c r="H579" s="14">
        <f ca="1">SUM(F$12:F579)</f>
        <v>535533.76114285691</v>
      </c>
      <c r="I579" s="77">
        <f ca="1">SUM(D$12:D579)+SUMIF(E$12:E579, "&lt;0")</f>
        <v>506720.82957142824</v>
      </c>
      <c r="J579" s="14"/>
      <c r="K579" s="78">
        <v>44753</v>
      </c>
      <c r="L579" s="79">
        <f t="shared" ca="1" si="450"/>
        <v>1850.8969899038457</v>
      </c>
      <c r="M579" s="79">
        <f t="shared" ca="1" si="478"/>
        <v>1850.8969899038457</v>
      </c>
      <c r="N579" s="79">
        <f t="shared" ca="1" si="487"/>
        <v>0</v>
      </c>
      <c r="O579" s="79">
        <f t="shared" ca="1" si="451"/>
        <v>1850.8969899038457</v>
      </c>
      <c r="P579" s="79">
        <f t="shared" ca="1" si="452"/>
        <v>1850.8969899038457</v>
      </c>
      <c r="Q579" s="79">
        <f t="shared" ca="1" si="495"/>
        <v>996676.50799231254</v>
      </c>
      <c r="R579" s="14">
        <f ca="1">SUM(P$12:P579)</f>
        <v>512009.58941538329</v>
      </c>
      <c r="S579" s="77">
        <f ca="1">SUM(N$12:N579)+SUMIF(O$12:O579, "&lt;0")</f>
        <v>484666.91857692192</v>
      </c>
      <c r="U579" s="78">
        <v>44753</v>
      </c>
      <c r="V579" s="79">
        <f t="shared" ca="1" si="453"/>
        <v>1250</v>
      </c>
      <c r="W579" s="79">
        <f t="shared" ca="1" si="479"/>
        <v>1250</v>
      </c>
      <c r="X579" s="79">
        <f t="shared" ca="1" si="488"/>
        <v>0</v>
      </c>
      <c r="Y579" s="79">
        <f t="shared" ca="1" si="454"/>
        <v>1250</v>
      </c>
      <c r="Z579" s="79">
        <f t="shared" ca="1" si="455"/>
        <v>1250</v>
      </c>
      <c r="AA579" s="79">
        <f t="shared" ca="1" si="496"/>
        <v>698631.60100000002</v>
      </c>
      <c r="AB579" s="14">
        <f ca="1">SUM(Z$12:Z579)</f>
        <v>358179.95999999996</v>
      </c>
      <c r="AC579" s="77">
        <f ca="1">SUM(X$12:X579)+SUMIF(Y$12:Y579, "&lt;0")</f>
        <v>340451.641</v>
      </c>
      <c r="AE579" s="78">
        <v>44753</v>
      </c>
      <c r="AF579" s="79">
        <f t="shared" ca="1" si="456"/>
        <v>2000</v>
      </c>
      <c r="AG579" s="79">
        <f t="shared" ca="1" si="480"/>
        <v>2000</v>
      </c>
      <c r="AH579" s="79">
        <f t="shared" ca="1" si="489"/>
        <v>0</v>
      </c>
      <c r="AI579" s="79">
        <f t="shared" ca="1" si="457"/>
        <v>2000</v>
      </c>
      <c r="AJ579" s="79">
        <f t="shared" ca="1" si="458"/>
        <v>2000</v>
      </c>
      <c r="AK579" s="79">
        <f t="shared" ca="1" si="475"/>
        <v>1070081.4901089161</v>
      </c>
      <c r="AL579" s="14">
        <f ca="1">SUM(AJ$12:AJ579)</f>
        <v>549629.84910891624</v>
      </c>
      <c r="AM579" s="77">
        <f ca="1">SUM(AH$12:AH579)+SUMIF(AI$12:AI579, "&lt;0")</f>
        <v>520451.64100000006</v>
      </c>
      <c r="AO579" s="78">
        <v>44753</v>
      </c>
      <c r="AP579" s="79">
        <f t="shared" ca="1" si="459"/>
        <v>3000</v>
      </c>
      <c r="AQ579" s="79">
        <f t="shared" ca="1" si="481"/>
        <v>3000</v>
      </c>
      <c r="AR579" s="79">
        <f t="shared" ca="1" si="490"/>
        <v>564.12591953046922</v>
      </c>
      <c r="AS579" s="79">
        <f t="shared" ca="1" si="460"/>
        <v>2435.8740804695308</v>
      </c>
      <c r="AT579" s="79">
        <f t="shared" ca="1" si="461"/>
        <v>2435.8740804695308</v>
      </c>
      <c r="AU579" s="79">
        <f t="shared" ca="1" si="497"/>
        <v>1537967.7235622816</v>
      </c>
      <c r="AV579" s="14">
        <f ca="1">SUM(AT$12:AT579)</f>
        <v>789581.09201750148</v>
      </c>
      <c r="AW579" s="77">
        <f ca="1">SUM(AR$12:AR579)+SUMIF(AS$12:AS579, "&lt;0")</f>
        <v>748386.63154478057</v>
      </c>
      <c r="AX579" s="14"/>
      <c r="AZ579" s="78">
        <v>44753</v>
      </c>
      <c r="BA579" s="79">
        <f t="shared" ca="1" si="462"/>
        <v>1500</v>
      </c>
      <c r="BB579" s="79">
        <f t="shared" ca="1" si="482"/>
        <v>1500</v>
      </c>
      <c r="BC579" s="79">
        <f t="shared" ca="1" si="491"/>
        <v>0</v>
      </c>
      <c r="BD579" s="79">
        <f t="shared" ca="1" si="463"/>
        <v>1500</v>
      </c>
      <c r="BE579" s="79">
        <f t="shared" ca="1" si="464"/>
        <v>1500</v>
      </c>
      <c r="BF579" s="79">
        <f t="shared" ca="1" si="498"/>
        <v>822631.60100000002</v>
      </c>
      <c r="BG579" s="14">
        <f ca="1">SUM(BE$12:BE579)</f>
        <v>422179.95999999996</v>
      </c>
      <c r="BH579" s="77">
        <f ca="1">SUM(BC$12:BC579)+SUMIF(BD$12:BD579, "&lt;0")</f>
        <v>400451.64100000006</v>
      </c>
      <c r="BJ579" s="78">
        <v>44753</v>
      </c>
      <c r="BK579" s="79">
        <f t="shared" ca="1" si="465"/>
        <v>1750</v>
      </c>
      <c r="BL579" s="79">
        <f t="shared" ca="1" si="483"/>
        <v>1750</v>
      </c>
      <c r="BM579" s="79">
        <f t="shared" ca="1" si="492"/>
        <v>0</v>
      </c>
      <c r="BN579" s="79">
        <f t="shared" ca="1" si="466"/>
        <v>1750</v>
      </c>
      <c r="BO579" s="79">
        <f t="shared" ca="1" si="467"/>
        <v>1750</v>
      </c>
      <c r="BP579" s="79">
        <f t="shared" ca="1" si="499"/>
        <v>946631.60100000002</v>
      </c>
      <c r="BQ579" s="14">
        <f ca="1">SUM(BO$12:BO579)</f>
        <v>486179.95999999996</v>
      </c>
      <c r="BR579" s="77">
        <f ca="1">SUM(BM$12:BM579)+SUMIF(BN$12:BN579, "&lt;0")</f>
        <v>460451.641</v>
      </c>
      <c r="BT579" s="78">
        <v>44753</v>
      </c>
      <c r="BU579" s="79">
        <f t="shared" ca="1" si="468"/>
        <v>2000</v>
      </c>
      <c r="BV579" s="79">
        <f t="shared" ca="1" si="484"/>
        <v>2000</v>
      </c>
      <c r="BW579" s="79">
        <f t="shared" ca="1" si="493"/>
        <v>0</v>
      </c>
      <c r="BX579" s="79">
        <f t="shared" ca="1" si="469"/>
        <v>2000</v>
      </c>
      <c r="BY579" s="79">
        <f t="shared" ca="1" si="470"/>
        <v>2000</v>
      </c>
      <c r="BZ579" s="79">
        <f t="shared" ca="1" si="476"/>
        <v>1070081.4901089161</v>
      </c>
      <c r="CA579" s="14">
        <f ca="1">SUM(BY$12:BY579)</f>
        <v>549629.84910891624</v>
      </c>
      <c r="CB579" s="77">
        <f ca="1">SUM(BW$12:BW579)+SUMIF(BX$12:BX579, "&lt;0")</f>
        <v>520451.64100000006</v>
      </c>
      <c r="CD579" s="78">
        <v>44753</v>
      </c>
      <c r="CE579" s="79">
        <f t="shared" ca="1" si="471"/>
        <v>2500</v>
      </c>
      <c r="CF579" s="79">
        <f t="shared" ca="1" si="485"/>
        <v>2500</v>
      </c>
      <c r="CG579" s="79">
        <f t="shared" ca="1" si="494"/>
        <v>296.52431038961095</v>
      </c>
      <c r="CH579" s="79">
        <f t="shared" ca="1" si="472"/>
        <v>2203.4756896103891</v>
      </c>
      <c r="CI579" s="79">
        <f t="shared" ca="1" si="473"/>
        <v>2203.4756896103891</v>
      </c>
      <c r="CJ579" s="79">
        <f t="shared" ca="1" si="500"/>
        <v>1309341.6999499127</v>
      </c>
      <c r="CK579" s="14">
        <f ca="1">SUM(CI$12:CI579)</f>
        <v>670614.94143611391</v>
      </c>
      <c r="CL579" s="77">
        <f ca="1">SUM(CG$12:CG579)+SUMIF(CH$12:CH579, "&lt;0")</f>
        <v>638726.75851379882</v>
      </c>
    </row>
    <row r="580" spans="1:90" x14ac:dyDescent="0.2">
      <c r="A580" s="56">
        <v>44754</v>
      </c>
      <c r="B580" s="76">
        <f ca="1">IF($A580&gt;= $C$5,$C$6, INDEX('[1]Historical Data'!$D$2:$D$742, MATCH(A580, '[1]Historical Data'!$B$2:$B$742, 0)))</f>
        <v>1942.7882857142852</v>
      </c>
      <c r="C580" s="79">
        <f t="shared" ca="1" si="477"/>
        <v>1942.7882857142852</v>
      </c>
      <c r="D580" s="79">
        <f t="shared" ca="1" si="486"/>
        <v>0</v>
      </c>
      <c r="E580" s="79">
        <f t="shared" ca="1" si="448"/>
        <v>1942.7882857142852</v>
      </c>
      <c r="F580" s="79">
        <f t="shared" ca="1" si="449"/>
        <v>1942.7882857142852</v>
      </c>
      <c r="G580" s="79">
        <f t="shared" ca="1" si="474"/>
        <v>1044197.3790000143</v>
      </c>
      <c r="H580" s="14">
        <f ca="1">SUM(F$12:F580)</f>
        <v>537476.54942857125</v>
      </c>
      <c r="I580" s="77">
        <f ca="1">SUM(D$12:D580)+SUMIF(E$12:E580, "&lt;0")</f>
        <v>506720.82957142824</v>
      </c>
      <c r="J580" s="14"/>
      <c r="K580" s="78">
        <v>44754</v>
      </c>
      <c r="L580" s="79">
        <f t="shared" ca="1" si="450"/>
        <v>1850.8969899038457</v>
      </c>
      <c r="M580" s="79">
        <f t="shared" ca="1" si="478"/>
        <v>1850.8969899038457</v>
      </c>
      <c r="N580" s="79">
        <f t="shared" ca="1" si="487"/>
        <v>0</v>
      </c>
      <c r="O580" s="79">
        <f t="shared" ca="1" si="451"/>
        <v>1850.8969899038457</v>
      </c>
      <c r="P580" s="79">
        <f t="shared" ca="1" si="452"/>
        <v>1850.8969899038457</v>
      </c>
      <c r="Q580" s="79">
        <f t="shared" ca="1" si="495"/>
        <v>998527.40498221642</v>
      </c>
      <c r="R580" s="14">
        <f ca="1">SUM(P$12:P580)</f>
        <v>513860.48640528711</v>
      </c>
      <c r="S580" s="77">
        <f ca="1">SUM(N$12:N580)+SUMIF(O$12:O580, "&lt;0")</f>
        <v>484666.91857692192</v>
      </c>
      <c r="U580" s="78">
        <v>44754</v>
      </c>
      <c r="V580" s="79">
        <f t="shared" ca="1" si="453"/>
        <v>1250</v>
      </c>
      <c r="W580" s="79">
        <f t="shared" ca="1" si="479"/>
        <v>1250</v>
      </c>
      <c r="X580" s="79">
        <f t="shared" ca="1" si="488"/>
        <v>0</v>
      </c>
      <c r="Y580" s="79">
        <f t="shared" ca="1" si="454"/>
        <v>1250</v>
      </c>
      <c r="Z580" s="79">
        <f t="shared" ca="1" si="455"/>
        <v>1250</v>
      </c>
      <c r="AA580" s="79">
        <f t="shared" ca="1" si="496"/>
        <v>699881.60100000002</v>
      </c>
      <c r="AB580" s="14">
        <f ca="1">SUM(Z$12:Z580)</f>
        <v>359429.95999999996</v>
      </c>
      <c r="AC580" s="77">
        <f ca="1">SUM(X$12:X580)+SUMIF(Y$12:Y580, "&lt;0")</f>
        <v>340451.641</v>
      </c>
      <c r="AE580" s="78">
        <v>44754</v>
      </c>
      <c r="AF580" s="79">
        <f t="shared" ca="1" si="456"/>
        <v>2000</v>
      </c>
      <c r="AG580" s="79">
        <f t="shared" ca="1" si="480"/>
        <v>2000</v>
      </c>
      <c r="AH580" s="79">
        <f t="shared" ca="1" si="489"/>
        <v>0</v>
      </c>
      <c r="AI580" s="79">
        <f t="shared" ca="1" si="457"/>
        <v>2000</v>
      </c>
      <c r="AJ580" s="79">
        <f t="shared" ca="1" si="458"/>
        <v>2000</v>
      </c>
      <c r="AK580" s="79">
        <f t="shared" ca="1" si="475"/>
        <v>1072081.4901089161</v>
      </c>
      <c r="AL580" s="14">
        <f ca="1">SUM(AJ$12:AJ580)</f>
        <v>551629.84910891624</v>
      </c>
      <c r="AM580" s="77">
        <f ca="1">SUM(AH$12:AH580)+SUMIF(AI$12:AI580, "&lt;0")</f>
        <v>520451.64100000006</v>
      </c>
      <c r="AO580" s="78">
        <v>44754</v>
      </c>
      <c r="AP580" s="79">
        <f t="shared" ca="1" si="459"/>
        <v>3000</v>
      </c>
      <c r="AQ580" s="79">
        <f t="shared" ca="1" si="481"/>
        <v>3000</v>
      </c>
      <c r="AR580" s="79">
        <f t="shared" ca="1" si="490"/>
        <v>564.12591953046876</v>
      </c>
      <c r="AS580" s="79">
        <f t="shared" ca="1" si="460"/>
        <v>2435.8740804695312</v>
      </c>
      <c r="AT580" s="79">
        <f t="shared" ca="1" si="461"/>
        <v>2435.8740804695312</v>
      </c>
      <c r="AU580" s="79">
        <f t="shared" ca="1" si="497"/>
        <v>1540967.7235622816</v>
      </c>
      <c r="AV580" s="14">
        <f ca="1">SUM(AT$12:AT580)</f>
        <v>792016.96609797096</v>
      </c>
      <c r="AW580" s="77">
        <f ca="1">SUM(AR$12:AR580)+SUMIF(AS$12:AS580, "&lt;0")</f>
        <v>748950.75746431109</v>
      </c>
      <c r="AX580" s="14"/>
      <c r="AZ580" s="78">
        <v>44754</v>
      </c>
      <c r="BA580" s="79">
        <f t="shared" ca="1" si="462"/>
        <v>1500</v>
      </c>
      <c r="BB580" s="79">
        <f t="shared" ca="1" si="482"/>
        <v>1500</v>
      </c>
      <c r="BC580" s="79">
        <f t="shared" ca="1" si="491"/>
        <v>0</v>
      </c>
      <c r="BD580" s="79">
        <f t="shared" ca="1" si="463"/>
        <v>1500</v>
      </c>
      <c r="BE580" s="79">
        <f t="shared" ca="1" si="464"/>
        <v>1500</v>
      </c>
      <c r="BF580" s="79">
        <f t="shared" ca="1" si="498"/>
        <v>824131.60100000002</v>
      </c>
      <c r="BG580" s="14">
        <f ca="1">SUM(BE$12:BE580)</f>
        <v>423679.95999999996</v>
      </c>
      <c r="BH580" s="77">
        <f ca="1">SUM(BC$12:BC580)+SUMIF(BD$12:BD580, "&lt;0")</f>
        <v>400451.64100000006</v>
      </c>
      <c r="BJ580" s="78">
        <v>44754</v>
      </c>
      <c r="BK580" s="79">
        <f t="shared" ca="1" si="465"/>
        <v>1750</v>
      </c>
      <c r="BL580" s="79">
        <f t="shared" ca="1" si="483"/>
        <v>1750</v>
      </c>
      <c r="BM580" s="79">
        <f t="shared" ca="1" si="492"/>
        <v>0</v>
      </c>
      <c r="BN580" s="79">
        <f t="shared" ca="1" si="466"/>
        <v>1750</v>
      </c>
      <c r="BO580" s="79">
        <f t="shared" ca="1" si="467"/>
        <v>1750</v>
      </c>
      <c r="BP580" s="79">
        <f t="shared" ca="1" si="499"/>
        <v>948381.60100000002</v>
      </c>
      <c r="BQ580" s="14">
        <f ca="1">SUM(BO$12:BO580)</f>
        <v>487929.95999999996</v>
      </c>
      <c r="BR580" s="77">
        <f ca="1">SUM(BM$12:BM580)+SUMIF(BN$12:BN580, "&lt;0")</f>
        <v>460451.641</v>
      </c>
      <c r="BT580" s="78">
        <v>44754</v>
      </c>
      <c r="BU580" s="79">
        <f t="shared" ca="1" si="468"/>
        <v>2000</v>
      </c>
      <c r="BV580" s="79">
        <f t="shared" ca="1" si="484"/>
        <v>2000</v>
      </c>
      <c r="BW580" s="79">
        <f t="shared" ca="1" si="493"/>
        <v>0</v>
      </c>
      <c r="BX580" s="79">
        <f t="shared" ca="1" si="469"/>
        <v>2000</v>
      </c>
      <c r="BY580" s="79">
        <f t="shared" ca="1" si="470"/>
        <v>2000</v>
      </c>
      <c r="BZ580" s="79">
        <f t="shared" ca="1" si="476"/>
        <v>1072081.4901089161</v>
      </c>
      <c r="CA580" s="14">
        <f ca="1">SUM(BY$12:BY580)</f>
        <v>551629.84910891624</v>
      </c>
      <c r="CB580" s="77">
        <f ca="1">SUM(BW$12:BW580)+SUMIF(BX$12:BX580, "&lt;0")</f>
        <v>520451.64100000006</v>
      </c>
      <c r="CD580" s="78">
        <v>44754</v>
      </c>
      <c r="CE580" s="79">
        <f t="shared" ca="1" si="471"/>
        <v>2500</v>
      </c>
      <c r="CF580" s="79">
        <f t="shared" ca="1" si="485"/>
        <v>2500</v>
      </c>
      <c r="CG580" s="79">
        <f t="shared" ca="1" si="494"/>
        <v>273.01906374250802</v>
      </c>
      <c r="CH580" s="79">
        <f t="shared" ca="1" si="472"/>
        <v>2226.980936257492</v>
      </c>
      <c r="CI580" s="79">
        <f t="shared" ca="1" si="473"/>
        <v>2226.980936257492</v>
      </c>
      <c r="CJ580" s="79">
        <f t="shared" ca="1" si="500"/>
        <v>1311841.6999499127</v>
      </c>
      <c r="CK580" s="14">
        <f ca="1">SUM(CI$12:CI580)</f>
        <v>672841.92237237142</v>
      </c>
      <c r="CL580" s="77">
        <f ca="1">SUM(CG$12:CG580)+SUMIF(CH$12:CH580, "&lt;0")</f>
        <v>638999.7775775413</v>
      </c>
    </row>
    <row r="581" spans="1:90" x14ac:dyDescent="0.2">
      <c r="A581" s="56">
        <v>44755</v>
      </c>
      <c r="B581" s="76">
        <f ca="1">IF($A581&gt;= $C$5,$C$6, INDEX('[1]Historical Data'!$D$2:$D$742, MATCH(A581, '[1]Historical Data'!$B$2:$B$742, 0)))</f>
        <v>1942.7882857142852</v>
      </c>
      <c r="C581" s="79">
        <f t="shared" ca="1" si="477"/>
        <v>1942.7882857142852</v>
      </c>
      <c r="D581" s="79">
        <f t="shared" ca="1" si="486"/>
        <v>437.93600000000151</v>
      </c>
      <c r="E581" s="79">
        <f t="shared" ca="1" si="448"/>
        <v>1504.8522857142837</v>
      </c>
      <c r="F581" s="79">
        <f t="shared" ca="1" si="449"/>
        <v>1504.8522857142837</v>
      </c>
      <c r="G581" s="79">
        <f t="shared" ca="1" si="474"/>
        <v>1046140.1672857286</v>
      </c>
      <c r="H581" s="14">
        <f ca="1">SUM(F$12:F581)</f>
        <v>538981.40171428549</v>
      </c>
      <c r="I581" s="77">
        <f ca="1">SUM(D$12:D581)+SUMIF(E$12:E581, "&lt;0")</f>
        <v>507158.76557142823</v>
      </c>
      <c r="J581" s="14"/>
      <c r="K581" s="78">
        <v>44755</v>
      </c>
      <c r="L581" s="79">
        <f t="shared" ca="1" si="450"/>
        <v>1850.8969899038457</v>
      </c>
      <c r="M581" s="79">
        <f t="shared" ca="1" si="478"/>
        <v>1850.8969899038457</v>
      </c>
      <c r="N581" s="79">
        <f t="shared" ca="1" si="487"/>
        <v>437.93600000000151</v>
      </c>
      <c r="O581" s="79">
        <f t="shared" ca="1" si="451"/>
        <v>1412.9609899038442</v>
      </c>
      <c r="P581" s="79">
        <f t="shared" ca="1" si="452"/>
        <v>1412.9609899038442</v>
      </c>
      <c r="Q581" s="79">
        <f t="shared" ca="1" si="495"/>
        <v>1000378.3019721203</v>
      </c>
      <c r="R581" s="14">
        <f ca="1">SUM(P$12:P581)</f>
        <v>515273.44739519095</v>
      </c>
      <c r="S581" s="77">
        <f ca="1">SUM(N$12:N581)+SUMIF(O$12:O581, "&lt;0")</f>
        <v>485104.85457692191</v>
      </c>
      <c r="U581" s="78">
        <v>44755</v>
      </c>
      <c r="V581" s="79">
        <f t="shared" ca="1" si="453"/>
        <v>1250</v>
      </c>
      <c r="W581" s="79">
        <f t="shared" ca="1" si="479"/>
        <v>1250</v>
      </c>
      <c r="X581" s="79">
        <f t="shared" ca="1" si="488"/>
        <v>437.93600000000151</v>
      </c>
      <c r="Y581" s="79">
        <f t="shared" ca="1" si="454"/>
        <v>812.06399999999849</v>
      </c>
      <c r="Z581" s="79">
        <f t="shared" ca="1" si="455"/>
        <v>812.06399999999849</v>
      </c>
      <c r="AA581" s="79">
        <f t="shared" ca="1" si="496"/>
        <v>701131.60100000002</v>
      </c>
      <c r="AB581" s="14">
        <f ca="1">SUM(Z$12:Z581)</f>
        <v>360242.02399999998</v>
      </c>
      <c r="AC581" s="77">
        <f ca="1">SUM(X$12:X581)+SUMIF(Y$12:Y581, "&lt;0")</f>
        <v>340889.57699999999</v>
      </c>
      <c r="AE581" s="78">
        <v>44755</v>
      </c>
      <c r="AF581" s="79">
        <f t="shared" ca="1" si="456"/>
        <v>2000</v>
      </c>
      <c r="AG581" s="79">
        <f t="shared" ca="1" si="480"/>
        <v>2000</v>
      </c>
      <c r="AH581" s="79">
        <f t="shared" ca="1" si="489"/>
        <v>437.93600000000151</v>
      </c>
      <c r="AI581" s="79">
        <f t="shared" ca="1" si="457"/>
        <v>1562.0639999999985</v>
      </c>
      <c r="AJ581" s="79">
        <f t="shared" ca="1" si="458"/>
        <v>1562.0639999999985</v>
      </c>
      <c r="AK581" s="79">
        <f t="shared" ca="1" si="475"/>
        <v>1074081.4901089161</v>
      </c>
      <c r="AL581" s="14">
        <f ca="1">SUM(AJ$12:AJ581)</f>
        <v>553191.91310891625</v>
      </c>
      <c r="AM581" s="77">
        <f ca="1">SUM(AH$12:AH581)+SUMIF(AI$12:AI581, "&lt;0")</f>
        <v>520889.57700000005</v>
      </c>
      <c r="AO581" s="78">
        <v>44755</v>
      </c>
      <c r="AP581" s="79">
        <f t="shared" ca="1" si="459"/>
        <v>3000</v>
      </c>
      <c r="AQ581" s="79">
        <f t="shared" ca="1" si="481"/>
        <v>3000</v>
      </c>
      <c r="AR581" s="79">
        <f t="shared" ca="1" si="490"/>
        <v>1002.0619195304707</v>
      </c>
      <c r="AS581" s="79">
        <f t="shared" ca="1" si="460"/>
        <v>1997.9380804695293</v>
      </c>
      <c r="AT581" s="79">
        <f t="shared" ca="1" si="461"/>
        <v>1997.9380804695293</v>
      </c>
      <c r="AU581" s="79">
        <f t="shared" ca="1" si="497"/>
        <v>1543967.7235622816</v>
      </c>
      <c r="AV581" s="14">
        <f ca="1">SUM(AT$12:AT581)</f>
        <v>794014.90417844045</v>
      </c>
      <c r="AW581" s="77">
        <f ca="1">SUM(AR$12:AR581)+SUMIF(AS$12:AS581, "&lt;0")</f>
        <v>749952.81938384159</v>
      </c>
      <c r="AX581" s="14"/>
      <c r="AZ581" s="78">
        <v>44755</v>
      </c>
      <c r="BA581" s="79">
        <f t="shared" ca="1" si="462"/>
        <v>1500</v>
      </c>
      <c r="BB581" s="79">
        <f t="shared" ca="1" si="482"/>
        <v>1500</v>
      </c>
      <c r="BC581" s="79">
        <f t="shared" ca="1" si="491"/>
        <v>437.93600000000151</v>
      </c>
      <c r="BD581" s="79">
        <f t="shared" ca="1" si="463"/>
        <v>1062.0639999999985</v>
      </c>
      <c r="BE581" s="79">
        <f t="shared" ca="1" si="464"/>
        <v>1062.0639999999985</v>
      </c>
      <c r="BF581" s="79">
        <f t="shared" ca="1" si="498"/>
        <v>825631.60100000002</v>
      </c>
      <c r="BG581" s="14">
        <f ca="1">SUM(BE$12:BE581)</f>
        <v>424742.02399999998</v>
      </c>
      <c r="BH581" s="77">
        <f ca="1">SUM(BC$12:BC581)+SUMIF(BD$12:BD581, "&lt;0")</f>
        <v>400889.57700000005</v>
      </c>
      <c r="BJ581" s="78">
        <v>44755</v>
      </c>
      <c r="BK581" s="79">
        <f t="shared" ca="1" si="465"/>
        <v>1750</v>
      </c>
      <c r="BL581" s="79">
        <f t="shared" ca="1" si="483"/>
        <v>1750</v>
      </c>
      <c r="BM581" s="79">
        <f t="shared" ca="1" si="492"/>
        <v>437.93600000000151</v>
      </c>
      <c r="BN581" s="79">
        <f t="shared" ca="1" si="466"/>
        <v>1312.0639999999985</v>
      </c>
      <c r="BO581" s="79">
        <f t="shared" ca="1" si="467"/>
        <v>1312.0639999999985</v>
      </c>
      <c r="BP581" s="79">
        <f t="shared" ca="1" si="499"/>
        <v>950131.60100000002</v>
      </c>
      <c r="BQ581" s="14">
        <f ca="1">SUM(BO$12:BO581)</f>
        <v>489242.02399999998</v>
      </c>
      <c r="BR581" s="77">
        <f ca="1">SUM(BM$12:BM581)+SUMIF(BN$12:BN581, "&lt;0")</f>
        <v>460889.57699999999</v>
      </c>
      <c r="BT581" s="78">
        <v>44755</v>
      </c>
      <c r="BU581" s="79">
        <f t="shared" ca="1" si="468"/>
        <v>2000</v>
      </c>
      <c r="BV581" s="79">
        <f t="shared" ca="1" si="484"/>
        <v>2000</v>
      </c>
      <c r="BW581" s="79">
        <f t="shared" ca="1" si="493"/>
        <v>437.93600000000151</v>
      </c>
      <c r="BX581" s="79">
        <f t="shared" ca="1" si="469"/>
        <v>1562.0639999999985</v>
      </c>
      <c r="BY581" s="79">
        <f t="shared" ca="1" si="470"/>
        <v>1562.0639999999985</v>
      </c>
      <c r="BZ581" s="79">
        <f t="shared" ca="1" si="476"/>
        <v>1074081.4901089161</v>
      </c>
      <c r="CA581" s="14">
        <f ca="1">SUM(BY$12:BY581)</f>
        <v>553191.91310891625</v>
      </c>
      <c r="CB581" s="77">
        <f ca="1">SUM(BW$12:BW581)+SUMIF(BX$12:BX581, "&lt;0")</f>
        <v>520889.57700000005</v>
      </c>
      <c r="CD581" s="78">
        <v>44755</v>
      </c>
      <c r="CE581" s="79">
        <f t="shared" ca="1" si="471"/>
        <v>2500</v>
      </c>
      <c r="CF581" s="79">
        <f t="shared" ca="1" si="485"/>
        <v>2500</v>
      </c>
      <c r="CG581" s="79">
        <f t="shared" ca="1" si="494"/>
        <v>687.44981709540662</v>
      </c>
      <c r="CH581" s="79">
        <f t="shared" ca="1" si="472"/>
        <v>1812.5501829045934</v>
      </c>
      <c r="CI581" s="79">
        <f t="shared" ca="1" si="473"/>
        <v>1812.5501829045934</v>
      </c>
      <c r="CJ581" s="79">
        <f t="shared" ca="1" si="500"/>
        <v>1314341.6999499127</v>
      </c>
      <c r="CK581" s="14">
        <f ca="1">SUM(CI$12:CI581)</f>
        <v>674654.47255527601</v>
      </c>
      <c r="CL581" s="77">
        <f ca="1">SUM(CG$12:CG581)+SUMIF(CH$12:CH581, "&lt;0")</f>
        <v>639687.22739463672</v>
      </c>
    </row>
    <row r="582" spans="1:90" x14ac:dyDescent="0.2">
      <c r="A582" s="56">
        <v>44756</v>
      </c>
      <c r="B582" s="76">
        <f ca="1">IF($A582&gt;= $C$5,$C$6, INDEX('[1]Historical Data'!$D$2:$D$742, MATCH(A582, '[1]Historical Data'!$B$2:$B$742, 0)))</f>
        <v>1942.7882857142852</v>
      </c>
      <c r="C582" s="79">
        <f t="shared" ca="1" si="477"/>
        <v>1942.7882857142852</v>
      </c>
      <c r="D582" s="79">
        <f t="shared" ca="1" si="486"/>
        <v>1587.7700000000004</v>
      </c>
      <c r="E582" s="79">
        <f t="shared" ca="1" si="448"/>
        <v>355.01828571428473</v>
      </c>
      <c r="F582" s="79">
        <f t="shared" ca="1" si="449"/>
        <v>355.01828571428473</v>
      </c>
      <c r="G582" s="79">
        <f t="shared" ca="1" si="474"/>
        <v>1048082.955571443</v>
      </c>
      <c r="H582" s="14">
        <f ca="1">SUM(F$12:F582)</f>
        <v>539336.41999999981</v>
      </c>
      <c r="I582" s="77">
        <f ca="1">SUM(D$12:D582)+SUMIF(E$12:E582, "&lt;0")</f>
        <v>508746.53557142825</v>
      </c>
      <c r="J582" s="14"/>
      <c r="K582" s="78">
        <v>44756</v>
      </c>
      <c r="L582" s="79">
        <f t="shared" ca="1" si="450"/>
        <v>1850.8969899038457</v>
      </c>
      <c r="M582" s="79">
        <f t="shared" ca="1" si="478"/>
        <v>1850.8969899038457</v>
      </c>
      <c r="N582" s="79">
        <f t="shared" ca="1" si="487"/>
        <v>1587.7700000000004</v>
      </c>
      <c r="O582" s="79">
        <f t="shared" ca="1" si="451"/>
        <v>263.12698990384524</v>
      </c>
      <c r="P582" s="79">
        <f t="shared" ca="1" si="452"/>
        <v>263.12698990384524</v>
      </c>
      <c r="Q582" s="79">
        <f t="shared" ca="1" si="495"/>
        <v>1002229.1989620242</v>
      </c>
      <c r="R582" s="14">
        <f ca="1">SUM(P$12:P582)</f>
        <v>515536.57438509481</v>
      </c>
      <c r="S582" s="77">
        <f ca="1">SUM(N$12:N582)+SUMIF(O$12:O582, "&lt;0")</f>
        <v>486692.62457692192</v>
      </c>
      <c r="U582" s="78">
        <v>44756</v>
      </c>
      <c r="V582" s="79">
        <f t="shared" ca="1" si="453"/>
        <v>1250</v>
      </c>
      <c r="W582" s="79">
        <f t="shared" ca="1" si="479"/>
        <v>1250</v>
      </c>
      <c r="X582" s="79">
        <f t="shared" ca="1" si="488"/>
        <v>1250</v>
      </c>
      <c r="Y582" s="79">
        <f t="shared" ca="1" si="454"/>
        <v>0</v>
      </c>
      <c r="Z582" s="79">
        <f t="shared" ca="1" si="455"/>
        <v>0</v>
      </c>
      <c r="AA582" s="79">
        <f t="shared" ca="1" si="496"/>
        <v>702381.60100000002</v>
      </c>
      <c r="AB582" s="14">
        <f ca="1">SUM(Z$12:Z582)</f>
        <v>360242.02399999998</v>
      </c>
      <c r="AC582" s="77">
        <f ca="1">SUM(X$12:X582)+SUMIF(Y$12:Y582, "&lt;0")</f>
        <v>342139.57699999999</v>
      </c>
      <c r="AE582" s="78">
        <v>44756</v>
      </c>
      <c r="AF582" s="79">
        <f t="shared" ca="1" si="456"/>
        <v>2000</v>
      </c>
      <c r="AG582" s="79">
        <f t="shared" ca="1" si="480"/>
        <v>2000</v>
      </c>
      <c r="AH582" s="79">
        <f t="shared" ca="1" si="489"/>
        <v>1587.7700000000004</v>
      </c>
      <c r="AI582" s="79">
        <f t="shared" ca="1" si="457"/>
        <v>412.22999999999956</v>
      </c>
      <c r="AJ582" s="79">
        <f t="shared" ca="1" si="458"/>
        <v>412.22999999999956</v>
      </c>
      <c r="AK582" s="79">
        <f t="shared" ca="1" si="475"/>
        <v>1076081.4901089161</v>
      </c>
      <c r="AL582" s="14">
        <f ca="1">SUM(AJ$12:AJ582)</f>
        <v>553604.14310891624</v>
      </c>
      <c r="AM582" s="77">
        <f ca="1">SUM(AH$12:AH582)+SUMIF(AI$12:AI582, "&lt;0")</f>
        <v>522477.34700000007</v>
      </c>
      <c r="AO582" s="78">
        <v>44756</v>
      </c>
      <c r="AP582" s="79">
        <f t="shared" ca="1" si="459"/>
        <v>3000</v>
      </c>
      <c r="AQ582" s="79">
        <f t="shared" ca="1" si="481"/>
        <v>3000</v>
      </c>
      <c r="AR582" s="79">
        <f t="shared" ca="1" si="490"/>
        <v>2151.8959195304697</v>
      </c>
      <c r="AS582" s="79">
        <f t="shared" ca="1" si="460"/>
        <v>848.10408046953034</v>
      </c>
      <c r="AT582" s="79">
        <f t="shared" ca="1" si="461"/>
        <v>848.10408046953034</v>
      </c>
      <c r="AU582" s="79">
        <f t="shared" ca="1" si="497"/>
        <v>1546967.7235622816</v>
      </c>
      <c r="AV582" s="14">
        <f ca="1">SUM(AT$12:AT582)</f>
        <v>794863.00825891003</v>
      </c>
      <c r="AW582" s="77">
        <f ca="1">SUM(AR$12:AR582)+SUMIF(AS$12:AS582, "&lt;0")</f>
        <v>752104.71530337201</v>
      </c>
      <c r="AX582" s="14"/>
      <c r="AZ582" s="78">
        <v>44756</v>
      </c>
      <c r="BA582" s="79">
        <f t="shared" ca="1" si="462"/>
        <v>1500</v>
      </c>
      <c r="BB582" s="79">
        <f t="shared" ca="1" si="482"/>
        <v>1500</v>
      </c>
      <c r="BC582" s="79">
        <f t="shared" ca="1" si="491"/>
        <v>1500</v>
      </c>
      <c r="BD582" s="79">
        <f t="shared" ca="1" si="463"/>
        <v>0</v>
      </c>
      <c r="BE582" s="79">
        <f t="shared" ca="1" si="464"/>
        <v>0</v>
      </c>
      <c r="BF582" s="79">
        <f t="shared" ca="1" si="498"/>
        <v>827131.60100000002</v>
      </c>
      <c r="BG582" s="14">
        <f ca="1">SUM(BE$12:BE582)</f>
        <v>424742.02399999998</v>
      </c>
      <c r="BH582" s="77">
        <f ca="1">SUM(BC$12:BC582)+SUMIF(BD$12:BD582, "&lt;0")</f>
        <v>402389.57700000005</v>
      </c>
      <c r="BJ582" s="78">
        <v>44756</v>
      </c>
      <c r="BK582" s="79">
        <f t="shared" ca="1" si="465"/>
        <v>1750</v>
      </c>
      <c r="BL582" s="79">
        <f t="shared" ca="1" si="483"/>
        <v>1750</v>
      </c>
      <c r="BM582" s="79">
        <f t="shared" ca="1" si="492"/>
        <v>1587.7700000000004</v>
      </c>
      <c r="BN582" s="79">
        <f t="shared" ca="1" si="466"/>
        <v>162.22999999999956</v>
      </c>
      <c r="BO582" s="79">
        <f t="shared" ca="1" si="467"/>
        <v>162.22999999999956</v>
      </c>
      <c r="BP582" s="79">
        <f t="shared" ca="1" si="499"/>
        <v>951881.60100000002</v>
      </c>
      <c r="BQ582" s="14">
        <f ca="1">SUM(BO$12:BO582)</f>
        <v>489404.25399999996</v>
      </c>
      <c r="BR582" s="77">
        <f ca="1">SUM(BM$12:BM582)+SUMIF(BN$12:BN582, "&lt;0")</f>
        <v>462477.34700000001</v>
      </c>
      <c r="BT582" s="78">
        <v>44756</v>
      </c>
      <c r="BU582" s="79">
        <f t="shared" ca="1" si="468"/>
        <v>2000</v>
      </c>
      <c r="BV582" s="79">
        <f t="shared" ca="1" si="484"/>
        <v>2000</v>
      </c>
      <c r="BW582" s="79">
        <f t="shared" ca="1" si="493"/>
        <v>1587.7700000000004</v>
      </c>
      <c r="BX582" s="79">
        <f t="shared" ca="1" si="469"/>
        <v>412.22999999999956</v>
      </c>
      <c r="BY582" s="79">
        <f t="shared" ca="1" si="470"/>
        <v>412.22999999999956</v>
      </c>
      <c r="BZ582" s="79">
        <f t="shared" ca="1" si="476"/>
        <v>1076081.4901089161</v>
      </c>
      <c r="CA582" s="14">
        <f ca="1">SUM(BY$12:BY582)</f>
        <v>553604.14310891624</v>
      </c>
      <c r="CB582" s="77">
        <f ca="1">SUM(BW$12:BW582)+SUMIF(BX$12:BX582, "&lt;0")</f>
        <v>522477.34700000007</v>
      </c>
      <c r="CD582" s="78">
        <v>44756</v>
      </c>
      <c r="CE582" s="79">
        <f t="shared" ca="1" si="471"/>
        <v>2500</v>
      </c>
      <c r="CF582" s="79">
        <f t="shared" ca="1" si="485"/>
        <v>2500</v>
      </c>
      <c r="CG582" s="79">
        <f t="shared" ca="1" si="494"/>
        <v>1813.7785704483031</v>
      </c>
      <c r="CH582" s="79">
        <f t="shared" ca="1" si="472"/>
        <v>686.22142955169693</v>
      </c>
      <c r="CI582" s="79">
        <f t="shared" ca="1" si="473"/>
        <v>686.22142955169693</v>
      </c>
      <c r="CJ582" s="79">
        <f t="shared" ca="1" si="500"/>
        <v>1316841.6999499127</v>
      </c>
      <c r="CK582" s="14">
        <f ca="1">SUM(CI$12:CI582)</f>
        <v>675340.69398482773</v>
      </c>
      <c r="CL582" s="77">
        <f ca="1">SUM(CG$12:CG582)+SUMIF(CH$12:CH582, "&lt;0")</f>
        <v>641501.005965085</v>
      </c>
    </row>
    <row r="583" spans="1:90" x14ac:dyDescent="0.2">
      <c r="A583" s="56">
        <v>44757</v>
      </c>
      <c r="B583" s="76">
        <f ca="1">IF($A583&gt;= $C$5,$C$6, INDEX('[1]Historical Data'!$D$2:$D$742, MATCH(A583, '[1]Historical Data'!$B$2:$B$742, 0)))</f>
        <v>1942.7882857142852</v>
      </c>
      <c r="C583" s="79">
        <f t="shared" ca="1" si="477"/>
        <v>1942.7882857142852</v>
      </c>
      <c r="D583" s="79">
        <f t="shared" ca="1" si="486"/>
        <v>1942.7882857142852</v>
      </c>
      <c r="E583" s="79">
        <f t="shared" ca="1" si="448"/>
        <v>0</v>
      </c>
      <c r="F583" s="79">
        <f t="shared" ca="1" si="449"/>
        <v>0</v>
      </c>
      <c r="G583" s="79">
        <f t="shared" ca="1" si="474"/>
        <v>1050025.7438571572</v>
      </c>
      <c r="H583" s="14">
        <f ca="1">SUM(F$12:F583)</f>
        <v>539336.41999999981</v>
      </c>
      <c r="I583" s="77">
        <f ca="1">SUM(D$12:D583)+SUMIF(E$12:E583, "&lt;0")</f>
        <v>510689.32385714253</v>
      </c>
      <c r="J583" s="14"/>
      <c r="K583" s="78">
        <v>44757</v>
      </c>
      <c r="L583" s="79">
        <f t="shared" ca="1" si="450"/>
        <v>1850.8969899038457</v>
      </c>
      <c r="M583" s="79">
        <f t="shared" ca="1" si="478"/>
        <v>1850.8969899038457</v>
      </c>
      <c r="N583" s="79">
        <f t="shared" ca="1" si="487"/>
        <v>1850.8969899038457</v>
      </c>
      <c r="O583" s="79">
        <f t="shared" ca="1" si="451"/>
        <v>0</v>
      </c>
      <c r="P583" s="79">
        <f t="shared" ca="1" si="452"/>
        <v>0</v>
      </c>
      <c r="Q583" s="79">
        <f t="shared" ca="1" si="495"/>
        <v>1004080.0959519281</v>
      </c>
      <c r="R583" s="14">
        <f ca="1">SUM(P$12:P583)</f>
        <v>515536.57438509481</v>
      </c>
      <c r="S583" s="77">
        <f ca="1">SUM(N$12:N583)+SUMIF(O$12:O583, "&lt;0")</f>
        <v>488543.52156682574</v>
      </c>
      <c r="U583" s="78">
        <v>44757</v>
      </c>
      <c r="V583" s="79">
        <f t="shared" ca="1" si="453"/>
        <v>1250</v>
      </c>
      <c r="W583" s="79">
        <f t="shared" ca="1" si="479"/>
        <v>1250</v>
      </c>
      <c r="X583" s="79">
        <f t="shared" ca="1" si="488"/>
        <v>1250</v>
      </c>
      <c r="Y583" s="79">
        <f t="shared" ca="1" si="454"/>
        <v>0</v>
      </c>
      <c r="Z583" s="79">
        <f t="shared" ca="1" si="455"/>
        <v>0</v>
      </c>
      <c r="AA583" s="79">
        <f t="shared" ca="1" si="496"/>
        <v>703631.60100000002</v>
      </c>
      <c r="AB583" s="14">
        <f ca="1">SUM(Z$12:Z583)</f>
        <v>360242.02399999998</v>
      </c>
      <c r="AC583" s="77">
        <f ca="1">SUM(X$12:X583)+SUMIF(Y$12:Y583, "&lt;0")</f>
        <v>343389.57699999999</v>
      </c>
      <c r="AE583" s="78">
        <v>44757</v>
      </c>
      <c r="AF583" s="79">
        <f t="shared" ca="1" si="456"/>
        <v>2000</v>
      </c>
      <c r="AG583" s="79">
        <f t="shared" ca="1" si="480"/>
        <v>2000</v>
      </c>
      <c r="AH583" s="79">
        <f t="shared" ca="1" si="489"/>
        <v>1984.7629999999963</v>
      </c>
      <c r="AI583" s="79">
        <f t="shared" ca="1" si="457"/>
        <v>15.237000000003718</v>
      </c>
      <c r="AJ583" s="79">
        <f t="shared" ca="1" si="458"/>
        <v>15.237000000003718</v>
      </c>
      <c r="AK583" s="79">
        <f t="shared" ca="1" si="475"/>
        <v>1078081.4901089161</v>
      </c>
      <c r="AL583" s="14">
        <f ca="1">SUM(AJ$12:AJ583)</f>
        <v>553619.3801089162</v>
      </c>
      <c r="AM583" s="77">
        <f ca="1">SUM(AH$12:AH583)+SUMIF(AI$12:AI583, "&lt;0")</f>
        <v>524462.1100000001</v>
      </c>
      <c r="AO583" s="78">
        <v>44757</v>
      </c>
      <c r="AP583" s="79">
        <f t="shared" ca="1" si="459"/>
        <v>3000</v>
      </c>
      <c r="AQ583" s="79">
        <f t="shared" ca="1" si="481"/>
        <v>3000</v>
      </c>
      <c r="AR583" s="79">
        <f t="shared" ca="1" si="490"/>
        <v>2548.8889195304655</v>
      </c>
      <c r="AS583" s="79">
        <f t="shared" ca="1" si="460"/>
        <v>451.1110804695345</v>
      </c>
      <c r="AT583" s="79">
        <f t="shared" ca="1" si="461"/>
        <v>451.1110804695345</v>
      </c>
      <c r="AU583" s="79">
        <f t="shared" ca="1" si="497"/>
        <v>1549967.7235622816</v>
      </c>
      <c r="AV583" s="14">
        <f ca="1">SUM(AT$12:AT583)</f>
        <v>795314.1193393796</v>
      </c>
      <c r="AW583" s="77">
        <f ca="1">SUM(AR$12:AR583)+SUMIF(AS$12:AS583, "&lt;0")</f>
        <v>754653.60422290245</v>
      </c>
      <c r="AX583" s="14"/>
      <c r="AZ583" s="78">
        <v>44757</v>
      </c>
      <c r="BA583" s="79">
        <f t="shared" ca="1" si="462"/>
        <v>1500</v>
      </c>
      <c r="BB583" s="79">
        <f t="shared" ca="1" si="482"/>
        <v>1500</v>
      </c>
      <c r="BC583" s="79">
        <f t="shared" ca="1" si="491"/>
        <v>1500</v>
      </c>
      <c r="BD583" s="79">
        <f t="shared" ca="1" si="463"/>
        <v>0</v>
      </c>
      <c r="BE583" s="79">
        <f t="shared" ca="1" si="464"/>
        <v>0</v>
      </c>
      <c r="BF583" s="79">
        <f t="shared" ca="1" si="498"/>
        <v>828631.60100000002</v>
      </c>
      <c r="BG583" s="14">
        <f ca="1">SUM(BE$12:BE583)</f>
        <v>424742.02399999998</v>
      </c>
      <c r="BH583" s="77">
        <f ca="1">SUM(BC$12:BC583)+SUMIF(BD$12:BD583, "&lt;0")</f>
        <v>403889.57700000005</v>
      </c>
      <c r="BJ583" s="78">
        <v>44757</v>
      </c>
      <c r="BK583" s="79">
        <f t="shared" ca="1" si="465"/>
        <v>1750</v>
      </c>
      <c r="BL583" s="79">
        <f t="shared" ca="1" si="483"/>
        <v>1750</v>
      </c>
      <c r="BM583" s="79">
        <f t="shared" ca="1" si="492"/>
        <v>1750</v>
      </c>
      <c r="BN583" s="79">
        <f t="shared" ca="1" si="466"/>
        <v>0</v>
      </c>
      <c r="BO583" s="79">
        <f t="shared" ca="1" si="467"/>
        <v>0</v>
      </c>
      <c r="BP583" s="79">
        <f t="shared" ca="1" si="499"/>
        <v>953631.60100000002</v>
      </c>
      <c r="BQ583" s="14">
        <f ca="1">SUM(BO$12:BO583)</f>
        <v>489404.25399999996</v>
      </c>
      <c r="BR583" s="77">
        <f ca="1">SUM(BM$12:BM583)+SUMIF(BN$12:BN583, "&lt;0")</f>
        <v>464227.34700000001</v>
      </c>
      <c r="BT583" s="78">
        <v>44757</v>
      </c>
      <c r="BU583" s="79">
        <f t="shared" ca="1" si="468"/>
        <v>2000</v>
      </c>
      <c r="BV583" s="79">
        <f t="shared" ca="1" si="484"/>
        <v>2000</v>
      </c>
      <c r="BW583" s="79">
        <f t="shared" ca="1" si="493"/>
        <v>1984.7629999999963</v>
      </c>
      <c r="BX583" s="79">
        <f t="shared" ca="1" si="469"/>
        <v>15.237000000003718</v>
      </c>
      <c r="BY583" s="79">
        <f t="shared" ca="1" si="470"/>
        <v>15.237000000003718</v>
      </c>
      <c r="BZ583" s="79">
        <f t="shared" ca="1" si="476"/>
        <v>1078081.4901089161</v>
      </c>
      <c r="CA583" s="14">
        <f ca="1">SUM(BY$12:BY583)</f>
        <v>553619.3801089162</v>
      </c>
      <c r="CB583" s="77">
        <f ca="1">SUM(BW$12:BW583)+SUMIF(BX$12:BX583, "&lt;0")</f>
        <v>524462.1100000001</v>
      </c>
      <c r="CD583" s="78">
        <v>44757</v>
      </c>
      <c r="CE583" s="79">
        <f t="shared" ca="1" si="471"/>
        <v>2500</v>
      </c>
      <c r="CF583" s="79">
        <f t="shared" ca="1" si="485"/>
        <v>2500</v>
      </c>
      <c r="CG583" s="79">
        <f t="shared" ca="1" si="494"/>
        <v>2187.266323801196</v>
      </c>
      <c r="CH583" s="79">
        <f t="shared" ca="1" si="472"/>
        <v>312.73367619880401</v>
      </c>
      <c r="CI583" s="79">
        <f t="shared" ca="1" si="473"/>
        <v>312.73367619880401</v>
      </c>
      <c r="CJ583" s="79">
        <f t="shared" ca="1" si="500"/>
        <v>1319341.6999499127</v>
      </c>
      <c r="CK583" s="14">
        <f ca="1">SUM(CI$12:CI583)</f>
        <v>675653.42766102648</v>
      </c>
      <c r="CL583" s="77">
        <f ca="1">SUM(CG$12:CG583)+SUMIF(CH$12:CH583, "&lt;0")</f>
        <v>643688.27228888625</v>
      </c>
    </row>
    <row r="584" spans="1:90" x14ac:dyDescent="0.2">
      <c r="A584" s="56">
        <v>44758</v>
      </c>
      <c r="B584" s="76">
        <f ca="1">IF($A584&gt;= $C$5,$C$6, INDEX('[1]Historical Data'!$D$2:$D$742, MATCH(A584, '[1]Historical Data'!$B$2:$B$742, 0)))</f>
        <v>1942.7882857142852</v>
      </c>
      <c r="C584" s="79">
        <f t="shared" ca="1" si="477"/>
        <v>1942.7882857142852</v>
      </c>
      <c r="D584" s="79">
        <f t="shared" ca="1" si="486"/>
        <v>1406.6237142857051</v>
      </c>
      <c r="E584" s="79">
        <f t="shared" ca="1" si="448"/>
        <v>536.16457142858008</v>
      </c>
      <c r="F584" s="79">
        <f t="shared" ca="1" si="449"/>
        <v>536.16457142858008</v>
      </c>
      <c r="G584" s="79">
        <f t="shared" ca="1" si="474"/>
        <v>1051968.5321428715</v>
      </c>
      <c r="H584" s="14">
        <f ca="1">SUM(F$12:F584)</f>
        <v>539872.58457142836</v>
      </c>
      <c r="I584" s="77">
        <f ca="1">SUM(D$12:D584)+SUMIF(E$12:E584, "&lt;0")</f>
        <v>512095.94757142826</v>
      </c>
      <c r="J584" s="14"/>
      <c r="K584" s="78">
        <v>44758</v>
      </c>
      <c r="L584" s="79">
        <f t="shared" ca="1" si="450"/>
        <v>1850.8969899038457</v>
      </c>
      <c r="M584" s="79">
        <f t="shared" ca="1" si="478"/>
        <v>1850.8969899038457</v>
      </c>
      <c r="N584" s="79">
        <f t="shared" ca="1" si="487"/>
        <v>1498.5150100961446</v>
      </c>
      <c r="O584" s="79">
        <f t="shared" ca="1" si="451"/>
        <v>352.3819798077011</v>
      </c>
      <c r="P584" s="79">
        <f t="shared" ca="1" si="452"/>
        <v>352.3819798077011</v>
      </c>
      <c r="Q584" s="79">
        <f t="shared" ca="1" si="495"/>
        <v>1005930.9929418319</v>
      </c>
      <c r="R584" s="14">
        <f ca="1">SUM(P$12:P584)</f>
        <v>515888.95636490249</v>
      </c>
      <c r="S584" s="77">
        <f ca="1">SUM(N$12:N584)+SUMIF(O$12:O584, "&lt;0")</f>
        <v>490042.03657692188</v>
      </c>
      <c r="U584" s="78">
        <v>44758</v>
      </c>
      <c r="V584" s="79">
        <f t="shared" ca="1" si="453"/>
        <v>1250</v>
      </c>
      <c r="W584" s="79">
        <f t="shared" ca="1" si="479"/>
        <v>1250</v>
      </c>
      <c r="X584" s="79">
        <f t="shared" ca="1" si="488"/>
        <v>1250</v>
      </c>
      <c r="Y584" s="79">
        <f t="shared" ca="1" si="454"/>
        <v>0</v>
      </c>
      <c r="Z584" s="79">
        <f t="shared" ca="1" si="455"/>
        <v>0</v>
      </c>
      <c r="AA584" s="79">
        <f t="shared" ca="1" si="496"/>
        <v>704881.60100000002</v>
      </c>
      <c r="AB584" s="14">
        <f ca="1">SUM(Z$12:Z584)</f>
        <v>360242.02399999998</v>
      </c>
      <c r="AC584" s="77">
        <f ca="1">SUM(X$12:X584)+SUMIF(Y$12:Y584, "&lt;0")</f>
        <v>344639.57699999999</v>
      </c>
      <c r="AE584" s="78">
        <v>44758</v>
      </c>
      <c r="AF584" s="79">
        <f t="shared" ca="1" si="456"/>
        <v>2000</v>
      </c>
      <c r="AG584" s="79">
        <f t="shared" ca="1" si="480"/>
        <v>2000</v>
      </c>
      <c r="AH584" s="79">
        <f t="shared" ca="1" si="489"/>
        <v>1364.648999999994</v>
      </c>
      <c r="AI584" s="79">
        <f t="shared" ca="1" si="457"/>
        <v>635.35100000000602</v>
      </c>
      <c r="AJ584" s="79">
        <f t="shared" ca="1" si="458"/>
        <v>635.35100000000602</v>
      </c>
      <c r="AK584" s="79">
        <f t="shared" ca="1" si="475"/>
        <v>1080081.4901089161</v>
      </c>
      <c r="AL584" s="14">
        <f ca="1">SUM(AJ$12:AJ584)</f>
        <v>554254.73110891622</v>
      </c>
      <c r="AM584" s="77">
        <f ca="1">SUM(AH$12:AH584)+SUMIF(AI$12:AI584, "&lt;0")</f>
        <v>525826.75900000008</v>
      </c>
      <c r="AO584" s="78">
        <v>44758</v>
      </c>
      <c r="AP584" s="79">
        <f t="shared" ca="1" si="459"/>
        <v>3000</v>
      </c>
      <c r="AQ584" s="79">
        <f t="shared" ca="1" si="481"/>
        <v>3000</v>
      </c>
      <c r="AR584" s="79">
        <f t="shared" ca="1" si="490"/>
        <v>1928.7749195304632</v>
      </c>
      <c r="AS584" s="79">
        <f t="shared" ca="1" si="460"/>
        <v>1071.2250804695368</v>
      </c>
      <c r="AT584" s="79">
        <f t="shared" ca="1" si="461"/>
        <v>1071.2250804695368</v>
      </c>
      <c r="AU584" s="79">
        <f t="shared" ca="1" si="497"/>
        <v>1552967.7235622816</v>
      </c>
      <c r="AV584" s="14">
        <f ca="1">SUM(AT$12:AT584)</f>
        <v>796385.34441984911</v>
      </c>
      <c r="AW584" s="77">
        <f ca="1">SUM(AR$12:AR584)+SUMIF(AS$12:AS584, "&lt;0")</f>
        <v>756582.37914243294</v>
      </c>
      <c r="AX584" s="14"/>
      <c r="AZ584" s="78">
        <v>44758</v>
      </c>
      <c r="BA584" s="79">
        <f t="shared" ca="1" si="462"/>
        <v>1500</v>
      </c>
      <c r="BB584" s="79">
        <f t="shared" ca="1" si="482"/>
        <v>1500</v>
      </c>
      <c r="BC584" s="79">
        <f t="shared" ca="1" si="491"/>
        <v>1500</v>
      </c>
      <c r="BD584" s="79">
        <f t="shared" ca="1" si="463"/>
        <v>0</v>
      </c>
      <c r="BE584" s="79">
        <f t="shared" ca="1" si="464"/>
        <v>0</v>
      </c>
      <c r="BF584" s="79">
        <f t="shared" ca="1" si="498"/>
        <v>830131.60100000002</v>
      </c>
      <c r="BG584" s="14">
        <f ca="1">SUM(BE$12:BE584)</f>
        <v>424742.02399999998</v>
      </c>
      <c r="BH584" s="77">
        <f ca="1">SUM(BC$12:BC584)+SUMIF(BD$12:BD584, "&lt;0")</f>
        <v>405389.57700000005</v>
      </c>
      <c r="BJ584" s="78">
        <v>44758</v>
      </c>
      <c r="BK584" s="79">
        <f t="shared" ca="1" si="465"/>
        <v>1750</v>
      </c>
      <c r="BL584" s="79">
        <f t="shared" ca="1" si="483"/>
        <v>1750</v>
      </c>
      <c r="BM584" s="79">
        <f t="shared" ca="1" si="492"/>
        <v>1599.4119999999903</v>
      </c>
      <c r="BN584" s="79">
        <f t="shared" ca="1" si="466"/>
        <v>150.58800000000974</v>
      </c>
      <c r="BO584" s="79">
        <f t="shared" ca="1" si="467"/>
        <v>150.58800000000974</v>
      </c>
      <c r="BP584" s="79">
        <f t="shared" ca="1" si="499"/>
        <v>955381.60100000002</v>
      </c>
      <c r="BQ584" s="14">
        <f ca="1">SUM(BO$12:BO584)</f>
        <v>489554.84199999995</v>
      </c>
      <c r="BR584" s="77">
        <f ca="1">SUM(BM$12:BM584)+SUMIF(BN$12:BN584, "&lt;0")</f>
        <v>465826.75900000002</v>
      </c>
      <c r="BT584" s="78">
        <v>44758</v>
      </c>
      <c r="BU584" s="79">
        <f t="shared" ca="1" si="468"/>
        <v>2000</v>
      </c>
      <c r="BV584" s="79">
        <f t="shared" ca="1" si="484"/>
        <v>2000</v>
      </c>
      <c r="BW584" s="79">
        <f t="shared" ca="1" si="493"/>
        <v>1364.648999999994</v>
      </c>
      <c r="BX584" s="79">
        <f t="shared" ca="1" si="469"/>
        <v>635.35100000000602</v>
      </c>
      <c r="BY584" s="79">
        <f t="shared" ca="1" si="470"/>
        <v>635.35100000000602</v>
      </c>
      <c r="BZ584" s="79">
        <f t="shared" ca="1" si="476"/>
        <v>1080081.4901089161</v>
      </c>
      <c r="CA584" s="14">
        <f ca="1">SUM(BY$12:BY584)</f>
        <v>554254.73110891622</v>
      </c>
      <c r="CB584" s="77">
        <f ca="1">SUM(BW$12:BW584)+SUMIF(BX$12:BX584, "&lt;0")</f>
        <v>525826.75900000008</v>
      </c>
      <c r="CD584" s="78">
        <v>44758</v>
      </c>
      <c r="CE584" s="79">
        <f t="shared" ca="1" si="471"/>
        <v>2500</v>
      </c>
      <c r="CF584" s="79">
        <f t="shared" ca="1" si="485"/>
        <v>2500</v>
      </c>
      <c r="CG584" s="79">
        <f t="shared" ca="1" si="494"/>
        <v>1543.6470771540908</v>
      </c>
      <c r="CH584" s="79">
        <f t="shared" ca="1" si="472"/>
        <v>956.35292284590923</v>
      </c>
      <c r="CI584" s="79">
        <f t="shared" ca="1" si="473"/>
        <v>956.35292284590923</v>
      </c>
      <c r="CJ584" s="79">
        <f t="shared" ca="1" si="500"/>
        <v>1321841.6999499127</v>
      </c>
      <c r="CK584" s="14">
        <f ca="1">SUM(CI$12:CI584)</f>
        <v>676609.78058387234</v>
      </c>
      <c r="CL584" s="77">
        <f ca="1">SUM(CG$12:CG584)+SUMIF(CH$12:CH584, "&lt;0")</f>
        <v>645231.91936604038</v>
      </c>
    </row>
    <row r="585" spans="1:90" x14ac:dyDescent="0.2">
      <c r="A585" s="56">
        <v>44759</v>
      </c>
      <c r="B585" s="76">
        <f ca="1">IF($A585&gt;= $C$5,$C$6, INDEX('[1]Historical Data'!$D$2:$D$742, MATCH(A585, '[1]Historical Data'!$B$2:$B$742, 0)))</f>
        <v>1942.7882857142852</v>
      </c>
      <c r="C585" s="79">
        <f t="shared" ca="1" si="477"/>
        <v>1942.7882857142852</v>
      </c>
      <c r="D585" s="79">
        <f t="shared" ca="1" si="486"/>
        <v>1942.7882857142852</v>
      </c>
      <c r="E585" s="79">
        <f t="shared" ca="1" si="448"/>
        <v>0</v>
      </c>
      <c r="F585" s="79">
        <f t="shared" ca="1" si="449"/>
        <v>0</v>
      </c>
      <c r="G585" s="79">
        <f t="shared" ca="1" si="474"/>
        <v>1053911.3204285859</v>
      </c>
      <c r="H585" s="14">
        <f ca="1">SUM(F$12:F585)</f>
        <v>539872.58457142836</v>
      </c>
      <c r="I585" s="77">
        <f ca="1">SUM(D$12:D585)+SUMIF(E$12:E585, "&lt;0")</f>
        <v>514038.73585714254</v>
      </c>
      <c r="J585" s="14"/>
      <c r="K585" s="78">
        <v>44759</v>
      </c>
      <c r="L585" s="79">
        <f t="shared" ca="1" si="450"/>
        <v>1850.8969899038457</v>
      </c>
      <c r="M585" s="79">
        <f t="shared" ca="1" si="478"/>
        <v>1850.8969899038457</v>
      </c>
      <c r="N585" s="79">
        <f t="shared" ca="1" si="487"/>
        <v>1850.8969899038457</v>
      </c>
      <c r="O585" s="79">
        <f t="shared" ca="1" si="451"/>
        <v>0</v>
      </c>
      <c r="P585" s="79">
        <f t="shared" ca="1" si="452"/>
        <v>0</v>
      </c>
      <c r="Q585" s="79">
        <f t="shared" ca="1" si="495"/>
        <v>1007781.8899317358</v>
      </c>
      <c r="R585" s="14">
        <f ca="1">SUM(P$12:P585)</f>
        <v>515888.95636490249</v>
      </c>
      <c r="S585" s="77">
        <f ca="1">SUM(N$12:N585)+SUMIF(O$12:O585, "&lt;0")</f>
        <v>491892.9335668257</v>
      </c>
      <c r="U585" s="78">
        <v>44759</v>
      </c>
      <c r="V585" s="79">
        <f t="shared" ca="1" si="453"/>
        <v>1250</v>
      </c>
      <c r="W585" s="79">
        <f t="shared" ca="1" si="479"/>
        <v>1250</v>
      </c>
      <c r="X585" s="79">
        <f t="shared" ca="1" si="488"/>
        <v>1250</v>
      </c>
      <c r="Y585" s="79">
        <f t="shared" ca="1" si="454"/>
        <v>0</v>
      </c>
      <c r="Z585" s="79">
        <f t="shared" ca="1" si="455"/>
        <v>0</v>
      </c>
      <c r="AA585" s="79">
        <f t="shared" ca="1" si="496"/>
        <v>706131.60100000002</v>
      </c>
      <c r="AB585" s="14">
        <f ca="1">SUM(Z$12:Z585)</f>
        <v>360242.02399999998</v>
      </c>
      <c r="AC585" s="77">
        <f ca="1">SUM(X$12:X585)+SUMIF(Y$12:Y585, "&lt;0")</f>
        <v>345889.57699999999</v>
      </c>
      <c r="AE585" s="78">
        <v>44759</v>
      </c>
      <c r="AF585" s="79">
        <f t="shared" ca="1" si="456"/>
        <v>2000</v>
      </c>
      <c r="AG585" s="79">
        <f t="shared" ca="1" si="480"/>
        <v>2000</v>
      </c>
      <c r="AH585" s="79">
        <f t="shared" ca="1" si="489"/>
        <v>1997.8820000000042</v>
      </c>
      <c r="AI585" s="79">
        <f t="shared" ca="1" si="457"/>
        <v>2.1179999999958454</v>
      </c>
      <c r="AJ585" s="79">
        <f t="shared" ca="1" si="458"/>
        <v>2.1179999999958454</v>
      </c>
      <c r="AK585" s="79">
        <f t="shared" ca="1" si="475"/>
        <v>1082081.4901089161</v>
      </c>
      <c r="AL585" s="14">
        <f ca="1">SUM(AJ$12:AJ585)</f>
        <v>554256.84910891624</v>
      </c>
      <c r="AM585" s="77">
        <f ca="1">SUM(AH$12:AH585)+SUMIF(AI$12:AI585, "&lt;0")</f>
        <v>527824.64100000006</v>
      </c>
      <c r="AO585" s="78">
        <v>44759</v>
      </c>
      <c r="AP585" s="79">
        <f t="shared" ca="1" si="459"/>
        <v>3000</v>
      </c>
      <c r="AQ585" s="79">
        <f t="shared" ca="1" si="481"/>
        <v>3000</v>
      </c>
      <c r="AR585" s="79">
        <f t="shared" ca="1" si="490"/>
        <v>2562.0079195304734</v>
      </c>
      <c r="AS585" s="79">
        <f t="shared" ca="1" si="460"/>
        <v>437.99208046952663</v>
      </c>
      <c r="AT585" s="79">
        <f t="shared" ca="1" si="461"/>
        <v>437.99208046952663</v>
      </c>
      <c r="AU585" s="79">
        <f t="shared" ca="1" si="497"/>
        <v>1555967.7235622816</v>
      </c>
      <c r="AV585" s="14">
        <f ca="1">SUM(AT$12:AT585)</f>
        <v>796823.3365003186</v>
      </c>
      <c r="AW585" s="77">
        <f ca="1">SUM(AR$12:AR585)+SUMIF(AS$12:AS585, "&lt;0")</f>
        <v>759144.38706196344</v>
      </c>
      <c r="AX585" s="14"/>
      <c r="AZ585" s="78">
        <v>44759</v>
      </c>
      <c r="BA585" s="79">
        <f t="shared" ca="1" si="462"/>
        <v>1500</v>
      </c>
      <c r="BB585" s="79">
        <f t="shared" ca="1" si="482"/>
        <v>1500</v>
      </c>
      <c r="BC585" s="79">
        <f t="shared" ca="1" si="491"/>
        <v>1500</v>
      </c>
      <c r="BD585" s="79">
        <f t="shared" ca="1" si="463"/>
        <v>0</v>
      </c>
      <c r="BE585" s="79">
        <f t="shared" ca="1" si="464"/>
        <v>0</v>
      </c>
      <c r="BF585" s="79">
        <f t="shared" ca="1" si="498"/>
        <v>831631.60100000002</v>
      </c>
      <c r="BG585" s="14">
        <f ca="1">SUM(BE$12:BE585)</f>
        <v>424742.02399999998</v>
      </c>
      <c r="BH585" s="77">
        <f ca="1">SUM(BC$12:BC585)+SUMIF(BD$12:BD585, "&lt;0")</f>
        <v>406889.57700000005</v>
      </c>
      <c r="BJ585" s="78">
        <v>44759</v>
      </c>
      <c r="BK585" s="79">
        <f t="shared" ca="1" si="465"/>
        <v>1750</v>
      </c>
      <c r="BL585" s="79">
        <f t="shared" ca="1" si="483"/>
        <v>1750</v>
      </c>
      <c r="BM585" s="79">
        <f t="shared" ca="1" si="492"/>
        <v>1750</v>
      </c>
      <c r="BN585" s="79">
        <f t="shared" ca="1" si="466"/>
        <v>0</v>
      </c>
      <c r="BO585" s="79">
        <f t="shared" ca="1" si="467"/>
        <v>0</v>
      </c>
      <c r="BP585" s="79">
        <f t="shared" ca="1" si="499"/>
        <v>957131.60100000002</v>
      </c>
      <c r="BQ585" s="14">
        <f ca="1">SUM(BO$12:BO585)</f>
        <v>489554.84199999995</v>
      </c>
      <c r="BR585" s="77">
        <f ca="1">SUM(BM$12:BM585)+SUMIF(BN$12:BN585, "&lt;0")</f>
        <v>467576.75900000002</v>
      </c>
      <c r="BT585" s="78">
        <v>44759</v>
      </c>
      <c r="BU585" s="79">
        <f t="shared" ca="1" si="468"/>
        <v>2000</v>
      </c>
      <c r="BV585" s="79">
        <f t="shared" ca="1" si="484"/>
        <v>2000</v>
      </c>
      <c r="BW585" s="79">
        <f t="shared" ca="1" si="493"/>
        <v>1997.8820000000042</v>
      </c>
      <c r="BX585" s="79">
        <f t="shared" ca="1" si="469"/>
        <v>2.1179999999958454</v>
      </c>
      <c r="BY585" s="79">
        <f t="shared" ca="1" si="470"/>
        <v>2.1179999999958454</v>
      </c>
      <c r="BZ585" s="79">
        <f t="shared" ca="1" si="476"/>
        <v>1082081.4901089161</v>
      </c>
      <c r="CA585" s="14">
        <f ca="1">SUM(BY$12:BY585)</f>
        <v>554256.84910891624</v>
      </c>
      <c r="CB585" s="77">
        <f ca="1">SUM(BW$12:BW585)+SUMIF(BX$12:BX585, "&lt;0")</f>
        <v>527824.64100000006</v>
      </c>
      <c r="CD585" s="78">
        <v>44759</v>
      </c>
      <c r="CE585" s="79">
        <f t="shared" ca="1" si="471"/>
        <v>2500</v>
      </c>
      <c r="CF585" s="79">
        <f t="shared" ca="1" si="485"/>
        <v>2500</v>
      </c>
      <c r="CG585" s="79">
        <f t="shared" ca="1" si="494"/>
        <v>2153.374830506998</v>
      </c>
      <c r="CH585" s="79">
        <f t="shared" ca="1" si="472"/>
        <v>346.62516949300198</v>
      </c>
      <c r="CI585" s="79">
        <f t="shared" ca="1" si="473"/>
        <v>346.62516949300198</v>
      </c>
      <c r="CJ585" s="79">
        <f t="shared" ca="1" si="500"/>
        <v>1324341.6999499127</v>
      </c>
      <c r="CK585" s="14">
        <f ca="1">SUM(CI$12:CI585)</f>
        <v>676956.40575336537</v>
      </c>
      <c r="CL585" s="77">
        <f ca="1">SUM(CG$12:CG585)+SUMIF(CH$12:CH585, "&lt;0")</f>
        <v>647385.29419654736</v>
      </c>
    </row>
    <row r="586" spans="1:90" x14ac:dyDescent="0.2">
      <c r="A586" s="56">
        <v>44760</v>
      </c>
      <c r="B586" s="76">
        <f ca="1">IF($A586&gt;= $C$5,$C$6, INDEX('[1]Historical Data'!$D$2:$D$742, MATCH(A586, '[1]Historical Data'!$B$2:$B$742, 0)))</f>
        <v>1942.7882857142852</v>
      </c>
      <c r="C586" s="79">
        <f t="shared" ca="1" si="477"/>
        <v>1942.7882857142852</v>
      </c>
      <c r="D586" s="79">
        <f t="shared" ca="1" si="486"/>
        <v>608.51771428571988</v>
      </c>
      <c r="E586" s="79">
        <f t="shared" ca="1" si="448"/>
        <v>1334.2705714285653</v>
      </c>
      <c r="F586" s="79">
        <f t="shared" ca="1" si="449"/>
        <v>1334.2705714285653</v>
      </c>
      <c r="G586" s="79">
        <f t="shared" ca="1" si="474"/>
        <v>1055854.1087143002</v>
      </c>
      <c r="H586" s="14">
        <f ca="1">SUM(F$12:F586)</f>
        <v>541206.85514285695</v>
      </c>
      <c r="I586" s="77">
        <f ca="1">SUM(D$12:D586)+SUMIF(E$12:E586, "&lt;0")</f>
        <v>514647.25357142824</v>
      </c>
      <c r="J586" s="14"/>
      <c r="K586" s="78">
        <v>44760</v>
      </c>
      <c r="L586" s="79">
        <f t="shared" ca="1" si="450"/>
        <v>1850.8969899038457</v>
      </c>
      <c r="M586" s="79">
        <f t="shared" ca="1" si="478"/>
        <v>1850.8969899038457</v>
      </c>
      <c r="N586" s="79">
        <f t="shared" ca="1" si="487"/>
        <v>700.40901009615936</v>
      </c>
      <c r="O586" s="79">
        <f t="shared" ca="1" si="451"/>
        <v>1150.4879798076863</v>
      </c>
      <c r="P586" s="79">
        <f t="shared" ca="1" si="452"/>
        <v>1150.4879798076863</v>
      </c>
      <c r="Q586" s="79">
        <f t="shared" ca="1" si="495"/>
        <v>1009632.7869216397</v>
      </c>
      <c r="R586" s="14">
        <f ca="1">SUM(P$12:P586)</f>
        <v>517039.44434471015</v>
      </c>
      <c r="S586" s="77">
        <f ca="1">SUM(N$12:N586)+SUMIF(O$12:O586, "&lt;0")</f>
        <v>492593.34257692186</v>
      </c>
      <c r="U586" s="78">
        <v>44760</v>
      </c>
      <c r="V586" s="79">
        <f t="shared" ca="1" si="453"/>
        <v>1250</v>
      </c>
      <c r="W586" s="79">
        <f t="shared" ca="1" si="479"/>
        <v>1250</v>
      </c>
      <c r="X586" s="79">
        <f t="shared" ca="1" si="488"/>
        <v>1250</v>
      </c>
      <c r="Y586" s="79">
        <f t="shared" ca="1" si="454"/>
        <v>0</v>
      </c>
      <c r="Z586" s="79">
        <f t="shared" ca="1" si="455"/>
        <v>0</v>
      </c>
      <c r="AA586" s="79">
        <f t="shared" ca="1" si="496"/>
        <v>707381.60100000002</v>
      </c>
      <c r="AB586" s="14">
        <f ca="1">SUM(Z$12:Z586)</f>
        <v>360242.02399999998</v>
      </c>
      <c r="AC586" s="77">
        <f ca="1">SUM(X$12:X586)+SUMIF(Y$12:Y586, "&lt;0")</f>
        <v>347139.57699999999</v>
      </c>
      <c r="AE586" s="78">
        <v>44760</v>
      </c>
      <c r="AF586" s="79">
        <f t="shared" ca="1" si="456"/>
        <v>2000</v>
      </c>
      <c r="AG586" s="79">
        <f t="shared" ca="1" si="480"/>
        <v>2000</v>
      </c>
      <c r="AH586" s="79">
        <f t="shared" ca="1" si="489"/>
        <v>553.42400000000089</v>
      </c>
      <c r="AI586" s="79">
        <f t="shared" ca="1" si="457"/>
        <v>1446.5759999999991</v>
      </c>
      <c r="AJ586" s="79">
        <f t="shared" ca="1" si="458"/>
        <v>1446.5759999999991</v>
      </c>
      <c r="AK586" s="79">
        <f t="shared" ca="1" si="475"/>
        <v>1084081.4901089161</v>
      </c>
      <c r="AL586" s="14">
        <f ca="1">SUM(AJ$12:AJ586)</f>
        <v>555703.42510891624</v>
      </c>
      <c r="AM586" s="77">
        <f ca="1">SUM(AH$12:AH586)+SUMIF(AI$12:AI586, "&lt;0")</f>
        <v>528378.06500000006</v>
      </c>
      <c r="AO586" s="78">
        <v>44760</v>
      </c>
      <c r="AP586" s="79">
        <f t="shared" ca="1" si="459"/>
        <v>3000</v>
      </c>
      <c r="AQ586" s="79">
        <f t="shared" ca="1" si="481"/>
        <v>3000</v>
      </c>
      <c r="AR586" s="79">
        <f t="shared" ca="1" si="490"/>
        <v>1117.5499195304701</v>
      </c>
      <c r="AS586" s="79">
        <f t="shared" ca="1" si="460"/>
        <v>1882.4500804695299</v>
      </c>
      <c r="AT586" s="79">
        <f t="shared" ca="1" si="461"/>
        <v>1882.4500804695299</v>
      </c>
      <c r="AU586" s="79">
        <f t="shared" ca="1" si="497"/>
        <v>1558967.7235622816</v>
      </c>
      <c r="AV586" s="14">
        <f ca="1">SUM(AT$12:AT586)</f>
        <v>798705.78658078809</v>
      </c>
      <c r="AW586" s="77">
        <f ca="1">SUM(AR$12:AR586)+SUMIF(AS$12:AS586, "&lt;0")</f>
        <v>760261.93698149396</v>
      </c>
      <c r="AX586" s="14"/>
      <c r="AZ586" s="78">
        <v>44760</v>
      </c>
      <c r="BA586" s="79">
        <f t="shared" ca="1" si="462"/>
        <v>1500</v>
      </c>
      <c r="BB586" s="79">
        <f t="shared" ca="1" si="482"/>
        <v>1500</v>
      </c>
      <c r="BC586" s="79">
        <f t="shared" ca="1" si="491"/>
        <v>1488.4879999999957</v>
      </c>
      <c r="BD586" s="79">
        <f t="shared" ca="1" si="463"/>
        <v>11.512000000004264</v>
      </c>
      <c r="BE586" s="79">
        <f t="shared" ca="1" si="464"/>
        <v>11.512000000004264</v>
      </c>
      <c r="BF586" s="79">
        <f t="shared" ca="1" si="498"/>
        <v>833131.60100000002</v>
      </c>
      <c r="BG586" s="14">
        <f ca="1">SUM(BE$12:BE586)</f>
        <v>424753.53599999996</v>
      </c>
      <c r="BH586" s="77">
        <f ca="1">SUM(BC$12:BC586)+SUMIF(BD$12:BD586, "&lt;0")</f>
        <v>408378.06500000006</v>
      </c>
      <c r="BJ586" s="78">
        <v>44760</v>
      </c>
      <c r="BK586" s="79">
        <f t="shared" ca="1" si="465"/>
        <v>1750</v>
      </c>
      <c r="BL586" s="79">
        <f t="shared" ca="1" si="483"/>
        <v>1750</v>
      </c>
      <c r="BM586" s="79">
        <f t="shared" ca="1" si="492"/>
        <v>801.30600000000504</v>
      </c>
      <c r="BN586" s="79">
        <f t="shared" ca="1" si="466"/>
        <v>948.69399999999496</v>
      </c>
      <c r="BO586" s="79">
        <f t="shared" ca="1" si="467"/>
        <v>948.69399999999496</v>
      </c>
      <c r="BP586" s="79">
        <f t="shared" ca="1" si="499"/>
        <v>958881.60100000002</v>
      </c>
      <c r="BQ586" s="14">
        <f ca="1">SUM(BO$12:BO586)</f>
        <v>490503.53599999996</v>
      </c>
      <c r="BR586" s="77">
        <f ca="1">SUM(BM$12:BM586)+SUMIF(BN$12:BN586, "&lt;0")</f>
        <v>468378.065</v>
      </c>
      <c r="BT586" s="78">
        <v>44760</v>
      </c>
      <c r="BU586" s="79">
        <f t="shared" ca="1" si="468"/>
        <v>2000</v>
      </c>
      <c r="BV586" s="79">
        <f t="shared" ca="1" si="484"/>
        <v>2000</v>
      </c>
      <c r="BW586" s="79">
        <f t="shared" ca="1" si="493"/>
        <v>553.42400000000089</v>
      </c>
      <c r="BX586" s="79">
        <f t="shared" ca="1" si="469"/>
        <v>1446.5759999999991</v>
      </c>
      <c r="BY586" s="79">
        <f t="shared" ca="1" si="470"/>
        <v>1446.5759999999991</v>
      </c>
      <c r="BZ586" s="79">
        <f t="shared" ca="1" si="476"/>
        <v>1084081.4901089161</v>
      </c>
      <c r="CA586" s="14">
        <f ca="1">SUM(BY$12:BY586)</f>
        <v>555703.42510891624</v>
      </c>
      <c r="CB586" s="77">
        <f ca="1">SUM(BW$12:BW586)+SUMIF(BX$12:BX586, "&lt;0")</f>
        <v>528378.06500000006</v>
      </c>
      <c r="CD586" s="78">
        <v>44760</v>
      </c>
      <c r="CE586" s="79">
        <f t="shared" ca="1" si="471"/>
        <v>2500</v>
      </c>
      <c r="CF586" s="79">
        <f t="shared" ca="1" si="485"/>
        <v>2500</v>
      </c>
      <c r="CG586" s="79">
        <f t="shared" ca="1" si="494"/>
        <v>685.41158385989183</v>
      </c>
      <c r="CH586" s="79">
        <f t="shared" ca="1" si="472"/>
        <v>1814.5884161401082</v>
      </c>
      <c r="CI586" s="79">
        <f t="shared" ca="1" si="473"/>
        <v>1814.5884161401082</v>
      </c>
      <c r="CJ586" s="79">
        <f t="shared" ca="1" si="500"/>
        <v>1326841.6999499127</v>
      </c>
      <c r="CK586" s="14">
        <f ca="1">SUM(CI$12:CI586)</f>
        <v>678770.99416950543</v>
      </c>
      <c r="CL586" s="77">
        <f ca="1">SUM(CG$12:CG586)+SUMIF(CH$12:CH586, "&lt;0")</f>
        <v>648070.7057804073</v>
      </c>
    </row>
    <row r="587" spans="1:90" x14ac:dyDescent="0.2">
      <c r="A587" s="56">
        <v>44761</v>
      </c>
      <c r="B587" s="76">
        <f ca="1">IF($A587&gt;= $C$5,$C$6, INDEX('[1]Historical Data'!$D$2:$D$742, MATCH(A587, '[1]Historical Data'!$B$2:$B$742, 0)))</f>
        <v>1942.7882857142852</v>
      </c>
      <c r="C587" s="79">
        <f t="shared" ca="1" si="477"/>
        <v>1942.7882857142852</v>
      </c>
      <c r="D587" s="79">
        <f t="shared" ca="1" si="486"/>
        <v>517.90399999999681</v>
      </c>
      <c r="E587" s="79">
        <f t="shared" ca="1" si="448"/>
        <v>1424.8842857142884</v>
      </c>
      <c r="F587" s="79">
        <f t="shared" ca="1" si="449"/>
        <v>1424.8842857142884</v>
      </c>
      <c r="G587" s="79">
        <f t="shared" ca="1" si="474"/>
        <v>1057796.8970000145</v>
      </c>
      <c r="H587" s="14">
        <f ca="1">SUM(F$12:F587)</f>
        <v>542631.73942857119</v>
      </c>
      <c r="I587" s="77">
        <f ca="1">SUM(D$12:D587)+SUMIF(E$12:E587, "&lt;0")</f>
        <v>515165.15757142822</v>
      </c>
      <c r="J587" s="14"/>
      <c r="K587" s="78">
        <v>44761</v>
      </c>
      <c r="L587" s="79">
        <f t="shared" ca="1" si="450"/>
        <v>1850.8969899038457</v>
      </c>
      <c r="M587" s="79">
        <f t="shared" ca="1" si="478"/>
        <v>1850.8969899038457</v>
      </c>
      <c r="N587" s="79">
        <f t="shared" ca="1" si="487"/>
        <v>517.90399999999681</v>
      </c>
      <c r="O587" s="79">
        <f t="shared" ca="1" si="451"/>
        <v>1332.9929899038489</v>
      </c>
      <c r="P587" s="79">
        <f t="shared" ca="1" si="452"/>
        <v>1332.9929899038489</v>
      </c>
      <c r="Q587" s="79">
        <f t="shared" ca="1" si="495"/>
        <v>1011483.6839115436</v>
      </c>
      <c r="R587" s="14">
        <f ca="1">SUM(P$12:P587)</f>
        <v>518372.43733461399</v>
      </c>
      <c r="S587" s="77">
        <f ca="1">SUM(N$12:N587)+SUMIF(O$12:O587, "&lt;0")</f>
        <v>493111.24657692184</v>
      </c>
      <c r="U587" s="78">
        <v>44761</v>
      </c>
      <c r="V587" s="79">
        <f t="shared" ca="1" si="453"/>
        <v>1250</v>
      </c>
      <c r="W587" s="79">
        <f t="shared" ca="1" si="479"/>
        <v>1250</v>
      </c>
      <c r="X587" s="79">
        <f t="shared" ca="1" si="488"/>
        <v>1250</v>
      </c>
      <c r="Y587" s="79">
        <f t="shared" ca="1" si="454"/>
        <v>0</v>
      </c>
      <c r="Z587" s="79">
        <f t="shared" ca="1" si="455"/>
        <v>0</v>
      </c>
      <c r="AA587" s="79">
        <f t="shared" ca="1" si="496"/>
        <v>708631.60100000002</v>
      </c>
      <c r="AB587" s="14">
        <f ca="1">SUM(Z$12:Z587)</f>
        <v>360242.02399999998</v>
      </c>
      <c r="AC587" s="77">
        <f ca="1">SUM(X$12:X587)+SUMIF(Y$12:Y587, "&lt;0")</f>
        <v>348389.57699999999</v>
      </c>
      <c r="AE587" s="78">
        <v>44761</v>
      </c>
      <c r="AF587" s="79">
        <f t="shared" ca="1" si="456"/>
        <v>2000</v>
      </c>
      <c r="AG587" s="79">
        <f t="shared" ca="1" si="480"/>
        <v>2000</v>
      </c>
      <c r="AH587" s="79">
        <f t="shared" ca="1" si="489"/>
        <v>517.90399999999681</v>
      </c>
      <c r="AI587" s="79">
        <f t="shared" ca="1" si="457"/>
        <v>1482.0960000000032</v>
      </c>
      <c r="AJ587" s="79">
        <f t="shared" ca="1" si="458"/>
        <v>1482.0960000000032</v>
      </c>
      <c r="AK587" s="79">
        <f t="shared" ca="1" si="475"/>
        <v>1086081.4901089161</v>
      </c>
      <c r="AL587" s="14">
        <f ca="1">SUM(AJ$12:AJ587)</f>
        <v>557185.52110891626</v>
      </c>
      <c r="AM587" s="77">
        <f ca="1">SUM(AH$12:AH587)+SUMIF(AI$12:AI587, "&lt;0")</f>
        <v>528895.96900000004</v>
      </c>
      <c r="AO587" s="78">
        <v>44761</v>
      </c>
      <c r="AP587" s="79">
        <f t="shared" ca="1" si="459"/>
        <v>3000</v>
      </c>
      <c r="AQ587" s="79">
        <f t="shared" ca="1" si="481"/>
        <v>3000</v>
      </c>
      <c r="AR587" s="79">
        <f t="shared" ca="1" si="490"/>
        <v>1082.029919530466</v>
      </c>
      <c r="AS587" s="79">
        <f t="shared" ca="1" si="460"/>
        <v>1917.970080469534</v>
      </c>
      <c r="AT587" s="79">
        <f t="shared" ca="1" si="461"/>
        <v>1917.970080469534</v>
      </c>
      <c r="AU587" s="79">
        <f t="shared" ca="1" si="497"/>
        <v>1561967.7235622816</v>
      </c>
      <c r="AV587" s="14">
        <f ca="1">SUM(AT$12:AT587)</f>
        <v>800623.75666125759</v>
      </c>
      <c r="AW587" s="77">
        <f ca="1">SUM(AR$12:AR587)+SUMIF(AS$12:AS587, "&lt;0")</f>
        <v>761343.96690102445</v>
      </c>
      <c r="AX587" s="14"/>
      <c r="AZ587" s="78">
        <v>44761</v>
      </c>
      <c r="BA587" s="79">
        <f t="shared" ca="1" si="462"/>
        <v>1500</v>
      </c>
      <c r="BB587" s="79">
        <f t="shared" ca="1" si="482"/>
        <v>1500</v>
      </c>
      <c r="BC587" s="79">
        <f t="shared" ca="1" si="491"/>
        <v>517.90399999999681</v>
      </c>
      <c r="BD587" s="79">
        <f t="shared" ca="1" si="463"/>
        <v>982.09600000000319</v>
      </c>
      <c r="BE587" s="79">
        <f t="shared" ca="1" si="464"/>
        <v>982.09600000000319</v>
      </c>
      <c r="BF587" s="79">
        <f t="shared" ca="1" si="498"/>
        <v>834631.60100000002</v>
      </c>
      <c r="BG587" s="14">
        <f ca="1">SUM(BE$12:BE587)</f>
        <v>425735.63199999998</v>
      </c>
      <c r="BH587" s="77">
        <f ca="1">SUM(BC$12:BC587)+SUMIF(BD$12:BD587, "&lt;0")</f>
        <v>408895.96900000004</v>
      </c>
      <c r="BJ587" s="78">
        <v>44761</v>
      </c>
      <c r="BK587" s="79">
        <f t="shared" ca="1" si="465"/>
        <v>1750</v>
      </c>
      <c r="BL587" s="79">
        <f t="shared" ca="1" si="483"/>
        <v>1750</v>
      </c>
      <c r="BM587" s="79">
        <f t="shared" ca="1" si="492"/>
        <v>517.90399999999681</v>
      </c>
      <c r="BN587" s="79">
        <f t="shared" ca="1" si="466"/>
        <v>1232.0960000000032</v>
      </c>
      <c r="BO587" s="79">
        <f t="shared" ca="1" si="467"/>
        <v>1232.0960000000032</v>
      </c>
      <c r="BP587" s="79">
        <f t="shared" ca="1" si="499"/>
        <v>960631.60100000002</v>
      </c>
      <c r="BQ587" s="14">
        <f ca="1">SUM(BO$12:BO587)</f>
        <v>491735.63199999998</v>
      </c>
      <c r="BR587" s="77">
        <f ca="1">SUM(BM$12:BM587)+SUMIF(BN$12:BN587, "&lt;0")</f>
        <v>468895.96899999998</v>
      </c>
      <c r="BT587" s="78">
        <v>44761</v>
      </c>
      <c r="BU587" s="79">
        <f t="shared" ca="1" si="468"/>
        <v>2000</v>
      </c>
      <c r="BV587" s="79">
        <f t="shared" ca="1" si="484"/>
        <v>2000</v>
      </c>
      <c r="BW587" s="79">
        <f t="shared" ca="1" si="493"/>
        <v>517.90399999999681</v>
      </c>
      <c r="BX587" s="79">
        <f t="shared" ca="1" si="469"/>
        <v>1482.0960000000032</v>
      </c>
      <c r="BY587" s="79">
        <f t="shared" ca="1" si="470"/>
        <v>1482.0960000000032</v>
      </c>
      <c r="BZ587" s="79">
        <f t="shared" ca="1" si="476"/>
        <v>1086081.4901089161</v>
      </c>
      <c r="CA587" s="14">
        <f ca="1">SUM(BY$12:BY587)</f>
        <v>557185.52110891626</v>
      </c>
      <c r="CB587" s="77">
        <f ca="1">SUM(BW$12:BW587)+SUMIF(BX$12:BX587, "&lt;0")</f>
        <v>528895.96900000004</v>
      </c>
      <c r="CD587" s="78">
        <v>44761</v>
      </c>
      <c r="CE587" s="79">
        <f t="shared" ca="1" si="471"/>
        <v>2500</v>
      </c>
      <c r="CF587" s="79">
        <f t="shared" ca="1" si="485"/>
        <v>2500</v>
      </c>
      <c r="CG587" s="79">
        <f t="shared" ca="1" si="494"/>
        <v>626.38633721278484</v>
      </c>
      <c r="CH587" s="79">
        <f t="shared" ca="1" si="472"/>
        <v>1873.6136627872152</v>
      </c>
      <c r="CI587" s="79">
        <f t="shared" ca="1" si="473"/>
        <v>1873.6136627872152</v>
      </c>
      <c r="CJ587" s="79">
        <f t="shared" ca="1" si="500"/>
        <v>1329341.6999499127</v>
      </c>
      <c r="CK587" s="14">
        <f ca="1">SUM(CI$12:CI587)</f>
        <v>680644.60783229268</v>
      </c>
      <c r="CL587" s="77">
        <f ca="1">SUM(CG$12:CG587)+SUMIF(CH$12:CH587, "&lt;0")</f>
        <v>648697.09211762005</v>
      </c>
    </row>
    <row r="588" spans="1:90" x14ac:dyDescent="0.2">
      <c r="A588" s="56">
        <v>44762</v>
      </c>
      <c r="B588" s="76">
        <f ca="1">IF($A588&gt;= $C$5,$C$6, INDEX('[1]Historical Data'!$D$2:$D$742, MATCH(A588, '[1]Historical Data'!$B$2:$B$742, 0)))</f>
        <v>1942.7882857142852</v>
      </c>
      <c r="C588" s="79">
        <f t="shared" ca="1" si="477"/>
        <v>1942.7882857142852</v>
      </c>
      <c r="D588" s="79">
        <f t="shared" ca="1" si="486"/>
        <v>1170.3842857142859</v>
      </c>
      <c r="E588" s="79">
        <f t="shared" ref="E588:E651" ca="1" si="501">B588-D588</f>
        <v>772.40399999999931</v>
      </c>
      <c r="F588" s="79">
        <f t="shared" ref="F588:F651" ca="1" si="502">IF(E588 &gt; 0, E588, 0)</f>
        <v>772.40399999999931</v>
      </c>
      <c r="G588" s="79">
        <f t="shared" ca="1" si="474"/>
        <v>1059739.6852857289</v>
      </c>
      <c r="H588" s="14">
        <f ca="1">SUM(F$12:F588)</f>
        <v>543404.14342857117</v>
      </c>
      <c r="I588" s="77">
        <f ca="1">SUM(D$12:D588)+SUMIF(E$12:E588, "&lt;0")</f>
        <v>516335.54185714253</v>
      </c>
      <c r="J588" s="14"/>
      <c r="K588" s="78">
        <v>44762</v>
      </c>
      <c r="L588" s="79">
        <f t="shared" ref="L588:L651" ca="1" si="503">IF(K588&lt;M$5, $B588, MIN(M$7, M$9 + $C$8*(K588-M$5)))</f>
        <v>1850.8969899038457</v>
      </c>
      <c r="M588" s="79">
        <f t="shared" ca="1" si="478"/>
        <v>1850.8969899038457</v>
      </c>
      <c r="N588" s="79">
        <f t="shared" ca="1" si="487"/>
        <v>1078.4929899038464</v>
      </c>
      <c r="O588" s="79">
        <f t="shared" ref="O588:O651" ca="1" si="504">L588-N588</f>
        <v>772.40399999999931</v>
      </c>
      <c r="P588" s="79">
        <f t="shared" ref="P588:P651" ca="1" si="505">IF(O588 &gt; 0, O588, 0)</f>
        <v>772.40399999999931</v>
      </c>
      <c r="Q588" s="79">
        <f t="shared" ca="1" si="495"/>
        <v>1013334.5809014475</v>
      </c>
      <c r="R588" s="14">
        <f ca="1">SUM(P$12:P588)</f>
        <v>519144.84133461397</v>
      </c>
      <c r="S588" s="77">
        <f ca="1">SUM(N$12:N588)+SUMIF(O$12:O588, "&lt;0")</f>
        <v>494189.73956682568</v>
      </c>
      <c r="U588" s="78">
        <v>44762</v>
      </c>
      <c r="V588" s="79">
        <f t="shared" ref="V588:V651" ca="1" si="506">IF(U588&lt;W$5, $B588, MIN(W$7, W$9 + $C$8*(U588-W$5)))</f>
        <v>1250</v>
      </c>
      <c r="W588" s="79">
        <f t="shared" ca="1" si="479"/>
        <v>1250</v>
      </c>
      <c r="X588" s="79">
        <f t="shared" ca="1" si="488"/>
        <v>983.98799999999324</v>
      </c>
      <c r="Y588" s="79">
        <f t="shared" ref="Y588:Y651" ca="1" si="507">V588-X588</f>
        <v>266.01200000000676</v>
      </c>
      <c r="Z588" s="79">
        <f t="shared" ref="Z588:Z651" ca="1" si="508">IF(Y588 &gt; 0, Y588, 0)</f>
        <v>266.01200000000676</v>
      </c>
      <c r="AA588" s="79">
        <f t="shared" ca="1" si="496"/>
        <v>709881.60100000002</v>
      </c>
      <c r="AB588" s="14">
        <f ca="1">SUM(Z$12:Z588)</f>
        <v>360508.03599999996</v>
      </c>
      <c r="AC588" s="77">
        <f ca="1">SUM(X$12:X588)+SUMIF(Y$12:Y588, "&lt;0")</f>
        <v>349373.565</v>
      </c>
      <c r="AE588" s="78">
        <v>44762</v>
      </c>
      <c r="AF588" s="79">
        <f t="shared" ref="AF588:AF651" ca="1" si="509">IF(AE588&lt;AG$5, $B588, MIN(AG$7, AG$9 + $C$8*(AE588-AG$5)))</f>
        <v>2000</v>
      </c>
      <c r="AG588" s="79">
        <f t="shared" ca="1" si="480"/>
        <v>2000</v>
      </c>
      <c r="AH588" s="79">
        <f t="shared" ca="1" si="489"/>
        <v>1078.4929899038464</v>
      </c>
      <c r="AI588" s="79">
        <f t="shared" ref="AI588:AI651" ca="1" si="510">AF588-AH588</f>
        <v>921.50701009615364</v>
      </c>
      <c r="AJ588" s="79">
        <f t="shared" ref="AJ588:AJ651" ca="1" si="511">IF(AI588 &gt; 0, AI588, 0)</f>
        <v>921.50701009615364</v>
      </c>
      <c r="AK588" s="79">
        <f t="shared" ca="1" si="475"/>
        <v>1088081.4901089161</v>
      </c>
      <c r="AL588" s="14">
        <f ca="1">SUM(AJ$12:AJ588)</f>
        <v>558107.02811901236</v>
      </c>
      <c r="AM588" s="77">
        <f ca="1">SUM(AH$12:AH588)+SUMIF(AI$12:AI588, "&lt;0")</f>
        <v>529974.46198990394</v>
      </c>
      <c r="AO588" s="78">
        <v>44762</v>
      </c>
      <c r="AP588" s="79">
        <f t="shared" ref="AP588:AP651" ca="1" si="512">IF(AO588&lt;AQ$5, $B588, MIN(AQ$7, AQ$9 + $C$8*(AO588-AQ$5)))</f>
        <v>3000</v>
      </c>
      <c r="AQ588" s="79">
        <f t="shared" ca="1" si="481"/>
        <v>3000</v>
      </c>
      <c r="AR588" s="79">
        <f t="shared" ca="1" si="490"/>
        <v>1642.6189094343156</v>
      </c>
      <c r="AS588" s="79">
        <f t="shared" ref="AS588:AS651" ca="1" si="513">AP588-AR588</f>
        <v>1357.3810905656844</v>
      </c>
      <c r="AT588" s="79">
        <f t="shared" ref="AT588:AT651" ca="1" si="514">IF(AS588 &gt; 0, AS588, 0)</f>
        <v>1357.3810905656844</v>
      </c>
      <c r="AU588" s="79">
        <f t="shared" ca="1" si="497"/>
        <v>1564967.7235622816</v>
      </c>
      <c r="AV588" s="14">
        <f ca="1">SUM(AT$12:AT588)</f>
        <v>801981.13775182329</v>
      </c>
      <c r="AW588" s="77">
        <f ca="1">SUM(AR$12:AR588)+SUMIF(AS$12:AS588, "&lt;0")</f>
        <v>762986.58581045875</v>
      </c>
      <c r="AX588" s="14"/>
      <c r="AZ588" s="78">
        <v>44762</v>
      </c>
      <c r="BA588" s="79">
        <f t="shared" ref="BA588:BA651" ca="1" si="515">IF(AZ588&lt;BB$5, $B588, MIN(BB$7, BB$9 + $C$8*(AZ588-BB$5)))</f>
        <v>1500</v>
      </c>
      <c r="BB588" s="79">
        <f t="shared" ca="1" si="482"/>
        <v>1500</v>
      </c>
      <c r="BC588" s="79">
        <f t="shared" ca="1" si="491"/>
        <v>727.59600000000069</v>
      </c>
      <c r="BD588" s="79">
        <f t="shared" ref="BD588:BD651" ca="1" si="516">BA588-BC588</f>
        <v>772.40399999999931</v>
      </c>
      <c r="BE588" s="79">
        <f t="shared" ref="BE588:BE651" ca="1" si="517">IF(BD588 &gt; 0, BD588, 0)</f>
        <v>772.40399999999931</v>
      </c>
      <c r="BF588" s="79">
        <f t="shared" ca="1" si="498"/>
        <v>836131.60100000002</v>
      </c>
      <c r="BG588" s="14">
        <f ca="1">SUM(BE$12:BE588)</f>
        <v>426508.03599999996</v>
      </c>
      <c r="BH588" s="77">
        <f ca="1">SUM(BC$12:BC588)+SUMIF(BD$12:BD588, "&lt;0")</f>
        <v>409623.56500000006</v>
      </c>
      <c r="BJ588" s="78">
        <v>44762</v>
      </c>
      <c r="BK588" s="79">
        <f t="shared" ref="BK588:BK651" ca="1" si="518">IF(BJ588&lt;BL$5, $B588, MIN(BL$7, BL$9 + $C$8*(BJ588-BL$5)))</f>
        <v>1750</v>
      </c>
      <c r="BL588" s="79">
        <f t="shared" ca="1" si="483"/>
        <v>1750</v>
      </c>
      <c r="BM588" s="79">
        <f t="shared" ca="1" si="492"/>
        <v>977.59600000000069</v>
      </c>
      <c r="BN588" s="79">
        <f t="shared" ref="BN588:BN651" ca="1" si="519">BK588-BM588</f>
        <v>772.40399999999931</v>
      </c>
      <c r="BO588" s="79">
        <f t="shared" ref="BO588:BO651" ca="1" si="520">IF(BN588 &gt; 0, BN588, 0)</f>
        <v>772.40399999999931</v>
      </c>
      <c r="BP588" s="79">
        <f t="shared" ca="1" si="499"/>
        <v>962381.60100000002</v>
      </c>
      <c r="BQ588" s="14">
        <f ca="1">SUM(BO$12:BO588)</f>
        <v>492508.03599999996</v>
      </c>
      <c r="BR588" s="77">
        <f ca="1">SUM(BM$12:BM588)+SUMIF(BN$12:BN588, "&lt;0")</f>
        <v>469873.565</v>
      </c>
      <c r="BT588" s="78">
        <v>44762</v>
      </c>
      <c r="BU588" s="79">
        <f t="shared" ref="BU588:BU651" ca="1" si="521">IF(BT588&lt;BV$5, $B588, MIN(BV$7, BV$9 + $C$8*(BT588-BV$5)))</f>
        <v>2000</v>
      </c>
      <c r="BV588" s="79">
        <f t="shared" ca="1" si="484"/>
        <v>2000</v>
      </c>
      <c r="BW588" s="79">
        <f t="shared" ca="1" si="493"/>
        <v>1078.4929899038464</v>
      </c>
      <c r="BX588" s="79">
        <f t="shared" ref="BX588:BX651" ca="1" si="522">BU588-BW588</f>
        <v>921.50701009615364</v>
      </c>
      <c r="BY588" s="79">
        <f t="shared" ref="BY588:BY651" ca="1" si="523">IF(BX588 &gt; 0, BX588, 0)</f>
        <v>921.50701009615364</v>
      </c>
      <c r="BZ588" s="79">
        <f t="shared" ca="1" si="476"/>
        <v>1088081.4901089161</v>
      </c>
      <c r="CA588" s="14">
        <f ca="1">SUM(BY$12:BY588)</f>
        <v>558107.02811901236</v>
      </c>
      <c r="CB588" s="77">
        <f ca="1">SUM(BW$12:BW588)+SUMIF(BX$12:BX588, "&lt;0")</f>
        <v>529974.46198990394</v>
      </c>
      <c r="CD588" s="78">
        <v>44762</v>
      </c>
      <c r="CE588" s="79">
        <f t="shared" ref="CE588:CE651" ca="1" si="524">IF(CD588&lt;CF$5, $B588, MIN(CF$7, CF$9 + $C$8*(CD588-CF$5)))</f>
        <v>2500</v>
      </c>
      <c r="CF588" s="79">
        <f t="shared" ca="1" si="485"/>
        <v>2500</v>
      </c>
      <c r="CG588" s="79">
        <f t="shared" ca="1" si="494"/>
        <v>1163.4700804695315</v>
      </c>
      <c r="CH588" s="79">
        <f t="shared" ref="CH588:CH651" ca="1" si="525">CE588-CG588</f>
        <v>1336.5299195304685</v>
      </c>
      <c r="CI588" s="79">
        <f t="shared" ref="CI588:CI651" ca="1" si="526">IF(CH588 &gt; 0, CH588, 0)</f>
        <v>1336.5299195304685</v>
      </c>
      <c r="CJ588" s="79">
        <f t="shared" ca="1" si="500"/>
        <v>1331841.6999499127</v>
      </c>
      <c r="CK588" s="14">
        <f ca="1">SUM(CI$12:CI588)</f>
        <v>681981.13775182317</v>
      </c>
      <c r="CL588" s="77">
        <f ca="1">SUM(CG$12:CG588)+SUMIF(CH$12:CH588, "&lt;0")</f>
        <v>649860.56219808955</v>
      </c>
    </row>
    <row r="589" spans="1:90" x14ac:dyDescent="0.2">
      <c r="A589" s="56">
        <v>44763</v>
      </c>
      <c r="B589" s="76">
        <f ca="1">IF($A589&gt;= $C$5,$C$6, INDEX('[1]Historical Data'!$D$2:$D$742, MATCH(A589, '[1]Historical Data'!$B$2:$B$742, 0)))</f>
        <v>1942.7882857142852</v>
      </c>
      <c r="C589" s="79">
        <f t="shared" ca="1" si="477"/>
        <v>1942.7882857142852</v>
      </c>
      <c r="D589" s="79">
        <f t="shared" ca="1" si="486"/>
        <v>1700.762285714284</v>
      </c>
      <c r="E589" s="79">
        <f t="shared" ca="1" si="501"/>
        <v>242.0260000000012</v>
      </c>
      <c r="F589" s="79">
        <f t="shared" ca="1" si="502"/>
        <v>242.0260000000012</v>
      </c>
      <c r="G589" s="79">
        <f t="shared" ref="G589:G652" ca="1" si="527">B589+G588</f>
        <v>1061682.4735714432</v>
      </c>
      <c r="H589" s="14">
        <f ca="1">SUM(F$12:F589)</f>
        <v>543646.16942857113</v>
      </c>
      <c r="I589" s="77">
        <f ca="1">SUM(D$12:D589)+SUMIF(E$12:E589, "&lt;0")</f>
        <v>518036.3041428568</v>
      </c>
      <c r="J589" s="14"/>
      <c r="K589" s="78">
        <v>44763</v>
      </c>
      <c r="L589" s="79">
        <f t="shared" ca="1" si="503"/>
        <v>1850.8969899038457</v>
      </c>
      <c r="M589" s="79">
        <f t="shared" ca="1" si="478"/>
        <v>1850.8969899038457</v>
      </c>
      <c r="N589" s="79">
        <f t="shared" ca="1" si="487"/>
        <v>1608.8709899038445</v>
      </c>
      <c r="O589" s="79">
        <f t="shared" ca="1" si="504"/>
        <v>242.0260000000012</v>
      </c>
      <c r="P589" s="79">
        <f t="shared" ca="1" si="505"/>
        <v>242.0260000000012</v>
      </c>
      <c r="Q589" s="79">
        <f t="shared" ca="1" si="495"/>
        <v>1015185.4778913513</v>
      </c>
      <c r="R589" s="14">
        <f ca="1">SUM(P$12:P589)</f>
        <v>519386.86733461398</v>
      </c>
      <c r="S589" s="77">
        <f ca="1">SUM(N$12:N589)+SUMIF(O$12:O589, "&lt;0")</f>
        <v>495798.61055672955</v>
      </c>
      <c r="U589" s="78">
        <v>44763</v>
      </c>
      <c r="V589" s="79">
        <f t="shared" ca="1" si="506"/>
        <v>1250</v>
      </c>
      <c r="W589" s="79">
        <f t="shared" ca="1" si="479"/>
        <v>1250</v>
      </c>
      <c r="X589" s="79">
        <f t="shared" ca="1" si="488"/>
        <v>1007.9739999999988</v>
      </c>
      <c r="Y589" s="79">
        <f t="shared" ca="1" si="507"/>
        <v>242.0260000000012</v>
      </c>
      <c r="Z589" s="79">
        <f t="shared" ca="1" si="508"/>
        <v>242.0260000000012</v>
      </c>
      <c r="AA589" s="79">
        <f t="shared" ca="1" si="496"/>
        <v>711131.60100000002</v>
      </c>
      <c r="AB589" s="14">
        <f ca="1">SUM(Z$12:Z589)</f>
        <v>360750.06199999998</v>
      </c>
      <c r="AC589" s="77">
        <f ca="1">SUM(X$12:X589)+SUMIF(Y$12:Y589, "&lt;0")</f>
        <v>350381.53899999999</v>
      </c>
      <c r="AE589" s="78">
        <v>44763</v>
      </c>
      <c r="AF589" s="79">
        <f t="shared" ca="1" si="509"/>
        <v>2000</v>
      </c>
      <c r="AG589" s="79">
        <f t="shared" ca="1" si="480"/>
        <v>2000</v>
      </c>
      <c r="AH589" s="79">
        <f t="shared" ca="1" si="489"/>
        <v>1632.3762365509474</v>
      </c>
      <c r="AI589" s="79">
        <f t="shared" ca="1" si="510"/>
        <v>367.6237634490526</v>
      </c>
      <c r="AJ589" s="79">
        <f t="shared" ca="1" si="511"/>
        <v>367.6237634490526</v>
      </c>
      <c r="AK589" s="79">
        <f t="shared" ref="AK589:AK652" ca="1" si="528">AF589+AK588</f>
        <v>1090081.4901089161</v>
      </c>
      <c r="AL589" s="14">
        <f ca="1">SUM(AJ$12:AJ589)</f>
        <v>558474.65188246139</v>
      </c>
      <c r="AM589" s="77">
        <f ca="1">SUM(AH$12:AH589)+SUMIF(AI$12:AI589, "&lt;0")</f>
        <v>531606.83822645491</v>
      </c>
      <c r="AO589" s="78">
        <v>44763</v>
      </c>
      <c r="AP589" s="79">
        <f t="shared" ca="1" si="512"/>
        <v>3000</v>
      </c>
      <c r="AQ589" s="79">
        <f t="shared" ca="1" si="481"/>
        <v>3000</v>
      </c>
      <c r="AR589" s="79">
        <f t="shared" ca="1" si="490"/>
        <v>2193.8480804695296</v>
      </c>
      <c r="AS589" s="79">
        <f t="shared" ca="1" si="513"/>
        <v>806.15191953047042</v>
      </c>
      <c r="AT589" s="79">
        <f t="shared" ca="1" si="514"/>
        <v>806.15191953047042</v>
      </c>
      <c r="AU589" s="79">
        <f t="shared" ca="1" si="497"/>
        <v>1567967.7235622816</v>
      </c>
      <c r="AV589" s="14">
        <f ca="1">SUM(AT$12:AT589)</f>
        <v>802787.28967135376</v>
      </c>
      <c r="AW589" s="77">
        <f ca="1">SUM(AR$12:AR589)+SUMIF(AS$12:AS589, "&lt;0")</f>
        <v>765180.43389092828</v>
      </c>
      <c r="AX589" s="14"/>
      <c r="AZ589" s="78">
        <v>44763</v>
      </c>
      <c r="BA589" s="79">
        <f t="shared" ca="1" si="515"/>
        <v>1500</v>
      </c>
      <c r="BB589" s="79">
        <f t="shared" ca="1" si="482"/>
        <v>1500</v>
      </c>
      <c r="BC589" s="79">
        <f t="shared" ca="1" si="491"/>
        <v>1257.9739999999988</v>
      </c>
      <c r="BD589" s="79">
        <f t="shared" ca="1" si="516"/>
        <v>242.0260000000012</v>
      </c>
      <c r="BE589" s="79">
        <f t="shared" ca="1" si="517"/>
        <v>242.0260000000012</v>
      </c>
      <c r="BF589" s="79">
        <f t="shared" ca="1" si="498"/>
        <v>837631.60100000002</v>
      </c>
      <c r="BG589" s="14">
        <f ca="1">SUM(BE$12:BE589)</f>
        <v>426750.06199999998</v>
      </c>
      <c r="BH589" s="77">
        <f ca="1">SUM(BC$12:BC589)+SUMIF(BD$12:BD589, "&lt;0")</f>
        <v>410881.53900000005</v>
      </c>
      <c r="BJ589" s="78">
        <v>44763</v>
      </c>
      <c r="BK589" s="79">
        <f t="shared" ca="1" si="518"/>
        <v>1750</v>
      </c>
      <c r="BL589" s="79">
        <f t="shared" ca="1" si="483"/>
        <v>1750</v>
      </c>
      <c r="BM589" s="79">
        <f t="shared" ca="1" si="492"/>
        <v>1507.9739999999988</v>
      </c>
      <c r="BN589" s="79">
        <f t="shared" ca="1" si="519"/>
        <v>242.0260000000012</v>
      </c>
      <c r="BO589" s="79">
        <f t="shared" ca="1" si="520"/>
        <v>242.0260000000012</v>
      </c>
      <c r="BP589" s="79">
        <f t="shared" ca="1" si="499"/>
        <v>964131.60100000002</v>
      </c>
      <c r="BQ589" s="14">
        <f ca="1">SUM(BO$12:BO589)</f>
        <v>492750.06199999998</v>
      </c>
      <c r="BR589" s="77">
        <f ca="1">SUM(BM$12:BM589)+SUMIF(BN$12:BN589, "&lt;0")</f>
        <v>471381.53899999999</v>
      </c>
      <c r="BT589" s="78">
        <v>44763</v>
      </c>
      <c r="BU589" s="79">
        <f t="shared" ca="1" si="521"/>
        <v>2000</v>
      </c>
      <c r="BV589" s="79">
        <f t="shared" ca="1" si="484"/>
        <v>2000</v>
      </c>
      <c r="BW589" s="79">
        <f t="shared" ca="1" si="493"/>
        <v>1632.3762365509474</v>
      </c>
      <c r="BX589" s="79">
        <f t="shared" ca="1" si="522"/>
        <v>367.6237634490526</v>
      </c>
      <c r="BY589" s="79">
        <f t="shared" ca="1" si="523"/>
        <v>367.6237634490526</v>
      </c>
      <c r="BZ589" s="79">
        <f t="shared" ref="BZ589:BZ652" ca="1" si="529">BU589+BZ588</f>
        <v>1090081.4901089161</v>
      </c>
      <c r="CA589" s="14">
        <f ca="1">SUM(BY$12:BY589)</f>
        <v>558474.65188246139</v>
      </c>
      <c r="CB589" s="77">
        <f ca="1">SUM(BW$12:BW589)+SUMIF(BX$12:BX589, "&lt;0")</f>
        <v>531606.83822645491</v>
      </c>
      <c r="CD589" s="78">
        <v>44763</v>
      </c>
      <c r="CE589" s="79">
        <f t="shared" ca="1" si="524"/>
        <v>2500</v>
      </c>
      <c r="CF589" s="79">
        <f t="shared" ca="1" si="485"/>
        <v>2500</v>
      </c>
      <c r="CG589" s="79">
        <f t="shared" ca="1" si="494"/>
        <v>1693.8480804695296</v>
      </c>
      <c r="CH589" s="79">
        <f t="shared" ca="1" si="525"/>
        <v>806.15191953047042</v>
      </c>
      <c r="CI589" s="79">
        <f t="shared" ca="1" si="526"/>
        <v>806.15191953047042</v>
      </c>
      <c r="CJ589" s="79">
        <f t="shared" ca="1" si="500"/>
        <v>1334341.6999499127</v>
      </c>
      <c r="CK589" s="14">
        <f ca="1">SUM(CI$12:CI589)</f>
        <v>682787.28967135365</v>
      </c>
      <c r="CL589" s="77">
        <f ca="1">SUM(CG$12:CG589)+SUMIF(CH$12:CH589, "&lt;0")</f>
        <v>651554.41027855908</v>
      </c>
    </row>
    <row r="590" spans="1:90" x14ac:dyDescent="0.2">
      <c r="A590" s="56">
        <v>44764</v>
      </c>
      <c r="B590" s="76">
        <f ca="1">IF($A590&gt;= $C$5,$C$6, INDEX('[1]Historical Data'!$D$2:$D$742, MATCH(A590, '[1]Historical Data'!$B$2:$B$742, 0)))</f>
        <v>1942.7882857142852</v>
      </c>
      <c r="C590" s="79">
        <f t="shared" ca="1" si="477"/>
        <v>1942.7882857142852</v>
      </c>
      <c r="D590" s="79">
        <f t="shared" ca="1" si="486"/>
        <v>831.98028571428381</v>
      </c>
      <c r="E590" s="79">
        <f t="shared" ca="1" si="501"/>
        <v>1110.8080000000014</v>
      </c>
      <c r="F590" s="79">
        <f t="shared" ca="1" si="502"/>
        <v>1110.8080000000014</v>
      </c>
      <c r="G590" s="79">
        <f t="shared" ca="1" si="527"/>
        <v>1063625.2618571576</v>
      </c>
      <c r="H590" s="14">
        <f ca="1">SUM(F$12:F590)</f>
        <v>544756.97742857109</v>
      </c>
      <c r="I590" s="77">
        <f ca="1">SUM(D$12:D590)+SUMIF(E$12:E590, "&lt;0")</f>
        <v>518868.28442857106</v>
      </c>
      <c r="J590" s="14"/>
      <c r="K590" s="78">
        <v>44764</v>
      </c>
      <c r="L590" s="79">
        <f t="shared" ca="1" si="503"/>
        <v>1850.8969899038457</v>
      </c>
      <c r="M590" s="79">
        <f t="shared" ca="1" si="478"/>
        <v>1850.8969899038457</v>
      </c>
      <c r="N590" s="79">
        <f t="shared" ca="1" si="487"/>
        <v>740.08898990384432</v>
      </c>
      <c r="O590" s="79">
        <f t="shared" ca="1" si="504"/>
        <v>1110.8080000000014</v>
      </c>
      <c r="P590" s="79">
        <f t="shared" ca="1" si="505"/>
        <v>1110.8080000000014</v>
      </c>
      <c r="Q590" s="79">
        <f t="shared" ca="1" si="495"/>
        <v>1017036.3748812552</v>
      </c>
      <c r="R590" s="14">
        <f ca="1">SUM(P$12:P590)</f>
        <v>520497.675334614</v>
      </c>
      <c r="S590" s="77">
        <f ca="1">SUM(N$12:N590)+SUMIF(O$12:O590, "&lt;0")</f>
        <v>496538.6995466334</v>
      </c>
      <c r="U590" s="78">
        <v>44764</v>
      </c>
      <c r="V590" s="79">
        <f t="shared" ca="1" si="506"/>
        <v>1250</v>
      </c>
      <c r="W590" s="79">
        <f t="shared" ca="1" si="479"/>
        <v>1250</v>
      </c>
      <c r="X590" s="79">
        <f t="shared" ca="1" si="488"/>
        <v>139.19199999999864</v>
      </c>
      <c r="Y590" s="79">
        <f t="shared" ca="1" si="507"/>
        <v>1110.8080000000014</v>
      </c>
      <c r="Z590" s="79">
        <f t="shared" ca="1" si="508"/>
        <v>1110.8080000000014</v>
      </c>
      <c r="AA590" s="79">
        <f t="shared" ca="1" si="496"/>
        <v>712381.60100000002</v>
      </c>
      <c r="AB590" s="14">
        <f ca="1">SUM(Z$12:Z590)</f>
        <v>361860.87</v>
      </c>
      <c r="AC590" s="77">
        <f ca="1">SUM(X$12:X590)+SUMIF(Y$12:Y590, "&lt;0")</f>
        <v>350520.73099999997</v>
      </c>
      <c r="AE590" s="78">
        <v>44764</v>
      </c>
      <c r="AF590" s="79">
        <f t="shared" ca="1" si="509"/>
        <v>2000</v>
      </c>
      <c r="AG590" s="79">
        <f t="shared" ca="1" si="480"/>
        <v>2000</v>
      </c>
      <c r="AH590" s="79">
        <f t="shared" ca="1" si="489"/>
        <v>787.09948319805017</v>
      </c>
      <c r="AI590" s="79">
        <f t="shared" ca="1" si="510"/>
        <v>1212.9005168019498</v>
      </c>
      <c r="AJ590" s="79">
        <f t="shared" ca="1" si="511"/>
        <v>1212.9005168019498</v>
      </c>
      <c r="AK590" s="79">
        <f t="shared" ca="1" si="528"/>
        <v>1092081.4901089161</v>
      </c>
      <c r="AL590" s="14">
        <f ca="1">SUM(AJ$12:AJ590)</f>
        <v>559687.55239926337</v>
      </c>
      <c r="AM590" s="77">
        <f ca="1">SUM(AH$12:AH590)+SUMIF(AI$12:AI590, "&lt;0")</f>
        <v>532393.93770965294</v>
      </c>
      <c r="AO590" s="78">
        <v>44764</v>
      </c>
      <c r="AP590" s="79">
        <f t="shared" ca="1" si="512"/>
        <v>3000</v>
      </c>
      <c r="AQ590" s="79">
        <f t="shared" ca="1" si="481"/>
        <v>3000</v>
      </c>
      <c r="AR590" s="79">
        <f t="shared" ca="1" si="490"/>
        <v>1325.0660804695294</v>
      </c>
      <c r="AS590" s="79">
        <f t="shared" ca="1" si="513"/>
        <v>1674.9339195304706</v>
      </c>
      <c r="AT590" s="79">
        <f t="shared" ca="1" si="514"/>
        <v>1674.9339195304706</v>
      </c>
      <c r="AU590" s="79">
        <f t="shared" ca="1" si="497"/>
        <v>1570967.7235622816</v>
      </c>
      <c r="AV590" s="14">
        <f ca="1">SUM(AT$12:AT590)</f>
        <v>804462.22359088424</v>
      </c>
      <c r="AW590" s="77">
        <f ca="1">SUM(AR$12:AR590)+SUMIF(AS$12:AS590, "&lt;0")</f>
        <v>766505.4999713978</v>
      </c>
      <c r="AX590" s="14"/>
      <c r="AZ590" s="78">
        <v>44764</v>
      </c>
      <c r="BA590" s="79">
        <f t="shared" ca="1" si="515"/>
        <v>1500</v>
      </c>
      <c r="BB590" s="79">
        <f t="shared" ca="1" si="482"/>
        <v>1500</v>
      </c>
      <c r="BC590" s="79">
        <f t="shared" ca="1" si="491"/>
        <v>389.19199999999864</v>
      </c>
      <c r="BD590" s="79">
        <f t="shared" ca="1" si="516"/>
        <v>1110.8080000000014</v>
      </c>
      <c r="BE590" s="79">
        <f t="shared" ca="1" si="517"/>
        <v>1110.8080000000014</v>
      </c>
      <c r="BF590" s="79">
        <f t="shared" ca="1" si="498"/>
        <v>839131.60100000002</v>
      </c>
      <c r="BG590" s="14">
        <f ca="1">SUM(BE$12:BE590)</f>
        <v>427860.87</v>
      </c>
      <c r="BH590" s="77">
        <f ca="1">SUM(BC$12:BC590)+SUMIF(BD$12:BD590, "&lt;0")</f>
        <v>411270.73100000003</v>
      </c>
      <c r="BJ590" s="78">
        <v>44764</v>
      </c>
      <c r="BK590" s="79">
        <f t="shared" ca="1" si="518"/>
        <v>1750</v>
      </c>
      <c r="BL590" s="79">
        <f t="shared" ca="1" si="483"/>
        <v>1750</v>
      </c>
      <c r="BM590" s="79">
        <f t="shared" ca="1" si="492"/>
        <v>639.19199999999864</v>
      </c>
      <c r="BN590" s="79">
        <f t="shared" ca="1" si="519"/>
        <v>1110.8080000000014</v>
      </c>
      <c r="BO590" s="79">
        <f t="shared" ca="1" si="520"/>
        <v>1110.8080000000014</v>
      </c>
      <c r="BP590" s="79">
        <f t="shared" ca="1" si="499"/>
        <v>965881.60100000002</v>
      </c>
      <c r="BQ590" s="14">
        <f ca="1">SUM(BO$12:BO590)</f>
        <v>493860.87</v>
      </c>
      <c r="BR590" s="77">
        <f ca="1">SUM(BM$12:BM590)+SUMIF(BN$12:BN590, "&lt;0")</f>
        <v>472020.73099999997</v>
      </c>
      <c r="BT590" s="78">
        <v>44764</v>
      </c>
      <c r="BU590" s="79">
        <f t="shared" ca="1" si="521"/>
        <v>2000</v>
      </c>
      <c r="BV590" s="79">
        <f t="shared" ca="1" si="484"/>
        <v>2000</v>
      </c>
      <c r="BW590" s="79">
        <f t="shared" ca="1" si="493"/>
        <v>787.09948319805017</v>
      </c>
      <c r="BX590" s="79">
        <f t="shared" ca="1" si="522"/>
        <v>1212.9005168019498</v>
      </c>
      <c r="BY590" s="79">
        <f t="shared" ca="1" si="523"/>
        <v>1212.9005168019498</v>
      </c>
      <c r="BZ590" s="79">
        <f t="shared" ca="1" si="529"/>
        <v>1092081.4901089161</v>
      </c>
      <c r="CA590" s="14">
        <f ca="1">SUM(BY$12:BY590)</f>
        <v>559687.55239926337</v>
      </c>
      <c r="CB590" s="77">
        <f ca="1">SUM(BW$12:BW590)+SUMIF(BX$12:BX590, "&lt;0")</f>
        <v>532393.93770965294</v>
      </c>
      <c r="CD590" s="78">
        <v>44764</v>
      </c>
      <c r="CE590" s="79">
        <f t="shared" ca="1" si="524"/>
        <v>2500</v>
      </c>
      <c r="CF590" s="79">
        <f t="shared" ca="1" si="485"/>
        <v>2500</v>
      </c>
      <c r="CG590" s="79">
        <f t="shared" ca="1" si="494"/>
        <v>825.06608046952942</v>
      </c>
      <c r="CH590" s="79">
        <f t="shared" ca="1" si="525"/>
        <v>1674.9339195304706</v>
      </c>
      <c r="CI590" s="79">
        <f t="shared" ca="1" si="526"/>
        <v>1674.9339195304706</v>
      </c>
      <c r="CJ590" s="79">
        <f t="shared" ca="1" si="500"/>
        <v>1336841.6999499127</v>
      </c>
      <c r="CK590" s="14">
        <f ca="1">SUM(CI$12:CI590)</f>
        <v>684462.22359088412</v>
      </c>
      <c r="CL590" s="77">
        <f ca="1">SUM(CG$12:CG590)+SUMIF(CH$12:CH590, "&lt;0")</f>
        <v>652379.4763590286</v>
      </c>
    </row>
    <row r="591" spans="1:90" x14ac:dyDescent="0.2">
      <c r="A591" s="56">
        <v>44765</v>
      </c>
      <c r="B591" s="76">
        <f ca="1">IF($A591&gt;= $C$5,$C$6, INDEX('[1]Historical Data'!$D$2:$D$742, MATCH(A591, '[1]Historical Data'!$B$2:$B$742, 0)))</f>
        <v>1942.7882857142852</v>
      </c>
      <c r="C591" s="79">
        <f t="shared" ca="1" si="477"/>
        <v>1942.7882857142852</v>
      </c>
      <c r="D591" s="79">
        <f t="shared" ca="1" si="486"/>
        <v>744.15928571429208</v>
      </c>
      <c r="E591" s="79">
        <f t="shared" ca="1" si="501"/>
        <v>1198.6289999999931</v>
      </c>
      <c r="F591" s="79">
        <f t="shared" ca="1" si="502"/>
        <v>1198.6289999999931</v>
      </c>
      <c r="G591" s="79">
        <f t="shared" ca="1" si="527"/>
        <v>1065568.0501428719</v>
      </c>
      <c r="H591" s="14">
        <f ca="1">SUM(F$12:F591)</f>
        <v>545955.60642857105</v>
      </c>
      <c r="I591" s="77">
        <f ca="1">SUM(D$12:D591)+SUMIF(E$12:E591, "&lt;0")</f>
        <v>519612.44371428533</v>
      </c>
      <c r="J591" s="14"/>
      <c r="K591" s="78">
        <v>44765</v>
      </c>
      <c r="L591" s="79">
        <f t="shared" ca="1" si="503"/>
        <v>1850.8969899038457</v>
      </c>
      <c r="M591" s="79">
        <f t="shared" ca="1" si="478"/>
        <v>1850.8969899038457</v>
      </c>
      <c r="N591" s="79">
        <f t="shared" ca="1" si="487"/>
        <v>652.26798990385259</v>
      </c>
      <c r="O591" s="79">
        <f t="shared" ca="1" si="504"/>
        <v>1198.6289999999931</v>
      </c>
      <c r="P591" s="79">
        <f t="shared" ca="1" si="505"/>
        <v>1198.6289999999931</v>
      </c>
      <c r="Q591" s="79">
        <f t="shared" ca="1" si="495"/>
        <v>1018887.2718711591</v>
      </c>
      <c r="R591" s="14">
        <f ca="1">SUM(P$12:P591)</f>
        <v>521696.30433461402</v>
      </c>
      <c r="S591" s="77">
        <f ca="1">SUM(N$12:N591)+SUMIF(O$12:O591, "&lt;0")</f>
        <v>497190.96753653727</v>
      </c>
      <c r="U591" s="78">
        <v>44765</v>
      </c>
      <c r="V591" s="79">
        <f t="shared" ca="1" si="506"/>
        <v>1250</v>
      </c>
      <c r="W591" s="79">
        <f t="shared" ca="1" si="479"/>
        <v>1250</v>
      </c>
      <c r="X591" s="79">
        <f t="shared" ca="1" si="488"/>
        <v>51.371000000006916</v>
      </c>
      <c r="Y591" s="79">
        <f t="shared" ca="1" si="507"/>
        <v>1198.6289999999931</v>
      </c>
      <c r="Z591" s="79">
        <f t="shared" ca="1" si="508"/>
        <v>1198.6289999999931</v>
      </c>
      <c r="AA591" s="79">
        <f t="shared" ca="1" si="496"/>
        <v>713631.60100000002</v>
      </c>
      <c r="AB591" s="14">
        <f ca="1">SUM(Z$12:Z591)</f>
        <v>363059.49900000001</v>
      </c>
      <c r="AC591" s="77">
        <f ca="1">SUM(X$12:X591)+SUMIF(Y$12:Y591, "&lt;0")</f>
        <v>350572.10199999996</v>
      </c>
      <c r="AE591" s="78">
        <v>44765</v>
      </c>
      <c r="AF591" s="79">
        <f t="shared" ca="1" si="509"/>
        <v>2000</v>
      </c>
      <c r="AG591" s="79">
        <f t="shared" ca="1" si="480"/>
        <v>2000</v>
      </c>
      <c r="AH591" s="79">
        <f t="shared" ca="1" si="489"/>
        <v>722.78372984516136</v>
      </c>
      <c r="AI591" s="79">
        <f t="shared" ca="1" si="510"/>
        <v>1277.2162701548386</v>
      </c>
      <c r="AJ591" s="79">
        <f t="shared" ca="1" si="511"/>
        <v>1277.2162701548386</v>
      </c>
      <c r="AK591" s="79">
        <f t="shared" ca="1" si="528"/>
        <v>1094081.4901089161</v>
      </c>
      <c r="AL591" s="14">
        <f ca="1">SUM(AJ$12:AJ591)</f>
        <v>560964.76866941818</v>
      </c>
      <c r="AM591" s="77">
        <f ca="1">SUM(AH$12:AH591)+SUMIF(AI$12:AI591, "&lt;0")</f>
        <v>533116.72143949813</v>
      </c>
      <c r="AO591" s="78">
        <v>44765</v>
      </c>
      <c r="AP591" s="79">
        <f t="shared" ca="1" si="512"/>
        <v>3000</v>
      </c>
      <c r="AQ591" s="79">
        <f t="shared" ca="1" si="481"/>
        <v>3000</v>
      </c>
      <c r="AR591" s="79">
        <f t="shared" ca="1" si="490"/>
        <v>1237.2450804695377</v>
      </c>
      <c r="AS591" s="79">
        <f t="shared" ca="1" si="513"/>
        <v>1762.7549195304623</v>
      </c>
      <c r="AT591" s="79">
        <f t="shared" ca="1" si="514"/>
        <v>1762.7549195304623</v>
      </c>
      <c r="AU591" s="79">
        <f t="shared" ca="1" si="497"/>
        <v>1573967.7235622816</v>
      </c>
      <c r="AV591" s="14">
        <f ca="1">SUM(AT$12:AT591)</f>
        <v>806224.97851041472</v>
      </c>
      <c r="AW591" s="77">
        <f ca="1">SUM(AR$12:AR591)+SUMIF(AS$12:AS591, "&lt;0")</f>
        <v>767742.74505186733</v>
      </c>
      <c r="AX591" s="14"/>
      <c r="AZ591" s="78">
        <v>44765</v>
      </c>
      <c r="BA591" s="79">
        <f t="shared" ca="1" si="515"/>
        <v>1500</v>
      </c>
      <c r="BB591" s="79">
        <f t="shared" ca="1" si="482"/>
        <v>1500</v>
      </c>
      <c r="BC591" s="79">
        <f t="shared" ca="1" si="491"/>
        <v>301.37100000000692</v>
      </c>
      <c r="BD591" s="79">
        <f t="shared" ca="1" si="516"/>
        <v>1198.6289999999931</v>
      </c>
      <c r="BE591" s="79">
        <f t="shared" ca="1" si="517"/>
        <v>1198.6289999999931</v>
      </c>
      <c r="BF591" s="79">
        <f t="shared" ca="1" si="498"/>
        <v>840631.60100000002</v>
      </c>
      <c r="BG591" s="14">
        <f ca="1">SUM(BE$12:BE591)</f>
        <v>429059.49900000001</v>
      </c>
      <c r="BH591" s="77">
        <f ca="1">SUM(BC$12:BC591)+SUMIF(BD$12:BD591, "&lt;0")</f>
        <v>411572.10200000001</v>
      </c>
      <c r="BJ591" s="78">
        <v>44765</v>
      </c>
      <c r="BK591" s="79">
        <f t="shared" ca="1" si="518"/>
        <v>1750</v>
      </c>
      <c r="BL591" s="79">
        <f t="shared" ca="1" si="483"/>
        <v>1750</v>
      </c>
      <c r="BM591" s="79">
        <f t="shared" ca="1" si="492"/>
        <v>551.37100000000692</v>
      </c>
      <c r="BN591" s="79">
        <f t="shared" ca="1" si="519"/>
        <v>1198.6289999999931</v>
      </c>
      <c r="BO591" s="79">
        <f t="shared" ca="1" si="520"/>
        <v>1198.6289999999931</v>
      </c>
      <c r="BP591" s="79">
        <f t="shared" ca="1" si="499"/>
        <v>967631.60100000002</v>
      </c>
      <c r="BQ591" s="14">
        <f ca="1">SUM(BO$12:BO591)</f>
        <v>495059.49900000001</v>
      </c>
      <c r="BR591" s="77">
        <f ca="1">SUM(BM$12:BM591)+SUMIF(BN$12:BN591, "&lt;0")</f>
        <v>472572.10199999996</v>
      </c>
      <c r="BT591" s="78">
        <v>44765</v>
      </c>
      <c r="BU591" s="79">
        <f t="shared" ca="1" si="521"/>
        <v>2000</v>
      </c>
      <c r="BV591" s="79">
        <f t="shared" ca="1" si="484"/>
        <v>2000</v>
      </c>
      <c r="BW591" s="79">
        <f t="shared" ca="1" si="493"/>
        <v>722.78372984516136</v>
      </c>
      <c r="BX591" s="79">
        <f t="shared" ca="1" si="522"/>
        <v>1277.2162701548386</v>
      </c>
      <c r="BY591" s="79">
        <f t="shared" ca="1" si="523"/>
        <v>1277.2162701548386</v>
      </c>
      <c r="BZ591" s="79">
        <f t="shared" ca="1" si="529"/>
        <v>1094081.4901089161</v>
      </c>
      <c r="CA591" s="14">
        <f ca="1">SUM(BY$12:BY591)</f>
        <v>560964.76866941818</v>
      </c>
      <c r="CB591" s="77">
        <f ca="1">SUM(BW$12:BW591)+SUMIF(BX$12:BX591, "&lt;0")</f>
        <v>533116.72143949813</v>
      </c>
      <c r="CD591" s="78">
        <v>44765</v>
      </c>
      <c r="CE591" s="79">
        <f t="shared" ca="1" si="524"/>
        <v>2500</v>
      </c>
      <c r="CF591" s="79">
        <f t="shared" ca="1" si="485"/>
        <v>2500</v>
      </c>
      <c r="CG591" s="79">
        <f t="shared" ca="1" si="494"/>
        <v>737.2450804695377</v>
      </c>
      <c r="CH591" s="79">
        <f t="shared" ca="1" si="525"/>
        <v>1762.7549195304623</v>
      </c>
      <c r="CI591" s="79">
        <f t="shared" ca="1" si="526"/>
        <v>1762.7549195304623</v>
      </c>
      <c r="CJ591" s="79">
        <f t="shared" ca="1" si="500"/>
        <v>1339341.6999499127</v>
      </c>
      <c r="CK591" s="14">
        <f ca="1">SUM(CI$12:CI591)</f>
        <v>686224.9785104146</v>
      </c>
      <c r="CL591" s="77">
        <f ca="1">SUM(CG$12:CG591)+SUMIF(CH$12:CH591, "&lt;0")</f>
        <v>653116.72143949813</v>
      </c>
    </row>
    <row r="592" spans="1:90" x14ac:dyDescent="0.2">
      <c r="A592" s="56">
        <v>44766</v>
      </c>
      <c r="B592" s="76">
        <f ca="1">IF($A592&gt;= $C$5,$C$6, INDEX('[1]Historical Data'!$D$2:$D$742, MATCH(A592, '[1]Historical Data'!$B$2:$B$742, 0)))</f>
        <v>1942.7882857142852</v>
      </c>
      <c r="C592" s="79">
        <f t="shared" ca="1" si="477"/>
        <v>1942.7882857142852</v>
      </c>
      <c r="D592" s="79">
        <f t="shared" ca="1" si="486"/>
        <v>451.12128571428025</v>
      </c>
      <c r="E592" s="79">
        <f t="shared" ca="1" si="501"/>
        <v>1491.6670000000049</v>
      </c>
      <c r="F592" s="79">
        <f t="shared" ca="1" si="502"/>
        <v>1491.6670000000049</v>
      </c>
      <c r="G592" s="79">
        <f t="shared" ca="1" si="527"/>
        <v>1067510.8384285863</v>
      </c>
      <c r="H592" s="14">
        <f ca="1">SUM(F$12:F592)</f>
        <v>547447.27342857106</v>
      </c>
      <c r="I592" s="77">
        <f ca="1">SUM(D$12:D592)+SUMIF(E$12:E592, "&lt;0")</f>
        <v>520063.56499999959</v>
      </c>
      <c r="J592" s="14"/>
      <c r="K592" s="78">
        <v>44766</v>
      </c>
      <c r="L592" s="79">
        <f t="shared" ca="1" si="503"/>
        <v>1850.8969899038457</v>
      </c>
      <c r="M592" s="79">
        <f t="shared" ca="1" si="478"/>
        <v>1850.8969899038457</v>
      </c>
      <c r="N592" s="79">
        <f t="shared" ca="1" si="487"/>
        <v>359.22998990384076</v>
      </c>
      <c r="O592" s="79">
        <f t="shared" ca="1" si="504"/>
        <v>1491.6670000000049</v>
      </c>
      <c r="P592" s="79">
        <f t="shared" ca="1" si="505"/>
        <v>1491.6670000000049</v>
      </c>
      <c r="Q592" s="79">
        <f t="shared" ca="1" si="495"/>
        <v>1020738.168861063</v>
      </c>
      <c r="R592" s="14">
        <f ca="1">SUM(P$12:P592)</f>
        <v>523187.97133461403</v>
      </c>
      <c r="S592" s="77">
        <f ca="1">SUM(N$12:N592)+SUMIF(O$12:O592, "&lt;0")</f>
        <v>497550.19752644113</v>
      </c>
      <c r="U592" s="78">
        <v>44766</v>
      </c>
      <c r="V592" s="79">
        <f t="shared" ca="1" si="506"/>
        <v>1250</v>
      </c>
      <c r="W592" s="79">
        <f t="shared" ca="1" si="479"/>
        <v>1250</v>
      </c>
      <c r="X592" s="79">
        <f t="shared" ca="1" si="488"/>
        <v>0</v>
      </c>
      <c r="Y592" s="79">
        <f t="shared" ca="1" si="507"/>
        <v>1250</v>
      </c>
      <c r="Z592" s="79">
        <f t="shared" ca="1" si="508"/>
        <v>1250</v>
      </c>
      <c r="AA592" s="79">
        <f t="shared" ca="1" si="496"/>
        <v>714881.60100000002</v>
      </c>
      <c r="AB592" s="14">
        <f ca="1">SUM(Z$12:Z592)</f>
        <v>364309.49900000001</v>
      </c>
      <c r="AC592" s="77">
        <f ca="1">SUM(X$12:X592)+SUMIF(Y$12:Y592, "&lt;0")</f>
        <v>350572.10199999996</v>
      </c>
      <c r="AE592" s="78">
        <v>44766</v>
      </c>
      <c r="AF592" s="79">
        <f t="shared" ca="1" si="509"/>
        <v>2000</v>
      </c>
      <c r="AG592" s="79">
        <f t="shared" ca="1" si="480"/>
        <v>2000</v>
      </c>
      <c r="AH592" s="79">
        <f t="shared" ca="1" si="489"/>
        <v>453.25097649225222</v>
      </c>
      <c r="AI592" s="79">
        <f t="shared" ca="1" si="510"/>
        <v>1546.7490235077478</v>
      </c>
      <c r="AJ592" s="79">
        <f t="shared" ca="1" si="511"/>
        <v>1546.7490235077478</v>
      </c>
      <c r="AK592" s="79">
        <f t="shared" ca="1" si="528"/>
        <v>1096081.4901089161</v>
      </c>
      <c r="AL592" s="14">
        <f ca="1">SUM(AJ$12:AJ592)</f>
        <v>562511.51769292587</v>
      </c>
      <c r="AM592" s="77">
        <f ca="1">SUM(AH$12:AH592)+SUMIF(AI$12:AI592, "&lt;0")</f>
        <v>533569.97241599043</v>
      </c>
      <c r="AO592" s="78">
        <v>44766</v>
      </c>
      <c r="AP592" s="79">
        <f t="shared" ca="1" si="512"/>
        <v>3000</v>
      </c>
      <c r="AQ592" s="79">
        <f t="shared" ca="1" si="481"/>
        <v>3000</v>
      </c>
      <c r="AR592" s="79">
        <f t="shared" ca="1" si="490"/>
        <v>944.20708046952586</v>
      </c>
      <c r="AS592" s="79">
        <f t="shared" ca="1" si="513"/>
        <v>2055.7929195304741</v>
      </c>
      <c r="AT592" s="79">
        <f t="shared" ca="1" si="514"/>
        <v>2055.7929195304741</v>
      </c>
      <c r="AU592" s="79">
        <f t="shared" ca="1" si="497"/>
        <v>1576967.7235622816</v>
      </c>
      <c r="AV592" s="14">
        <f ca="1">SUM(AT$12:AT592)</f>
        <v>808280.77142994513</v>
      </c>
      <c r="AW592" s="77">
        <f ca="1">SUM(AR$12:AR592)+SUMIF(AS$12:AS592, "&lt;0")</f>
        <v>768686.95213233691</v>
      </c>
      <c r="AX592" s="14"/>
      <c r="AZ592" s="78">
        <v>44766</v>
      </c>
      <c r="BA592" s="79">
        <f t="shared" ca="1" si="515"/>
        <v>1500</v>
      </c>
      <c r="BB592" s="79">
        <f t="shared" ca="1" si="482"/>
        <v>1500</v>
      </c>
      <c r="BC592" s="79">
        <f t="shared" ca="1" si="491"/>
        <v>8.3329999999950815</v>
      </c>
      <c r="BD592" s="79">
        <f t="shared" ca="1" si="516"/>
        <v>1491.6670000000049</v>
      </c>
      <c r="BE592" s="79">
        <f t="shared" ca="1" si="517"/>
        <v>1491.6670000000049</v>
      </c>
      <c r="BF592" s="79">
        <f t="shared" ca="1" si="498"/>
        <v>842131.60100000002</v>
      </c>
      <c r="BG592" s="14">
        <f ca="1">SUM(BE$12:BE592)</f>
        <v>430551.16600000003</v>
      </c>
      <c r="BH592" s="77">
        <f ca="1">SUM(BC$12:BC592)+SUMIF(BD$12:BD592, "&lt;0")</f>
        <v>411580.435</v>
      </c>
      <c r="BJ592" s="78">
        <v>44766</v>
      </c>
      <c r="BK592" s="79">
        <f t="shared" ca="1" si="518"/>
        <v>1750</v>
      </c>
      <c r="BL592" s="79">
        <f t="shared" ca="1" si="483"/>
        <v>1750</v>
      </c>
      <c r="BM592" s="79">
        <f t="shared" ca="1" si="492"/>
        <v>258.33299999999508</v>
      </c>
      <c r="BN592" s="79">
        <f t="shared" ca="1" si="519"/>
        <v>1491.6670000000049</v>
      </c>
      <c r="BO592" s="79">
        <f t="shared" ca="1" si="520"/>
        <v>1491.6670000000049</v>
      </c>
      <c r="BP592" s="79">
        <f t="shared" ca="1" si="499"/>
        <v>969381.60100000002</v>
      </c>
      <c r="BQ592" s="14">
        <f ca="1">SUM(BO$12:BO592)</f>
        <v>496551.16600000003</v>
      </c>
      <c r="BR592" s="77">
        <f ca="1">SUM(BM$12:BM592)+SUMIF(BN$12:BN592, "&lt;0")</f>
        <v>472830.43499999994</v>
      </c>
      <c r="BT592" s="78">
        <v>44766</v>
      </c>
      <c r="BU592" s="79">
        <f t="shared" ca="1" si="521"/>
        <v>2000</v>
      </c>
      <c r="BV592" s="79">
        <f t="shared" ca="1" si="484"/>
        <v>2000</v>
      </c>
      <c r="BW592" s="79">
        <f t="shared" ca="1" si="493"/>
        <v>453.25097649225222</v>
      </c>
      <c r="BX592" s="79">
        <f t="shared" ca="1" si="522"/>
        <v>1546.7490235077478</v>
      </c>
      <c r="BY592" s="79">
        <f t="shared" ca="1" si="523"/>
        <v>1546.7490235077478</v>
      </c>
      <c r="BZ592" s="79">
        <f t="shared" ca="1" si="529"/>
        <v>1096081.4901089161</v>
      </c>
      <c r="CA592" s="14">
        <f ca="1">SUM(BY$12:BY592)</f>
        <v>562511.51769292587</v>
      </c>
      <c r="CB592" s="77">
        <f ca="1">SUM(BW$12:BW592)+SUMIF(BX$12:BX592, "&lt;0")</f>
        <v>533569.97241599043</v>
      </c>
      <c r="CD592" s="78">
        <v>44766</v>
      </c>
      <c r="CE592" s="79">
        <f t="shared" ca="1" si="524"/>
        <v>2500</v>
      </c>
      <c r="CF592" s="79">
        <f t="shared" ca="1" si="485"/>
        <v>2500</v>
      </c>
      <c r="CG592" s="79">
        <f t="shared" ca="1" si="494"/>
        <v>453.25097649225222</v>
      </c>
      <c r="CH592" s="79">
        <f t="shared" ca="1" si="525"/>
        <v>2046.7490235077478</v>
      </c>
      <c r="CI592" s="79">
        <f t="shared" ca="1" si="526"/>
        <v>2046.7490235077478</v>
      </c>
      <c r="CJ592" s="79">
        <f t="shared" ca="1" si="500"/>
        <v>1341841.6999499127</v>
      </c>
      <c r="CK592" s="14">
        <f ca="1">SUM(CI$12:CI592)</f>
        <v>688271.7275339223</v>
      </c>
      <c r="CL592" s="77">
        <f ca="1">SUM(CG$12:CG592)+SUMIF(CH$12:CH592, "&lt;0")</f>
        <v>653569.97241599043</v>
      </c>
    </row>
    <row r="593" spans="1:90" x14ac:dyDescent="0.2">
      <c r="A593" s="56">
        <v>44767</v>
      </c>
      <c r="B593" s="76">
        <f ca="1">IF($A593&gt;= $C$5,$C$6, INDEX('[1]Historical Data'!$D$2:$D$742, MATCH(A593, '[1]Historical Data'!$B$2:$B$742, 0)))</f>
        <v>1942.7882857142852</v>
      </c>
      <c r="C593" s="79">
        <f t="shared" ca="1" si="477"/>
        <v>1942.7882857142852</v>
      </c>
      <c r="D593" s="79">
        <f t="shared" ca="1" si="486"/>
        <v>589.41828571428437</v>
      </c>
      <c r="E593" s="79">
        <f t="shared" ca="1" si="501"/>
        <v>1353.3700000000008</v>
      </c>
      <c r="F593" s="79">
        <f t="shared" ca="1" si="502"/>
        <v>1353.3700000000008</v>
      </c>
      <c r="G593" s="79">
        <f t="shared" ca="1" si="527"/>
        <v>1069453.6267143006</v>
      </c>
      <c r="H593" s="14">
        <f ca="1">SUM(F$12:F593)</f>
        <v>548800.64342857106</v>
      </c>
      <c r="I593" s="77">
        <f ca="1">SUM(D$12:D593)+SUMIF(E$12:E593, "&lt;0")</f>
        <v>520652.98328571388</v>
      </c>
      <c r="J593" s="14"/>
      <c r="K593" s="78">
        <v>44767</v>
      </c>
      <c r="L593" s="79">
        <f t="shared" ca="1" si="503"/>
        <v>1850.8969899038457</v>
      </c>
      <c r="M593" s="79">
        <f t="shared" ca="1" si="478"/>
        <v>1850.8969899038457</v>
      </c>
      <c r="N593" s="79">
        <f t="shared" ca="1" si="487"/>
        <v>497.52698990384488</v>
      </c>
      <c r="O593" s="79">
        <f t="shared" ca="1" si="504"/>
        <v>1353.3700000000008</v>
      </c>
      <c r="P593" s="79">
        <f t="shared" ca="1" si="505"/>
        <v>1353.3700000000008</v>
      </c>
      <c r="Q593" s="79">
        <f t="shared" ca="1" si="495"/>
        <v>1022589.0658509668</v>
      </c>
      <c r="R593" s="14">
        <f ca="1">SUM(P$12:P593)</f>
        <v>524541.34133461409</v>
      </c>
      <c r="S593" s="77">
        <f ca="1">SUM(N$12:N593)+SUMIF(O$12:O593, "&lt;0")</f>
        <v>498047.72451634496</v>
      </c>
      <c r="U593" s="78">
        <v>44767</v>
      </c>
      <c r="V593" s="79">
        <f t="shared" ca="1" si="506"/>
        <v>1250</v>
      </c>
      <c r="W593" s="79">
        <f t="shared" ca="1" si="479"/>
        <v>1250</v>
      </c>
      <c r="X593" s="79">
        <f t="shared" ca="1" si="488"/>
        <v>0</v>
      </c>
      <c r="Y593" s="79">
        <f t="shared" ca="1" si="507"/>
        <v>1250</v>
      </c>
      <c r="Z593" s="79">
        <f t="shared" ca="1" si="508"/>
        <v>1250</v>
      </c>
      <c r="AA593" s="79">
        <f t="shared" ca="1" si="496"/>
        <v>716131.60100000002</v>
      </c>
      <c r="AB593" s="14">
        <f ca="1">SUM(Z$12:Z593)</f>
        <v>365559.49900000001</v>
      </c>
      <c r="AC593" s="77">
        <f ca="1">SUM(X$12:X593)+SUMIF(Y$12:Y593, "&lt;0")</f>
        <v>350572.10199999996</v>
      </c>
      <c r="AE593" s="78">
        <v>44767</v>
      </c>
      <c r="AF593" s="79">
        <f t="shared" ca="1" si="509"/>
        <v>2000</v>
      </c>
      <c r="AG593" s="79">
        <f t="shared" ca="1" si="480"/>
        <v>2000</v>
      </c>
      <c r="AH593" s="79">
        <f t="shared" ca="1" si="489"/>
        <v>615.05322313935926</v>
      </c>
      <c r="AI593" s="79">
        <f t="shared" ca="1" si="510"/>
        <v>1384.9467768606407</v>
      </c>
      <c r="AJ593" s="79">
        <f t="shared" ca="1" si="511"/>
        <v>1384.9467768606407</v>
      </c>
      <c r="AK593" s="79">
        <f t="shared" ca="1" si="528"/>
        <v>1098081.4901089161</v>
      </c>
      <c r="AL593" s="14">
        <f ca="1">SUM(AJ$12:AJ593)</f>
        <v>563896.4644697865</v>
      </c>
      <c r="AM593" s="77">
        <f ca="1">SUM(AH$12:AH593)+SUMIF(AI$12:AI593, "&lt;0")</f>
        <v>534185.0256391298</v>
      </c>
      <c r="AO593" s="78">
        <v>44767</v>
      </c>
      <c r="AP593" s="79">
        <f t="shared" ca="1" si="512"/>
        <v>3000</v>
      </c>
      <c r="AQ593" s="79">
        <f t="shared" ca="1" si="481"/>
        <v>3000</v>
      </c>
      <c r="AR593" s="79">
        <f t="shared" ca="1" si="490"/>
        <v>1082.5040804695302</v>
      </c>
      <c r="AS593" s="79">
        <f t="shared" ca="1" si="513"/>
        <v>1917.4959195304698</v>
      </c>
      <c r="AT593" s="79">
        <f t="shared" ca="1" si="514"/>
        <v>1917.4959195304698</v>
      </c>
      <c r="AU593" s="79">
        <f t="shared" ca="1" si="497"/>
        <v>1579967.7235622816</v>
      </c>
      <c r="AV593" s="14">
        <f ca="1">SUM(AT$12:AT593)</f>
        <v>810198.26734947565</v>
      </c>
      <c r="AW593" s="77">
        <f ca="1">SUM(AR$12:AR593)+SUMIF(AS$12:AS593, "&lt;0")</f>
        <v>769769.4562128064</v>
      </c>
      <c r="AX593" s="14"/>
      <c r="AZ593" s="78">
        <v>44767</v>
      </c>
      <c r="BA593" s="79">
        <f t="shared" ca="1" si="515"/>
        <v>1500</v>
      </c>
      <c r="BB593" s="79">
        <f t="shared" ca="1" si="482"/>
        <v>1500</v>
      </c>
      <c r="BC593" s="79">
        <f t="shared" ca="1" si="491"/>
        <v>146.6299999999992</v>
      </c>
      <c r="BD593" s="79">
        <f t="shared" ca="1" si="516"/>
        <v>1353.3700000000008</v>
      </c>
      <c r="BE593" s="79">
        <f t="shared" ca="1" si="517"/>
        <v>1353.3700000000008</v>
      </c>
      <c r="BF593" s="79">
        <f t="shared" ca="1" si="498"/>
        <v>843631.60100000002</v>
      </c>
      <c r="BG593" s="14">
        <f ca="1">SUM(BE$12:BE593)</f>
        <v>431904.53600000002</v>
      </c>
      <c r="BH593" s="77">
        <f ca="1">SUM(BC$12:BC593)+SUMIF(BD$12:BD593, "&lt;0")</f>
        <v>411727.065</v>
      </c>
      <c r="BJ593" s="78">
        <v>44767</v>
      </c>
      <c r="BK593" s="79">
        <f t="shared" ca="1" si="518"/>
        <v>1750</v>
      </c>
      <c r="BL593" s="79">
        <f t="shared" ca="1" si="483"/>
        <v>1750</v>
      </c>
      <c r="BM593" s="79">
        <f t="shared" ca="1" si="492"/>
        <v>396.6299999999992</v>
      </c>
      <c r="BN593" s="79">
        <f t="shared" ca="1" si="519"/>
        <v>1353.3700000000008</v>
      </c>
      <c r="BO593" s="79">
        <f t="shared" ca="1" si="520"/>
        <v>1353.3700000000008</v>
      </c>
      <c r="BP593" s="79">
        <f t="shared" ca="1" si="499"/>
        <v>971131.60100000002</v>
      </c>
      <c r="BQ593" s="14">
        <f ca="1">SUM(BO$12:BO593)</f>
        <v>497904.53600000002</v>
      </c>
      <c r="BR593" s="77">
        <f ca="1">SUM(BM$12:BM593)+SUMIF(BN$12:BN593, "&lt;0")</f>
        <v>473227.06499999994</v>
      </c>
      <c r="BT593" s="78">
        <v>44767</v>
      </c>
      <c r="BU593" s="79">
        <f t="shared" ca="1" si="521"/>
        <v>2000</v>
      </c>
      <c r="BV593" s="79">
        <f t="shared" ca="1" si="484"/>
        <v>2000</v>
      </c>
      <c r="BW593" s="79">
        <f t="shared" ca="1" si="493"/>
        <v>615.05322313935926</v>
      </c>
      <c r="BX593" s="79">
        <f t="shared" ca="1" si="522"/>
        <v>1384.9467768606407</v>
      </c>
      <c r="BY593" s="79">
        <f t="shared" ca="1" si="523"/>
        <v>1384.9467768606407</v>
      </c>
      <c r="BZ593" s="79">
        <f t="shared" ca="1" si="529"/>
        <v>1098081.4901089161</v>
      </c>
      <c r="CA593" s="14">
        <f ca="1">SUM(BY$12:BY593)</f>
        <v>563896.4644697865</v>
      </c>
      <c r="CB593" s="77">
        <f ca="1">SUM(BW$12:BW593)+SUMIF(BX$12:BX593, "&lt;0")</f>
        <v>534185.0256391298</v>
      </c>
      <c r="CD593" s="78">
        <v>44767</v>
      </c>
      <c r="CE593" s="79">
        <f t="shared" ca="1" si="524"/>
        <v>2500</v>
      </c>
      <c r="CF593" s="79">
        <f t="shared" ca="1" si="485"/>
        <v>2500</v>
      </c>
      <c r="CG593" s="79">
        <f t="shared" ca="1" si="494"/>
        <v>615.05322313935926</v>
      </c>
      <c r="CH593" s="79">
        <f t="shared" ca="1" si="525"/>
        <v>1884.9467768606407</v>
      </c>
      <c r="CI593" s="79">
        <f t="shared" ca="1" si="526"/>
        <v>1884.9467768606407</v>
      </c>
      <c r="CJ593" s="79">
        <f t="shared" ca="1" si="500"/>
        <v>1344341.6999499127</v>
      </c>
      <c r="CK593" s="14">
        <f ca="1">SUM(CI$12:CI593)</f>
        <v>690156.67431078292</v>
      </c>
      <c r="CL593" s="77">
        <f ca="1">SUM(CG$12:CG593)+SUMIF(CH$12:CH593, "&lt;0")</f>
        <v>654185.0256391298</v>
      </c>
    </row>
    <row r="594" spans="1:90" x14ac:dyDescent="0.2">
      <c r="A594" s="56">
        <v>44768</v>
      </c>
      <c r="B594" s="76">
        <f ca="1">IF($A594&gt;= $C$5,$C$6, INDEX('[1]Historical Data'!$D$2:$D$742, MATCH(A594, '[1]Historical Data'!$B$2:$B$742, 0)))</f>
        <v>1942.7882857142852</v>
      </c>
      <c r="C594" s="79">
        <f t="shared" ref="C594:C657" ca="1" si="530">AVERAGE(B588:B594)</f>
        <v>1942.7882857142852</v>
      </c>
      <c r="D594" s="79">
        <f t="shared" ca="1" si="486"/>
        <v>1333.3132857142889</v>
      </c>
      <c r="E594" s="79">
        <f t="shared" ca="1" si="501"/>
        <v>609.47499999999627</v>
      </c>
      <c r="F594" s="79">
        <f t="shared" ca="1" si="502"/>
        <v>609.47499999999627</v>
      </c>
      <c r="G594" s="79">
        <f t="shared" ca="1" si="527"/>
        <v>1071396.4150000149</v>
      </c>
      <c r="H594" s="14">
        <f ca="1">SUM(F$12:F594)</f>
        <v>549410.11842857103</v>
      </c>
      <c r="I594" s="77">
        <f ca="1">SUM(D$12:D594)+SUMIF(E$12:E594, "&lt;0")</f>
        <v>521986.29657142819</v>
      </c>
      <c r="J594" s="14"/>
      <c r="K594" s="78">
        <v>44768</v>
      </c>
      <c r="L594" s="79">
        <f t="shared" ca="1" si="503"/>
        <v>1850.8969899038457</v>
      </c>
      <c r="M594" s="79">
        <f t="shared" ref="M594:M657" ca="1" si="531">AVERAGE(L588:L594)</f>
        <v>1850.8969899038457</v>
      </c>
      <c r="N594" s="79">
        <f t="shared" ca="1" si="487"/>
        <v>1241.4219899038494</v>
      </c>
      <c r="O594" s="79">
        <f t="shared" ca="1" si="504"/>
        <v>609.47499999999627</v>
      </c>
      <c r="P594" s="79">
        <f t="shared" ca="1" si="505"/>
        <v>609.47499999999627</v>
      </c>
      <c r="Q594" s="79">
        <f t="shared" ca="1" si="495"/>
        <v>1024439.9628408707</v>
      </c>
      <c r="R594" s="14">
        <f ca="1">SUM(P$12:P594)</f>
        <v>525150.81633461406</v>
      </c>
      <c r="S594" s="77">
        <f ca="1">SUM(N$12:N594)+SUMIF(O$12:O594, "&lt;0")</f>
        <v>499289.1465062488</v>
      </c>
      <c r="U594" s="78">
        <v>44768</v>
      </c>
      <c r="V594" s="79">
        <f t="shared" ca="1" si="506"/>
        <v>1250</v>
      </c>
      <c r="W594" s="79">
        <f t="shared" ref="W594:W657" ca="1" si="532">AVERAGE(V588:V594)</f>
        <v>1250</v>
      </c>
      <c r="X594" s="79">
        <f t="shared" ca="1" si="488"/>
        <v>295.48799999999801</v>
      </c>
      <c r="Y594" s="79">
        <f t="shared" ca="1" si="507"/>
        <v>954.51200000000199</v>
      </c>
      <c r="Z594" s="79">
        <f t="shared" ca="1" si="508"/>
        <v>954.51200000000199</v>
      </c>
      <c r="AA594" s="79">
        <f t="shared" ca="1" si="496"/>
        <v>717381.60100000002</v>
      </c>
      <c r="AB594" s="14">
        <f ca="1">SUM(Z$12:Z594)</f>
        <v>366514.011</v>
      </c>
      <c r="AC594" s="77">
        <f ca="1">SUM(X$12:X594)+SUMIF(Y$12:Y594, "&lt;0")</f>
        <v>350867.58999999997</v>
      </c>
      <c r="AE594" s="78">
        <v>44768</v>
      </c>
      <c r="AF594" s="79">
        <f t="shared" ca="1" si="509"/>
        <v>2000</v>
      </c>
      <c r="AG594" s="79">
        <f t="shared" ref="AG594:AG657" ca="1" si="533">AVERAGE(AF588:AF594)</f>
        <v>2000</v>
      </c>
      <c r="AH594" s="79">
        <f t="shared" ca="1" si="489"/>
        <v>1382.4534697864667</v>
      </c>
      <c r="AI594" s="79">
        <f t="shared" ca="1" si="510"/>
        <v>617.54653021353329</v>
      </c>
      <c r="AJ594" s="79">
        <f t="shared" ca="1" si="511"/>
        <v>617.54653021353329</v>
      </c>
      <c r="AK594" s="79">
        <f t="shared" ca="1" si="528"/>
        <v>1100081.4901089161</v>
      </c>
      <c r="AL594" s="14">
        <f ca="1">SUM(AJ$12:AJ594)</f>
        <v>564514.01100000006</v>
      </c>
      <c r="AM594" s="77">
        <f ca="1">SUM(AH$12:AH594)+SUMIF(AI$12:AI594, "&lt;0")</f>
        <v>535567.47910891625</v>
      </c>
      <c r="AO594" s="78">
        <v>44768</v>
      </c>
      <c r="AP594" s="79">
        <f t="shared" ca="1" si="512"/>
        <v>3000</v>
      </c>
      <c r="AQ594" s="79">
        <f t="shared" ref="AQ594:AQ657" ca="1" si="534">ROUND(AVERAGE(AP588:AP594), 0)</f>
        <v>3000</v>
      </c>
      <c r="AR594" s="79">
        <f t="shared" ca="1" si="490"/>
        <v>1826.3990804695343</v>
      </c>
      <c r="AS594" s="79">
        <f t="shared" ca="1" si="513"/>
        <v>1173.6009195304657</v>
      </c>
      <c r="AT594" s="79">
        <f t="shared" ca="1" si="514"/>
        <v>1173.6009195304657</v>
      </c>
      <c r="AU594" s="79">
        <f t="shared" ca="1" si="497"/>
        <v>1582967.7235622816</v>
      </c>
      <c r="AV594" s="14">
        <f ca="1">SUM(AT$12:AT594)</f>
        <v>811371.86826900614</v>
      </c>
      <c r="AW594" s="77">
        <f ca="1">SUM(AR$12:AR594)+SUMIF(AS$12:AS594, "&lt;0")</f>
        <v>771595.8552932759</v>
      </c>
      <c r="AX594" s="14"/>
      <c r="AZ594" s="78">
        <v>44768</v>
      </c>
      <c r="BA594" s="79">
        <f t="shared" ca="1" si="515"/>
        <v>1500</v>
      </c>
      <c r="BB594" s="79">
        <f t="shared" ref="BB594:BB657" ca="1" si="535">AVERAGE(BA588:BA594)</f>
        <v>1500</v>
      </c>
      <c r="BC594" s="79">
        <f t="shared" ca="1" si="491"/>
        <v>890.52500000000373</v>
      </c>
      <c r="BD594" s="79">
        <f t="shared" ca="1" si="516"/>
        <v>609.47499999999627</v>
      </c>
      <c r="BE594" s="79">
        <f t="shared" ca="1" si="517"/>
        <v>609.47499999999627</v>
      </c>
      <c r="BF594" s="79">
        <f t="shared" ca="1" si="498"/>
        <v>845131.60100000002</v>
      </c>
      <c r="BG594" s="14">
        <f ca="1">SUM(BE$12:BE594)</f>
        <v>432514.011</v>
      </c>
      <c r="BH594" s="77">
        <f ca="1">SUM(BC$12:BC594)+SUMIF(BD$12:BD594, "&lt;0")</f>
        <v>412617.59</v>
      </c>
      <c r="BJ594" s="78">
        <v>44768</v>
      </c>
      <c r="BK594" s="79">
        <f t="shared" ca="1" si="518"/>
        <v>1750</v>
      </c>
      <c r="BL594" s="79">
        <f t="shared" ref="BL594:BL657" ca="1" si="536">AVERAGE(BK588:BK594)</f>
        <v>1750</v>
      </c>
      <c r="BM594" s="79">
        <f t="shared" ca="1" si="492"/>
        <v>1140.5250000000037</v>
      </c>
      <c r="BN594" s="79">
        <f t="shared" ca="1" si="519"/>
        <v>609.47499999999627</v>
      </c>
      <c r="BO594" s="79">
        <f t="shared" ca="1" si="520"/>
        <v>609.47499999999627</v>
      </c>
      <c r="BP594" s="79">
        <f t="shared" ca="1" si="499"/>
        <v>972881.60100000002</v>
      </c>
      <c r="BQ594" s="14">
        <f ca="1">SUM(BO$12:BO594)</f>
        <v>498514.011</v>
      </c>
      <c r="BR594" s="77">
        <f ca="1">SUM(BM$12:BM594)+SUMIF(BN$12:BN594, "&lt;0")</f>
        <v>474367.58999999997</v>
      </c>
      <c r="BT594" s="78">
        <v>44768</v>
      </c>
      <c r="BU594" s="79">
        <f t="shared" ca="1" si="521"/>
        <v>2000</v>
      </c>
      <c r="BV594" s="79">
        <f t="shared" ref="BV594:BV657" ca="1" si="537">AVERAGE(BU588:BU594)</f>
        <v>2000</v>
      </c>
      <c r="BW594" s="79">
        <f t="shared" ca="1" si="493"/>
        <v>1382.4534697864667</v>
      </c>
      <c r="BX594" s="79">
        <f t="shared" ca="1" si="522"/>
        <v>617.54653021353329</v>
      </c>
      <c r="BY594" s="79">
        <f t="shared" ca="1" si="523"/>
        <v>617.54653021353329</v>
      </c>
      <c r="BZ594" s="79">
        <f t="shared" ca="1" si="529"/>
        <v>1100081.4901089161</v>
      </c>
      <c r="CA594" s="14">
        <f ca="1">SUM(BY$12:BY594)</f>
        <v>564514.01100000006</v>
      </c>
      <c r="CB594" s="77">
        <f ca="1">SUM(BW$12:BW594)+SUMIF(BX$12:BX594, "&lt;0")</f>
        <v>535567.47910891625</v>
      </c>
      <c r="CD594" s="78">
        <v>44768</v>
      </c>
      <c r="CE594" s="79">
        <f t="shared" ca="1" si="524"/>
        <v>2500</v>
      </c>
      <c r="CF594" s="79">
        <f t="shared" ref="CF594:CF657" ca="1" si="538">AVERAGE(CE588:CE594)</f>
        <v>2500</v>
      </c>
      <c r="CG594" s="79">
        <f t="shared" ca="1" si="494"/>
        <v>1382.4534697864667</v>
      </c>
      <c r="CH594" s="79">
        <f t="shared" ca="1" si="525"/>
        <v>1117.5465302135333</v>
      </c>
      <c r="CI594" s="79">
        <f t="shared" ca="1" si="526"/>
        <v>1117.5465302135333</v>
      </c>
      <c r="CJ594" s="79">
        <f t="shared" ca="1" si="500"/>
        <v>1346841.6999499127</v>
      </c>
      <c r="CK594" s="14">
        <f ca="1">SUM(CI$12:CI594)</f>
        <v>691274.22084099648</v>
      </c>
      <c r="CL594" s="77">
        <f ca="1">SUM(CG$12:CG594)+SUMIF(CH$12:CH594, "&lt;0")</f>
        <v>655567.47910891625</v>
      </c>
    </row>
    <row r="595" spans="1:90" x14ac:dyDescent="0.2">
      <c r="A595" s="56">
        <v>44769</v>
      </c>
      <c r="B595" s="76">
        <f ca="1">IF($A595&gt;= $C$5,$C$6, INDEX('[1]Historical Data'!$D$2:$D$742, MATCH(A595, '[1]Historical Data'!$B$2:$B$742, 0)))</f>
        <v>1942.7882857142852</v>
      </c>
      <c r="C595" s="79">
        <f t="shared" ca="1" si="530"/>
        <v>1942.7882857142852</v>
      </c>
      <c r="D595" s="79">
        <f t="shared" ca="1" si="486"/>
        <v>1171.7392857142838</v>
      </c>
      <c r="E595" s="79">
        <f t="shared" ca="1" si="501"/>
        <v>771.04900000000134</v>
      </c>
      <c r="F595" s="79">
        <f t="shared" ca="1" si="502"/>
        <v>771.04900000000134</v>
      </c>
      <c r="G595" s="79">
        <f t="shared" ca="1" si="527"/>
        <v>1073339.2032857293</v>
      </c>
      <c r="H595" s="14">
        <f ca="1">SUM(F$12:F595)</f>
        <v>550181.16742857103</v>
      </c>
      <c r="I595" s="77">
        <f ca="1">SUM(D$12:D595)+SUMIF(E$12:E595, "&lt;0")</f>
        <v>523158.03585714247</v>
      </c>
      <c r="J595" s="14"/>
      <c r="K595" s="78">
        <v>44769</v>
      </c>
      <c r="L595" s="79">
        <f t="shared" ca="1" si="503"/>
        <v>1850.8969899038457</v>
      </c>
      <c r="M595" s="79">
        <f t="shared" ca="1" si="531"/>
        <v>1850.8969899038457</v>
      </c>
      <c r="N595" s="79">
        <f t="shared" ca="1" si="487"/>
        <v>1079.8479899038443</v>
      </c>
      <c r="O595" s="79">
        <f t="shared" ca="1" si="504"/>
        <v>771.04900000000134</v>
      </c>
      <c r="P595" s="79">
        <f t="shared" ca="1" si="505"/>
        <v>771.04900000000134</v>
      </c>
      <c r="Q595" s="79">
        <f t="shared" ca="1" si="495"/>
        <v>1026290.8598307746</v>
      </c>
      <c r="R595" s="14">
        <f ca="1">SUM(P$12:P595)</f>
        <v>525921.86533461406</v>
      </c>
      <c r="S595" s="77">
        <f ca="1">SUM(N$12:N595)+SUMIF(O$12:O595, "&lt;0")</f>
        <v>500368.99449615262</v>
      </c>
      <c r="U595" s="78">
        <v>44769</v>
      </c>
      <c r="V595" s="79">
        <f t="shared" ca="1" si="506"/>
        <v>1250</v>
      </c>
      <c r="W595" s="79">
        <f t="shared" ca="1" si="532"/>
        <v>1250</v>
      </c>
      <c r="X595" s="79">
        <f t="shared" ca="1" si="488"/>
        <v>478.95099999999866</v>
      </c>
      <c r="Y595" s="79">
        <f t="shared" ca="1" si="507"/>
        <v>771.04900000000134</v>
      </c>
      <c r="Z595" s="79">
        <f t="shared" ca="1" si="508"/>
        <v>771.04900000000134</v>
      </c>
      <c r="AA595" s="79">
        <f t="shared" ca="1" si="496"/>
        <v>718631.60100000002</v>
      </c>
      <c r="AB595" s="14">
        <f ca="1">SUM(Z$12:Z595)</f>
        <v>367285.06</v>
      </c>
      <c r="AC595" s="77">
        <f ca="1">SUM(X$12:X595)+SUMIF(Y$12:Y595, "&lt;0")</f>
        <v>351346.54099999997</v>
      </c>
      <c r="AE595" s="78">
        <v>44769</v>
      </c>
      <c r="AF595" s="79">
        <f t="shared" ca="1" si="509"/>
        <v>2000</v>
      </c>
      <c r="AG595" s="79">
        <f t="shared" ca="1" si="533"/>
        <v>2000</v>
      </c>
      <c r="AH595" s="79">
        <f t="shared" ca="1" si="489"/>
        <v>1228.9509999999987</v>
      </c>
      <c r="AI595" s="79">
        <f t="shared" ca="1" si="510"/>
        <v>771.04900000000134</v>
      </c>
      <c r="AJ595" s="79">
        <f t="shared" ca="1" si="511"/>
        <v>771.04900000000134</v>
      </c>
      <c r="AK595" s="79">
        <f t="shared" ca="1" si="528"/>
        <v>1102081.4901089161</v>
      </c>
      <c r="AL595" s="14">
        <f ca="1">SUM(AJ$12:AJ595)</f>
        <v>565285.06000000006</v>
      </c>
      <c r="AM595" s="77">
        <f ca="1">SUM(AH$12:AH595)+SUMIF(AI$12:AI595, "&lt;0")</f>
        <v>536796.43010891625</v>
      </c>
      <c r="AO595" s="78">
        <v>44769</v>
      </c>
      <c r="AP595" s="79">
        <f t="shared" ca="1" si="512"/>
        <v>3000</v>
      </c>
      <c r="AQ595" s="79">
        <f t="shared" ca="1" si="534"/>
        <v>3000</v>
      </c>
      <c r="AR595" s="79">
        <f t="shared" ca="1" si="490"/>
        <v>1664.8250804695297</v>
      </c>
      <c r="AS595" s="79">
        <f t="shared" ca="1" si="513"/>
        <v>1335.1749195304703</v>
      </c>
      <c r="AT595" s="79">
        <f t="shared" ca="1" si="514"/>
        <v>1335.1749195304703</v>
      </c>
      <c r="AU595" s="79">
        <f t="shared" ca="1" si="497"/>
        <v>1585967.7235622816</v>
      </c>
      <c r="AV595" s="14">
        <f ca="1">SUM(AT$12:AT595)</f>
        <v>812707.04318853666</v>
      </c>
      <c r="AW595" s="77">
        <f ca="1">SUM(AR$12:AR595)+SUMIF(AS$12:AS595, "&lt;0")</f>
        <v>773260.68037374539</v>
      </c>
      <c r="AX595" s="14"/>
      <c r="AZ595" s="78">
        <v>44769</v>
      </c>
      <c r="BA595" s="79">
        <f t="shared" ca="1" si="515"/>
        <v>1500</v>
      </c>
      <c r="BB595" s="79">
        <f t="shared" ca="1" si="535"/>
        <v>1500</v>
      </c>
      <c r="BC595" s="79">
        <f t="shared" ca="1" si="491"/>
        <v>728.95099999999866</v>
      </c>
      <c r="BD595" s="79">
        <f t="shared" ca="1" si="516"/>
        <v>771.04900000000134</v>
      </c>
      <c r="BE595" s="79">
        <f t="shared" ca="1" si="517"/>
        <v>771.04900000000134</v>
      </c>
      <c r="BF595" s="79">
        <f t="shared" ca="1" si="498"/>
        <v>846631.60100000002</v>
      </c>
      <c r="BG595" s="14">
        <f ca="1">SUM(BE$12:BE595)</f>
        <v>433285.06</v>
      </c>
      <c r="BH595" s="77">
        <f ca="1">SUM(BC$12:BC595)+SUMIF(BD$12:BD595, "&lt;0")</f>
        <v>413346.54100000003</v>
      </c>
      <c r="BJ595" s="78">
        <v>44769</v>
      </c>
      <c r="BK595" s="79">
        <f t="shared" ca="1" si="518"/>
        <v>1750</v>
      </c>
      <c r="BL595" s="79">
        <f t="shared" ca="1" si="536"/>
        <v>1750</v>
      </c>
      <c r="BM595" s="79">
        <f t="shared" ca="1" si="492"/>
        <v>978.95099999999866</v>
      </c>
      <c r="BN595" s="79">
        <f t="shared" ca="1" si="519"/>
        <v>771.04900000000134</v>
      </c>
      <c r="BO595" s="79">
        <f t="shared" ca="1" si="520"/>
        <v>771.04900000000134</v>
      </c>
      <c r="BP595" s="79">
        <f t="shared" ca="1" si="499"/>
        <v>974631.60100000002</v>
      </c>
      <c r="BQ595" s="14">
        <f ca="1">SUM(BO$12:BO595)</f>
        <v>499285.06</v>
      </c>
      <c r="BR595" s="77">
        <f ca="1">SUM(BM$12:BM595)+SUMIF(BN$12:BN595, "&lt;0")</f>
        <v>475346.54099999997</v>
      </c>
      <c r="BT595" s="78">
        <v>44769</v>
      </c>
      <c r="BU595" s="79">
        <f t="shared" ca="1" si="521"/>
        <v>2000</v>
      </c>
      <c r="BV595" s="79">
        <f t="shared" ca="1" si="537"/>
        <v>2000</v>
      </c>
      <c r="BW595" s="79">
        <f t="shared" ca="1" si="493"/>
        <v>1228.9509999999987</v>
      </c>
      <c r="BX595" s="79">
        <f t="shared" ca="1" si="522"/>
        <v>771.04900000000134</v>
      </c>
      <c r="BY595" s="79">
        <f t="shared" ca="1" si="523"/>
        <v>771.04900000000134</v>
      </c>
      <c r="BZ595" s="79">
        <f t="shared" ca="1" si="529"/>
        <v>1102081.4901089161</v>
      </c>
      <c r="CA595" s="14">
        <f ca="1">SUM(BY$12:BY595)</f>
        <v>565285.06000000006</v>
      </c>
      <c r="CB595" s="77">
        <f ca="1">SUM(BW$12:BW595)+SUMIF(BX$12:BX595, "&lt;0")</f>
        <v>536796.43010891625</v>
      </c>
      <c r="CD595" s="78">
        <v>44769</v>
      </c>
      <c r="CE595" s="79">
        <f t="shared" ca="1" si="524"/>
        <v>2500</v>
      </c>
      <c r="CF595" s="79">
        <f t="shared" ca="1" si="538"/>
        <v>2500</v>
      </c>
      <c r="CG595" s="79">
        <f t="shared" ca="1" si="494"/>
        <v>1244.3847164335646</v>
      </c>
      <c r="CH595" s="79">
        <f t="shared" ca="1" si="525"/>
        <v>1255.6152835664354</v>
      </c>
      <c r="CI595" s="79">
        <f t="shared" ca="1" si="526"/>
        <v>1255.6152835664354</v>
      </c>
      <c r="CJ595" s="79">
        <f t="shared" ca="1" si="500"/>
        <v>1349341.6999499127</v>
      </c>
      <c r="CK595" s="14">
        <f ca="1">SUM(CI$12:CI595)</f>
        <v>692529.83612456289</v>
      </c>
      <c r="CL595" s="77">
        <f ca="1">SUM(CG$12:CG595)+SUMIF(CH$12:CH595, "&lt;0")</f>
        <v>656811.86382534984</v>
      </c>
    </row>
    <row r="596" spans="1:90" x14ac:dyDescent="0.2">
      <c r="A596" s="56">
        <v>44770</v>
      </c>
      <c r="B596" s="76">
        <f ca="1">IF($A596&gt;= $C$5,$C$6, INDEX('[1]Historical Data'!$D$2:$D$742, MATCH(A596, '[1]Historical Data'!$B$2:$B$742, 0)))</f>
        <v>1942.7882857142852</v>
      </c>
      <c r="C596" s="79">
        <f t="shared" ca="1" si="530"/>
        <v>1942.7882857142852</v>
      </c>
      <c r="D596" s="79">
        <f t="shared" ca="1" si="486"/>
        <v>1942.7882857142852</v>
      </c>
      <c r="E596" s="79">
        <f t="shared" ca="1" si="501"/>
        <v>0</v>
      </c>
      <c r="F596" s="79">
        <f t="shared" ca="1" si="502"/>
        <v>0</v>
      </c>
      <c r="G596" s="79">
        <f t="shared" ca="1" si="527"/>
        <v>1075281.9915714436</v>
      </c>
      <c r="H596" s="14">
        <f ca="1">SUM(F$12:F596)</f>
        <v>550181.16742857103</v>
      </c>
      <c r="I596" s="77">
        <f ca="1">SUM(D$12:D596)+SUMIF(E$12:E596, "&lt;0")</f>
        <v>525100.82414285676</v>
      </c>
      <c r="J596" s="14"/>
      <c r="K596" s="78">
        <v>44770</v>
      </c>
      <c r="L596" s="79">
        <f t="shared" ca="1" si="503"/>
        <v>1850.8969899038457</v>
      </c>
      <c r="M596" s="79">
        <f t="shared" ca="1" si="531"/>
        <v>1850.8969899038457</v>
      </c>
      <c r="N596" s="79">
        <f t="shared" ca="1" si="487"/>
        <v>1850.8969899038457</v>
      </c>
      <c r="O596" s="79">
        <f t="shared" ca="1" si="504"/>
        <v>0</v>
      </c>
      <c r="P596" s="79">
        <f t="shared" ca="1" si="505"/>
        <v>0</v>
      </c>
      <c r="Q596" s="79">
        <f t="shared" ca="1" si="495"/>
        <v>1028141.7568206785</v>
      </c>
      <c r="R596" s="14">
        <f ca="1">SUM(P$12:P596)</f>
        <v>525921.86533461406</v>
      </c>
      <c r="S596" s="77">
        <f ca="1">SUM(N$12:N596)+SUMIF(O$12:O596, "&lt;0")</f>
        <v>502219.89148605644</v>
      </c>
      <c r="U596" s="78">
        <v>44770</v>
      </c>
      <c r="V596" s="79">
        <f t="shared" ca="1" si="506"/>
        <v>1250</v>
      </c>
      <c r="W596" s="79">
        <f t="shared" ca="1" si="532"/>
        <v>1250</v>
      </c>
      <c r="X596" s="79">
        <f t="shared" ca="1" si="488"/>
        <v>1250</v>
      </c>
      <c r="Y596" s="79">
        <f t="shared" ca="1" si="507"/>
        <v>0</v>
      </c>
      <c r="Z596" s="79">
        <f t="shared" ca="1" si="508"/>
        <v>0</v>
      </c>
      <c r="AA596" s="79">
        <f t="shared" ca="1" si="496"/>
        <v>719881.60100000002</v>
      </c>
      <c r="AB596" s="14">
        <f ca="1">SUM(Z$12:Z596)</f>
        <v>367285.06</v>
      </c>
      <c r="AC596" s="77">
        <f ca="1">SUM(X$12:X596)+SUMIF(Y$12:Y596, "&lt;0")</f>
        <v>352596.54099999997</v>
      </c>
      <c r="AE596" s="78">
        <v>44770</v>
      </c>
      <c r="AF596" s="79">
        <f t="shared" ca="1" si="509"/>
        <v>2000</v>
      </c>
      <c r="AG596" s="79">
        <f t="shared" ca="1" si="533"/>
        <v>2000</v>
      </c>
      <c r="AH596" s="79">
        <f t="shared" ca="1" si="489"/>
        <v>2000</v>
      </c>
      <c r="AI596" s="79">
        <f t="shared" ca="1" si="510"/>
        <v>0</v>
      </c>
      <c r="AJ596" s="79">
        <f t="shared" ca="1" si="511"/>
        <v>0</v>
      </c>
      <c r="AK596" s="79">
        <f t="shared" ca="1" si="528"/>
        <v>1104081.4901089161</v>
      </c>
      <c r="AL596" s="14">
        <f ca="1">SUM(AJ$12:AJ596)</f>
        <v>565285.06000000006</v>
      </c>
      <c r="AM596" s="77">
        <f ca="1">SUM(AH$12:AH596)+SUMIF(AI$12:AI596, "&lt;0")</f>
        <v>538796.43010891625</v>
      </c>
      <c r="AO596" s="78">
        <v>44770</v>
      </c>
      <c r="AP596" s="79">
        <f t="shared" ca="1" si="512"/>
        <v>3000</v>
      </c>
      <c r="AQ596" s="79">
        <f t="shared" ca="1" si="534"/>
        <v>3000</v>
      </c>
      <c r="AR596" s="79">
        <f t="shared" ca="1" si="490"/>
        <v>2435.8740804695308</v>
      </c>
      <c r="AS596" s="79">
        <f t="shared" ca="1" si="513"/>
        <v>564.12591953046922</v>
      </c>
      <c r="AT596" s="79">
        <f t="shared" ca="1" si="514"/>
        <v>564.12591953046922</v>
      </c>
      <c r="AU596" s="79">
        <f t="shared" ca="1" si="497"/>
        <v>1588967.7235622816</v>
      </c>
      <c r="AV596" s="14">
        <f ca="1">SUM(AT$12:AT596)</f>
        <v>813271.16910806717</v>
      </c>
      <c r="AW596" s="77">
        <f ca="1">SUM(AR$12:AR596)+SUMIF(AS$12:AS596, "&lt;0")</f>
        <v>775696.55445421487</v>
      </c>
      <c r="AX596" s="14"/>
      <c r="AZ596" s="78">
        <v>44770</v>
      </c>
      <c r="BA596" s="79">
        <f t="shared" ca="1" si="515"/>
        <v>1500</v>
      </c>
      <c r="BB596" s="79">
        <f t="shared" ca="1" si="535"/>
        <v>1500</v>
      </c>
      <c r="BC596" s="79">
        <f t="shared" ca="1" si="491"/>
        <v>1500</v>
      </c>
      <c r="BD596" s="79">
        <f t="shared" ca="1" si="516"/>
        <v>0</v>
      </c>
      <c r="BE596" s="79">
        <f t="shared" ca="1" si="517"/>
        <v>0</v>
      </c>
      <c r="BF596" s="79">
        <f t="shared" ca="1" si="498"/>
        <v>848131.60100000002</v>
      </c>
      <c r="BG596" s="14">
        <f ca="1">SUM(BE$12:BE596)</f>
        <v>433285.06</v>
      </c>
      <c r="BH596" s="77">
        <f ca="1">SUM(BC$12:BC596)+SUMIF(BD$12:BD596, "&lt;0")</f>
        <v>414846.54100000003</v>
      </c>
      <c r="BJ596" s="78">
        <v>44770</v>
      </c>
      <c r="BK596" s="79">
        <f t="shared" ca="1" si="518"/>
        <v>1750</v>
      </c>
      <c r="BL596" s="79">
        <f t="shared" ca="1" si="536"/>
        <v>1750</v>
      </c>
      <c r="BM596" s="79">
        <f t="shared" ca="1" si="492"/>
        <v>1750</v>
      </c>
      <c r="BN596" s="79">
        <f t="shared" ca="1" si="519"/>
        <v>0</v>
      </c>
      <c r="BO596" s="79">
        <f t="shared" ca="1" si="520"/>
        <v>0</v>
      </c>
      <c r="BP596" s="79">
        <f t="shared" ca="1" si="499"/>
        <v>976381.60100000002</v>
      </c>
      <c r="BQ596" s="14">
        <f ca="1">SUM(BO$12:BO596)</f>
        <v>499285.06</v>
      </c>
      <c r="BR596" s="77">
        <f ca="1">SUM(BM$12:BM596)+SUMIF(BN$12:BN596, "&lt;0")</f>
        <v>477096.54099999997</v>
      </c>
      <c r="BT596" s="78">
        <v>44770</v>
      </c>
      <c r="BU596" s="79">
        <f t="shared" ca="1" si="521"/>
        <v>2000</v>
      </c>
      <c r="BV596" s="79">
        <f t="shared" ca="1" si="537"/>
        <v>2000</v>
      </c>
      <c r="BW596" s="79">
        <f t="shared" ca="1" si="493"/>
        <v>2000</v>
      </c>
      <c r="BX596" s="79">
        <f t="shared" ca="1" si="522"/>
        <v>0</v>
      </c>
      <c r="BY596" s="79">
        <f t="shared" ca="1" si="523"/>
        <v>0</v>
      </c>
      <c r="BZ596" s="79">
        <f t="shared" ca="1" si="529"/>
        <v>1104081.4901089161</v>
      </c>
      <c r="CA596" s="14">
        <f ca="1">SUM(BY$12:BY596)</f>
        <v>565285.06000000006</v>
      </c>
      <c r="CB596" s="77">
        <f ca="1">SUM(BW$12:BW596)+SUMIF(BX$12:BX596, "&lt;0")</f>
        <v>538796.43010891625</v>
      </c>
      <c r="CD596" s="78">
        <v>44770</v>
      </c>
      <c r="CE596" s="79">
        <f t="shared" ca="1" si="524"/>
        <v>2500</v>
      </c>
      <c r="CF596" s="79">
        <f t="shared" ca="1" si="538"/>
        <v>2500</v>
      </c>
      <c r="CG596" s="79">
        <f t="shared" ca="1" si="494"/>
        <v>2038.9389630806688</v>
      </c>
      <c r="CH596" s="79">
        <f t="shared" ca="1" si="525"/>
        <v>461.06103691933117</v>
      </c>
      <c r="CI596" s="79">
        <f t="shared" ca="1" si="526"/>
        <v>461.06103691933117</v>
      </c>
      <c r="CJ596" s="79">
        <f t="shared" ca="1" si="500"/>
        <v>1351841.6999499127</v>
      </c>
      <c r="CK596" s="14">
        <f ca="1">SUM(CI$12:CI596)</f>
        <v>692990.89716148225</v>
      </c>
      <c r="CL596" s="77">
        <f ca="1">SUM(CG$12:CG596)+SUMIF(CH$12:CH596, "&lt;0")</f>
        <v>658850.80278843048</v>
      </c>
    </row>
    <row r="597" spans="1:90" x14ac:dyDescent="0.2">
      <c r="A597" s="56">
        <v>44771</v>
      </c>
      <c r="B597" s="76">
        <f ca="1">IF($A597&gt;= $C$5,$C$6, INDEX('[1]Historical Data'!$D$2:$D$742, MATCH(A597, '[1]Historical Data'!$B$2:$B$742, 0)))</f>
        <v>1942.7882857142852</v>
      </c>
      <c r="C597" s="79">
        <f t="shared" ca="1" si="530"/>
        <v>1942.7882857142852</v>
      </c>
      <c r="D597" s="79">
        <f t="shared" ca="1" si="486"/>
        <v>1214.0212857142872</v>
      </c>
      <c r="E597" s="79">
        <f t="shared" ca="1" si="501"/>
        <v>728.76699999999801</v>
      </c>
      <c r="F597" s="79">
        <f t="shared" ca="1" si="502"/>
        <v>728.76699999999801</v>
      </c>
      <c r="G597" s="79">
        <f t="shared" ca="1" si="527"/>
        <v>1077224.779857158</v>
      </c>
      <c r="H597" s="14">
        <f ca="1">SUM(F$12:F597)</f>
        <v>550909.93442857102</v>
      </c>
      <c r="I597" s="77">
        <f ca="1">SUM(D$12:D597)+SUMIF(E$12:E597, "&lt;0")</f>
        <v>526314.84542857099</v>
      </c>
      <c r="J597" s="14"/>
      <c r="K597" s="78">
        <v>44771</v>
      </c>
      <c r="L597" s="79">
        <f t="shared" ca="1" si="503"/>
        <v>1850.8969899038457</v>
      </c>
      <c r="M597" s="79">
        <f t="shared" ca="1" si="531"/>
        <v>1850.8969899038457</v>
      </c>
      <c r="N597" s="79">
        <f t="shared" ca="1" si="487"/>
        <v>1122.1299899038477</v>
      </c>
      <c r="O597" s="79">
        <f t="shared" ca="1" si="504"/>
        <v>728.76699999999801</v>
      </c>
      <c r="P597" s="79">
        <f t="shared" ca="1" si="505"/>
        <v>728.76699999999801</v>
      </c>
      <c r="Q597" s="79">
        <f t="shared" ca="1" si="495"/>
        <v>1029992.6538105824</v>
      </c>
      <c r="R597" s="14">
        <f ca="1">SUM(P$12:P597)</f>
        <v>526650.63233461406</v>
      </c>
      <c r="S597" s="77">
        <f ca="1">SUM(N$12:N597)+SUMIF(O$12:O597, "&lt;0")</f>
        <v>503342.02147596027</v>
      </c>
      <c r="U597" s="78">
        <v>44771</v>
      </c>
      <c r="V597" s="79">
        <f t="shared" ca="1" si="506"/>
        <v>1250</v>
      </c>
      <c r="W597" s="79">
        <f t="shared" ca="1" si="532"/>
        <v>1250</v>
      </c>
      <c r="X597" s="79">
        <f t="shared" ca="1" si="488"/>
        <v>521.23300000000199</v>
      </c>
      <c r="Y597" s="79">
        <f t="shared" ca="1" si="507"/>
        <v>728.76699999999801</v>
      </c>
      <c r="Z597" s="79">
        <f t="shared" ca="1" si="508"/>
        <v>728.76699999999801</v>
      </c>
      <c r="AA597" s="79">
        <f t="shared" ca="1" si="496"/>
        <v>721131.60100000002</v>
      </c>
      <c r="AB597" s="14">
        <f ca="1">SUM(Z$12:Z597)</f>
        <v>368013.82699999999</v>
      </c>
      <c r="AC597" s="77">
        <f ca="1">SUM(X$12:X597)+SUMIF(Y$12:Y597, "&lt;0")</f>
        <v>353117.77399999998</v>
      </c>
      <c r="AE597" s="78">
        <v>44771</v>
      </c>
      <c r="AF597" s="79">
        <f t="shared" ca="1" si="509"/>
        <v>2000</v>
      </c>
      <c r="AG597" s="79">
        <f t="shared" ca="1" si="533"/>
        <v>2000</v>
      </c>
      <c r="AH597" s="79">
        <f t="shared" ca="1" si="489"/>
        <v>1271.233000000002</v>
      </c>
      <c r="AI597" s="79">
        <f t="shared" ca="1" si="510"/>
        <v>728.76699999999801</v>
      </c>
      <c r="AJ597" s="79">
        <f t="shared" ca="1" si="511"/>
        <v>728.76699999999801</v>
      </c>
      <c r="AK597" s="79">
        <f t="shared" ca="1" si="528"/>
        <v>1106081.4901089161</v>
      </c>
      <c r="AL597" s="14">
        <f ca="1">SUM(AJ$12:AJ597)</f>
        <v>566013.82700000005</v>
      </c>
      <c r="AM597" s="77">
        <f ca="1">SUM(AH$12:AH597)+SUMIF(AI$12:AI597, "&lt;0")</f>
        <v>540067.66310891625</v>
      </c>
      <c r="AO597" s="78">
        <v>44771</v>
      </c>
      <c r="AP597" s="79">
        <f t="shared" ca="1" si="512"/>
        <v>3000</v>
      </c>
      <c r="AQ597" s="79">
        <f t="shared" ca="1" si="534"/>
        <v>3000</v>
      </c>
      <c r="AR597" s="79">
        <f t="shared" ca="1" si="490"/>
        <v>1707.1070804695328</v>
      </c>
      <c r="AS597" s="79">
        <f t="shared" ca="1" si="513"/>
        <v>1292.8929195304672</v>
      </c>
      <c r="AT597" s="79">
        <f t="shared" ca="1" si="514"/>
        <v>1292.8929195304672</v>
      </c>
      <c r="AU597" s="79">
        <f t="shared" ca="1" si="497"/>
        <v>1591967.7235622816</v>
      </c>
      <c r="AV597" s="14">
        <f ca="1">SUM(AT$12:AT597)</f>
        <v>814564.06202759768</v>
      </c>
      <c r="AW597" s="77">
        <f ca="1">SUM(AR$12:AR597)+SUMIF(AS$12:AS597, "&lt;0")</f>
        <v>777403.66153468436</v>
      </c>
      <c r="AX597" s="14"/>
      <c r="AZ597" s="78">
        <v>44771</v>
      </c>
      <c r="BA597" s="79">
        <f t="shared" ca="1" si="515"/>
        <v>1500</v>
      </c>
      <c r="BB597" s="79">
        <f t="shared" ca="1" si="535"/>
        <v>1500</v>
      </c>
      <c r="BC597" s="79">
        <f t="shared" ca="1" si="491"/>
        <v>771.23300000000199</v>
      </c>
      <c r="BD597" s="79">
        <f t="shared" ca="1" si="516"/>
        <v>728.76699999999801</v>
      </c>
      <c r="BE597" s="79">
        <f t="shared" ca="1" si="517"/>
        <v>728.76699999999801</v>
      </c>
      <c r="BF597" s="79">
        <f t="shared" ca="1" si="498"/>
        <v>849631.60100000002</v>
      </c>
      <c r="BG597" s="14">
        <f ca="1">SUM(BE$12:BE597)</f>
        <v>434013.82699999999</v>
      </c>
      <c r="BH597" s="77">
        <f ca="1">SUM(BC$12:BC597)+SUMIF(BD$12:BD597, "&lt;0")</f>
        <v>415617.77400000003</v>
      </c>
      <c r="BJ597" s="78">
        <v>44771</v>
      </c>
      <c r="BK597" s="79">
        <f t="shared" ca="1" si="518"/>
        <v>1750</v>
      </c>
      <c r="BL597" s="79">
        <f t="shared" ca="1" si="536"/>
        <v>1750</v>
      </c>
      <c r="BM597" s="79">
        <f t="shared" ca="1" si="492"/>
        <v>1021.233000000002</v>
      </c>
      <c r="BN597" s="79">
        <f t="shared" ca="1" si="519"/>
        <v>728.76699999999801</v>
      </c>
      <c r="BO597" s="79">
        <f t="shared" ca="1" si="520"/>
        <v>728.76699999999801</v>
      </c>
      <c r="BP597" s="79">
        <f t="shared" ca="1" si="499"/>
        <v>978131.60100000002</v>
      </c>
      <c r="BQ597" s="14">
        <f ca="1">SUM(BO$12:BO597)</f>
        <v>500013.82699999999</v>
      </c>
      <c r="BR597" s="77">
        <f ca="1">SUM(BM$12:BM597)+SUMIF(BN$12:BN597, "&lt;0")</f>
        <v>478117.77399999998</v>
      </c>
      <c r="BT597" s="78">
        <v>44771</v>
      </c>
      <c r="BU597" s="79">
        <f t="shared" ca="1" si="521"/>
        <v>2000</v>
      </c>
      <c r="BV597" s="79">
        <f t="shared" ca="1" si="537"/>
        <v>2000</v>
      </c>
      <c r="BW597" s="79">
        <f t="shared" ca="1" si="493"/>
        <v>1271.233000000002</v>
      </c>
      <c r="BX597" s="79">
        <f t="shared" ca="1" si="522"/>
        <v>728.76699999999801</v>
      </c>
      <c r="BY597" s="79">
        <f t="shared" ca="1" si="523"/>
        <v>728.76699999999801</v>
      </c>
      <c r="BZ597" s="79">
        <f t="shared" ca="1" si="529"/>
        <v>1106081.4901089161</v>
      </c>
      <c r="CA597" s="14">
        <f ca="1">SUM(BY$12:BY597)</f>
        <v>566013.82700000005</v>
      </c>
      <c r="CB597" s="77">
        <f ca="1">SUM(BW$12:BW597)+SUMIF(BX$12:BX597, "&lt;0")</f>
        <v>540067.66310891625</v>
      </c>
      <c r="CD597" s="78">
        <v>44771</v>
      </c>
      <c r="CE597" s="79">
        <f t="shared" ca="1" si="524"/>
        <v>2500</v>
      </c>
      <c r="CF597" s="79">
        <f t="shared" ca="1" si="538"/>
        <v>2500</v>
      </c>
      <c r="CG597" s="79">
        <f t="shared" ca="1" si="494"/>
        <v>1333.6772097277735</v>
      </c>
      <c r="CH597" s="79">
        <f t="shared" ca="1" si="525"/>
        <v>1166.3227902722265</v>
      </c>
      <c r="CI597" s="79">
        <f t="shared" ca="1" si="526"/>
        <v>1166.3227902722265</v>
      </c>
      <c r="CJ597" s="79">
        <f t="shared" ca="1" si="500"/>
        <v>1354341.6999499127</v>
      </c>
      <c r="CK597" s="14">
        <f ca="1">SUM(CI$12:CI597)</f>
        <v>694157.21995175444</v>
      </c>
      <c r="CL597" s="77">
        <f ca="1">SUM(CG$12:CG597)+SUMIF(CH$12:CH597, "&lt;0")</f>
        <v>660184.47999815829</v>
      </c>
    </row>
    <row r="598" spans="1:90" x14ac:dyDescent="0.2">
      <c r="A598" s="56">
        <v>44772</v>
      </c>
      <c r="B598" s="76">
        <f ca="1">IF($A598&gt;= $C$5,$C$6, INDEX('[1]Historical Data'!$D$2:$D$742, MATCH(A598, '[1]Historical Data'!$B$2:$B$742, 0)))</f>
        <v>1942.7882857142852</v>
      </c>
      <c r="C598" s="79">
        <f t="shared" ca="1" si="530"/>
        <v>1942.7882857142852</v>
      </c>
      <c r="D598" s="79">
        <f t="shared" ca="1" si="486"/>
        <v>1823.9932857142824</v>
      </c>
      <c r="E598" s="79">
        <f t="shared" ca="1" si="501"/>
        <v>118.7950000000028</v>
      </c>
      <c r="F598" s="79">
        <f t="shared" ca="1" si="502"/>
        <v>118.7950000000028</v>
      </c>
      <c r="G598" s="79">
        <f t="shared" ca="1" si="527"/>
        <v>1079167.5681428723</v>
      </c>
      <c r="H598" s="14">
        <f ca="1">SUM(F$12:F598)</f>
        <v>551028.72942857107</v>
      </c>
      <c r="I598" s="77">
        <f ca="1">SUM(D$12:D598)+SUMIF(E$12:E598, "&lt;0")</f>
        <v>528138.83871428529</v>
      </c>
      <c r="J598" s="14"/>
      <c r="K598" s="78">
        <v>44772</v>
      </c>
      <c r="L598" s="79">
        <f t="shared" ca="1" si="503"/>
        <v>1850.8969899038457</v>
      </c>
      <c r="M598" s="79">
        <f t="shared" ca="1" si="531"/>
        <v>1850.8969899038457</v>
      </c>
      <c r="N598" s="79">
        <f t="shared" ca="1" si="487"/>
        <v>1732.1019899038429</v>
      </c>
      <c r="O598" s="79">
        <f t="shared" ca="1" si="504"/>
        <v>118.7950000000028</v>
      </c>
      <c r="P598" s="79">
        <f t="shared" ca="1" si="505"/>
        <v>118.7950000000028</v>
      </c>
      <c r="Q598" s="79">
        <f t="shared" ca="1" si="495"/>
        <v>1031843.5508004862</v>
      </c>
      <c r="R598" s="14">
        <f ca="1">SUM(P$12:P598)</f>
        <v>526769.4273346141</v>
      </c>
      <c r="S598" s="77">
        <f ca="1">SUM(N$12:N598)+SUMIF(O$12:O598, "&lt;0")</f>
        <v>505074.1234658641</v>
      </c>
      <c r="U598" s="78">
        <v>44772</v>
      </c>
      <c r="V598" s="79">
        <f t="shared" ca="1" si="506"/>
        <v>1250</v>
      </c>
      <c r="W598" s="79">
        <f t="shared" ca="1" si="532"/>
        <v>1250</v>
      </c>
      <c r="X598" s="79">
        <f t="shared" ca="1" si="488"/>
        <v>1131.2049999999972</v>
      </c>
      <c r="Y598" s="79">
        <f t="shared" ca="1" si="507"/>
        <v>118.7950000000028</v>
      </c>
      <c r="Z598" s="79">
        <f t="shared" ca="1" si="508"/>
        <v>118.7950000000028</v>
      </c>
      <c r="AA598" s="79">
        <f t="shared" ca="1" si="496"/>
        <v>722381.60100000002</v>
      </c>
      <c r="AB598" s="14">
        <f ca="1">SUM(Z$12:Z598)</f>
        <v>368132.62199999997</v>
      </c>
      <c r="AC598" s="77">
        <f ca="1">SUM(X$12:X598)+SUMIF(Y$12:Y598, "&lt;0")</f>
        <v>354248.97899999999</v>
      </c>
      <c r="AE598" s="78">
        <v>44772</v>
      </c>
      <c r="AF598" s="79">
        <f t="shared" ca="1" si="509"/>
        <v>2000</v>
      </c>
      <c r="AG598" s="79">
        <f t="shared" ca="1" si="533"/>
        <v>2000</v>
      </c>
      <c r="AH598" s="79">
        <f t="shared" ca="1" si="489"/>
        <v>1881.2049999999972</v>
      </c>
      <c r="AI598" s="79">
        <f t="shared" ca="1" si="510"/>
        <v>118.7950000000028</v>
      </c>
      <c r="AJ598" s="79">
        <f t="shared" ca="1" si="511"/>
        <v>118.7950000000028</v>
      </c>
      <c r="AK598" s="79">
        <f t="shared" ca="1" si="528"/>
        <v>1108081.4901089161</v>
      </c>
      <c r="AL598" s="14">
        <f ca="1">SUM(AJ$12:AJ598)</f>
        <v>566132.62200000009</v>
      </c>
      <c r="AM598" s="77">
        <f ca="1">SUM(AH$12:AH598)+SUMIF(AI$12:AI598, "&lt;0")</f>
        <v>541948.86810891621</v>
      </c>
      <c r="AO598" s="78">
        <v>44772</v>
      </c>
      <c r="AP598" s="79">
        <f t="shared" ca="1" si="512"/>
        <v>3000</v>
      </c>
      <c r="AQ598" s="79">
        <f t="shared" ca="1" si="534"/>
        <v>3000</v>
      </c>
      <c r="AR598" s="79">
        <f t="shared" ca="1" si="490"/>
        <v>2317.079080469528</v>
      </c>
      <c r="AS598" s="79">
        <f t="shared" ca="1" si="513"/>
        <v>682.92091953047202</v>
      </c>
      <c r="AT598" s="79">
        <f t="shared" ca="1" si="514"/>
        <v>682.92091953047202</v>
      </c>
      <c r="AU598" s="79">
        <f t="shared" ca="1" si="497"/>
        <v>1594967.7235622816</v>
      </c>
      <c r="AV598" s="14">
        <f ca="1">SUM(AT$12:AT598)</f>
        <v>815246.98294712813</v>
      </c>
      <c r="AW598" s="77">
        <f ca="1">SUM(AR$12:AR598)+SUMIF(AS$12:AS598, "&lt;0")</f>
        <v>779720.74061515392</v>
      </c>
      <c r="AX598" s="14"/>
      <c r="AZ598" s="78">
        <v>44772</v>
      </c>
      <c r="BA598" s="79">
        <f t="shared" ca="1" si="515"/>
        <v>1500</v>
      </c>
      <c r="BB598" s="79">
        <f t="shared" ca="1" si="535"/>
        <v>1500</v>
      </c>
      <c r="BC598" s="79">
        <f t="shared" ca="1" si="491"/>
        <v>1381.2049999999972</v>
      </c>
      <c r="BD598" s="79">
        <f t="shared" ca="1" si="516"/>
        <v>118.7950000000028</v>
      </c>
      <c r="BE598" s="79">
        <f t="shared" ca="1" si="517"/>
        <v>118.7950000000028</v>
      </c>
      <c r="BF598" s="79">
        <f t="shared" ca="1" si="498"/>
        <v>851131.60100000002</v>
      </c>
      <c r="BG598" s="14">
        <f ca="1">SUM(BE$12:BE598)</f>
        <v>434132.62199999997</v>
      </c>
      <c r="BH598" s="77">
        <f ca="1">SUM(BC$12:BC598)+SUMIF(BD$12:BD598, "&lt;0")</f>
        <v>416998.97900000005</v>
      </c>
      <c r="BJ598" s="78">
        <v>44772</v>
      </c>
      <c r="BK598" s="79">
        <f t="shared" ca="1" si="518"/>
        <v>1750</v>
      </c>
      <c r="BL598" s="79">
        <f t="shared" ca="1" si="536"/>
        <v>1750</v>
      </c>
      <c r="BM598" s="79">
        <f t="shared" ca="1" si="492"/>
        <v>1631.2049999999972</v>
      </c>
      <c r="BN598" s="79">
        <f t="shared" ca="1" si="519"/>
        <v>118.7950000000028</v>
      </c>
      <c r="BO598" s="79">
        <f t="shared" ca="1" si="520"/>
        <v>118.7950000000028</v>
      </c>
      <c r="BP598" s="79">
        <f t="shared" ca="1" si="499"/>
        <v>979881.60100000002</v>
      </c>
      <c r="BQ598" s="14">
        <f ca="1">SUM(BO$12:BO598)</f>
        <v>500132.62199999997</v>
      </c>
      <c r="BR598" s="77">
        <f ca="1">SUM(BM$12:BM598)+SUMIF(BN$12:BN598, "&lt;0")</f>
        <v>479748.97899999999</v>
      </c>
      <c r="BT598" s="78">
        <v>44772</v>
      </c>
      <c r="BU598" s="79">
        <f t="shared" ca="1" si="521"/>
        <v>2000</v>
      </c>
      <c r="BV598" s="79">
        <f t="shared" ca="1" si="537"/>
        <v>2000</v>
      </c>
      <c r="BW598" s="79">
        <f t="shared" ca="1" si="493"/>
        <v>1881.2049999999972</v>
      </c>
      <c r="BX598" s="79">
        <f t="shared" ca="1" si="522"/>
        <v>118.7950000000028</v>
      </c>
      <c r="BY598" s="79">
        <f t="shared" ca="1" si="523"/>
        <v>118.7950000000028</v>
      </c>
      <c r="BZ598" s="79">
        <f t="shared" ca="1" si="529"/>
        <v>1108081.4901089161</v>
      </c>
      <c r="CA598" s="14">
        <f ca="1">SUM(BY$12:BY598)</f>
        <v>566132.62200000009</v>
      </c>
      <c r="CB598" s="77">
        <f ca="1">SUM(BW$12:BW598)+SUMIF(BX$12:BX598, "&lt;0")</f>
        <v>541948.86810891621</v>
      </c>
      <c r="CD598" s="78">
        <v>44772</v>
      </c>
      <c r="CE598" s="79">
        <f t="shared" ca="1" si="524"/>
        <v>2500</v>
      </c>
      <c r="CF598" s="79">
        <f t="shared" ca="1" si="538"/>
        <v>2500</v>
      </c>
      <c r="CG598" s="79">
        <f t="shared" ca="1" si="494"/>
        <v>1967.1544563748716</v>
      </c>
      <c r="CH598" s="79">
        <f t="shared" ca="1" si="525"/>
        <v>532.84554362512836</v>
      </c>
      <c r="CI598" s="79">
        <f t="shared" ca="1" si="526"/>
        <v>532.84554362512836</v>
      </c>
      <c r="CJ598" s="79">
        <f t="shared" ca="1" si="500"/>
        <v>1356841.6999499127</v>
      </c>
      <c r="CK598" s="14">
        <f ca="1">SUM(CI$12:CI598)</f>
        <v>694690.06549537962</v>
      </c>
      <c r="CL598" s="77">
        <f ca="1">SUM(CG$12:CG598)+SUMIF(CH$12:CH598, "&lt;0")</f>
        <v>662151.63445453311</v>
      </c>
    </row>
    <row r="599" spans="1:90" x14ac:dyDescent="0.2">
      <c r="A599" s="56">
        <v>44773</v>
      </c>
      <c r="B599" s="76">
        <f ca="1">IF($A599&gt;= $C$5,$C$6, INDEX('[1]Historical Data'!$D$2:$D$742, MATCH(A599, '[1]Historical Data'!$B$2:$B$742, 0)))</f>
        <v>1942.7882857142852</v>
      </c>
      <c r="C599" s="79">
        <f t="shared" ca="1" si="530"/>
        <v>1942.7882857142852</v>
      </c>
      <c r="D599" s="79">
        <f t="shared" ca="1" si="486"/>
        <v>965.43528571428328</v>
      </c>
      <c r="E599" s="79">
        <f t="shared" ca="1" si="501"/>
        <v>977.35300000000188</v>
      </c>
      <c r="F599" s="79">
        <f t="shared" ca="1" si="502"/>
        <v>977.35300000000188</v>
      </c>
      <c r="G599" s="79">
        <f t="shared" ca="1" si="527"/>
        <v>1081110.3564285866</v>
      </c>
      <c r="H599" s="14">
        <f ca="1">SUM(F$12:F599)</f>
        <v>552006.08242857107</v>
      </c>
      <c r="I599" s="77">
        <f ca="1">SUM(D$12:D599)+SUMIF(E$12:E599, "&lt;0")</f>
        <v>529104.27399999963</v>
      </c>
      <c r="J599" s="14"/>
      <c r="K599" s="78">
        <v>44773</v>
      </c>
      <c r="L599" s="79">
        <f t="shared" ca="1" si="503"/>
        <v>1850.8969899038457</v>
      </c>
      <c r="M599" s="79">
        <f t="shared" ca="1" si="531"/>
        <v>1850.8969899038457</v>
      </c>
      <c r="N599" s="79">
        <f t="shared" ca="1" si="487"/>
        <v>873.54398990384379</v>
      </c>
      <c r="O599" s="79">
        <f t="shared" ca="1" si="504"/>
        <v>977.35300000000188</v>
      </c>
      <c r="P599" s="79">
        <f t="shared" ca="1" si="505"/>
        <v>977.35300000000188</v>
      </c>
      <c r="Q599" s="79">
        <f t="shared" ca="1" si="495"/>
        <v>1033694.4477903901</v>
      </c>
      <c r="R599" s="14">
        <f ca="1">SUM(P$12:P599)</f>
        <v>527746.7803346141</v>
      </c>
      <c r="S599" s="77">
        <f ca="1">SUM(N$12:N599)+SUMIF(O$12:O599, "&lt;0")</f>
        <v>505947.66745576792</v>
      </c>
      <c r="U599" s="78">
        <v>44773</v>
      </c>
      <c r="V599" s="79">
        <f t="shared" ca="1" si="506"/>
        <v>1250</v>
      </c>
      <c r="W599" s="79">
        <f t="shared" ca="1" si="532"/>
        <v>1250</v>
      </c>
      <c r="X599" s="79">
        <f t="shared" ca="1" si="488"/>
        <v>272.64699999999812</v>
      </c>
      <c r="Y599" s="79">
        <f t="shared" ca="1" si="507"/>
        <v>977.35300000000188</v>
      </c>
      <c r="Z599" s="79">
        <f t="shared" ca="1" si="508"/>
        <v>977.35300000000188</v>
      </c>
      <c r="AA599" s="79">
        <f t="shared" ca="1" si="496"/>
        <v>723631.60100000002</v>
      </c>
      <c r="AB599" s="14">
        <f ca="1">SUM(Z$12:Z599)</f>
        <v>369109.97499999998</v>
      </c>
      <c r="AC599" s="77">
        <f ca="1">SUM(X$12:X599)+SUMIF(Y$12:Y599, "&lt;0")</f>
        <v>354521.62599999999</v>
      </c>
      <c r="AE599" s="78">
        <v>44773</v>
      </c>
      <c r="AF599" s="79">
        <f t="shared" ca="1" si="509"/>
        <v>2000</v>
      </c>
      <c r="AG599" s="79">
        <f t="shared" ca="1" si="533"/>
        <v>2000</v>
      </c>
      <c r="AH599" s="79">
        <f t="shared" ca="1" si="489"/>
        <v>1022.6469999999981</v>
      </c>
      <c r="AI599" s="79">
        <f t="shared" ca="1" si="510"/>
        <v>977.35300000000188</v>
      </c>
      <c r="AJ599" s="79">
        <f t="shared" ca="1" si="511"/>
        <v>977.35300000000188</v>
      </c>
      <c r="AK599" s="79">
        <f t="shared" ca="1" si="528"/>
        <v>1110081.4901089161</v>
      </c>
      <c r="AL599" s="14">
        <f ca="1">SUM(AJ$12:AJ599)</f>
        <v>567109.97500000009</v>
      </c>
      <c r="AM599" s="77">
        <f ca="1">SUM(AH$12:AH599)+SUMIF(AI$12:AI599, "&lt;0")</f>
        <v>542971.51510891621</v>
      </c>
      <c r="AO599" s="78">
        <v>44773</v>
      </c>
      <c r="AP599" s="79">
        <f t="shared" ca="1" si="512"/>
        <v>3000</v>
      </c>
      <c r="AQ599" s="79">
        <f t="shared" ca="1" si="534"/>
        <v>3000</v>
      </c>
      <c r="AR599" s="79">
        <f t="shared" ca="1" si="490"/>
        <v>1458.5210804695289</v>
      </c>
      <c r="AS599" s="79">
        <f t="shared" ca="1" si="513"/>
        <v>1541.4789195304711</v>
      </c>
      <c r="AT599" s="79">
        <f t="shared" ca="1" si="514"/>
        <v>1541.4789195304711</v>
      </c>
      <c r="AU599" s="79">
        <f t="shared" ca="1" si="497"/>
        <v>1597967.7235622816</v>
      </c>
      <c r="AV599" s="14">
        <f ca="1">SUM(AT$12:AT599)</f>
        <v>816788.46186665865</v>
      </c>
      <c r="AW599" s="77">
        <f ca="1">SUM(AR$12:AR599)+SUMIF(AS$12:AS599, "&lt;0")</f>
        <v>781179.2616956234</v>
      </c>
      <c r="AX599" s="14"/>
      <c r="AZ599" s="78">
        <v>44773</v>
      </c>
      <c r="BA599" s="79">
        <f t="shared" ca="1" si="515"/>
        <v>1500</v>
      </c>
      <c r="BB599" s="79">
        <f t="shared" ca="1" si="535"/>
        <v>1500</v>
      </c>
      <c r="BC599" s="79">
        <f t="shared" ca="1" si="491"/>
        <v>522.64699999999812</v>
      </c>
      <c r="BD599" s="79">
        <f t="shared" ca="1" si="516"/>
        <v>977.35300000000188</v>
      </c>
      <c r="BE599" s="79">
        <f t="shared" ca="1" si="517"/>
        <v>977.35300000000188</v>
      </c>
      <c r="BF599" s="79">
        <f t="shared" ca="1" si="498"/>
        <v>852631.60100000002</v>
      </c>
      <c r="BG599" s="14">
        <f ca="1">SUM(BE$12:BE599)</f>
        <v>435109.97499999998</v>
      </c>
      <c r="BH599" s="77">
        <f ca="1">SUM(BC$12:BC599)+SUMIF(BD$12:BD599, "&lt;0")</f>
        <v>417521.62600000005</v>
      </c>
      <c r="BJ599" s="78">
        <v>44773</v>
      </c>
      <c r="BK599" s="79">
        <f t="shared" ca="1" si="518"/>
        <v>1750</v>
      </c>
      <c r="BL599" s="79">
        <f t="shared" ca="1" si="536"/>
        <v>1750</v>
      </c>
      <c r="BM599" s="79">
        <f t="shared" ca="1" si="492"/>
        <v>772.64699999999812</v>
      </c>
      <c r="BN599" s="79">
        <f t="shared" ca="1" si="519"/>
        <v>977.35300000000188</v>
      </c>
      <c r="BO599" s="79">
        <f t="shared" ca="1" si="520"/>
        <v>977.35300000000188</v>
      </c>
      <c r="BP599" s="79">
        <f t="shared" ca="1" si="499"/>
        <v>981631.60100000002</v>
      </c>
      <c r="BQ599" s="14">
        <f ca="1">SUM(BO$12:BO599)</f>
        <v>501109.97499999998</v>
      </c>
      <c r="BR599" s="77">
        <f ca="1">SUM(BM$12:BM599)+SUMIF(BN$12:BN599, "&lt;0")</f>
        <v>480521.62599999999</v>
      </c>
      <c r="BT599" s="78">
        <v>44773</v>
      </c>
      <c r="BU599" s="79">
        <f t="shared" ca="1" si="521"/>
        <v>2000</v>
      </c>
      <c r="BV599" s="79">
        <f t="shared" ca="1" si="537"/>
        <v>2000</v>
      </c>
      <c r="BW599" s="79">
        <f t="shared" ca="1" si="493"/>
        <v>1022.6469999999981</v>
      </c>
      <c r="BX599" s="79">
        <f t="shared" ca="1" si="522"/>
        <v>977.35300000000188</v>
      </c>
      <c r="BY599" s="79">
        <f t="shared" ca="1" si="523"/>
        <v>977.35300000000188</v>
      </c>
      <c r="BZ599" s="79">
        <f t="shared" ca="1" si="529"/>
        <v>1110081.4901089161</v>
      </c>
      <c r="CA599" s="14">
        <f ca="1">SUM(BY$12:BY599)</f>
        <v>567109.97500000009</v>
      </c>
      <c r="CB599" s="77">
        <f ca="1">SUM(BW$12:BW599)+SUMIF(BX$12:BX599, "&lt;0")</f>
        <v>542971.51510891621</v>
      </c>
      <c r="CD599" s="78">
        <v>44773</v>
      </c>
      <c r="CE599" s="79">
        <f t="shared" ca="1" si="524"/>
        <v>2500</v>
      </c>
      <c r="CF599" s="79">
        <f t="shared" ca="1" si="538"/>
        <v>2500</v>
      </c>
      <c r="CG599" s="79">
        <f t="shared" ca="1" si="494"/>
        <v>1132.1017030219755</v>
      </c>
      <c r="CH599" s="79">
        <f t="shared" ca="1" si="525"/>
        <v>1367.8982969780245</v>
      </c>
      <c r="CI599" s="79">
        <f t="shared" ca="1" si="526"/>
        <v>1367.8982969780245</v>
      </c>
      <c r="CJ599" s="79">
        <f t="shared" ca="1" si="500"/>
        <v>1359341.6999499127</v>
      </c>
      <c r="CK599" s="14">
        <f ca="1">SUM(CI$12:CI599)</f>
        <v>696057.96379235759</v>
      </c>
      <c r="CL599" s="77">
        <f ca="1">SUM(CG$12:CG599)+SUMIF(CH$12:CH599, "&lt;0")</f>
        <v>663283.73615755513</v>
      </c>
    </row>
    <row r="600" spans="1:90" x14ac:dyDescent="0.2">
      <c r="A600" s="56">
        <v>44774</v>
      </c>
      <c r="B600" s="76">
        <f ca="1">IF($A600&gt;= $C$5,$C$6, INDEX('[1]Historical Data'!$D$2:$D$742, MATCH(A600, '[1]Historical Data'!$B$2:$B$742, 0)))</f>
        <v>1942.7882857142852</v>
      </c>
      <c r="C600" s="79">
        <f t="shared" ca="1" si="530"/>
        <v>1942.7882857142852</v>
      </c>
      <c r="D600" s="79">
        <f t="shared" ca="1" si="486"/>
        <v>921.6532857142904</v>
      </c>
      <c r="E600" s="79">
        <f t="shared" ca="1" si="501"/>
        <v>1021.1349999999948</v>
      </c>
      <c r="F600" s="79">
        <f t="shared" ca="1" si="502"/>
        <v>1021.1349999999948</v>
      </c>
      <c r="G600" s="79">
        <f t="shared" ca="1" si="527"/>
        <v>1083053.144714301</v>
      </c>
      <c r="H600" s="14">
        <f ca="1">SUM(F$12:F600)</f>
        <v>553027.21742857108</v>
      </c>
      <c r="I600" s="77">
        <f ca="1">SUM(D$12:D600)+SUMIF(E$12:E600, "&lt;0")</f>
        <v>530025.92728571396</v>
      </c>
      <c r="J600" s="14"/>
      <c r="K600" s="78">
        <v>44774</v>
      </c>
      <c r="L600" s="79">
        <f t="shared" ca="1" si="503"/>
        <v>1850.8969899038457</v>
      </c>
      <c r="M600" s="79">
        <f t="shared" ca="1" si="531"/>
        <v>1850.8969899038457</v>
      </c>
      <c r="N600" s="79">
        <f t="shared" ca="1" si="487"/>
        <v>829.76198990385092</v>
      </c>
      <c r="O600" s="79">
        <f t="shared" ca="1" si="504"/>
        <v>1021.1349999999948</v>
      </c>
      <c r="P600" s="79">
        <f t="shared" ca="1" si="505"/>
        <v>1021.1349999999948</v>
      </c>
      <c r="Q600" s="79">
        <f t="shared" ca="1" si="495"/>
        <v>1035545.344780294</v>
      </c>
      <c r="R600" s="14">
        <f ca="1">SUM(P$12:P600)</f>
        <v>528767.91533461411</v>
      </c>
      <c r="S600" s="77">
        <f ca="1">SUM(N$12:N600)+SUMIF(O$12:O600, "&lt;0")</f>
        <v>506777.42944567179</v>
      </c>
      <c r="U600" s="78">
        <v>44774</v>
      </c>
      <c r="V600" s="79">
        <f t="shared" ca="1" si="506"/>
        <v>1250</v>
      </c>
      <c r="W600" s="79">
        <f t="shared" ca="1" si="532"/>
        <v>1250</v>
      </c>
      <c r="X600" s="79">
        <f t="shared" ca="1" si="488"/>
        <v>228.86500000000524</v>
      </c>
      <c r="Y600" s="79">
        <f t="shared" ca="1" si="507"/>
        <v>1021.1349999999948</v>
      </c>
      <c r="Z600" s="79">
        <f t="shared" ca="1" si="508"/>
        <v>1021.1349999999948</v>
      </c>
      <c r="AA600" s="79">
        <f t="shared" ca="1" si="496"/>
        <v>724881.60100000002</v>
      </c>
      <c r="AB600" s="14">
        <f ca="1">SUM(Z$12:Z600)</f>
        <v>370131.11</v>
      </c>
      <c r="AC600" s="77">
        <f ca="1">SUM(X$12:X600)+SUMIF(Y$12:Y600, "&lt;0")</f>
        <v>354750.49099999998</v>
      </c>
      <c r="AE600" s="78">
        <v>44774</v>
      </c>
      <c r="AF600" s="79">
        <f t="shared" ca="1" si="509"/>
        <v>2000</v>
      </c>
      <c r="AG600" s="79">
        <f t="shared" ca="1" si="533"/>
        <v>2000</v>
      </c>
      <c r="AH600" s="79">
        <f t="shared" ca="1" si="489"/>
        <v>978.86500000000524</v>
      </c>
      <c r="AI600" s="79">
        <f t="shared" ca="1" si="510"/>
        <v>1021.1349999999948</v>
      </c>
      <c r="AJ600" s="79">
        <f t="shared" ca="1" si="511"/>
        <v>1021.1349999999948</v>
      </c>
      <c r="AK600" s="79">
        <f t="shared" ca="1" si="528"/>
        <v>1112081.4901089161</v>
      </c>
      <c r="AL600" s="14">
        <f ca="1">SUM(AJ$12:AJ600)</f>
        <v>568131.1100000001</v>
      </c>
      <c r="AM600" s="77">
        <f ca="1">SUM(AH$12:AH600)+SUMIF(AI$12:AI600, "&lt;0")</f>
        <v>543950.3801089162</v>
      </c>
      <c r="AO600" s="78">
        <v>44774</v>
      </c>
      <c r="AP600" s="79">
        <f t="shared" ca="1" si="512"/>
        <v>3000</v>
      </c>
      <c r="AQ600" s="79">
        <f t="shared" ca="1" si="534"/>
        <v>3000</v>
      </c>
      <c r="AR600" s="79">
        <f t="shared" ca="1" si="490"/>
        <v>1414.739080469536</v>
      </c>
      <c r="AS600" s="79">
        <f t="shared" ca="1" si="513"/>
        <v>1585.260919530464</v>
      </c>
      <c r="AT600" s="79">
        <f t="shared" ca="1" si="514"/>
        <v>1585.260919530464</v>
      </c>
      <c r="AU600" s="79">
        <f t="shared" ca="1" si="497"/>
        <v>1600967.7235622816</v>
      </c>
      <c r="AV600" s="14">
        <f ca="1">SUM(AT$12:AT600)</f>
        <v>818373.72278618906</v>
      </c>
      <c r="AW600" s="77">
        <f ca="1">SUM(AR$12:AR600)+SUMIF(AS$12:AS600, "&lt;0")</f>
        <v>782594.00077609299</v>
      </c>
      <c r="AX600" s="14"/>
      <c r="AZ600" s="78">
        <v>44774</v>
      </c>
      <c r="BA600" s="79">
        <f t="shared" ca="1" si="515"/>
        <v>1500</v>
      </c>
      <c r="BB600" s="79">
        <f t="shared" ca="1" si="535"/>
        <v>1500</v>
      </c>
      <c r="BC600" s="79">
        <f t="shared" ca="1" si="491"/>
        <v>478.86500000000524</v>
      </c>
      <c r="BD600" s="79">
        <f t="shared" ca="1" si="516"/>
        <v>1021.1349999999948</v>
      </c>
      <c r="BE600" s="79">
        <f t="shared" ca="1" si="517"/>
        <v>1021.1349999999948</v>
      </c>
      <c r="BF600" s="79">
        <f t="shared" ca="1" si="498"/>
        <v>854131.60100000002</v>
      </c>
      <c r="BG600" s="14">
        <f ca="1">SUM(BE$12:BE600)</f>
        <v>436131.11</v>
      </c>
      <c r="BH600" s="77">
        <f ca="1">SUM(BC$12:BC600)+SUMIF(BD$12:BD600, "&lt;0")</f>
        <v>418000.49100000004</v>
      </c>
      <c r="BJ600" s="78">
        <v>44774</v>
      </c>
      <c r="BK600" s="79">
        <f t="shared" ca="1" si="518"/>
        <v>1750</v>
      </c>
      <c r="BL600" s="79">
        <f t="shared" ca="1" si="536"/>
        <v>1750</v>
      </c>
      <c r="BM600" s="79">
        <f t="shared" ca="1" si="492"/>
        <v>728.86500000000524</v>
      </c>
      <c r="BN600" s="79">
        <f t="shared" ca="1" si="519"/>
        <v>1021.1349999999948</v>
      </c>
      <c r="BO600" s="79">
        <f t="shared" ca="1" si="520"/>
        <v>1021.1349999999948</v>
      </c>
      <c r="BP600" s="79">
        <f t="shared" ca="1" si="499"/>
        <v>983381.60100000002</v>
      </c>
      <c r="BQ600" s="14">
        <f ca="1">SUM(BO$12:BO600)</f>
        <v>502131.11</v>
      </c>
      <c r="BR600" s="77">
        <f ca="1">SUM(BM$12:BM600)+SUMIF(BN$12:BN600, "&lt;0")</f>
        <v>481250.49099999998</v>
      </c>
      <c r="BT600" s="78">
        <v>44774</v>
      </c>
      <c r="BU600" s="79">
        <f t="shared" ca="1" si="521"/>
        <v>2000</v>
      </c>
      <c r="BV600" s="79">
        <f t="shared" ca="1" si="537"/>
        <v>2000</v>
      </c>
      <c r="BW600" s="79">
        <f t="shared" ca="1" si="493"/>
        <v>978.86500000000524</v>
      </c>
      <c r="BX600" s="79">
        <f t="shared" ca="1" si="522"/>
        <v>1021.1349999999948</v>
      </c>
      <c r="BY600" s="79">
        <f t="shared" ca="1" si="523"/>
        <v>1021.1349999999948</v>
      </c>
      <c r="BZ600" s="79">
        <f t="shared" ca="1" si="529"/>
        <v>1112081.4901089161</v>
      </c>
      <c r="CA600" s="14">
        <f ca="1">SUM(BY$12:BY600)</f>
        <v>568131.1100000001</v>
      </c>
      <c r="CB600" s="77">
        <f ca="1">SUM(BW$12:BW600)+SUMIF(BX$12:BX600, "&lt;0")</f>
        <v>543950.3801089162</v>
      </c>
      <c r="CD600" s="78">
        <v>44774</v>
      </c>
      <c r="CE600" s="79">
        <f t="shared" ca="1" si="524"/>
        <v>2500</v>
      </c>
      <c r="CF600" s="79">
        <f t="shared" ca="1" si="538"/>
        <v>2500</v>
      </c>
      <c r="CG600" s="79">
        <f t="shared" ca="1" si="494"/>
        <v>1111.8249496690855</v>
      </c>
      <c r="CH600" s="79">
        <f t="shared" ca="1" si="525"/>
        <v>1388.1750503309145</v>
      </c>
      <c r="CI600" s="79">
        <f t="shared" ca="1" si="526"/>
        <v>1388.1750503309145</v>
      </c>
      <c r="CJ600" s="79">
        <f t="shared" ca="1" si="500"/>
        <v>1361841.6999499127</v>
      </c>
      <c r="CK600" s="14">
        <f ca="1">SUM(CI$12:CI600)</f>
        <v>697446.13884268852</v>
      </c>
      <c r="CL600" s="77">
        <f ca="1">SUM(CG$12:CG600)+SUMIF(CH$12:CH600, "&lt;0")</f>
        <v>664395.5611072242</v>
      </c>
    </row>
    <row r="601" spans="1:90" x14ac:dyDescent="0.2">
      <c r="A601" s="56">
        <v>44775</v>
      </c>
      <c r="B601" s="76">
        <f ca="1">IF($A601&gt;= $C$5,$C$6, INDEX('[1]Historical Data'!$D$2:$D$742, MATCH(A601, '[1]Historical Data'!$B$2:$B$742, 0)))</f>
        <v>1942.7882857142852</v>
      </c>
      <c r="C601" s="79">
        <f t="shared" ca="1" si="530"/>
        <v>1942.7882857142852</v>
      </c>
      <c r="D601" s="79">
        <f t="shared" ca="1" si="486"/>
        <v>1942.7882857142852</v>
      </c>
      <c r="E601" s="79">
        <f t="shared" ca="1" si="501"/>
        <v>0</v>
      </c>
      <c r="F601" s="79">
        <f t="shared" ca="1" si="502"/>
        <v>0</v>
      </c>
      <c r="G601" s="79">
        <f t="shared" ca="1" si="527"/>
        <v>1084995.9330000153</v>
      </c>
      <c r="H601" s="14">
        <f ca="1">SUM(F$12:F601)</f>
        <v>553027.21742857108</v>
      </c>
      <c r="I601" s="77">
        <f ca="1">SUM(D$12:D601)+SUMIF(E$12:E601, "&lt;0")</f>
        <v>531968.7155714283</v>
      </c>
      <c r="J601" s="14"/>
      <c r="K601" s="78">
        <v>44775</v>
      </c>
      <c r="L601" s="79">
        <f t="shared" ca="1" si="503"/>
        <v>1850.8969899038457</v>
      </c>
      <c r="M601" s="79">
        <f t="shared" ca="1" si="531"/>
        <v>1850.8969899038457</v>
      </c>
      <c r="N601" s="79">
        <f t="shared" ca="1" si="487"/>
        <v>1850.8969899038457</v>
      </c>
      <c r="O601" s="79">
        <f t="shared" ca="1" si="504"/>
        <v>0</v>
      </c>
      <c r="P601" s="79">
        <f t="shared" ca="1" si="505"/>
        <v>0</v>
      </c>
      <c r="Q601" s="79">
        <f t="shared" ca="1" si="495"/>
        <v>1037396.2417701979</v>
      </c>
      <c r="R601" s="14">
        <f ca="1">SUM(P$12:P601)</f>
        <v>528767.91533461411</v>
      </c>
      <c r="S601" s="77">
        <f ca="1">SUM(N$12:N601)+SUMIF(O$12:O601, "&lt;0")</f>
        <v>508628.32643557561</v>
      </c>
      <c r="U601" s="78">
        <v>44775</v>
      </c>
      <c r="V601" s="79">
        <f t="shared" ca="1" si="506"/>
        <v>1250</v>
      </c>
      <c r="W601" s="79">
        <f t="shared" ca="1" si="532"/>
        <v>1250</v>
      </c>
      <c r="X601" s="79">
        <f t="shared" ca="1" si="488"/>
        <v>1250</v>
      </c>
      <c r="Y601" s="79">
        <f t="shared" ca="1" si="507"/>
        <v>0</v>
      </c>
      <c r="Z601" s="79">
        <f t="shared" ca="1" si="508"/>
        <v>0</v>
      </c>
      <c r="AA601" s="79">
        <f t="shared" ca="1" si="496"/>
        <v>726131.60100000002</v>
      </c>
      <c r="AB601" s="14">
        <f ca="1">SUM(Z$12:Z601)</f>
        <v>370131.11</v>
      </c>
      <c r="AC601" s="77">
        <f ca="1">SUM(X$12:X601)+SUMIF(Y$12:Y601, "&lt;0")</f>
        <v>356000.49099999998</v>
      </c>
      <c r="AE601" s="78">
        <v>44775</v>
      </c>
      <c r="AF601" s="79">
        <f t="shared" ca="1" si="509"/>
        <v>2000</v>
      </c>
      <c r="AG601" s="79">
        <f t="shared" ca="1" si="533"/>
        <v>2000</v>
      </c>
      <c r="AH601" s="79">
        <f t="shared" ca="1" si="489"/>
        <v>2000</v>
      </c>
      <c r="AI601" s="79">
        <f t="shared" ca="1" si="510"/>
        <v>0</v>
      </c>
      <c r="AJ601" s="79">
        <f t="shared" ca="1" si="511"/>
        <v>0</v>
      </c>
      <c r="AK601" s="79">
        <f t="shared" ca="1" si="528"/>
        <v>1114081.4901089161</v>
      </c>
      <c r="AL601" s="14">
        <f ca="1">SUM(AJ$12:AJ601)</f>
        <v>568131.1100000001</v>
      </c>
      <c r="AM601" s="77">
        <f ca="1">SUM(AH$12:AH601)+SUMIF(AI$12:AI601, "&lt;0")</f>
        <v>545950.3801089162</v>
      </c>
      <c r="AO601" s="78">
        <v>44775</v>
      </c>
      <c r="AP601" s="79">
        <f t="shared" ca="1" si="512"/>
        <v>3000</v>
      </c>
      <c r="AQ601" s="79">
        <f t="shared" ca="1" si="534"/>
        <v>3000</v>
      </c>
      <c r="AR601" s="79">
        <f t="shared" ca="1" si="490"/>
        <v>2435.8740804695308</v>
      </c>
      <c r="AS601" s="79">
        <f t="shared" ca="1" si="513"/>
        <v>564.12591953046922</v>
      </c>
      <c r="AT601" s="79">
        <f t="shared" ca="1" si="514"/>
        <v>564.12591953046922</v>
      </c>
      <c r="AU601" s="79">
        <f t="shared" ca="1" si="497"/>
        <v>1603967.7235622816</v>
      </c>
      <c r="AV601" s="14">
        <f ca="1">SUM(AT$12:AT601)</f>
        <v>818937.84870571957</v>
      </c>
      <c r="AW601" s="77">
        <f ca="1">SUM(AR$12:AR601)+SUMIF(AS$12:AS601, "&lt;0")</f>
        <v>785029.87485656247</v>
      </c>
      <c r="AX601" s="14"/>
      <c r="AZ601" s="78">
        <v>44775</v>
      </c>
      <c r="BA601" s="79">
        <f t="shared" ca="1" si="515"/>
        <v>1500</v>
      </c>
      <c r="BB601" s="79">
        <f t="shared" ca="1" si="535"/>
        <v>1500</v>
      </c>
      <c r="BC601" s="79">
        <f t="shared" ca="1" si="491"/>
        <v>1500</v>
      </c>
      <c r="BD601" s="79">
        <f t="shared" ca="1" si="516"/>
        <v>0</v>
      </c>
      <c r="BE601" s="79">
        <f t="shared" ca="1" si="517"/>
        <v>0</v>
      </c>
      <c r="BF601" s="79">
        <f t="shared" ca="1" si="498"/>
        <v>855631.60100000002</v>
      </c>
      <c r="BG601" s="14">
        <f ca="1">SUM(BE$12:BE601)</f>
        <v>436131.11</v>
      </c>
      <c r="BH601" s="77">
        <f ca="1">SUM(BC$12:BC601)+SUMIF(BD$12:BD601, "&lt;0")</f>
        <v>419500.49100000004</v>
      </c>
      <c r="BJ601" s="78">
        <v>44775</v>
      </c>
      <c r="BK601" s="79">
        <f t="shared" ca="1" si="518"/>
        <v>1750</v>
      </c>
      <c r="BL601" s="79">
        <f t="shared" ca="1" si="536"/>
        <v>1750</v>
      </c>
      <c r="BM601" s="79">
        <f t="shared" ca="1" si="492"/>
        <v>1750</v>
      </c>
      <c r="BN601" s="79">
        <f t="shared" ca="1" si="519"/>
        <v>0</v>
      </c>
      <c r="BO601" s="79">
        <f t="shared" ca="1" si="520"/>
        <v>0</v>
      </c>
      <c r="BP601" s="79">
        <f t="shared" ca="1" si="499"/>
        <v>985131.60100000002</v>
      </c>
      <c r="BQ601" s="14">
        <f ca="1">SUM(BO$12:BO601)</f>
        <v>502131.11</v>
      </c>
      <c r="BR601" s="77">
        <f ca="1">SUM(BM$12:BM601)+SUMIF(BN$12:BN601, "&lt;0")</f>
        <v>483000.49099999998</v>
      </c>
      <c r="BT601" s="78">
        <v>44775</v>
      </c>
      <c r="BU601" s="79">
        <f t="shared" ca="1" si="521"/>
        <v>2000</v>
      </c>
      <c r="BV601" s="79">
        <f t="shared" ca="1" si="537"/>
        <v>2000</v>
      </c>
      <c r="BW601" s="79">
        <f t="shared" ca="1" si="493"/>
        <v>2000</v>
      </c>
      <c r="BX601" s="79">
        <f t="shared" ca="1" si="522"/>
        <v>0</v>
      </c>
      <c r="BY601" s="79">
        <f t="shared" ca="1" si="523"/>
        <v>0</v>
      </c>
      <c r="BZ601" s="79">
        <f t="shared" ca="1" si="529"/>
        <v>1114081.4901089161</v>
      </c>
      <c r="CA601" s="14">
        <f ca="1">SUM(BY$12:BY601)</f>
        <v>568131.1100000001</v>
      </c>
      <c r="CB601" s="77">
        <f ca="1">SUM(BW$12:BW601)+SUMIF(BX$12:BX601, "&lt;0")</f>
        <v>545950.3801089162</v>
      </c>
      <c r="CD601" s="78">
        <v>44775</v>
      </c>
      <c r="CE601" s="79">
        <f t="shared" ca="1" si="524"/>
        <v>2500</v>
      </c>
      <c r="CF601" s="79">
        <f t="shared" ca="1" si="538"/>
        <v>2500</v>
      </c>
      <c r="CG601" s="79">
        <f t="shared" ca="1" si="494"/>
        <v>2156.4651963161832</v>
      </c>
      <c r="CH601" s="79">
        <f t="shared" ca="1" si="525"/>
        <v>343.53480368381679</v>
      </c>
      <c r="CI601" s="79">
        <f t="shared" ca="1" si="526"/>
        <v>343.53480368381679</v>
      </c>
      <c r="CJ601" s="79">
        <f t="shared" ca="1" si="500"/>
        <v>1364341.6999499127</v>
      </c>
      <c r="CK601" s="14">
        <f ca="1">SUM(CI$12:CI601)</f>
        <v>697789.67364637239</v>
      </c>
      <c r="CL601" s="77">
        <f ca="1">SUM(CG$12:CG601)+SUMIF(CH$12:CH601, "&lt;0")</f>
        <v>666552.02630354033</v>
      </c>
    </row>
    <row r="602" spans="1:90" x14ac:dyDescent="0.2">
      <c r="A602" s="56">
        <v>44776</v>
      </c>
      <c r="B602" s="76">
        <f ca="1">IF($A602&gt;= $C$5,$C$6, INDEX('[1]Historical Data'!$D$2:$D$742, MATCH(A602, '[1]Historical Data'!$B$2:$B$742, 0)))</f>
        <v>1942.7882857142852</v>
      </c>
      <c r="C602" s="79">
        <f t="shared" ca="1" si="530"/>
        <v>1942.7882857142852</v>
      </c>
      <c r="D602" s="79">
        <f t="shared" ca="1" si="486"/>
        <v>1622.2572857142825</v>
      </c>
      <c r="E602" s="79">
        <f t="shared" ca="1" si="501"/>
        <v>320.53100000000268</v>
      </c>
      <c r="F602" s="79">
        <f t="shared" ca="1" si="502"/>
        <v>320.53100000000268</v>
      </c>
      <c r="G602" s="79">
        <f t="shared" ca="1" si="527"/>
        <v>1086938.7212857297</v>
      </c>
      <c r="H602" s="14">
        <f ca="1">SUM(F$12:F602)</f>
        <v>553347.74842857104</v>
      </c>
      <c r="I602" s="77">
        <f ca="1">SUM(D$12:D602)+SUMIF(E$12:E602, "&lt;0")</f>
        <v>533590.97285714257</v>
      </c>
      <c r="J602" s="14"/>
      <c r="K602" s="78">
        <v>44776</v>
      </c>
      <c r="L602" s="79">
        <f t="shared" ca="1" si="503"/>
        <v>1850.8969899038457</v>
      </c>
      <c r="M602" s="79">
        <f t="shared" ca="1" si="531"/>
        <v>1850.8969899038457</v>
      </c>
      <c r="N602" s="79">
        <f t="shared" ca="1" si="487"/>
        <v>1530.365989903843</v>
      </c>
      <c r="O602" s="79">
        <f t="shared" ca="1" si="504"/>
        <v>320.53100000000268</v>
      </c>
      <c r="P602" s="79">
        <f t="shared" ca="1" si="505"/>
        <v>320.53100000000268</v>
      </c>
      <c r="Q602" s="79">
        <f t="shared" ca="1" si="495"/>
        <v>1039247.1387601017</v>
      </c>
      <c r="R602" s="14">
        <f ca="1">SUM(P$12:P602)</f>
        <v>529088.44633461407</v>
      </c>
      <c r="S602" s="77">
        <f ca="1">SUM(N$12:N602)+SUMIF(O$12:O602, "&lt;0")</f>
        <v>510158.69242547947</v>
      </c>
      <c r="U602" s="78">
        <v>44776</v>
      </c>
      <c r="V602" s="79">
        <f t="shared" ca="1" si="506"/>
        <v>1250</v>
      </c>
      <c r="W602" s="79">
        <f t="shared" ca="1" si="532"/>
        <v>1250</v>
      </c>
      <c r="X602" s="79">
        <f t="shared" ca="1" si="488"/>
        <v>929.46899999999732</v>
      </c>
      <c r="Y602" s="79">
        <f t="shared" ca="1" si="507"/>
        <v>320.53100000000268</v>
      </c>
      <c r="Z602" s="79">
        <f t="shared" ca="1" si="508"/>
        <v>320.53100000000268</v>
      </c>
      <c r="AA602" s="79">
        <f t="shared" ca="1" si="496"/>
        <v>727381.60100000002</v>
      </c>
      <c r="AB602" s="14">
        <f ca="1">SUM(Z$12:Z602)</f>
        <v>370451.641</v>
      </c>
      <c r="AC602" s="77">
        <f ca="1">SUM(X$12:X602)+SUMIF(Y$12:Y602, "&lt;0")</f>
        <v>356929.95999999996</v>
      </c>
      <c r="AE602" s="78">
        <v>44776</v>
      </c>
      <c r="AF602" s="79">
        <f t="shared" ca="1" si="509"/>
        <v>2000</v>
      </c>
      <c r="AG602" s="79">
        <f t="shared" ca="1" si="533"/>
        <v>2000</v>
      </c>
      <c r="AH602" s="79">
        <f t="shared" ca="1" si="489"/>
        <v>1679.4689999999973</v>
      </c>
      <c r="AI602" s="79">
        <f t="shared" ca="1" si="510"/>
        <v>320.53100000000268</v>
      </c>
      <c r="AJ602" s="79">
        <f t="shared" ca="1" si="511"/>
        <v>320.53100000000268</v>
      </c>
      <c r="AK602" s="79">
        <f t="shared" ca="1" si="528"/>
        <v>1116081.4901089161</v>
      </c>
      <c r="AL602" s="14">
        <f ca="1">SUM(AJ$12:AJ602)</f>
        <v>568451.64100000006</v>
      </c>
      <c r="AM602" s="77">
        <f ca="1">SUM(AH$12:AH602)+SUMIF(AI$12:AI602, "&lt;0")</f>
        <v>547629.84910891624</v>
      </c>
      <c r="AO602" s="78">
        <v>44776</v>
      </c>
      <c r="AP602" s="79">
        <f t="shared" ca="1" si="512"/>
        <v>3000</v>
      </c>
      <c r="AQ602" s="79">
        <f t="shared" ca="1" si="534"/>
        <v>3000</v>
      </c>
      <c r="AR602" s="79">
        <f t="shared" ca="1" si="490"/>
        <v>2115.3430804695281</v>
      </c>
      <c r="AS602" s="79">
        <f t="shared" ca="1" si="513"/>
        <v>884.6569195304719</v>
      </c>
      <c r="AT602" s="79">
        <f t="shared" ca="1" si="514"/>
        <v>884.6569195304719</v>
      </c>
      <c r="AU602" s="79">
        <f t="shared" ca="1" si="497"/>
        <v>1606967.7235622816</v>
      </c>
      <c r="AV602" s="14">
        <f ca="1">SUM(AT$12:AT602)</f>
        <v>819822.50562525005</v>
      </c>
      <c r="AW602" s="77">
        <f ca="1">SUM(AR$12:AR602)+SUMIF(AS$12:AS602, "&lt;0")</f>
        <v>787145.21793703199</v>
      </c>
      <c r="AX602" s="14"/>
      <c r="AZ602" s="78">
        <v>44776</v>
      </c>
      <c r="BA602" s="79">
        <f t="shared" ca="1" si="515"/>
        <v>1500</v>
      </c>
      <c r="BB602" s="79">
        <f t="shared" ca="1" si="535"/>
        <v>1500</v>
      </c>
      <c r="BC602" s="79">
        <f t="shared" ca="1" si="491"/>
        <v>1179.4689999999973</v>
      </c>
      <c r="BD602" s="79">
        <f t="shared" ca="1" si="516"/>
        <v>320.53100000000268</v>
      </c>
      <c r="BE602" s="79">
        <f t="shared" ca="1" si="517"/>
        <v>320.53100000000268</v>
      </c>
      <c r="BF602" s="79">
        <f t="shared" ca="1" si="498"/>
        <v>857131.60100000002</v>
      </c>
      <c r="BG602" s="14">
        <f ca="1">SUM(BE$12:BE602)</f>
        <v>436451.641</v>
      </c>
      <c r="BH602" s="77">
        <f ca="1">SUM(BC$12:BC602)+SUMIF(BD$12:BD602, "&lt;0")</f>
        <v>420679.96</v>
      </c>
      <c r="BJ602" s="78">
        <v>44776</v>
      </c>
      <c r="BK602" s="79">
        <f t="shared" ca="1" si="518"/>
        <v>1750</v>
      </c>
      <c r="BL602" s="79">
        <f t="shared" ca="1" si="536"/>
        <v>1750</v>
      </c>
      <c r="BM602" s="79">
        <f t="shared" ca="1" si="492"/>
        <v>1429.4689999999973</v>
      </c>
      <c r="BN602" s="79">
        <f t="shared" ca="1" si="519"/>
        <v>320.53100000000268</v>
      </c>
      <c r="BO602" s="79">
        <f t="shared" ca="1" si="520"/>
        <v>320.53100000000268</v>
      </c>
      <c r="BP602" s="79">
        <f t="shared" ca="1" si="499"/>
        <v>986881.60100000002</v>
      </c>
      <c r="BQ602" s="14">
        <f ca="1">SUM(BO$12:BO602)</f>
        <v>502451.641</v>
      </c>
      <c r="BR602" s="77">
        <f ca="1">SUM(BM$12:BM602)+SUMIF(BN$12:BN602, "&lt;0")</f>
        <v>484429.95999999996</v>
      </c>
      <c r="BT602" s="78">
        <v>44776</v>
      </c>
      <c r="BU602" s="79">
        <f t="shared" ca="1" si="521"/>
        <v>2000</v>
      </c>
      <c r="BV602" s="79">
        <f t="shared" ca="1" si="537"/>
        <v>2000</v>
      </c>
      <c r="BW602" s="79">
        <f t="shared" ca="1" si="493"/>
        <v>1679.4689999999973</v>
      </c>
      <c r="BX602" s="79">
        <f t="shared" ca="1" si="522"/>
        <v>320.53100000000268</v>
      </c>
      <c r="BY602" s="79">
        <f t="shared" ca="1" si="523"/>
        <v>320.53100000000268</v>
      </c>
      <c r="BZ602" s="79">
        <f t="shared" ca="1" si="529"/>
        <v>1116081.4901089161</v>
      </c>
      <c r="CA602" s="14">
        <f ca="1">SUM(BY$12:BY602)</f>
        <v>568451.64100000006</v>
      </c>
      <c r="CB602" s="77">
        <f ca="1">SUM(BW$12:BW602)+SUMIF(BX$12:BX602, "&lt;0")</f>
        <v>547629.84910891624</v>
      </c>
      <c r="CD602" s="78">
        <v>44776</v>
      </c>
      <c r="CE602" s="79">
        <f t="shared" ca="1" si="524"/>
        <v>2500</v>
      </c>
      <c r="CF602" s="79">
        <f t="shared" ca="1" si="538"/>
        <v>2500</v>
      </c>
      <c r="CG602" s="79">
        <f t="shared" ca="1" si="494"/>
        <v>1859.4394429632835</v>
      </c>
      <c r="CH602" s="79">
        <f t="shared" ca="1" si="525"/>
        <v>640.56055703671655</v>
      </c>
      <c r="CI602" s="79">
        <f t="shared" ca="1" si="526"/>
        <v>640.56055703671655</v>
      </c>
      <c r="CJ602" s="79">
        <f t="shared" ca="1" si="500"/>
        <v>1366841.6999499127</v>
      </c>
      <c r="CK602" s="14">
        <f ca="1">SUM(CI$12:CI602)</f>
        <v>698430.23420340905</v>
      </c>
      <c r="CL602" s="77">
        <f ca="1">SUM(CG$12:CG602)+SUMIF(CH$12:CH602, "&lt;0")</f>
        <v>668411.46574650367</v>
      </c>
    </row>
    <row r="603" spans="1:90" x14ac:dyDescent="0.2">
      <c r="A603" s="56">
        <v>44777</v>
      </c>
      <c r="B603" s="76">
        <f ca="1">IF($A603&gt;= $C$5,$C$6, INDEX('[1]Historical Data'!$D$2:$D$742, MATCH(A603, '[1]Historical Data'!$B$2:$B$742, 0)))</f>
        <v>1942.7882857142852</v>
      </c>
      <c r="C603" s="79">
        <f t="shared" ca="1" si="530"/>
        <v>1942.7882857142852</v>
      </c>
      <c r="D603" s="79">
        <f t="shared" ca="1" si="486"/>
        <v>1942.7882857142852</v>
      </c>
      <c r="E603" s="79">
        <f t="shared" ca="1" si="501"/>
        <v>0</v>
      </c>
      <c r="F603" s="79">
        <f t="shared" ca="1" si="502"/>
        <v>0</v>
      </c>
      <c r="G603" s="79">
        <f t="shared" ca="1" si="527"/>
        <v>1088881.509571444</v>
      </c>
      <c r="H603" s="14">
        <f ca="1">SUM(F$12:F603)</f>
        <v>553347.74842857104</v>
      </c>
      <c r="I603" s="77">
        <f ca="1">SUM(D$12:D603)+SUMIF(E$12:E603, "&lt;0")</f>
        <v>535533.76114285691</v>
      </c>
      <c r="J603" s="14"/>
      <c r="K603" s="78">
        <v>44777</v>
      </c>
      <c r="L603" s="79">
        <f t="shared" ca="1" si="503"/>
        <v>1850.8969899038457</v>
      </c>
      <c r="M603" s="79">
        <f t="shared" ca="1" si="531"/>
        <v>1850.8969899038457</v>
      </c>
      <c r="N603" s="79">
        <f t="shared" ca="1" si="487"/>
        <v>1850.8969899038457</v>
      </c>
      <c r="O603" s="79">
        <f t="shared" ca="1" si="504"/>
        <v>0</v>
      </c>
      <c r="P603" s="79">
        <f t="shared" ca="1" si="505"/>
        <v>0</v>
      </c>
      <c r="Q603" s="79">
        <f t="shared" ca="1" si="495"/>
        <v>1041098.0357500056</v>
      </c>
      <c r="R603" s="14">
        <f ca="1">SUM(P$12:P603)</f>
        <v>529088.44633461407</v>
      </c>
      <c r="S603" s="77">
        <f ca="1">SUM(N$12:N603)+SUMIF(O$12:O603, "&lt;0")</f>
        <v>512009.58941538329</v>
      </c>
      <c r="U603" s="78">
        <v>44777</v>
      </c>
      <c r="V603" s="79">
        <f t="shared" ca="1" si="506"/>
        <v>1250</v>
      </c>
      <c r="W603" s="79">
        <f t="shared" ca="1" si="532"/>
        <v>1250</v>
      </c>
      <c r="X603" s="79">
        <f t="shared" ca="1" si="488"/>
        <v>1250</v>
      </c>
      <c r="Y603" s="79">
        <f t="shared" ca="1" si="507"/>
        <v>0</v>
      </c>
      <c r="Z603" s="79">
        <f t="shared" ca="1" si="508"/>
        <v>0</v>
      </c>
      <c r="AA603" s="79">
        <f t="shared" ca="1" si="496"/>
        <v>728631.60100000002</v>
      </c>
      <c r="AB603" s="14">
        <f ca="1">SUM(Z$12:Z603)</f>
        <v>370451.641</v>
      </c>
      <c r="AC603" s="77">
        <f ca="1">SUM(X$12:X603)+SUMIF(Y$12:Y603, "&lt;0")</f>
        <v>358179.95999999996</v>
      </c>
      <c r="AE603" s="78">
        <v>44777</v>
      </c>
      <c r="AF603" s="79">
        <f t="shared" ca="1" si="509"/>
        <v>2000</v>
      </c>
      <c r="AG603" s="79">
        <f t="shared" ca="1" si="533"/>
        <v>2000</v>
      </c>
      <c r="AH603" s="79">
        <f t="shared" ca="1" si="489"/>
        <v>2000</v>
      </c>
      <c r="AI603" s="79">
        <f t="shared" ca="1" si="510"/>
        <v>0</v>
      </c>
      <c r="AJ603" s="79">
        <f t="shared" ca="1" si="511"/>
        <v>0</v>
      </c>
      <c r="AK603" s="79">
        <f t="shared" ca="1" si="528"/>
        <v>1118081.4901089161</v>
      </c>
      <c r="AL603" s="14">
        <f ca="1">SUM(AJ$12:AJ603)</f>
        <v>568451.64100000006</v>
      </c>
      <c r="AM603" s="77">
        <f ca="1">SUM(AH$12:AH603)+SUMIF(AI$12:AI603, "&lt;0")</f>
        <v>549629.84910891624</v>
      </c>
      <c r="AO603" s="78">
        <v>44777</v>
      </c>
      <c r="AP603" s="79">
        <f t="shared" ca="1" si="512"/>
        <v>3000</v>
      </c>
      <c r="AQ603" s="79">
        <f t="shared" ca="1" si="534"/>
        <v>3000</v>
      </c>
      <c r="AR603" s="79">
        <f t="shared" ca="1" si="490"/>
        <v>2435.8740804695308</v>
      </c>
      <c r="AS603" s="79">
        <f t="shared" ca="1" si="513"/>
        <v>564.12591953046922</v>
      </c>
      <c r="AT603" s="79">
        <f t="shared" ca="1" si="514"/>
        <v>564.12591953046922</v>
      </c>
      <c r="AU603" s="79">
        <f t="shared" ca="1" si="497"/>
        <v>1609967.7235622816</v>
      </c>
      <c r="AV603" s="14">
        <f ca="1">SUM(AT$12:AT603)</f>
        <v>820386.63154478057</v>
      </c>
      <c r="AW603" s="77">
        <f ca="1">SUM(AR$12:AR603)+SUMIF(AS$12:AS603, "&lt;0")</f>
        <v>789581.09201750148</v>
      </c>
      <c r="AX603" s="14"/>
      <c r="AZ603" s="78">
        <v>44777</v>
      </c>
      <c r="BA603" s="79">
        <f t="shared" ca="1" si="515"/>
        <v>1500</v>
      </c>
      <c r="BB603" s="79">
        <f t="shared" ca="1" si="535"/>
        <v>1500</v>
      </c>
      <c r="BC603" s="79">
        <f t="shared" ca="1" si="491"/>
        <v>1500</v>
      </c>
      <c r="BD603" s="79">
        <f t="shared" ca="1" si="516"/>
        <v>0</v>
      </c>
      <c r="BE603" s="79">
        <f t="shared" ca="1" si="517"/>
        <v>0</v>
      </c>
      <c r="BF603" s="79">
        <f t="shared" ca="1" si="498"/>
        <v>858631.60100000002</v>
      </c>
      <c r="BG603" s="14">
        <f ca="1">SUM(BE$12:BE603)</f>
        <v>436451.641</v>
      </c>
      <c r="BH603" s="77">
        <f ca="1">SUM(BC$12:BC603)+SUMIF(BD$12:BD603, "&lt;0")</f>
        <v>422179.96</v>
      </c>
      <c r="BJ603" s="78">
        <v>44777</v>
      </c>
      <c r="BK603" s="79">
        <f t="shared" ca="1" si="518"/>
        <v>1750</v>
      </c>
      <c r="BL603" s="79">
        <f t="shared" ca="1" si="536"/>
        <v>1750</v>
      </c>
      <c r="BM603" s="79">
        <f t="shared" ca="1" si="492"/>
        <v>1750</v>
      </c>
      <c r="BN603" s="79">
        <f t="shared" ca="1" si="519"/>
        <v>0</v>
      </c>
      <c r="BO603" s="79">
        <f t="shared" ca="1" si="520"/>
        <v>0</v>
      </c>
      <c r="BP603" s="79">
        <f t="shared" ca="1" si="499"/>
        <v>988631.60100000002</v>
      </c>
      <c r="BQ603" s="14">
        <f ca="1">SUM(BO$12:BO603)</f>
        <v>502451.641</v>
      </c>
      <c r="BR603" s="77">
        <f ca="1">SUM(BM$12:BM603)+SUMIF(BN$12:BN603, "&lt;0")</f>
        <v>486179.95999999996</v>
      </c>
      <c r="BT603" s="78">
        <v>44777</v>
      </c>
      <c r="BU603" s="79">
        <f t="shared" ca="1" si="521"/>
        <v>2000</v>
      </c>
      <c r="BV603" s="79">
        <f t="shared" ca="1" si="537"/>
        <v>2000</v>
      </c>
      <c r="BW603" s="79">
        <f t="shared" ca="1" si="493"/>
        <v>2000</v>
      </c>
      <c r="BX603" s="79">
        <f t="shared" ca="1" si="522"/>
        <v>0</v>
      </c>
      <c r="BY603" s="79">
        <f t="shared" ca="1" si="523"/>
        <v>0</v>
      </c>
      <c r="BZ603" s="79">
        <f t="shared" ca="1" si="529"/>
        <v>1118081.4901089161</v>
      </c>
      <c r="CA603" s="14">
        <f ca="1">SUM(BY$12:BY603)</f>
        <v>568451.64100000006</v>
      </c>
      <c r="CB603" s="77">
        <f ca="1">SUM(BW$12:BW603)+SUMIF(BX$12:BX603, "&lt;0")</f>
        <v>549629.84910891624</v>
      </c>
      <c r="CD603" s="78">
        <v>44777</v>
      </c>
      <c r="CE603" s="79">
        <f t="shared" ca="1" si="524"/>
        <v>2500</v>
      </c>
      <c r="CF603" s="79">
        <f t="shared" ca="1" si="538"/>
        <v>2500</v>
      </c>
      <c r="CG603" s="79">
        <f t="shared" ca="1" si="494"/>
        <v>2203.4756896103891</v>
      </c>
      <c r="CH603" s="79">
        <f t="shared" ca="1" si="525"/>
        <v>296.52431038961095</v>
      </c>
      <c r="CI603" s="79">
        <f t="shared" ca="1" si="526"/>
        <v>296.52431038961095</v>
      </c>
      <c r="CJ603" s="79">
        <f t="shared" ca="1" si="500"/>
        <v>1369341.6999499127</v>
      </c>
      <c r="CK603" s="14">
        <f ca="1">SUM(CI$12:CI603)</f>
        <v>698726.7585137987</v>
      </c>
      <c r="CL603" s="77">
        <f ca="1">SUM(CG$12:CG603)+SUMIF(CH$12:CH603, "&lt;0")</f>
        <v>670614.94143611402</v>
      </c>
    </row>
    <row r="604" spans="1:90" x14ac:dyDescent="0.2">
      <c r="A604" s="56">
        <v>44778</v>
      </c>
      <c r="B604" s="76">
        <f ca="1">IF($A604&gt;= $C$5,$C$6, INDEX('[1]Historical Data'!$D$2:$D$742, MATCH(A604, '[1]Historical Data'!$B$2:$B$742, 0)))</f>
        <v>1942.7882857142852</v>
      </c>
      <c r="C604" s="79">
        <f t="shared" ca="1" si="530"/>
        <v>1942.7882857142852</v>
      </c>
      <c r="D604" s="79">
        <f t="shared" ca="1" si="486"/>
        <v>1942.7882857142852</v>
      </c>
      <c r="E604" s="79">
        <f t="shared" ca="1" si="501"/>
        <v>0</v>
      </c>
      <c r="F604" s="79">
        <f t="shared" ca="1" si="502"/>
        <v>0</v>
      </c>
      <c r="G604" s="79">
        <f t="shared" ca="1" si="527"/>
        <v>1090824.2978571584</v>
      </c>
      <c r="H604" s="14">
        <f ca="1">SUM(F$12:F604)</f>
        <v>553347.74842857104</v>
      </c>
      <c r="I604" s="77">
        <f ca="1">SUM(D$12:D604)+SUMIF(E$12:E604, "&lt;0")</f>
        <v>537476.54942857125</v>
      </c>
      <c r="J604" s="14"/>
      <c r="K604" s="78">
        <v>44778</v>
      </c>
      <c r="L604" s="79">
        <f t="shared" ca="1" si="503"/>
        <v>1850.8969899038457</v>
      </c>
      <c r="M604" s="79">
        <f t="shared" ca="1" si="531"/>
        <v>1850.8969899038457</v>
      </c>
      <c r="N604" s="79">
        <f t="shared" ca="1" si="487"/>
        <v>1850.8969899038457</v>
      </c>
      <c r="O604" s="79">
        <f t="shared" ca="1" si="504"/>
        <v>0</v>
      </c>
      <c r="P604" s="79">
        <f t="shared" ca="1" si="505"/>
        <v>0</v>
      </c>
      <c r="Q604" s="79">
        <f t="shared" ca="1" si="495"/>
        <v>1042948.9327399095</v>
      </c>
      <c r="R604" s="14">
        <f ca="1">SUM(P$12:P604)</f>
        <v>529088.44633461407</v>
      </c>
      <c r="S604" s="77">
        <f ca="1">SUM(N$12:N604)+SUMIF(O$12:O604, "&lt;0")</f>
        <v>513860.48640528711</v>
      </c>
      <c r="U604" s="78">
        <v>44778</v>
      </c>
      <c r="V604" s="79">
        <f t="shared" ca="1" si="506"/>
        <v>1250</v>
      </c>
      <c r="W604" s="79">
        <f t="shared" ca="1" si="532"/>
        <v>1250</v>
      </c>
      <c r="X604" s="79">
        <f t="shared" ca="1" si="488"/>
        <v>1250</v>
      </c>
      <c r="Y604" s="79">
        <f t="shared" ca="1" si="507"/>
        <v>0</v>
      </c>
      <c r="Z604" s="79">
        <f t="shared" ca="1" si="508"/>
        <v>0</v>
      </c>
      <c r="AA604" s="79">
        <f t="shared" ca="1" si="496"/>
        <v>729881.60100000002</v>
      </c>
      <c r="AB604" s="14">
        <f ca="1">SUM(Z$12:Z604)</f>
        <v>370451.641</v>
      </c>
      <c r="AC604" s="77">
        <f ca="1">SUM(X$12:X604)+SUMIF(Y$12:Y604, "&lt;0")</f>
        <v>359429.95999999996</v>
      </c>
      <c r="AE604" s="78">
        <v>44778</v>
      </c>
      <c r="AF604" s="79">
        <f t="shared" ca="1" si="509"/>
        <v>2000</v>
      </c>
      <c r="AG604" s="79">
        <f t="shared" ca="1" si="533"/>
        <v>2000</v>
      </c>
      <c r="AH604" s="79">
        <f t="shared" ca="1" si="489"/>
        <v>2000</v>
      </c>
      <c r="AI604" s="79">
        <f t="shared" ca="1" si="510"/>
        <v>0</v>
      </c>
      <c r="AJ604" s="79">
        <f t="shared" ca="1" si="511"/>
        <v>0</v>
      </c>
      <c r="AK604" s="79">
        <f t="shared" ca="1" si="528"/>
        <v>1120081.4901089161</v>
      </c>
      <c r="AL604" s="14">
        <f ca="1">SUM(AJ$12:AJ604)</f>
        <v>568451.64100000006</v>
      </c>
      <c r="AM604" s="77">
        <f ca="1">SUM(AH$12:AH604)+SUMIF(AI$12:AI604, "&lt;0")</f>
        <v>551629.84910891624</v>
      </c>
      <c r="AO604" s="78">
        <v>44778</v>
      </c>
      <c r="AP604" s="79">
        <f t="shared" ca="1" si="512"/>
        <v>3000</v>
      </c>
      <c r="AQ604" s="79">
        <f t="shared" ca="1" si="534"/>
        <v>3000</v>
      </c>
      <c r="AR604" s="79">
        <f t="shared" ca="1" si="490"/>
        <v>2435.8740804695312</v>
      </c>
      <c r="AS604" s="79">
        <f t="shared" ca="1" si="513"/>
        <v>564.12591953046876</v>
      </c>
      <c r="AT604" s="79">
        <f t="shared" ca="1" si="514"/>
        <v>564.12591953046876</v>
      </c>
      <c r="AU604" s="79">
        <f t="shared" ca="1" si="497"/>
        <v>1612967.7235622816</v>
      </c>
      <c r="AV604" s="14">
        <f ca="1">SUM(AT$12:AT604)</f>
        <v>820950.75746431109</v>
      </c>
      <c r="AW604" s="77">
        <f ca="1">SUM(AR$12:AR604)+SUMIF(AS$12:AS604, "&lt;0")</f>
        <v>792016.96609797096</v>
      </c>
      <c r="AX604" s="14"/>
      <c r="AZ604" s="78">
        <v>44778</v>
      </c>
      <c r="BA604" s="79">
        <f t="shared" ca="1" si="515"/>
        <v>1500</v>
      </c>
      <c r="BB604" s="79">
        <f t="shared" ca="1" si="535"/>
        <v>1500</v>
      </c>
      <c r="BC604" s="79">
        <f t="shared" ca="1" si="491"/>
        <v>1500</v>
      </c>
      <c r="BD604" s="79">
        <f t="shared" ca="1" si="516"/>
        <v>0</v>
      </c>
      <c r="BE604" s="79">
        <f t="shared" ca="1" si="517"/>
        <v>0</v>
      </c>
      <c r="BF604" s="79">
        <f t="shared" ca="1" si="498"/>
        <v>860131.60100000002</v>
      </c>
      <c r="BG604" s="14">
        <f ca="1">SUM(BE$12:BE604)</f>
        <v>436451.641</v>
      </c>
      <c r="BH604" s="77">
        <f ca="1">SUM(BC$12:BC604)+SUMIF(BD$12:BD604, "&lt;0")</f>
        <v>423679.96</v>
      </c>
      <c r="BJ604" s="78">
        <v>44778</v>
      </c>
      <c r="BK604" s="79">
        <f t="shared" ca="1" si="518"/>
        <v>1750</v>
      </c>
      <c r="BL604" s="79">
        <f t="shared" ca="1" si="536"/>
        <v>1750</v>
      </c>
      <c r="BM604" s="79">
        <f t="shared" ca="1" si="492"/>
        <v>1750</v>
      </c>
      <c r="BN604" s="79">
        <f t="shared" ca="1" si="519"/>
        <v>0</v>
      </c>
      <c r="BO604" s="79">
        <f t="shared" ca="1" si="520"/>
        <v>0</v>
      </c>
      <c r="BP604" s="79">
        <f t="shared" ca="1" si="499"/>
        <v>990381.60100000002</v>
      </c>
      <c r="BQ604" s="14">
        <f ca="1">SUM(BO$12:BO604)</f>
        <v>502451.641</v>
      </c>
      <c r="BR604" s="77">
        <f ca="1">SUM(BM$12:BM604)+SUMIF(BN$12:BN604, "&lt;0")</f>
        <v>487929.95999999996</v>
      </c>
      <c r="BT604" s="78">
        <v>44778</v>
      </c>
      <c r="BU604" s="79">
        <f t="shared" ca="1" si="521"/>
        <v>2000</v>
      </c>
      <c r="BV604" s="79">
        <f t="shared" ca="1" si="537"/>
        <v>2000</v>
      </c>
      <c r="BW604" s="79">
        <f t="shared" ca="1" si="493"/>
        <v>2000</v>
      </c>
      <c r="BX604" s="79">
        <f t="shared" ca="1" si="522"/>
        <v>0</v>
      </c>
      <c r="BY604" s="79">
        <f t="shared" ca="1" si="523"/>
        <v>0</v>
      </c>
      <c r="BZ604" s="79">
        <f t="shared" ca="1" si="529"/>
        <v>1120081.4901089161</v>
      </c>
      <c r="CA604" s="14">
        <f ca="1">SUM(BY$12:BY604)</f>
        <v>568451.64100000006</v>
      </c>
      <c r="CB604" s="77">
        <f ca="1">SUM(BW$12:BW604)+SUMIF(BX$12:BX604, "&lt;0")</f>
        <v>551629.84910891624</v>
      </c>
      <c r="CD604" s="78">
        <v>44778</v>
      </c>
      <c r="CE604" s="79">
        <f t="shared" ca="1" si="524"/>
        <v>2500</v>
      </c>
      <c r="CF604" s="79">
        <f t="shared" ca="1" si="538"/>
        <v>2500</v>
      </c>
      <c r="CG604" s="79">
        <f t="shared" ca="1" si="494"/>
        <v>2226.980936257492</v>
      </c>
      <c r="CH604" s="79">
        <f t="shared" ca="1" si="525"/>
        <v>273.01906374250802</v>
      </c>
      <c r="CI604" s="79">
        <f t="shared" ca="1" si="526"/>
        <v>273.01906374250802</v>
      </c>
      <c r="CJ604" s="79">
        <f t="shared" ca="1" si="500"/>
        <v>1371841.6999499127</v>
      </c>
      <c r="CK604" s="14">
        <f ca="1">SUM(CI$12:CI604)</f>
        <v>698999.77757754119</v>
      </c>
      <c r="CL604" s="77">
        <f ca="1">SUM(CG$12:CG604)+SUMIF(CH$12:CH604, "&lt;0")</f>
        <v>672841.92237237154</v>
      </c>
    </row>
    <row r="605" spans="1:90" x14ac:dyDescent="0.2">
      <c r="A605" s="56">
        <v>44779</v>
      </c>
      <c r="B605" s="76">
        <f ca="1">IF($A605&gt;= $C$5,$C$6, INDEX('[1]Historical Data'!$D$2:$D$742, MATCH(A605, '[1]Historical Data'!$B$2:$B$742, 0)))</f>
        <v>1942.7882857142852</v>
      </c>
      <c r="C605" s="79">
        <f t="shared" ca="1" si="530"/>
        <v>1942.7882857142852</v>
      </c>
      <c r="D605" s="79">
        <f t="shared" ca="1" si="486"/>
        <v>1504.8522857142837</v>
      </c>
      <c r="E605" s="79">
        <f t="shared" ca="1" si="501"/>
        <v>437.93600000000151</v>
      </c>
      <c r="F605" s="79">
        <f t="shared" ca="1" si="502"/>
        <v>437.93600000000151</v>
      </c>
      <c r="G605" s="79">
        <f t="shared" ca="1" si="527"/>
        <v>1092767.0861428727</v>
      </c>
      <c r="H605" s="14">
        <f ca="1">SUM(F$12:F605)</f>
        <v>553785.68442857102</v>
      </c>
      <c r="I605" s="77">
        <f ca="1">SUM(D$12:D605)+SUMIF(E$12:E605, "&lt;0")</f>
        <v>538981.40171428549</v>
      </c>
      <c r="J605" s="14"/>
      <c r="K605" s="78">
        <v>44779</v>
      </c>
      <c r="L605" s="79">
        <f t="shared" ca="1" si="503"/>
        <v>1850.8969899038457</v>
      </c>
      <c r="M605" s="79">
        <f t="shared" ca="1" si="531"/>
        <v>1850.8969899038457</v>
      </c>
      <c r="N605" s="79">
        <f t="shared" ca="1" si="487"/>
        <v>1412.9609899038442</v>
      </c>
      <c r="O605" s="79">
        <f t="shared" ca="1" si="504"/>
        <v>437.93600000000151</v>
      </c>
      <c r="P605" s="79">
        <f t="shared" ca="1" si="505"/>
        <v>437.93600000000151</v>
      </c>
      <c r="Q605" s="79">
        <f t="shared" ca="1" si="495"/>
        <v>1044799.8297298134</v>
      </c>
      <c r="R605" s="14">
        <f ca="1">SUM(P$12:P605)</f>
        <v>529526.38233461406</v>
      </c>
      <c r="S605" s="77">
        <f ca="1">SUM(N$12:N605)+SUMIF(O$12:O605, "&lt;0")</f>
        <v>515273.44739519095</v>
      </c>
      <c r="U605" s="78">
        <v>44779</v>
      </c>
      <c r="V605" s="79">
        <f t="shared" ca="1" si="506"/>
        <v>1250</v>
      </c>
      <c r="W605" s="79">
        <f t="shared" ca="1" si="532"/>
        <v>1250</v>
      </c>
      <c r="X605" s="79">
        <f t="shared" ca="1" si="488"/>
        <v>812.06399999999849</v>
      </c>
      <c r="Y605" s="79">
        <f t="shared" ca="1" si="507"/>
        <v>437.93600000000151</v>
      </c>
      <c r="Z605" s="79">
        <f t="shared" ca="1" si="508"/>
        <v>437.93600000000151</v>
      </c>
      <c r="AA605" s="79">
        <f t="shared" ca="1" si="496"/>
        <v>731131.60100000002</v>
      </c>
      <c r="AB605" s="14">
        <f ca="1">SUM(Z$12:Z605)</f>
        <v>370889.57699999999</v>
      </c>
      <c r="AC605" s="77">
        <f ca="1">SUM(X$12:X605)+SUMIF(Y$12:Y605, "&lt;0")</f>
        <v>360242.02399999998</v>
      </c>
      <c r="AE605" s="78">
        <v>44779</v>
      </c>
      <c r="AF605" s="79">
        <f t="shared" ca="1" si="509"/>
        <v>2000</v>
      </c>
      <c r="AG605" s="79">
        <f t="shared" ca="1" si="533"/>
        <v>2000</v>
      </c>
      <c r="AH605" s="79">
        <f t="shared" ca="1" si="489"/>
        <v>1562.0639999999985</v>
      </c>
      <c r="AI605" s="79">
        <f t="shared" ca="1" si="510"/>
        <v>437.93600000000151</v>
      </c>
      <c r="AJ605" s="79">
        <f t="shared" ca="1" si="511"/>
        <v>437.93600000000151</v>
      </c>
      <c r="AK605" s="79">
        <f t="shared" ca="1" si="528"/>
        <v>1122081.4901089161</v>
      </c>
      <c r="AL605" s="14">
        <f ca="1">SUM(AJ$12:AJ605)</f>
        <v>568889.57700000005</v>
      </c>
      <c r="AM605" s="77">
        <f ca="1">SUM(AH$12:AH605)+SUMIF(AI$12:AI605, "&lt;0")</f>
        <v>553191.91310891625</v>
      </c>
      <c r="AO605" s="78">
        <v>44779</v>
      </c>
      <c r="AP605" s="79">
        <f t="shared" ca="1" si="512"/>
        <v>3000</v>
      </c>
      <c r="AQ605" s="79">
        <f t="shared" ca="1" si="534"/>
        <v>3000</v>
      </c>
      <c r="AR605" s="79">
        <f t="shared" ca="1" si="490"/>
        <v>1997.9380804695293</v>
      </c>
      <c r="AS605" s="79">
        <f t="shared" ca="1" si="513"/>
        <v>1002.0619195304707</v>
      </c>
      <c r="AT605" s="79">
        <f t="shared" ca="1" si="514"/>
        <v>1002.0619195304707</v>
      </c>
      <c r="AU605" s="79">
        <f t="shared" ca="1" si="497"/>
        <v>1615967.7235622816</v>
      </c>
      <c r="AV605" s="14">
        <f ca="1">SUM(AT$12:AT605)</f>
        <v>821952.81938384159</v>
      </c>
      <c r="AW605" s="77">
        <f ca="1">SUM(AR$12:AR605)+SUMIF(AS$12:AS605, "&lt;0")</f>
        <v>794014.90417844045</v>
      </c>
      <c r="AX605" s="14"/>
      <c r="AZ605" s="78">
        <v>44779</v>
      </c>
      <c r="BA605" s="79">
        <f t="shared" ca="1" si="515"/>
        <v>1500</v>
      </c>
      <c r="BB605" s="79">
        <f t="shared" ca="1" si="535"/>
        <v>1500</v>
      </c>
      <c r="BC605" s="79">
        <f t="shared" ca="1" si="491"/>
        <v>1062.0639999999985</v>
      </c>
      <c r="BD605" s="79">
        <f t="shared" ca="1" si="516"/>
        <v>437.93600000000151</v>
      </c>
      <c r="BE605" s="79">
        <f t="shared" ca="1" si="517"/>
        <v>437.93600000000151</v>
      </c>
      <c r="BF605" s="79">
        <f t="shared" ca="1" si="498"/>
        <v>861631.60100000002</v>
      </c>
      <c r="BG605" s="14">
        <f ca="1">SUM(BE$12:BE605)</f>
        <v>436889.57699999999</v>
      </c>
      <c r="BH605" s="77">
        <f ca="1">SUM(BC$12:BC605)+SUMIF(BD$12:BD605, "&lt;0")</f>
        <v>424742.02400000003</v>
      </c>
      <c r="BJ605" s="78">
        <v>44779</v>
      </c>
      <c r="BK605" s="79">
        <f t="shared" ca="1" si="518"/>
        <v>1750</v>
      </c>
      <c r="BL605" s="79">
        <f t="shared" ca="1" si="536"/>
        <v>1750</v>
      </c>
      <c r="BM605" s="79">
        <f t="shared" ca="1" si="492"/>
        <v>1312.0639999999985</v>
      </c>
      <c r="BN605" s="79">
        <f t="shared" ca="1" si="519"/>
        <v>437.93600000000151</v>
      </c>
      <c r="BO605" s="79">
        <f t="shared" ca="1" si="520"/>
        <v>437.93600000000151</v>
      </c>
      <c r="BP605" s="79">
        <f t="shared" ca="1" si="499"/>
        <v>992131.60100000002</v>
      </c>
      <c r="BQ605" s="14">
        <f ca="1">SUM(BO$12:BO605)</f>
        <v>502889.57699999999</v>
      </c>
      <c r="BR605" s="77">
        <f ca="1">SUM(BM$12:BM605)+SUMIF(BN$12:BN605, "&lt;0")</f>
        <v>489242.02399999998</v>
      </c>
      <c r="BT605" s="78">
        <v>44779</v>
      </c>
      <c r="BU605" s="79">
        <f t="shared" ca="1" si="521"/>
        <v>2000</v>
      </c>
      <c r="BV605" s="79">
        <f t="shared" ca="1" si="537"/>
        <v>2000</v>
      </c>
      <c r="BW605" s="79">
        <f t="shared" ca="1" si="493"/>
        <v>1562.0639999999985</v>
      </c>
      <c r="BX605" s="79">
        <f t="shared" ca="1" si="522"/>
        <v>437.93600000000151</v>
      </c>
      <c r="BY605" s="79">
        <f t="shared" ca="1" si="523"/>
        <v>437.93600000000151</v>
      </c>
      <c r="BZ605" s="79">
        <f t="shared" ca="1" si="529"/>
        <v>1122081.4901089161</v>
      </c>
      <c r="CA605" s="14">
        <f ca="1">SUM(BY$12:BY605)</f>
        <v>568889.57700000005</v>
      </c>
      <c r="CB605" s="77">
        <f ca="1">SUM(BW$12:BW605)+SUMIF(BX$12:BX605, "&lt;0")</f>
        <v>553191.91310891625</v>
      </c>
      <c r="CD605" s="78">
        <v>44779</v>
      </c>
      <c r="CE605" s="79">
        <f t="shared" ca="1" si="524"/>
        <v>2500</v>
      </c>
      <c r="CF605" s="79">
        <f t="shared" ca="1" si="538"/>
        <v>2500</v>
      </c>
      <c r="CG605" s="79">
        <f t="shared" ca="1" si="494"/>
        <v>1812.5501829045934</v>
      </c>
      <c r="CH605" s="79">
        <f t="shared" ca="1" si="525"/>
        <v>687.44981709540662</v>
      </c>
      <c r="CI605" s="79">
        <f t="shared" ca="1" si="526"/>
        <v>687.44981709540662</v>
      </c>
      <c r="CJ605" s="79">
        <f t="shared" ca="1" si="500"/>
        <v>1374341.6999499127</v>
      </c>
      <c r="CK605" s="14">
        <f ca="1">SUM(CI$12:CI605)</f>
        <v>699687.2273946366</v>
      </c>
      <c r="CL605" s="77">
        <f ca="1">SUM(CG$12:CG605)+SUMIF(CH$12:CH605, "&lt;0")</f>
        <v>674654.47255527612</v>
      </c>
    </row>
    <row r="606" spans="1:90" x14ac:dyDescent="0.2">
      <c r="A606" s="56">
        <v>44780</v>
      </c>
      <c r="B606" s="76">
        <f ca="1">IF($A606&gt;= $C$5,$C$6, INDEX('[1]Historical Data'!$D$2:$D$742, MATCH(A606, '[1]Historical Data'!$B$2:$B$742, 0)))</f>
        <v>1942.7882857142852</v>
      </c>
      <c r="C606" s="79">
        <f t="shared" ca="1" si="530"/>
        <v>1942.7882857142852</v>
      </c>
      <c r="D606" s="79">
        <f t="shared" ca="1" si="486"/>
        <v>355.01828571428473</v>
      </c>
      <c r="E606" s="79">
        <f t="shared" ca="1" si="501"/>
        <v>1587.7700000000004</v>
      </c>
      <c r="F606" s="79">
        <f t="shared" ca="1" si="502"/>
        <v>1587.7700000000004</v>
      </c>
      <c r="G606" s="79">
        <f t="shared" ca="1" si="527"/>
        <v>1094709.874428587</v>
      </c>
      <c r="H606" s="14">
        <f ca="1">SUM(F$12:F606)</f>
        <v>555373.45442857104</v>
      </c>
      <c r="I606" s="77">
        <f ca="1">SUM(D$12:D606)+SUMIF(E$12:E606, "&lt;0")</f>
        <v>539336.41999999981</v>
      </c>
      <c r="J606" s="14"/>
      <c r="K606" s="78">
        <v>44780</v>
      </c>
      <c r="L606" s="79">
        <f t="shared" ca="1" si="503"/>
        <v>1850.8969899038457</v>
      </c>
      <c r="M606" s="79">
        <f t="shared" ca="1" si="531"/>
        <v>1850.8969899038457</v>
      </c>
      <c r="N606" s="79">
        <f t="shared" ca="1" si="487"/>
        <v>263.12698990384524</v>
      </c>
      <c r="O606" s="79">
        <f t="shared" ca="1" si="504"/>
        <v>1587.7700000000004</v>
      </c>
      <c r="P606" s="79">
        <f t="shared" ca="1" si="505"/>
        <v>1587.7700000000004</v>
      </c>
      <c r="Q606" s="79">
        <f t="shared" ca="1" si="495"/>
        <v>1046650.7267197173</v>
      </c>
      <c r="R606" s="14">
        <f ca="1">SUM(P$12:P606)</f>
        <v>531114.15233461407</v>
      </c>
      <c r="S606" s="77">
        <f ca="1">SUM(N$12:N606)+SUMIF(O$12:O606, "&lt;0")</f>
        <v>515536.57438509481</v>
      </c>
      <c r="U606" s="78">
        <v>44780</v>
      </c>
      <c r="V606" s="79">
        <f t="shared" ca="1" si="506"/>
        <v>1250</v>
      </c>
      <c r="W606" s="79">
        <f t="shared" ca="1" si="532"/>
        <v>1250</v>
      </c>
      <c r="X606" s="79">
        <f t="shared" ca="1" si="488"/>
        <v>0</v>
      </c>
      <c r="Y606" s="79">
        <f t="shared" ca="1" si="507"/>
        <v>1250</v>
      </c>
      <c r="Z606" s="79">
        <f t="shared" ca="1" si="508"/>
        <v>1250</v>
      </c>
      <c r="AA606" s="79">
        <f t="shared" ca="1" si="496"/>
        <v>732381.60100000002</v>
      </c>
      <c r="AB606" s="14">
        <f ca="1">SUM(Z$12:Z606)</f>
        <v>372139.57699999999</v>
      </c>
      <c r="AC606" s="77">
        <f ca="1">SUM(X$12:X606)+SUMIF(Y$12:Y606, "&lt;0")</f>
        <v>360242.02399999998</v>
      </c>
      <c r="AE606" s="78">
        <v>44780</v>
      </c>
      <c r="AF606" s="79">
        <f t="shared" ca="1" si="509"/>
        <v>2000</v>
      </c>
      <c r="AG606" s="79">
        <f t="shared" ca="1" si="533"/>
        <v>2000</v>
      </c>
      <c r="AH606" s="79">
        <f t="shared" ca="1" si="489"/>
        <v>412.22999999999956</v>
      </c>
      <c r="AI606" s="79">
        <f t="shared" ca="1" si="510"/>
        <v>1587.7700000000004</v>
      </c>
      <c r="AJ606" s="79">
        <f t="shared" ca="1" si="511"/>
        <v>1587.7700000000004</v>
      </c>
      <c r="AK606" s="79">
        <f t="shared" ca="1" si="528"/>
        <v>1124081.4901089161</v>
      </c>
      <c r="AL606" s="14">
        <f ca="1">SUM(AJ$12:AJ606)</f>
        <v>570477.34700000007</v>
      </c>
      <c r="AM606" s="77">
        <f ca="1">SUM(AH$12:AH606)+SUMIF(AI$12:AI606, "&lt;0")</f>
        <v>553604.14310891624</v>
      </c>
      <c r="AO606" s="78">
        <v>44780</v>
      </c>
      <c r="AP606" s="79">
        <f t="shared" ca="1" si="512"/>
        <v>3000</v>
      </c>
      <c r="AQ606" s="79">
        <f t="shared" ca="1" si="534"/>
        <v>3000</v>
      </c>
      <c r="AR606" s="79">
        <f t="shared" ca="1" si="490"/>
        <v>848.10408046953034</v>
      </c>
      <c r="AS606" s="79">
        <f t="shared" ca="1" si="513"/>
        <v>2151.8959195304697</v>
      </c>
      <c r="AT606" s="79">
        <f t="shared" ca="1" si="514"/>
        <v>2151.8959195304697</v>
      </c>
      <c r="AU606" s="79">
        <f t="shared" ca="1" si="497"/>
        <v>1618967.7235622816</v>
      </c>
      <c r="AV606" s="14">
        <f ca="1">SUM(AT$12:AT606)</f>
        <v>824104.71530337201</v>
      </c>
      <c r="AW606" s="77">
        <f ca="1">SUM(AR$12:AR606)+SUMIF(AS$12:AS606, "&lt;0")</f>
        <v>794863.00825891003</v>
      </c>
      <c r="AX606" s="14"/>
      <c r="AZ606" s="78">
        <v>44780</v>
      </c>
      <c r="BA606" s="79">
        <f t="shared" ca="1" si="515"/>
        <v>1500</v>
      </c>
      <c r="BB606" s="79">
        <f t="shared" ca="1" si="535"/>
        <v>1500</v>
      </c>
      <c r="BC606" s="79">
        <f t="shared" ca="1" si="491"/>
        <v>0</v>
      </c>
      <c r="BD606" s="79">
        <f t="shared" ca="1" si="516"/>
        <v>1500</v>
      </c>
      <c r="BE606" s="79">
        <f t="shared" ca="1" si="517"/>
        <v>1500</v>
      </c>
      <c r="BF606" s="79">
        <f t="shared" ca="1" si="498"/>
        <v>863131.60100000002</v>
      </c>
      <c r="BG606" s="14">
        <f ca="1">SUM(BE$12:BE606)</f>
        <v>438389.57699999999</v>
      </c>
      <c r="BH606" s="77">
        <f ca="1">SUM(BC$12:BC606)+SUMIF(BD$12:BD606, "&lt;0")</f>
        <v>424742.02400000003</v>
      </c>
      <c r="BJ606" s="78">
        <v>44780</v>
      </c>
      <c r="BK606" s="79">
        <f t="shared" ca="1" si="518"/>
        <v>1750</v>
      </c>
      <c r="BL606" s="79">
        <f t="shared" ca="1" si="536"/>
        <v>1750</v>
      </c>
      <c r="BM606" s="79">
        <f t="shared" ca="1" si="492"/>
        <v>162.22999999999956</v>
      </c>
      <c r="BN606" s="79">
        <f t="shared" ca="1" si="519"/>
        <v>1587.7700000000004</v>
      </c>
      <c r="BO606" s="79">
        <f t="shared" ca="1" si="520"/>
        <v>1587.7700000000004</v>
      </c>
      <c r="BP606" s="79">
        <f t="shared" ca="1" si="499"/>
        <v>993881.60100000002</v>
      </c>
      <c r="BQ606" s="14">
        <f ca="1">SUM(BO$12:BO606)</f>
        <v>504477.34700000001</v>
      </c>
      <c r="BR606" s="77">
        <f ca="1">SUM(BM$12:BM606)+SUMIF(BN$12:BN606, "&lt;0")</f>
        <v>489404.25399999996</v>
      </c>
      <c r="BT606" s="78">
        <v>44780</v>
      </c>
      <c r="BU606" s="79">
        <f t="shared" ca="1" si="521"/>
        <v>2000</v>
      </c>
      <c r="BV606" s="79">
        <f t="shared" ca="1" si="537"/>
        <v>2000</v>
      </c>
      <c r="BW606" s="79">
        <f t="shared" ca="1" si="493"/>
        <v>412.22999999999956</v>
      </c>
      <c r="BX606" s="79">
        <f t="shared" ca="1" si="522"/>
        <v>1587.7700000000004</v>
      </c>
      <c r="BY606" s="79">
        <f t="shared" ca="1" si="523"/>
        <v>1587.7700000000004</v>
      </c>
      <c r="BZ606" s="79">
        <f t="shared" ca="1" si="529"/>
        <v>1124081.4901089161</v>
      </c>
      <c r="CA606" s="14">
        <f ca="1">SUM(BY$12:BY606)</f>
        <v>570477.34700000007</v>
      </c>
      <c r="CB606" s="77">
        <f ca="1">SUM(BW$12:BW606)+SUMIF(BX$12:BX606, "&lt;0")</f>
        <v>553604.14310891624</v>
      </c>
      <c r="CD606" s="78">
        <v>44780</v>
      </c>
      <c r="CE606" s="79">
        <f t="shared" ca="1" si="524"/>
        <v>2500</v>
      </c>
      <c r="CF606" s="79">
        <f t="shared" ca="1" si="538"/>
        <v>2500</v>
      </c>
      <c r="CG606" s="79">
        <f t="shared" ca="1" si="494"/>
        <v>686.22142955169693</v>
      </c>
      <c r="CH606" s="79">
        <f t="shared" ca="1" si="525"/>
        <v>1813.7785704483031</v>
      </c>
      <c r="CI606" s="79">
        <f t="shared" ca="1" si="526"/>
        <v>1813.7785704483031</v>
      </c>
      <c r="CJ606" s="79">
        <f t="shared" ca="1" si="500"/>
        <v>1376841.6999499127</v>
      </c>
      <c r="CK606" s="14">
        <f ca="1">SUM(CI$12:CI606)</f>
        <v>701501.00596508489</v>
      </c>
      <c r="CL606" s="77">
        <f ca="1">SUM(CG$12:CG606)+SUMIF(CH$12:CH606, "&lt;0")</f>
        <v>675340.69398482784</v>
      </c>
    </row>
    <row r="607" spans="1:90" x14ac:dyDescent="0.2">
      <c r="A607" s="56">
        <v>44781</v>
      </c>
      <c r="B607" s="76">
        <f ca="1">IF($A607&gt;= $C$5,$C$6, INDEX('[1]Historical Data'!$D$2:$D$742, MATCH(A607, '[1]Historical Data'!$B$2:$B$742, 0)))</f>
        <v>1942.7882857142852</v>
      </c>
      <c r="C607" s="79">
        <f t="shared" ca="1" si="530"/>
        <v>1942.7882857142852</v>
      </c>
      <c r="D607" s="79">
        <f t="shared" ca="1" si="486"/>
        <v>0</v>
      </c>
      <c r="E607" s="79">
        <f t="shared" ca="1" si="501"/>
        <v>1942.7882857142852</v>
      </c>
      <c r="F607" s="79">
        <f t="shared" ca="1" si="502"/>
        <v>1942.7882857142852</v>
      </c>
      <c r="G607" s="79">
        <f t="shared" ca="1" si="527"/>
        <v>1096652.6627143014</v>
      </c>
      <c r="H607" s="14">
        <f ca="1">SUM(F$12:F607)</f>
        <v>557316.24271428538</v>
      </c>
      <c r="I607" s="77">
        <f ca="1">SUM(D$12:D607)+SUMIF(E$12:E607, "&lt;0")</f>
        <v>539336.41999999981</v>
      </c>
      <c r="J607" s="14"/>
      <c r="K607" s="78">
        <v>44781</v>
      </c>
      <c r="L607" s="79">
        <f t="shared" ca="1" si="503"/>
        <v>1850.8969899038457</v>
      </c>
      <c r="M607" s="79">
        <f t="shared" ca="1" si="531"/>
        <v>1850.8969899038457</v>
      </c>
      <c r="N607" s="79">
        <f t="shared" ca="1" si="487"/>
        <v>0</v>
      </c>
      <c r="O607" s="79">
        <f t="shared" ca="1" si="504"/>
        <v>1850.8969899038457</v>
      </c>
      <c r="P607" s="79">
        <f t="shared" ca="1" si="505"/>
        <v>1850.8969899038457</v>
      </c>
      <c r="Q607" s="79">
        <f t="shared" ca="1" si="495"/>
        <v>1048501.6237096211</v>
      </c>
      <c r="R607" s="14">
        <f ca="1">SUM(P$12:P607)</f>
        <v>532965.04932451795</v>
      </c>
      <c r="S607" s="77">
        <f ca="1">SUM(N$12:N607)+SUMIF(O$12:O607, "&lt;0")</f>
        <v>515536.57438509481</v>
      </c>
      <c r="U607" s="78">
        <v>44781</v>
      </c>
      <c r="V607" s="79">
        <f t="shared" ca="1" si="506"/>
        <v>1250</v>
      </c>
      <c r="W607" s="79">
        <f t="shared" ca="1" si="532"/>
        <v>1250</v>
      </c>
      <c r="X607" s="79">
        <f t="shared" ca="1" si="488"/>
        <v>0</v>
      </c>
      <c r="Y607" s="79">
        <f t="shared" ca="1" si="507"/>
        <v>1250</v>
      </c>
      <c r="Z607" s="79">
        <f t="shared" ca="1" si="508"/>
        <v>1250</v>
      </c>
      <c r="AA607" s="79">
        <f t="shared" ca="1" si="496"/>
        <v>733631.60100000002</v>
      </c>
      <c r="AB607" s="14">
        <f ca="1">SUM(Z$12:Z607)</f>
        <v>373389.57699999999</v>
      </c>
      <c r="AC607" s="77">
        <f ca="1">SUM(X$12:X607)+SUMIF(Y$12:Y607, "&lt;0")</f>
        <v>360242.02399999998</v>
      </c>
      <c r="AE607" s="78">
        <v>44781</v>
      </c>
      <c r="AF607" s="79">
        <f t="shared" ca="1" si="509"/>
        <v>2000</v>
      </c>
      <c r="AG607" s="79">
        <f t="shared" ca="1" si="533"/>
        <v>2000</v>
      </c>
      <c r="AH607" s="79">
        <f t="shared" ca="1" si="489"/>
        <v>15.237000000003718</v>
      </c>
      <c r="AI607" s="79">
        <f t="shared" ca="1" si="510"/>
        <v>1984.7629999999963</v>
      </c>
      <c r="AJ607" s="79">
        <f t="shared" ca="1" si="511"/>
        <v>1984.7629999999963</v>
      </c>
      <c r="AK607" s="79">
        <f t="shared" ca="1" si="528"/>
        <v>1126081.4901089161</v>
      </c>
      <c r="AL607" s="14">
        <f ca="1">SUM(AJ$12:AJ607)</f>
        <v>572462.1100000001</v>
      </c>
      <c r="AM607" s="77">
        <f ca="1">SUM(AH$12:AH607)+SUMIF(AI$12:AI607, "&lt;0")</f>
        <v>553619.3801089162</v>
      </c>
      <c r="AO607" s="78">
        <v>44781</v>
      </c>
      <c r="AP607" s="79">
        <f t="shared" ca="1" si="512"/>
        <v>3000</v>
      </c>
      <c r="AQ607" s="79">
        <f t="shared" ca="1" si="534"/>
        <v>3000</v>
      </c>
      <c r="AR607" s="79">
        <f t="shared" ca="1" si="490"/>
        <v>451.1110804695345</v>
      </c>
      <c r="AS607" s="79">
        <f t="shared" ca="1" si="513"/>
        <v>2548.8889195304655</v>
      </c>
      <c r="AT607" s="79">
        <f t="shared" ca="1" si="514"/>
        <v>2548.8889195304655</v>
      </c>
      <c r="AU607" s="79">
        <f t="shared" ca="1" si="497"/>
        <v>1621967.7235622816</v>
      </c>
      <c r="AV607" s="14">
        <f ca="1">SUM(AT$12:AT607)</f>
        <v>826653.60422290245</v>
      </c>
      <c r="AW607" s="77">
        <f ca="1">SUM(AR$12:AR607)+SUMIF(AS$12:AS607, "&lt;0")</f>
        <v>795314.1193393796</v>
      </c>
      <c r="AX607" s="14"/>
      <c r="AZ607" s="78">
        <v>44781</v>
      </c>
      <c r="BA607" s="79">
        <f t="shared" ca="1" si="515"/>
        <v>1500</v>
      </c>
      <c r="BB607" s="79">
        <f t="shared" ca="1" si="535"/>
        <v>1500</v>
      </c>
      <c r="BC607" s="79">
        <f t="shared" ca="1" si="491"/>
        <v>0</v>
      </c>
      <c r="BD607" s="79">
        <f t="shared" ca="1" si="516"/>
        <v>1500</v>
      </c>
      <c r="BE607" s="79">
        <f t="shared" ca="1" si="517"/>
        <v>1500</v>
      </c>
      <c r="BF607" s="79">
        <f t="shared" ca="1" si="498"/>
        <v>864631.60100000002</v>
      </c>
      <c r="BG607" s="14">
        <f ca="1">SUM(BE$12:BE607)</f>
        <v>439889.57699999999</v>
      </c>
      <c r="BH607" s="77">
        <f ca="1">SUM(BC$12:BC607)+SUMIF(BD$12:BD607, "&lt;0")</f>
        <v>424742.02400000003</v>
      </c>
      <c r="BJ607" s="78">
        <v>44781</v>
      </c>
      <c r="BK607" s="79">
        <f t="shared" ca="1" si="518"/>
        <v>1750</v>
      </c>
      <c r="BL607" s="79">
        <f t="shared" ca="1" si="536"/>
        <v>1750</v>
      </c>
      <c r="BM607" s="79">
        <f t="shared" ca="1" si="492"/>
        <v>0</v>
      </c>
      <c r="BN607" s="79">
        <f t="shared" ca="1" si="519"/>
        <v>1750</v>
      </c>
      <c r="BO607" s="79">
        <f t="shared" ca="1" si="520"/>
        <v>1750</v>
      </c>
      <c r="BP607" s="79">
        <f t="shared" ca="1" si="499"/>
        <v>995631.60100000002</v>
      </c>
      <c r="BQ607" s="14">
        <f ca="1">SUM(BO$12:BO607)</f>
        <v>506227.34700000001</v>
      </c>
      <c r="BR607" s="77">
        <f ca="1">SUM(BM$12:BM607)+SUMIF(BN$12:BN607, "&lt;0")</f>
        <v>489404.25399999996</v>
      </c>
      <c r="BT607" s="78">
        <v>44781</v>
      </c>
      <c r="BU607" s="79">
        <f t="shared" ca="1" si="521"/>
        <v>2000</v>
      </c>
      <c r="BV607" s="79">
        <f t="shared" ca="1" si="537"/>
        <v>2000</v>
      </c>
      <c r="BW607" s="79">
        <f t="shared" ca="1" si="493"/>
        <v>15.237000000003718</v>
      </c>
      <c r="BX607" s="79">
        <f t="shared" ca="1" si="522"/>
        <v>1984.7629999999963</v>
      </c>
      <c r="BY607" s="79">
        <f t="shared" ca="1" si="523"/>
        <v>1984.7629999999963</v>
      </c>
      <c r="BZ607" s="79">
        <f t="shared" ca="1" si="529"/>
        <v>1126081.4901089161</v>
      </c>
      <c r="CA607" s="14">
        <f ca="1">SUM(BY$12:BY607)</f>
        <v>572462.1100000001</v>
      </c>
      <c r="CB607" s="77">
        <f ca="1">SUM(BW$12:BW607)+SUMIF(BX$12:BX607, "&lt;0")</f>
        <v>553619.3801089162</v>
      </c>
      <c r="CD607" s="78">
        <v>44781</v>
      </c>
      <c r="CE607" s="79">
        <f t="shared" ca="1" si="524"/>
        <v>2500</v>
      </c>
      <c r="CF607" s="79">
        <f t="shared" ca="1" si="538"/>
        <v>2500</v>
      </c>
      <c r="CG607" s="79">
        <f t="shared" ca="1" si="494"/>
        <v>312.73367619880401</v>
      </c>
      <c r="CH607" s="79">
        <f t="shared" ca="1" si="525"/>
        <v>2187.266323801196</v>
      </c>
      <c r="CI607" s="79">
        <f t="shared" ca="1" si="526"/>
        <v>2187.266323801196</v>
      </c>
      <c r="CJ607" s="79">
        <f t="shared" ca="1" si="500"/>
        <v>1379341.6999499127</v>
      </c>
      <c r="CK607" s="14">
        <f ca="1">SUM(CI$12:CI607)</f>
        <v>703688.27228888613</v>
      </c>
      <c r="CL607" s="77">
        <f ca="1">SUM(CG$12:CG607)+SUMIF(CH$12:CH607, "&lt;0")</f>
        <v>675653.4276610266</v>
      </c>
    </row>
    <row r="608" spans="1:90" x14ac:dyDescent="0.2">
      <c r="A608" s="56">
        <v>44782</v>
      </c>
      <c r="B608" s="76">
        <f ca="1">IF($A608&gt;= $C$5,$C$6, INDEX('[1]Historical Data'!$D$2:$D$742, MATCH(A608, '[1]Historical Data'!$B$2:$B$742, 0)))</f>
        <v>1942.7882857142852</v>
      </c>
      <c r="C608" s="79">
        <f t="shared" ca="1" si="530"/>
        <v>1942.7882857142852</v>
      </c>
      <c r="D608" s="79">
        <f t="shared" ca="1" si="486"/>
        <v>536.16457142858008</v>
      </c>
      <c r="E608" s="79">
        <f t="shared" ca="1" si="501"/>
        <v>1406.6237142857051</v>
      </c>
      <c r="F608" s="79">
        <f t="shared" ca="1" si="502"/>
        <v>1406.6237142857051</v>
      </c>
      <c r="G608" s="79">
        <f t="shared" ca="1" si="527"/>
        <v>1098595.4510000157</v>
      </c>
      <c r="H608" s="14">
        <f ca="1">SUM(F$12:F608)</f>
        <v>558722.86642857105</v>
      </c>
      <c r="I608" s="77">
        <f ca="1">SUM(D$12:D608)+SUMIF(E$12:E608, "&lt;0")</f>
        <v>539872.58457142836</v>
      </c>
      <c r="J608" s="14"/>
      <c r="K608" s="78">
        <v>44782</v>
      </c>
      <c r="L608" s="79">
        <f t="shared" ca="1" si="503"/>
        <v>1850.8969899038457</v>
      </c>
      <c r="M608" s="79">
        <f t="shared" ca="1" si="531"/>
        <v>1850.8969899038457</v>
      </c>
      <c r="N608" s="79">
        <f t="shared" ca="1" si="487"/>
        <v>352.3819798077011</v>
      </c>
      <c r="O608" s="79">
        <f t="shared" ca="1" si="504"/>
        <v>1498.5150100961446</v>
      </c>
      <c r="P608" s="79">
        <f t="shared" ca="1" si="505"/>
        <v>1498.5150100961446</v>
      </c>
      <c r="Q608" s="79">
        <f t="shared" ca="1" si="495"/>
        <v>1050352.520699525</v>
      </c>
      <c r="R608" s="14">
        <f ca="1">SUM(P$12:P608)</f>
        <v>534463.56433461409</v>
      </c>
      <c r="S608" s="77">
        <f ca="1">SUM(N$12:N608)+SUMIF(O$12:O608, "&lt;0")</f>
        <v>515888.95636490249</v>
      </c>
      <c r="U608" s="78">
        <v>44782</v>
      </c>
      <c r="V608" s="79">
        <f t="shared" ca="1" si="506"/>
        <v>1250</v>
      </c>
      <c r="W608" s="79">
        <f t="shared" ca="1" si="532"/>
        <v>1250</v>
      </c>
      <c r="X608" s="79">
        <f t="shared" ca="1" si="488"/>
        <v>0</v>
      </c>
      <c r="Y608" s="79">
        <f t="shared" ca="1" si="507"/>
        <v>1250</v>
      </c>
      <c r="Z608" s="79">
        <f t="shared" ca="1" si="508"/>
        <v>1250</v>
      </c>
      <c r="AA608" s="79">
        <f t="shared" ca="1" si="496"/>
        <v>734881.60100000002</v>
      </c>
      <c r="AB608" s="14">
        <f ca="1">SUM(Z$12:Z608)</f>
        <v>374639.57699999999</v>
      </c>
      <c r="AC608" s="77">
        <f ca="1">SUM(X$12:X608)+SUMIF(Y$12:Y608, "&lt;0")</f>
        <v>360242.02399999998</v>
      </c>
      <c r="AE608" s="78">
        <v>44782</v>
      </c>
      <c r="AF608" s="79">
        <f t="shared" ca="1" si="509"/>
        <v>2000</v>
      </c>
      <c r="AG608" s="79">
        <f t="shared" ca="1" si="533"/>
        <v>2000</v>
      </c>
      <c r="AH608" s="79">
        <f t="shared" ca="1" si="489"/>
        <v>635.35100000000602</v>
      </c>
      <c r="AI608" s="79">
        <f t="shared" ca="1" si="510"/>
        <v>1364.648999999994</v>
      </c>
      <c r="AJ608" s="79">
        <f t="shared" ca="1" si="511"/>
        <v>1364.648999999994</v>
      </c>
      <c r="AK608" s="79">
        <f t="shared" ca="1" si="528"/>
        <v>1128081.4901089161</v>
      </c>
      <c r="AL608" s="14">
        <f ca="1">SUM(AJ$12:AJ608)</f>
        <v>573826.75900000008</v>
      </c>
      <c r="AM608" s="77">
        <f ca="1">SUM(AH$12:AH608)+SUMIF(AI$12:AI608, "&lt;0")</f>
        <v>554254.73110891622</v>
      </c>
      <c r="AO608" s="78">
        <v>44782</v>
      </c>
      <c r="AP608" s="79">
        <f t="shared" ca="1" si="512"/>
        <v>3000</v>
      </c>
      <c r="AQ608" s="79">
        <f t="shared" ca="1" si="534"/>
        <v>3000</v>
      </c>
      <c r="AR608" s="79">
        <f t="shared" ca="1" si="490"/>
        <v>1071.2250804695368</v>
      </c>
      <c r="AS608" s="79">
        <f t="shared" ca="1" si="513"/>
        <v>1928.7749195304632</v>
      </c>
      <c r="AT608" s="79">
        <f t="shared" ca="1" si="514"/>
        <v>1928.7749195304632</v>
      </c>
      <c r="AU608" s="79">
        <f t="shared" ca="1" si="497"/>
        <v>1624967.7235622816</v>
      </c>
      <c r="AV608" s="14">
        <f ca="1">SUM(AT$12:AT608)</f>
        <v>828582.37914243294</v>
      </c>
      <c r="AW608" s="77">
        <f ca="1">SUM(AR$12:AR608)+SUMIF(AS$12:AS608, "&lt;0")</f>
        <v>796385.34441984911</v>
      </c>
      <c r="AX608" s="14"/>
      <c r="AZ608" s="78">
        <v>44782</v>
      </c>
      <c r="BA608" s="79">
        <f t="shared" ca="1" si="515"/>
        <v>1500</v>
      </c>
      <c r="BB608" s="79">
        <f t="shared" ca="1" si="535"/>
        <v>1500</v>
      </c>
      <c r="BC608" s="79">
        <f t="shared" ca="1" si="491"/>
        <v>0</v>
      </c>
      <c r="BD608" s="79">
        <f t="shared" ca="1" si="516"/>
        <v>1500</v>
      </c>
      <c r="BE608" s="79">
        <f t="shared" ca="1" si="517"/>
        <v>1500</v>
      </c>
      <c r="BF608" s="79">
        <f t="shared" ca="1" si="498"/>
        <v>866131.60100000002</v>
      </c>
      <c r="BG608" s="14">
        <f ca="1">SUM(BE$12:BE608)</f>
        <v>441389.57699999999</v>
      </c>
      <c r="BH608" s="77">
        <f ca="1">SUM(BC$12:BC608)+SUMIF(BD$12:BD608, "&lt;0")</f>
        <v>424742.02400000003</v>
      </c>
      <c r="BJ608" s="78">
        <v>44782</v>
      </c>
      <c r="BK608" s="79">
        <f t="shared" ca="1" si="518"/>
        <v>1750</v>
      </c>
      <c r="BL608" s="79">
        <f t="shared" ca="1" si="536"/>
        <v>1750</v>
      </c>
      <c r="BM608" s="79">
        <f t="shared" ca="1" si="492"/>
        <v>150.58800000000974</v>
      </c>
      <c r="BN608" s="79">
        <f t="shared" ca="1" si="519"/>
        <v>1599.4119999999903</v>
      </c>
      <c r="BO608" s="79">
        <f t="shared" ca="1" si="520"/>
        <v>1599.4119999999903</v>
      </c>
      <c r="BP608" s="79">
        <f t="shared" ca="1" si="499"/>
        <v>997381.60100000002</v>
      </c>
      <c r="BQ608" s="14">
        <f ca="1">SUM(BO$12:BO608)</f>
        <v>507826.75900000002</v>
      </c>
      <c r="BR608" s="77">
        <f ca="1">SUM(BM$12:BM608)+SUMIF(BN$12:BN608, "&lt;0")</f>
        <v>489554.84199999995</v>
      </c>
      <c r="BT608" s="78">
        <v>44782</v>
      </c>
      <c r="BU608" s="79">
        <f t="shared" ca="1" si="521"/>
        <v>2000</v>
      </c>
      <c r="BV608" s="79">
        <f t="shared" ca="1" si="537"/>
        <v>2000</v>
      </c>
      <c r="BW608" s="79">
        <f t="shared" ca="1" si="493"/>
        <v>635.35100000000602</v>
      </c>
      <c r="BX608" s="79">
        <f t="shared" ca="1" si="522"/>
        <v>1364.648999999994</v>
      </c>
      <c r="BY608" s="79">
        <f t="shared" ca="1" si="523"/>
        <v>1364.648999999994</v>
      </c>
      <c r="BZ608" s="79">
        <f t="shared" ca="1" si="529"/>
        <v>1128081.4901089161</v>
      </c>
      <c r="CA608" s="14">
        <f ca="1">SUM(BY$12:BY608)</f>
        <v>573826.75900000008</v>
      </c>
      <c r="CB608" s="77">
        <f ca="1">SUM(BW$12:BW608)+SUMIF(BX$12:BX608, "&lt;0")</f>
        <v>554254.73110891622</v>
      </c>
      <c r="CD608" s="78">
        <v>44782</v>
      </c>
      <c r="CE608" s="79">
        <f t="shared" ca="1" si="524"/>
        <v>2500</v>
      </c>
      <c r="CF608" s="79">
        <f t="shared" ca="1" si="538"/>
        <v>2500</v>
      </c>
      <c r="CG608" s="79">
        <f t="shared" ca="1" si="494"/>
        <v>956.35292284590923</v>
      </c>
      <c r="CH608" s="79">
        <f t="shared" ca="1" si="525"/>
        <v>1543.6470771540908</v>
      </c>
      <c r="CI608" s="79">
        <f t="shared" ca="1" si="526"/>
        <v>1543.6470771540908</v>
      </c>
      <c r="CJ608" s="79">
        <f t="shared" ca="1" si="500"/>
        <v>1381841.6999499127</v>
      </c>
      <c r="CK608" s="14">
        <f ca="1">SUM(CI$12:CI608)</f>
        <v>705231.91936604027</v>
      </c>
      <c r="CL608" s="77">
        <f ca="1">SUM(CG$12:CG608)+SUMIF(CH$12:CH608, "&lt;0")</f>
        <v>676609.78058387246</v>
      </c>
    </row>
    <row r="609" spans="1:90" x14ac:dyDescent="0.2">
      <c r="A609" s="56">
        <v>44783</v>
      </c>
      <c r="B609" s="76">
        <f ca="1">IF($A609&gt;= $C$5,$C$6, INDEX('[1]Historical Data'!$D$2:$D$742, MATCH(A609, '[1]Historical Data'!$B$2:$B$742, 0)))</f>
        <v>1942.7882857142852</v>
      </c>
      <c r="C609" s="79">
        <f t="shared" ca="1" si="530"/>
        <v>1942.7882857142852</v>
      </c>
      <c r="D609" s="79">
        <f t="shared" ca="1" si="486"/>
        <v>0</v>
      </c>
      <c r="E609" s="79">
        <f t="shared" ca="1" si="501"/>
        <v>1942.7882857142852</v>
      </c>
      <c r="F609" s="79">
        <f t="shared" ca="1" si="502"/>
        <v>1942.7882857142852</v>
      </c>
      <c r="G609" s="79">
        <f t="shared" ca="1" si="527"/>
        <v>1100538.2392857301</v>
      </c>
      <c r="H609" s="14">
        <f ca="1">SUM(F$12:F609)</f>
        <v>560665.6547142854</v>
      </c>
      <c r="I609" s="77">
        <f ca="1">SUM(D$12:D609)+SUMIF(E$12:E609, "&lt;0")</f>
        <v>539872.58457142836</v>
      </c>
      <c r="J609" s="14"/>
      <c r="K609" s="78">
        <v>44783</v>
      </c>
      <c r="L609" s="79">
        <f t="shared" ca="1" si="503"/>
        <v>1850.8969899038457</v>
      </c>
      <c r="M609" s="79">
        <f t="shared" ca="1" si="531"/>
        <v>1850.8969899038457</v>
      </c>
      <c r="N609" s="79">
        <f t="shared" ca="1" si="487"/>
        <v>0</v>
      </c>
      <c r="O609" s="79">
        <f t="shared" ca="1" si="504"/>
        <v>1850.8969899038457</v>
      </c>
      <c r="P609" s="79">
        <f t="shared" ca="1" si="505"/>
        <v>1850.8969899038457</v>
      </c>
      <c r="Q609" s="79">
        <f t="shared" ca="1" si="495"/>
        <v>1052203.4176894289</v>
      </c>
      <c r="R609" s="14">
        <f ca="1">SUM(P$12:P609)</f>
        <v>536314.46132451796</v>
      </c>
      <c r="S609" s="77">
        <f ca="1">SUM(N$12:N609)+SUMIF(O$12:O609, "&lt;0")</f>
        <v>515888.95636490249</v>
      </c>
      <c r="U609" s="78">
        <v>44783</v>
      </c>
      <c r="V609" s="79">
        <f t="shared" ca="1" si="506"/>
        <v>1250</v>
      </c>
      <c r="W609" s="79">
        <f t="shared" ca="1" si="532"/>
        <v>1250</v>
      </c>
      <c r="X609" s="79">
        <f t="shared" ca="1" si="488"/>
        <v>0</v>
      </c>
      <c r="Y609" s="79">
        <f t="shared" ca="1" si="507"/>
        <v>1250</v>
      </c>
      <c r="Z609" s="79">
        <f t="shared" ca="1" si="508"/>
        <v>1250</v>
      </c>
      <c r="AA609" s="79">
        <f t="shared" ca="1" si="496"/>
        <v>736131.60100000002</v>
      </c>
      <c r="AB609" s="14">
        <f ca="1">SUM(Z$12:Z609)</f>
        <v>375889.57699999999</v>
      </c>
      <c r="AC609" s="77">
        <f ca="1">SUM(X$12:X609)+SUMIF(Y$12:Y609, "&lt;0")</f>
        <v>360242.02399999998</v>
      </c>
      <c r="AE609" s="78">
        <v>44783</v>
      </c>
      <c r="AF609" s="79">
        <f t="shared" ca="1" si="509"/>
        <v>2000</v>
      </c>
      <c r="AG609" s="79">
        <f t="shared" ca="1" si="533"/>
        <v>2000</v>
      </c>
      <c r="AH609" s="79">
        <f t="shared" ca="1" si="489"/>
        <v>2.1179999999958454</v>
      </c>
      <c r="AI609" s="79">
        <f t="shared" ca="1" si="510"/>
        <v>1997.8820000000042</v>
      </c>
      <c r="AJ609" s="79">
        <f t="shared" ca="1" si="511"/>
        <v>1997.8820000000042</v>
      </c>
      <c r="AK609" s="79">
        <f t="shared" ca="1" si="528"/>
        <v>1130081.4901089161</v>
      </c>
      <c r="AL609" s="14">
        <f ca="1">SUM(AJ$12:AJ609)</f>
        <v>575824.64100000006</v>
      </c>
      <c r="AM609" s="77">
        <f ca="1">SUM(AH$12:AH609)+SUMIF(AI$12:AI609, "&lt;0")</f>
        <v>554256.84910891624</v>
      </c>
      <c r="AO609" s="78">
        <v>44783</v>
      </c>
      <c r="AP609" s="79">
        <f t="shared" ca="1" si="512"/>
        <v>3000</v>
      </c>
      <c r="AQ609" s="79">
        <f t="shared" ca="1" si="534"/>
        <v>3000</v>
      </c>
      <c r="AR609" s="79">
        <f t="shared" ca="1" si="490"/>
        <v>437.99208046952663</v>
      </c>
      <c r="AS609" s="79">
        <f t="shared" ca="1" si="513"/>
        <v>2562.0079195304734</v>
      </c>
      <c r="AT609" s="79">
        <f t="shared" ca="1" si="514"/>
        <v>2562.0079195304734</v>
      </c>
      <c r="AU609" s="79">
        <f t="shared" ca="1" si="497"/>
        <v>1627967.7235622816</v>
      </c>
      <c r="AV609" s="14">
        <f ca="1">SUM(AT$12:AT609)</f>
        <v>831144.38706196344</v>
      </c>
      <c r="AW609" s="77">
        <f ca="1">SUM(AR$12:AR609)+SUMIF(AS$12:AS609, "&lt;0")</f>
        <v>796823.3365003186</v>
      </c>
      <c r="AX609" s="14"/>
      <c r="AZ609" s="78">
        <v>44783</v>
      </c>
      <c r="BA609" s="79">
        <f t="shared" ca="1" si="515"/>
        <v>1500</v>
      </c>
      <c r="BB609" s="79">
        <f t="shared" ca="1" si="535"/>
        <v>1500</v>
      </c>
      <c r="BC609" s="79">
        <f t="shared" ca="1" si="491"/>
        <v>0</v>
      </c>
      <c r="BD609" s="79">
        <f t="shared" ca="1" si="516"/>
        <v>1500</v>
      </c>
      <c r="BE609" s="79">
        <f t="shared" ca="1" si="517"/>
        <v>1500</v>
      </c>
      <c r="BF609" s="79">
        <f t="shared" ca="1" si="498"/>
        <v>867631.60100000002</v>
      </c>
      <c r="BG609" s="14">
        <f ca="1">SUM(BE$12:BE609)</f>
        <v>442889.57699999999</v>
      </c>
      <c r="BH609" s="77">
        <f ca="1">SUM(BC$12:BC609)+SUMIF(BD$12:BD609, "&lt;0")</f>
        <v>424742.02400000003</v>
      </c>
      <c r="BJ609" s="78">
        <v>44783</v>
      </c>
      <c r="BK609" s="79">
        <f t="shared" ca="1" si="518"/>
        <v>1750</v>
      </c>
      <c r="BL609" s="79">
        <f t="shared" ca="1" si="536"/>
        <v>1750</v>
      </c>
      <c r="BM609" s="79">
        <f t="shared" ca="1" si="492"/>
        <v>0</v>
      </c>
      <c r="BN609" s="79">
        <f t="shared" ca="1" si="519"/>
        <v>1750</v>
      </c>
      <c r="BO609" s="79">
        <f t="shared" ca="1" si="520"/>
        <v>1750</v>
      </c>
      <c r="BP609" s="79">
        <f t="shared" ca="1" si="499"/>
        <v>999131.60100000002</v>
      </c>
      <c r="BQ609" s="14">
        <f ca="1">SUM(BO$12:BO609)</f>
        <v>509576.75900000002</v>
      </c>
      <c r="BR609" s="77">
        <f ca="1">SUM(BM$12:BM609)+SUMIF(BN$12:BN609, "&lt;0")</f>
        <v>489554.84199999995</v>
      </c>
      <c r="BT609" s="78">
        <v>44783</v>
      </c>
      <c r="BU609" s="79">
        <f t="shared" ca="1" si="521"/>
        <v>2000</v>
      </c>
      <c r="BV609" s="79">
        <f t="shared" ca="1" si="537"/>
        <v>2000</v>
      </c>
      <c r="BW609" s="79">
        <f t="shared" ca="1" si="493"/>
        <v>2.1179999999958454</v>
      </c>
      <c r="BX609" s="79">
        <f t="shared" ca="1" si="522"/>
        <v>1997.8820000000042</v>
      </c>
      <c r="BY609" s="79">
        <f t="shared" ca="1" si="523"/>
        <v>1997.8820000000042</v>
      </c>
      <c r="BZ609" s="79">
        <f t="shared" ca="1" si="529"/>
        <v>1130081.4901089161</v>
      </c>
      <c r="CA609" s="14">
        <f ca="1">SUM(BY$12:BY609)</f>
        <v>575824.64100000006</v>
      </c>
      <c r="CB609" s="77">
        <f ca="1">SUM(BW$12:BW609)+SUMIF(BX$12:BX609, "&lt;0")</f>
        <v>554256.84910891624</v>
      </c>
      <c r="CD609" s="78">
        <v>44783</v>
      </c>
      <c r="CE609" s="79">
        <f t="shared" ca="1" si="524"/>
        <v>2500</v>
      </c>
      <c r="CF609" s="79">
        <f t="shared" ca="1" si="538"/>
        <v>2500</v>
      </c>
      <c r="CG609" s="79">
        <f t="shared" ca="1" si="494"/>
        <v>346.62516949300198</v>
      </c>
      <c r="CH609" s="79">
        <f t="shared" ca="1" si="525"/>
        <v>2153.374830506998</v>
      </c>
      <c r="CI609" s="79">
        <f t="shared" ca="1" si="526"/>
        <v>2153.374830506998</v>
      </c>
      <c r="CJ609" s="79">
        <f t="shared" ca="1" si="500"/>
        <v>1384341.6999499127</v>
      </c>
      <c r="CK609" s="14">
        <f ca="1">SUM(CI$12:CI609)</f>
        <v>707385.29419654724</v>
      </c>
      <c r="CL609" s="77">
        <f ca="1">SUM(CG$12:CG609)+SUMIF(CH$12:CH609, "&lt;0")</f>
        <v>676956.40575336548</v>
      </c>
    </row>
    <row r="610" spans="1:90" x14ac:dyDescent="0.2">
      <c r="A610" s="56">
        <v>44784</v>
      </c>
      <c r="B610" s="76">
        <f ca="1">IF($A610&gt;= $C$5,$C$6, INDEX('[1]Historical Data'!$D$2:$D$742, MATCH(A610, '[1]Historical Data'!$B$2:$B$742, 0)))</f>
        <v>1942.7882857142852</v>
      </c>
      <c r="C610" s="79">
        <f t="shared" ca="1" si="530"/>
        <v>1942.7882857142852</v>
      </c>
      <c r="D610" s="79">
        <f t="shared" ca="1" si="486"/>
        <v>1334.2705714285653</v>
      </c>
      <c r="E610" s="79">
        <f t="shared" ca="1" si="501"/>
        <v>608.51771428571988</v>
      </c>
      <c r="F610" s="79">
        <f t="shared" ca="1" si="502"/>
        <v>608.51771428571988</v>
      </c>
      <c r="G610" s="79">
        <f t="shared" ca="1" si="527"/>
        <v>1102481.0275714444</v>
      </c>
      <c r="H610" s="14">
        <f ca="1">SUM(F$12:F610)</f>
        <v>561274.17242857115</v>
      </c>
      <c r="I610" s="77">
        <f ca="1">SUM(D$12:D610)+SUMIF(E$12:E610, "&lt;0")</f>
        <v>541206.85514285695</v>
      </c>
      <c r="J610" s="14"/>
      <c r="K610" s="78">
        <v>44784</v>
      </c>
      <c r="L610" s="79">
        <f t="shared" ca="1" si="503"/>
        <v>1850.8969899038457</v>
      </c>
      <c r="M610" s="79">
        <f t="shared" ca="1" si="531"/>
        <v>1850.8969899038457</v>
      </c>
      <c r="N610" s="79">
        <f t="shared" ca="1" si="487"/>
        <v>1150.4879798076863</v>
      </c>
      <c r="O610" s="79">
        <f t="shared" ca="1" si="504"/>
        <v>700.40901009615936</v>
      </c>
      <c r="P610" s="79">
        <f t="shared" ca="1" si="505"/>
        <v>700.40901009615936</v>
      </c>
      <c r="Q610" s="79">
        <f t="shared" ca="1" si="495"/>
        <v>1054054.3146793328</v>
      </c>
      <c r="R610" s="14">
        <f ca="1">SUM(P$12:P610)</f>
        <v>537014.87033461407</v>
      </c>
      <c r="S610" s="77">
        <f ca="1">SUM(N$12:N610)+SUMIF(O$12:O610, "&lt;0")</f>
        <v>517039.44434471015</v>
      </c>
      <c r="U610" s="78">
        <v>44784</v>
      </c>
      <c r="V610" s="79">
        <f t="shared" ca="1" si="506"/>
        <v>1250</v>
      </c>
      <c r="W610" s="79">
        <f t="shared" ca="1" si="532"/>
        <v>1250</v>
      </c>
      <c r="X610" s="79">
        <f t="shared" ca="1" si="488"/>
        <v>0</v>
      </c>
      <c r="Y610" s="79">
        <f t="shared" ca="1" si="507"/>
        <v>1250</v>
      </c>
      <c r="Z610" s="79">
        <f t="shared" ca="1" si="508"/>
        <v>1250</v>
      </c>
      <c r="AA610" s="79">
        <f t="shared" ca="1" si="496"/>
        <v>737381.60100000002</v>
      </c>
      <c r="AB610" s="14">
        <f ca="1">SUM(Z$12:Z610)</f>
        <v>377139.57699999999</v>
      </c>
      <c r="AC610" s="77">
        <f ca="1">SUM(X$12:X610)+SUMIF(Y$12:Y610, "&lt;0")</f>
        <v>360242.02399999998</v>
      </c>
      <c r="AE610" s="78">
        <v>44784</v>
      </c>
      <c r="AF610" s="79">
        <f t="shared" ca="1" si="509"/>
        <v>2000</v>
      </c>
      <c r="AG610" s="79">
        <f t="shared" ca="1" si="533"/>
        <v>2000</v>
      </c>
      <c r="AH610" s="79">
        <f t="shared" ca="1" si="489"/>
        <v>1446.5759999999991</v>
      </c>
      <c r="AI610" s="79">
        <f t="shared" ca="1" si="510"/>
        <v>553.42400000000089</v>
      </c>
      <c r="AJ610" s="79">
        <f t="shared" ca="1" si="511"/>
        <v>553.42400000000089</v>
      </c>
      <c r="AK610" s="79">
        <f t="shared" ca="1" si="528"/>
        <v>1132081.4901089161</v>
      </c>
      <c r="AL610" s="14">
        <f ca="1">SUM(AJ$12:AJ610)</f>
        <v>576378.06500000006</v>
      </c>
      <c r="AM610" s="77">
        <f ca="1">SUM(AH$12:AH610)+SUMIF(AI$12:AI610, "&lt;0")</f>
        <v>555703.42510891624</v>
      </c>
      <c r="AO610" s="78">
        <v>44784</v>
      </c>
      <c r="AP610" s="79">
        <f t="shared" ca="1" si="512"/>
        <v>3000</v>
      </c>
      <c r="AQ610" s="79">
        <f t="shared" ca="1" si="534"/>
        <v>3000</v>
      </c>
      <c r="AR610" s="79">
        <f t="shared" ca="1" si="490"/>
        <v>1882.4500804695299</v>
      </c>
      <c r="AS610" s="79">
        <f t="shared" ca="1" si="513"/>
        <v>1117.5499195304701</v>
      </c>
      <c r="AT610" s="79">
        <f t="shared" ca="1" si="514"/>
        <v>1117.5499195304701</v>
      </c>
      <c r="AU610" s="79">
        <f t="shared" ca="1" si="497"/>
        <v>1630967.7235622816</v>
      </c>
      <c r="AV610" s="14">
        <f ca="1">SUM(AT$12:AT610)</f>
        <v>832261.93698149396</v>
      </c>
      <c r="AW610" s="77">
        <f ca="1">SUM(AR$12:AR610)+SUMIF(AS$12:AS610, "&lt;0")</f>
        <v>798705.78658078809</v>
      </c>
      <c r="AX610" s="14"/>
      <c r="AZ610" s="78">
        <v>44784</v>
      </c>
      <c r="BA610" s="79">
        <f t="shared" ca="1" si="515"/>
        <v>1500</v>
      </c>
      <c r="BB610" s="79">
        <f t="shared" ca="1" si="535"/>
        <v>1500</v>
      </c>
      <c r="BC610" s="79">
        <f t="shared" ca="1" si="491"/>
        <v>11.512000000004264</v>
      </c>
      <c r="BD610" s="79">
        <f t="shared" ca="1" si="516"/>
        <v>1488.4879999999957</v>
      </c>
      <c r="BE610" s="79">
        <f t="shared" ca="1" si="517"/>
        <v>1488.4879999999957</v>
      </c>
      <c r="BF610" s="79">
        <f t="shared" ca="1" si="498"/>
        <v>869131.60100000002</v>
      </c>
      <c r="BG610" s="14">
        <f ca="1">SUM(BE$12:BE610)</f>
        <v>444378.065</v>
      </c>
      <c r="BH610" s="77">
        <f ca="1">SUM(BC$12:BC610)+SUMIF(BD$12:BD610, "&lt;0")</f>
        <v>424753.53600000002</v>
      </c>
      <c r="BJ610" s="78">
        <v>44784</v>
      </c>
      <c r="BK610" s="79">
        <f t="shared" ca="1" si="518"/>
        <v>1750</v>
      </c>
      <c r="BL610" s="79">
        <f t="shared" ca="1" si="536"/>
        <v>1750</v>
      </c>
      <c r="BM610" s="79">
        <f t="shared" ca="1" si="492"/>
        <v>948.69399999999496</v>
      </c>
      <c r="BN610" s="79">
        <f t="shared" ca="1" si="519"/>
        <v>801.30600000000504</v>
      </c>
      <c r="BO610" s="79">
        <f t="shared" ca="1" si="520"/>
        <v>801.30600000000504</v>
      </c>
      <c r="BP610" s="79">
        <f t="shared" ca="1" si="499"/>
        <v>1000881.601</v>
      </c>
      <c r="BQ610" s="14">
        <f ca="1">SUM(BO$12:BO610)</f>
        <v>510378.065</v>
      </c>
      <c r="BR610" s="77">
        <f ca="1">SUM(BM$12:BM610)+SUMIF(BN$12:BN610, "&lt;0")</f>
        <v>490503.53599999996</v>
      </c>
      <c r="BT610" s="78">
        <v>44784</v>
      </c>
      <c r="BU610" s="79">
        <f t="shared" ca="1" si="521"/>
        <v>2000</v>
      </c>
      <c r="BV610" s="79">
        <f t="shared" ca="1" si="537"/>
        <v>2000</v>
      </c>
      <c r="BW610" s="79">
        <f t="shared" ca="1" si="493"/>
        <v>1446.5759999999991</v>
      </c>
      <c r="BX610" s="79">
        <f t="shared" ca="1" si="522"/>
        <v>553.42400000000089</v>
      </c>
      <c r="BY610" s="79">
        <f t="shared" ca="1" si="523"/>
        <v>553.42400000000089</v>
      </c>
      <c r="BZ610" s="79">
        <f t="shared" ca="1" si="529"/>
        <v>1132081.4901089161</v>
      </c>
      <c r="CA610" s="14">
        <f ca="1">SUM(BY$12:BY610)</f>
        <v>576378.06500000006</v>
      </c>
      <c r="CB610" s="77">
        <f ca="1">SUM(BW$12:BW610)+SUMIF(BX$12:BX610, "&lt;0")</f>
        <v>555703.42510891624</v>
      </c>
      <c r="CD610" s="78">
        <v>44784</v>
      </c>
      <c r="CE610" s="79">
        <f t="shared" ca="1" si="524"/>
        <v>2500</v>
      </c>
      <c r="CF610" s="79">
        <f t="shared" ca="1" si="538"/>
        <v>2500</v>
      </c>
      <c r="CG610" s="79">
        <f t="shared" ca="1" si="494"/>
        <v>1814.5884161401082</v>
      </c>
      <c r="CH610" s="79">
        <f t="shared" ca="1" si="525"/>
        <v>685.41158385989183</v>
      </c>
      <c r="CI610" s="79">
        <f t="shared" ca="1" si="526"/>
        <v>685.41158385989183</v>
      </c>
      <c r="CJ610" s="79">
        <f t="shared" ca="1" si="500"/>
        <v>1386841.6999499127</v>
      </c>
      <c r="CK610" s="14">
        <f ca="1">SUM(CI$12:CI610)</f>
        <v>708070.70578040718</v>
      </c>
      <c r="CL610" s="77">
        <f ca="1">SUM(CG$12:CG610)+SUMIF(CH$12:CH610, "&lt;0")</f>
        <v>678770.99416950555</v>
      </c>
    </row>
    <row r="611" spans="1:90" x14ac:dyDescent="0.2">
      <c r="A611" s="56">
        <v>44785</v>
      </c>
      <c r="B611" s="76">
        <f ca="1">IF($A611&gt;= $C$5,$C$6, INDEX('[1]Historical Data'!$D$2:$D$742, MATCH(A611, '[1]Historical Data'!$B$2:$B$742, 0)))</f>
        <v>1942.7882857142852</v>
      </c>
      <c r="C611" s="79">
        <f t="shared" ca="1" si="530"/>
        <v>1942.7882857142852</v>
      </c>
      <c r="D611" s="79">
        <f t="shared" ca="1" si="486"/>
        <v>1424.8842857142884</v>
      </c>
      <c r="E611" s="79">
        <f t="shared" ca="1" si="501"/>
        <v>517.90399999999681</v>
      </c>
      <c r="F611" s="79">
        <f t="shared" ca="1" si="502"/>
        <v>517.90399999999681</v>
      </c>
      <c r="G611" s="79">
        <f t="shared" ca="1" si="527"/>
        <v>1104423.8158571587</v>
      </c>
      <c r="H611" s="14">
        <f ca="1">SUM(F$12:F611)</f>
        <v>561792.07642857113</v>
      </c>
      <c r="I611" s="77">
        <f ca="1">SUM(D$12:D611)+SUMIF(E$12:E611, "&lt;0")</f>
        <v>542631.73942857119</v>
      </c>
      <c r="J611" s="14"/>
      <c r="K611" s="78">
        <v>44785</v>
      </c>
      <c r="L611" s="79">
        <f t="shared" ca="1" si="503"/>
        <v>1850.8969899038457</v>
      </c>
      <c r="M611" s="79">
        <f t="shared" ca="1" si="531"/>
        <v>1850.8969899038457</v>
      </c>
      <c r="N611" s="79">
        <f t="shared" ca="1" si="487"/>
        <v>1332.9929899038489</v>
      </c>
      <c r="O611" s="79">
        <f t="shared" ca="1" si="504"/>
        <v>517.90399999999681</v>
      </c>
      <c r="P611" s="79">
        <f t="shared" ca="1" si="505"/>
        <v>517.90399999999681</v>
      </c>
      <c r="Q611" s="79">
        <f t="shared" ca="1" si="495"/>
        <v>1055905.2116692367</v>
      </c>
      <c r="R611" s="14">
        <f ca="1">SUM(P$12:P611)</f>
        <v>537532.77433461405</v>
      </c>
      <c r="S611" s="77">
        <f ca="1">SUM(N$12:N611)+SUMIF(O$12:O611, "&lt;0")</f>
        <v>518372.43733461399</v>
      </c>
      <c r="U611" s="78">
        <v>44785</v>
      </c>
      <c r="V611" s="79">
        <f t="shared" ca="1" si="506"/>
        <v>1250</v>
      </c>
      <c r="W611" s="79">
        <f t="shared" ca="1" si="532"/>
        <v>1250</v>
      </c>
      <c r="X611" s="79">
        <f t="shared" ca="1" si="488"/>
        <v>0</v>
      </c>
      <c r="Y611" s="79">
        <f t="shared" ca="1" si="507"/>
        <v>1250</v>
      </c>
      <c r="Z611" s="79">
        <f t="shared" ca="1" si="508"/>
        <v>1250</v>
      </c>
      <c r="AA611" s="79">
        <f t="shared" ca="1" si="496"/>
        <v>738631.60100000002</v>
      </c>
      <c r="AB611" s="14">
        <f ca="1">SUM(Z$12:Z611)</f>
        <v>378389.57699999999</v>
      </c>
      <c r="AC611" s="77">
        <f ca="1">SUM(X$12:X611)+SUMIF(Y$12:Y611, "&lt;0")</f>
        <v>360242.02399999998</v>
      </c>
      <c r="AE611" s="78">
        <v>44785</v>
      </c>
      <c r="AF611" s="79">
        <f t="shared" ca="1" si="509"/>
        <v>2000</v>
      </c>
      <c r="AG611" s="79">
        <f t="shared" ca="1" si="533"/>
        <v>2000</v>
      </c>
      <c r="AH611" s="79">
        <f t="shared" ca="1" si="489"/>
        <v>1482.0960000000032</v>
      </c>
      <c r="AI611" s="79">
        <f t="shared" ca="1" si="510"/>
        <v>517.90399999999681</v>
      </c>
      <c r="AJ611" s="79">
        <f t="shared" ca="1" si="511"/>
        <v>517.90399999999681</v>
      </c>
      <c r="AK611" s="79">
        <f t="shared" ca="1" si="528"/>
        <v>1134081.4901089161</v>
      </c>
      <c r="AL611" s="14">
        <f ca="1">SUM(AJ$12:AJ611)</f>
        <v>576895.96900000004</v>
      </c>
      <c r="AM611" s="77">
        <f ca="1">SUM(AH$12:AH611)+SUMIF(AI$12:AI611, "&lt;0")</f>
        <v>557185.52110891626</v>
      </c>
      <c r="AO611" s="78">
        <v>44785</v>
      </c>
      <c r="AP611" s="79">
        <f t="shared" ca="1" si="512"/>
        <v>3000</v>
      </c>
      <c r="AQ611" s="79">
        <f t="shared" ca="1" si="534"/>
        <v>3000</v>
      </c>
      <c r="AR611" s="79">
        <f t="shared" ca="1" si="490"/>
        <v>1917.970080469534</v>
      </c>
      <c r="AS611" s="79">
        <f t="shared" ca="1" si="513"/>
        <v>1082.029919530466</v>
      </c>
      <c r="AT611" s="79">
        <f t="shared" ca="1" si="514"/>
        <v>1082.029919530466</v>
      </c>
      <c r="AU611" s="79">
        <f t="shared" ca="1" si="497"/>
        <v>1633967.7235622816</v>
      </c>
      <c r="AV611" s="14">
        <f ca="1">SUM(AT$12:AT611)</f>
        <v>833343.96690102445</v>
      </c>
      <c r="AW611" s="77">
        <f ca="1">SUM(AR$12:AR611)+SUMIF(AS$12:AS611, "&lt;0")</f>
        <v>800623.75666125759</v>
      </c>
      <c r="AX611" s="14"/>
      <c r="AZ611" s="78">
        <v>44785</v>
      </c>
      <c r="BA611" s="79">
        <f t="shared" ca="1" si="515"/>
        <v>1500</v>
      </c>
      <c r="BB611" s="79">
        <f t="shared" ca="1" si="535"/>
        <v>1500</v>
      </c>
      <c r="BC611" s="79">
        <f t="shared" ca="1" si="491"/>
        <v>982.09600000000319</v>
      </c>
      <c r="BD611" s="79">
        <f t="shared" ca="1" si="516"/>
        <v>517.90399999999681</v>
      </c>
      <c r="BE611" s="79">
        <f t="shared" ca="1" si="517"/>
        <v>517.90399999999681</v>
      </c>
      <c r="BF611" s="79">
        <f t="shared" ca="1" si="498"/>
        <v>870631.60100000002</v>
      </c>
      <c r="BG611" s="14">
        <f ca="1">SUM(BE$12:BE611)</f>
        <v>444895.96899999998</v>
      </c>
      <c r="BH611" s="77">
        <f ca="1">SUM(BC$12:BC611)+SUMIF(BD$12:BD611, "&lt;0")</f>
        <v>425735.63200000004</v>
      </c>
      <c r="BJ611" s="78">
        <v>44785</v>
      </c>
      <c r="BK611" s="79">
        <f t="shared" ca="1" si="518"/>
        <v>1750</v>
      </c>
      <c r="BL611" s="79">
        <f t="shared" ca="1" si="536"/>
        <v>1750</v>
      </c>
      <c r="BM611" s="79">
        <f t="shared" ca="1" si="492"/>
        <v>1232.0960000000032</v>
      </c>
      <c r="BN611" s="79">
        <f t="shared" ca="1" si="519"/>
        <v>517.90399999999681</v>
      </c>
      <c r="BO611" s="79">
        <f t="shared" ca="1" si="520"/>
        <v>517.90399999999681</v>
      </c>
      <c r="BP611" s="79">
        <f t="shared" ca="1" si="499"/>
        <v>1002631.601</v>
      </c>
      <c r="BQ611" s="14">
        <f ca="1">SUM(BO$12:BO611)</f>
        <v>510895.96899999998</v>
      </c>
      <c r="BR611" s="77">
        <f ca="1">SUM(BM$12:BM611)+SUMIF(BN$12:BN611, "&lt;0")</f>
        <v>491735.63199999998</v>
      </c>
      <c r="BT611" s="78">
        <v>44785</v>
      </c>
      <c r="BU611" s="79">
        <f t="shared" ca="1" si="521"/>
        <v>2000</v>
      </c>
      <c r="BV611" s="79">
        <f t="shared" ca="1" si="537"/>
        <v>2000</v>
      </c>
      <c r="BW611" s="79">
        <f t="shared" ca="1" si="493"/>
        <v>1482.0960000000032</v>
      </c>
      <c r="BX611" s="79">
        <f t="shared" ca="1" si="522"/>
        <v>517.90399999999681</v>
      </c>
      <c r="BY611" s="79">
        <f t="shared" ca="1" si="523"/>
        <v>517.90399999999681</v>
      </c>
      <c r="BZ611" s="79">
        <f t="shared" ca="1" si="529"/>
        <v>1134081.4901089161</v>
      </c>
      <c r="CA611" s="14">
        <f ca="1">SUM(BY$12:BY611)</f>
        <v>576895.96900000004</v>
      </c>
      <c r="CB611" s="77">
        <f ca="1">SUM(BW$12:BW611)+SUMIF(BX$12:BX611, "&lt;0")</f>
        <v>557185.52110891626</v>
      </c>
      <c r="CD611" s="78">
        <v>44785</v>
      </c>
      <c r="CE611" s="79">
        <f t="shared" ca="1" si="524"/>
        <v>2500</v>
      </c>
      <c r="CF611" s="79">
        <f t="shared" ca="1" si="538"/>
        <v>2500</v>
      </c>
      <c r="CG611" s="79">
        <f t="shared" ca="1" si="494"/>
        <v>1873.6136627872152</v>
      </c>
      <c r="CH611" s="79">
        <f t="shared" ca="1" si="525"/>
        <v>626.38633721278484</v>
      </c>
      <c r="CI611" s="79">
        <f t="shared" ca="1" si="526"/>
        <v>626.38633721278484</v>
      </c>
      <c r="CJ611" s="79">
        <f t="shared" ca="1" si="500"/>
        <v>1389341.6999499127</v>
      </c>
      <c r="CK611" s="14">
        <f ca="1">SUM(CI$12:CI611)</f>
        <v>708697.09211761993</v>
      </c>
      <c r="CL611" s="77">
        <f ca="1">SUM(CG$12:CG611)+SUMIF(CH$12:CH611, "&lt;0")</f>
        <v>680644.60783229279</v>
      </c>
    </row>
    <row r="612" spans="1:90" x14ac:dyDescent="0.2">
      <c r="A612" s="56">
        <v>44786</v>
      </c>
      <c r="B612" s="76">
        <f ca="1">IF($A612&gt;= $C$5,$C$6, INDEX('[1]Historical Data'!$D$2:$D$742, MATCH(A612, '[1]Historical Data'!$B$2:$B$742, 0)))</f>
        <v>1942.7882857142852</v>
      </c>
      <c r="C612" s="79">
        <f t="shared" ca="1" si="530"/>
        <v>1942.7882857142852</v>
      </c>
      <c r="D612" s="79">
        <f t="shared" ref="D612:D675" ca="1" si="539" xml:space="preserve"> F588 + IF(E611 &lt; 0, -E611, 0)</f>
        <v>772.40399999999931</v>
      </c>
      <c r="E612" s="79">
        <f t="shared" ca="1" si="501"/>
        <v>1170.3842857142859</v>
      </c>
      <c r="F612" s="79">
        <f t="shared" ca="1" si="502"/>
        <v>1170.3842857142859</v>
      </c>
      <c r="G612" s="79">
        <f t="shared" ca="1" si="527"/>
        <v>1106366.6041428731</v>
      </c>
      <c r="H612" s="14">
        <f ca="1">SUM(F$12:F612)</f>
        <v>562962.46071428538</v>
      </c>
      <c r="I612" s="77">
        <f ca="1">SUM(D$12:D612)+SUMIF(E$12:E612, "&lt;0")</f>
        <v>543404.14342857117</v>
      </c>
      <c r="J612" s="14"/>
      <c r="K612" s="78">
        <v>44786</v>
      </c>
      <c r="L612" s="79">
        <f t="shared" ca="1" si="503"/>
        <v>1850.8969899038457</v>
      </c>
      <c r="M612" s="79">
        <f t="shared" ca="1" si="531"/>
        <v>1850.8969899038457</v>
      </c>
      <c r="N612" s="79">
        <f t="shared" ref="N612:N675" ca="1" si="540" xml:space="preserve"> P588 + IF(O611 &lt; 0, -O611, 0)</f>
        <v>772.40399999999931</v>
      </c>
      <c r="O612" s="79">
        <f t="shared" ca="1" si="504"/>
        <v>1078.4929899038464</v>
      </c>
      <c r="P612" s="79">
        <f t="shared" ca="1" si="505"/>
        <v>1078.4929899038464</v>
      </c>
      <c r="Q612" s="79">
        <f t="shared" ca="1" si="495"/>
        <v>1057756.1086591405</v>
      </c>
      <c r="R612" s="14">
        <f ca="1">SUM(P$12:P612)</f>
        <v>538611.26732451795</v>
      </c>
      <c r="S612" s="77">
        <f ca="1">SUM(N$12:N612)+SUMIF(O$12:O612, "&lt;0")</f>
        <v>519144.84133461397</v>
      </c>
      <c r="U612" s="78">
        <v>44786</v>
      </c>
      <c r="V612" s="79">
        <f t="shared" ca="1" si="506"/>
        <v>1250</v>
      </c>
      <c r="W612" s="79">
        <f t="shared" ca="1" si="532"/>
        <v>1250</v>
      </c>
      <c r="X612" s="79">
        <f t="shared" ref="X612:X675" ca="1" si="541" xml:space="preserve"> Z588 + IF(Y611 &lt; 0, -Y611, 0)</f>
        <v>266.01200000000676</v>
      </c>
      <c r="Y612" s="79">
        <f t="shared" ca="1" si="507"/>
        <v>983.98799999999324</v>
      </c>
      <c r="Z612" s="79">
        <f t="shared" ca="1" si="508"/>
        <v>983.98799999999324</v>
      </c>
      <c r="AA612" s="79">
        <f t="shared" ca="1" si="496"/>
        <v>739881.60100000002</v>
      </c>
      <c r="AB612" s="14">
        <f ca="1">SUM(Z$12:Z612)</f>
        <v>379373.565</v>
      </c>
      <c r="AC612" s="77">
        <f ca="1">SUM(X$12:X612)+SUMIF(Y$12:Y612, "&lt;0")</f>
        <v>360508.03599999996</v>
      </c>
      <c r="AE612" s="78">
        <v>44786</v>
      </c>
      <c r="AF612" s="79">
        <f t="shared" ca="1" si="509"/>
        <v>2000</v>
      </c>
      <c r="AG612" s="79">
        <f t="shared" ca="1" si="533"/>
        <v>2000</v>
      </c>
      <c r="AH612" s="79">
        <f t="shared" ref="AH612:AH675" ca="1" si="542" xml:space="preserve"> AJ588 + IF(AI611 &lt; 0, -AI611, 0)</f>
        <v>921.50701009615364</v>
      </c>
      <c r="AI612" s="79">
        <f t="shared" ca="1" si="510"/>
        <v>1078.4929899038464</v>
      </c>
      <c r="AJ612" s="79">
        <f t="shared" ca="1" si="511"/>
        <v>1078.4929899038464</v>
      </c>
      <c r="AK612" s="79">
        <f t="shared" ca="1" si="528"/>
        <v>1136081.4901089161</v>
      </c>
      <c r="AL612" s="14">
        <f ca="1">SUM(AJ$12:AJ612)</f>
        <v>577974.46198990394</v>
      </c>
      <c r="AM612" s="77">
        <f ca="1">SUM(AH$12:AH612)+SUMIF(AI$12:AI612, "&lt;0")</f>
        <v>558107.02811901236</v>
      </c>
      <c r="AO612" s="78">
        <v>44786</v>
      </c>
      <c r="AP612" s="79">
        <f t="shared" ca="1" si="512"/>
        <v>3000</v>
      </c>
      <c r="AQ612" s="79">
        <f t="shared" ca="1" si="534"/>
        <v>3000</v>
      </c>
      <c r="AR612" s="79">
        <f t="shared" ref="AR612:AR675" ca="1" si="543" xml:space="preserve"> AT588 + IF(AS611 &lt; 0, -AS611, 0)</f>
        <v>1357.3810905656844</v>
      </c>
      <c r="AS612" s="79">
        <f t="shared" ca="1" si="513"/>
        <v>1642.6189094343156</v>
      </c>
      <c r="AT612" s="79">
        <f t="shared" ca="1" si="514"/>
        <v>1642.6189094343156</v>
      </c>
      <c r="AU612" s="79">
        <f t="shared" ca="1" si="497"/>
        <v>1636967.7235622816</v>
      </c>
      <c r="AV612" s="14">
        <f ca="1">SUM(AT$12:AT612)</f>
        <v>834986.58581045875</v>
      </c>
      <c r="AW612" s="77">
        <f ca="1">SUM(AR$12:AR612)+SUMIF(AS$12:AS612, "&lt;0")</f>
        <v>801981.13775182329</v>
      </c>
      <c r="AX612" s="14"/>
      <c r="AZ612" s="78">
        <v>44786</v>
      </c>
      <c r="BA612" s="79">
        <f t="shared" ca="1" si="515"/>
        <v>1500</v>
      </c>
      <c r="BB612" s="79">
        <f t="shared" ca="1" si="535"/>
        <v>1500</v>
      </c>
      <c r="BC612" s="79">
        <f t="shared" ref="BC612:BC675" ca="1" si="544" xml:space="preserve"> BE588 + IF(BD611 &lt; 0, -BD611, 0)</f>
        <v>772.40399999999931</v>
      </c>
      <c r="BD612" s="79">
        <f t="shared" ca="1" si="516"/>
        <v>727.59600000000069</v>
      </c>
      <c r="BE612" s="79">
        <f t="shared" ca="1" si="517"/>
        <v>727.59600000000069</v>
      </c>
      <c r="BF612" s="79">
        <f t="shared" ca="1" si="498"/>
        <v>872131.60100000002</v>
      </c>
      <c r="BG612" s="14">
        <f ca="1">SUM(BE$12:BE612)</f>
        <v>445623.565</v>
      </c>
      <c r="BH612" s="77">
        <f ca="1">SUM(BC$12:BC612)+SUMIF(BD$12:BD612, "&lt;0")</f>
        <v>426508.03600000002</v>
      </c>
      <c r="BJ612" s="78">
        <v>44786</v>
      </c>
      <c r="BK612" s="79">
        <f t="shared" ca="1" si="518"/>
        <v>1750</v>
      </c>
      <c r="BL612" s="79">
        <f t="shared" ca="1" si="536"/>
        <v>1750</v>
      </c>
      <c r="BM612" s="79">
        <f t="shared" ref="BM612:BM675" ca="1" si="545" xml:space="preserve"> BO588 + IF(BN611 &lt; 0, -BN611, 0)</f>
        <v>772.40399999999931</v>
      </c>
      <c r="BN612" s="79">
        <f t="shared" ca="1" si="519"/>
        <v>977.59600000000069</v>
      </c>
      <c r="BO612" s="79">
        <f t="shared" ca="1" si="520"/>
        <v>977.59600000000069</v>
      </c>
      <c r="BP612" s="79">
        <f t="shared" ca="1" si="499"/>
        <v>1004381.601</v>
      </c>
      <c r="BQ612" s="14">
        <f ca="1">SUM(BO$12:BO612)</f>
        <v>511873.565</v>
      </c>
      <c r="BR612" s="77">
        <f ca="1">SUM(BM$12:BM612)+SUMIF(BN$12:BN612, "&lt;0")</f>
        <v>492508.03599999996</v>
      </c>
      <c r="BT612" s="78">
        <v>44786</v>
      </c>
      <c r="BU612" s="79">
        <f t="shared" ca="1" si="521"/>
        <v>2000</v>
      </c>
      <c r="BV612" s="79">
        <f t="shared" ca="1" si="537"/>
        <v>2000</v>
      </c>
      <c r="BW612" s="79">
        <f t="shared" ref="BW612:BW675" ca="1" si="546" xml:space="preserve"> BY588 + IF(BX611 &lt; 0, -BX611, 0)</f>
        <v>921.50701009615364</v>
      </c>
      <c r="BX612" s="79">
        <f t="shared" ca="1" si="522"/>
        <v>1078.4929899038464</v>
      </c>
      <c r="BY612" s="79">
        <f t="shared" ca="1" si="523"/>
        <v>1078.4929899038464</v>
      </c>
      <c r="BZ612" s="79">
        <f t="shared" ca="1" si="529"/>
        <v>1136081.4901089161</v>
      </c>
      <c r="CA612" s="14">
        <f ca="1">SUM(BY$12:BY612)</f>
        <v>577974.46198990394</v>
      </c>
      <c r="CB612" s="77">
        <f ca="1">SUM(BW$12:BW612)+SUMIF(BX$12:BX612, "&lt;0")</f>
        <v>558107.02811901236</v>
      </c>
      <c r="CD612" s="78">
        <v>44786</v>
      </c>
      <c r="CE612" s="79">
        <f t="shared" ca="1" si="524"/>
        <v>2500</v>
      </c>
      <c r="CF612" s="79">
        <f t="shared" ca="1" si="538"/>
        <v>2500</v>
      </c>
      <c r="CG612" s="79">
        <f t="shared" ref="CG612:CG675" ca="1" si="547" xml:space="preserve"> CI588 + IF(CH611 &lt; 0, -CH611, 0)</f>
        <v>1336.5299195304685</v>
      </c>
      <c r="CH612" s="79">
        <f t="shared" ca="1" si="525"/>
        <v>1163.4700804695315</v>
      </c>
      <c r="CI612" s="79">
        <f t="shared" ca="1" si="526"/>
        <v>1163.4700804695315</v>
      </c>
      <c r="CJ612" s="79">
        <f t="shared" ca="1" si="500"/>
        <v>1391841.6999499127</v>
      </c>
      <c r="CK612" s="14">
        <f ca="1">SUM(CI$12:CI612)</f>
        <v>709860.56219808944</v>
      </c>
      <c r="CL612" s="77">
        <f ca="1">SUM(CG$12:CG612)+SUMIF(CH$12:CH612, "&lt;0")</f>
        <v>681981.13775182329</v>
      </c>
    </row>
    <row r="613" spans="1:90" x14ac:dyDescent="0.2">
      <c r="A613" s="56">
        <v>44787</v>
      </c>
      <c r="B613" s="76">
        <f ca="1">IF($A613&gt;= $C$5,$C$6, INDEX('[1]Historical Data'!$D$2:$D$742, MATCH(A613, '[1]Historical Data'!$B$2:$B$742, 0)))</f>
        <v>1942.7882857142852</v>
      </c>
      <c r="C613" s="79">
        <f t="shared" ca="1" si="530"/>
        <v>1942.7882857142852</v>
      </c>
      <c r="D613" s="79">
        <f t="shared" ca="1" si="539"/>
        <v>242.0260000000012</v>
      </c>
      <c r="E613" s="79">
        <f t="shared" ca="1" si="501"/>
        <v>1700.762285714284</v>
      </c>
      <c r="F613" s="79">
        <f t="shared" ca="1" si="502"/>
        <v>1700.762285714284</v>
      </c>
      <c r="G613" s="79">
        <f t="shared" ca="1" si="527"/>
        <v>1108309.3924285874</v>
      </c>
      <c r="H613" s="14">
        <f ca="1">SUM(F$12:F613)</f>
        <v>564663.22299999965</v>
      </c>
      <c r="I613" s="77">
        <f ca="1">SUM(D$12:D613)+SUMIF(E$12:E613, "&lt;0")</f>
        <v>543646.16942857113</v>
      </c>
      <c r="J613" s="14"/>
      <c r="K613" s="78">
        <v>44787</v>
      </c>
      <c r="L613" s="79">
        <f t="shared" ca="1" si="503"/>
        <v>1850.8969899038457</v>
      </c>
      <c r="M613" s="79">
        <f t="shared" ca="1" si="531"/>
        <v>1850.8969899038457</v>
      </c>
      <c r="N613" s="79">
        <f t="shared" ca="1" si="540"/>
        <v>242.0260000000012</v>
      </c>
      <c r="O613" s="79">
        <f t="shared" ca="1" si="504"/>
        <v>1608.8709899038445</v>
      </c>
      <c r="P613" s="79">
        <f t="shared" ca="1" si="505"/>
        <v>1608.8709899038445</v>
      </c>
      <c r="Q613" s="79">
        <f t="shared" ca="1" si="495"/>
        <v>1059607.0056490444</v>
      </c>
      <c r="R613" s="14">
        <f ca="1">SUM(P$12:P613)</f>
        <v>540220.13831442175</v>
      </c>
      <c r="S613" s="77">
        <f ca="1">SUM(N$12:N613)+SUMIF(O$12:O613, "&lt;0")</f>
        <v>519386.86733461398</v>
      </c>
      <c r="U613" s="78">
        <v>44787</v>
      </c>
      <c r="V613" s="79">
        <f t="shared" ca="1" si="506"/>
        <v>1250</v>
      </c>
      <c r="W613" s="79">
        <f t="shared" ca="1" si="532"/>
        <v>1250</v>
      </c>
      <c r="X613" s="79">
        <f t="shared" ca="1" si="541"/>
        <v>242.0260000000012</v>
      </c>
      <c r="Y613" s="79">
        <f t="shared" ca="1" si="507"/>
        <v>1007.9739999999988</v>
      </c>
      <c r="Z613" s="79">
        <f t="shared" ca="1" si="508"/>
        <v>1007.9739999999988</v>
      </c>
      <c r="AA613" s="79">
        <f t="shared" ca="1" si="496"/>
        <v>741131.60100000002</v>
      </c>
      <c r="AB613" s="14">
        <f ca="1">SUM(Z$12:Z613)</f>
        <v>380381.53899999999</v>
      </c>
      <c r="AC613" s="77">
        <f ca="1">SUM(X$12:X613)+SUMIF(Y$12:Y613, "&lt;0")</f>
        <v>360750.06199999998</v>
      </c>
      <c r="AE613" s="78">
        <v>44787</v>
      </c>
      <c r="AF613" s="79">
        <f t="shared" ca="1" si="509"/>
        <v>2000</v>
      </c>
      <c r="AG613" s="79">
        <f t="shared" ca="1" si="533"/>
        <v>2000</v>
      </c>
      <c r="AH613" s="79">
        <f t="shared" ca="1" si="542"/>
        <v>367.6237634490526</v>
      </c>
      <c r="AI613" s="79">
        <f t="shared" ca="1" si="510"/>
        <v>1632.3762365509474</v>
      </c>
      <c r="AJ613" s="79">
        <f t="shared" ca="1" si="511"/>
        <v>1632.3762365509474</v>
      </c>
      <c r="AK613" s="79">
        <f t="shared" ca="1" si="528"/>
        <v>1138081.4901089161</v>
      </c>
      <c r="AL613" s="14">
        <f ca="1">SUM(AJ$12:AJ613)</f>
        <v>579606.83822645491</v>
      </c>
      <c r="AM613" s="77">
        <f ca="1">SUM(AH$12:AH613)+SUMIF(AI$12:AI613, "&lt;0")</f>
        <v>558474.65188246139</v>
      </c>
      <c r="AO613" s="78">
        <v>44787</v>
      </c>
      <c r="AP613" s="79">
        <f t="shared" ca="1" si="512"/>
        <v>3000</v>
      </c>
      <c r="AQ613" s="79">
        <f t="shared" ca="1" si="534"/>
        <v>3000</v>
      </c>
      <c r="AR613" s="79">
        <f t="shared" ca="1" si="543"/>
        <v>806.15191953047042</v>
      </c>
      <c r="AS613" s="79">
        <f t="shared" ca="1" si="513"/>
        <v>2193.8480804695296</v>
      </c>
      <c r="AT613" s="79">
        <f t="shared" ca="1" si="514"/>
        <v>2193.8480804695296</v>
      </c>
      <c r="AU613" s="79">
        <f t="shared" ca="1" si="497"/>
        <v>1639967.7235622816</v>
      </c>
      <c r="AV613" s="14">
        <f ca="1">SUM(AT$12:AT613)</f>
        <v>837180.43389092828</v>
      </c>
      <c r="AW613" s="77">
        <f ca="1">SUM(AR$12:AR613)+SUMIF(AS$12:AS613, "&lt;0")</f>
        <v>802787.28967135376</v>
      </c>
      <c r="AX613" s="14"/>
      <c r="AZ613" s="78">
        <v>44787</v>
      </c>
      <c r="BA613" s="79">
        <f t="shared" ca="1" si="515"/>
        <v>1500</v>
      </c>
      <c r="BB613" s="79">
        <f t="shared" ca="1" si="535"/>
        <v>1500</v>
      </c>
      <c r="BC613" s="79">
        <f t="shared" ca="1" si="544"/>
        <v>242.0260000000012</v>
      </c>
      <c r="BD613" s="79">
        <f t="shared" ca="1" si="516"/>
        <v>1257.9739999999988</v>
      </c>
      <c r="BE613" s="79">
        <f t="shared" ca="1" si="517"/>
        <v>1257.9739999999988</v>
      </c>
      <c r="BF613" s="79">
        <f t="shared" ca="1" si="498"/>
        <v>873631.60100000002</v>
      </c>
      <c r="BG613" s="14">
        <f ca="1">SUM(BE$12:BE613)</f>
        <v>446881.53899999999</v>
      </c>
      <c r="BH613" s="77">
        <f ca="1">SUM(BC$12:BC613)+SUMIF(BD$12:BD613, "&lt;0")</f>
        <v>426750.06200000003</v>
      </c>
      <c r="BJ613" s="78">
        <v>44787</v>
      </c>
      <c r="BK613" s="79">
        <f t="shared" ca="1" si="518"/>
        <v>1750</v>
      </c>
      <c r="BL613" s="79">
        <f t="shared" ca="1" si="536"/>
        <v>1750</v>
      </c>
      <c r="BM613" s="79">
        <f t="shared" ca="1" si="545"/>
        <v>242.0260000000012</v>
      </c>
      <c r="BN613" s="79">
        <f t="shared" ca="1" si="519"/>
        <v>1507.9739999999988</v>
      </c>
      <c r="BO613" s="79">
        <f t="shared" ca="1" si="520"/>
        <v>1507.9739999999988</v>
      </c>
      <c r="BP613" s="79">
        <f t="shared" ca="1" si="499"/>
        <v>1006131.601</v>
      </c>
      <c r="BQ613" s="14">
        <f ca="1">SUM(BO$12:BO613)</f>
        <v>513381.53899999999</v>
      </c>
      <c r="BR613" s="77">
        <f ca="1">SUM(BM$12:BM613)+SUMIF(BN$12:BN613, "&lt;0")</f>
        <v>492750.06199999998</v>
      </c>
      <c r="BT613" s="78">
        <v>44787</v>
      </c>
      <c r="BU613" s="79">
        <f t="shared" ca="1" si="521"/>
        <v>2000</v>
      </c>
      <c r="BV613" s="79">
        <f t="shared" ca="1" si="537"/>
        <v>2000</v>
      </c>
      <c r="BW613" s="79">
        <f t="shared" ca="1" si="546"/>
        <v>367.6237634490526</v>
      </c>
      <c r="BX613" s="79">
        <f t="shared" ca="1" si="522"/>
        <v>1632.3762365509474</v>
      </c>
      <c r="BY613" s="79">
        <f t="shared" ca="1" si="523"/>
        <v>1632.3762365509474</v>
      </c>
      <c r="BZ613" s="79">
        <f t="shared" ca="1" si="529"/>
        <v>1138081.4901089161</v>
      </c>
      <c r="CA613" s="14">
        <f ca="1">SUM(BY$12:BY613)</f>
        <v>579606.83822645491</v>
      </c>
      <c r="CB613" s="77">
        <f ca="1">SUM(BW$12:BW613)+SUMIF(BX$12:BX613, "&lt;0")</f>
        <v>558474.65188246139</v>
      </c>
      <c r="CD613" s="78">
        <v>44787</v>
      </c>
      <c r="CE613" s="79">
        <f t="shared" ca="1" si="524"/>
        <v>2500</v>
      </c>
      <c r="CF613" s="79">
        <f t="shared" ca="1" si="538"/>
        <v>2500</v>
      </c>
      <c r="CG613" s="79">
        <f t="shared" ca="1" si="547"/>
        <v>806.15191953047042</v>
      </c>
      <c r="CH613" s="79">
        <f t="shared" ca="1" si="525"/>
        <v>1693.8480804695296</v>
      </c>
      <c r="CI613" s="79">
        <f t="shared" ca="1" si="526"/>
        <v>1693.8480804695296</v>
      </c>
      <c r="CJ613" s="79">
        <f t="shared" ca="1" si="500"/>
        <v>1394341.6999499127</v>
      </c>
      <c r="CK613" s="14">
        <f ca="1">SUM(CI$12:CI613)</f>
        <v>711554.41027855896</v>
      </c>
      <c r="CL613" s="77">
        <f ca="1">SUM(CG$12:CG613)+SUMIF(CH$12:CH613, "&lt;0")</f>
        <v>682787.28967135376</v>
      </c>
    </row>
    <row r="614" spans="1:90" x14ac:dyDescent="0.2">
      <c r="A614" s="56">
        <v>44788</v>
      </c>
      <c r="B614" s="76">
        <f ca="1">IF($A614&gt;= $C$5,$C$6, INDEX('[1]Historical Data'!$D$2:$D$742, MATCH(A614, '[1]Historical Data'!$B$2:$B$742, 0)))</f>
        <v>1942.7882857142852</v>
      </c>
      <c r="C614" s="79">
        <f t="shared" ca="1" si="530"/>
        <v>1942.7882857142852</v>
      </c>
      <c r="D614" s="79">
        <f t="shared" ca="1" si="539"/>
        <v>1110.8080000000014</v>
      </c>
      <c r="E614" s="79">
        <f t="shared" ca="1" si="501"/>
        <v>831.98028571428381</v>
      </c>
      <c r="F614" s="79">
        <f t="shared" ca="1" si="502"/>
        <v>831.98028571428381</v>
      </c>
      <c r="G614" s="79">
        <f t="shared" ca="1" si="527"/>
        <v>1110252.1807143018</v>
      </c>
      <c r="H614" s="14">
        <f ca="1">SUM(F$12:F614)</f>
        <v>565495.20328571391</v>
      </c>
      <c r="I614" s="77">
        <f ca="1">SUM(D$12:D614)+SUMIF(E$12:E614, "&lt;0")</f>
        <v>544756.97742857109</v>
      </c>
      <c r="J614" s="14"/>
      <c r="K614" s="78">
        <v>44788</v>
      </c>
      <c r="L614" s="79">
        <f t="shared" ca="1" si="503"/>
        <v>1850.8969899038457</v>
      </c>
      <c r="M614" s="79">
        <f t="shared" ca="1" si="531"/>
        <v>1850.8969899038457</v>
      </c>
      <c r="N614" s="79">
        <f t="shared" ca="1" si="540"/>
        <v>1110.8080000000014</v>
      </c>
      <c r="O614" s="79">
        <f t="shared" ca="1" si="504"/>
        <v>740.08898990384432</v>
      </c>
      <c r="P614" s="79">
        <f t="shared" ca="1" si="505"/>
        <v>740.08898990384432</v>
      </c>
      <c r="Q614" s="79">
        <f t="shared" ca="1" si="495"/>
        <v>1061457.9026389483</v>
      </c>
      <c r="R614" s="14">
        <f ca="1">SUM(P$12:P614)</f>
        <v>540960.22730432556</v>
      </c>
      <c r="S614" s="77">
        <f ca="1">SUM(N$12:N614)+SUMIF(O$12:O614, "&lt;0")</f>
        <v>520497.675334614</v>
      </c>
      <c r="U614" s="78">
        <v>44788</v>
      </c>
      <c r="V614" s="79">
        <f t="shared" ca="1" si="506"/>
        <v>1250</v>
      </c>
      <c r="W614" s="79">
        <f t="shared" ca="1" si="532"/>
        <v>1250</v>
      </c>
      <c r="X614" s="79">
        <f t="shared" ca="1" si="541"/>
        <v>1110.8080000000014</v>
      </c>
      <c r="Y614" s="79">
        <f t="shared" ca="1" si="507"/>
        <v>139.19199999999864</v>
      </c>
      <c r="Z614" s="79">
        <f t="shared" ca="1" si="508"/>
        <v>139.19199999999864</v>
      </c>
      <c r="AA614" s="79">
        <f t="shared" ca="1" si="496"/>
        <v>742381.60100000002</v>
      </c>
      <c r="AB614" s="14">
        <f ca="1">SUM(Z$12:Z614)</f>
        <v>380520.73099999997</v>
      </c>
      <c r="AC614" s="77">
        <f ca="1">SUM(X$12:X614)+SUMIF(Y$12:Y614, "&lt;0")</f>
        <v>361860.87</v>
      </c>
      <c r="AE614" s="78">
        <v>44788</v>
      </c>
      <c r="AF614" s="79">
        <f t="shared" ca="1" si="509"/>
        <v>2000</v>
      </c>
      <c r="AG614" s="79">
        <f t="shared" ca="1" si="533"/>
        <v>2000</v>
      </c>
      <c r="AH614" s="79">
        <f t="shared" ca="1" si="542"/>
        <v>1212.9005168019498</v>
      </c>
      <c r="AI614" s="79">
        <f t="shared" ca="1" si="510"/>
        <v>787.09948319805017</v>
      </c>
      <c r="AJ614" s="79">
        <f t="shared" ca="1" si="511"/>
        <v>787.09948319805017</v>
      </c>
      <c r="AK614" s="79">
        <f t="shared" ca="1" si="528"/>
        <v>1140081.4901089161</v>
      </c>
      <c r="AL614" s="14">
        <f ca="1">SUM(AJ$12:AJ614)</f>
        <v>580393.93770965294</v>
      </c>
      <c r="AM614" s="77">
        <f ca="1">SUM(AH$12:AH614)+SUMIF(AI$12:AI614, "&lt;0")</f>
        <v>559687.55239926337</v>
      </c>
      <c r="AO614" s="78">
        <v>44788</v>
      </c>
      <c r="AP614" s="79">
        <f t="shared" ca="1" si="512"/>
        <v>3000</v>
      </c>
      <c r="AQ614" s="79">
        <f t="shared" ca="1" si="534"/>
        <v>3000</v>
      </c>
      <c r="AR614" s="79">
        <f t="shared" ca="1" si="543"/>
        <v>1674.9339195304706</v>
      </c>
      <c r="AS614" s="79">
        <f t="shared" ca="1" si="513"/>
        <v>1325.0660804695294</v>
      </c>
      <c r="AT614" s="79">
        <f t="shared" ca="1" si="514"/>
        <v>1325.0660804695294</v>
      </c>
      <c r="AU614" s="79">
        <f t="shared" ca="1" si="497"/>
        <v>1642967.7235622816</v>
      </c>
      <c r="AV614" s="14">
        <f ca="1">SUM(AT$12:AT614)</f>
        <v>838505.4999713978</v>
      </c>
      <c r="AW614" s="77">
        <f ca="1">SUM(AR$12:AR614)+SUMIF(AS$12:AS614, "&lt;0")</f>
        <v>804462.22359088424</v>
      </c>
      <c r="AX614" s="14"/>
      <c r="AZ614" s="78">
        <v>44788</v>
      </c>
      <c r="BA614" s="79">
        <f t="shared" ca="1" si="515"/>
        <v>1500</v>
      </c>
      <c r="BB614" s="79">
        <f t="shared" ca="1" si="535"/>
        <v>1500</v>
      </c>
      <c r="BC614" s="79">
        <f t="shared" ca="1" si="544"/>
        <v>1110.8080000000014</v>
      </c>
      <c r="BD614" s="79">
        <f t="shared" ca="1" si="516"/>
        <v>389.19199999999864</v>
      </c>
      <c r="BE614" s="79">
        <f t="shared" ca="1" si="517"/>
        <v>389.19199999999864</v>
      </c>
      <c r="BF614" s="79">
        <f t="shared" ca="1" si="498"/>
        <v>875131.60100000002</v>
      </c>
      <c r="BG614" s="14">
        <f ca="1">SUM(BE$12:BE614)</f>
        <v>447270.73099999997</v>
      </c>
      <c r="BH614" s="77">
        <f ca="1">SUM(BC$12:BC614)+SUMIF(BD$12:BD614, "&lt;0")</f>
        <v>427860.87000000005</v>
      </c>
      <c r="BJ614" s="78">
        <v>44788</v>
      </c>
      <c r="BK614" s="79">
        <f t="shared" ca="1" si="518"/>
        <v>1750</v>
      </c>
      <c r="BL614" s="79">
        <f t="shared" ca="1" si="536"/>
        <v>1750</v>
      </c>
      <c r="BM614" s="79">
        <f t="shared" ca="1" si="545"/>
        <v>1110.8080000000014</v>
      </c>
      <c r="BN614" s="79">
        <f t="shared" ca="1" si="519"/>
        <v>639.19199999999864</v>
      </c>
      <c r="BO614" s="79">
        <f t="shared" ca="1" si="520"/>
        <v>639.19199999999864</v>
      </c>
      <c r="BP614" s="79">
        <f t="shared" ca="1" si="499"/>
        <v>1007881.601</v>
      </c>
      <c r="BQ614" s="14">
        <f ca="1">SUM(BO$12:BO614)</f>
        <v>514020.73099999997</v>
      </c>
      <c r="BR614" s="77">
        <f ca="1">SUM(BM$12:BM614)+SUMIF(BN$12:BN614, "&lt;0")</f>
        <v>493860.87</v>
      </c>
      <c r="BT614" s="78">
        <v>44788</v>
      </c>
      <c r="BU614" s="79">
        <f t="shared" ca="1" si="521"/>
        <v>2000</v>
      </c>
      <c r="BV614" s="79">
        <f t="shared" ca="1" si="537"/>
        <v>2000</v>
      </c>
      <c r="BW614" s="79">
        <f t="shared" ca="1" si="546"/>
        <v>1212.9005168019498</v>
      </c>
      <c r="BX614" s="79">
        <f t="shared" ca="1" si="522"/>
        <v>787.09948319805017</v>
      </c>
      <c r="BY614" s="79">
        <f t="shared" ca="1" si="523"/>
        <v>787.09948319805017</v>
      </c>
      <c r="BZ614" s="79">
        <f t="shared" ca="1" si="529"/>
        <v>1140081.4901089161</v>
      </c>
      <c r="CA614" s="14">
        <f ca="1">SUM(BY$12:BY614)</f>
        <v>580393.93770965294</v>
      </c>
      <c r="CB614" s="77">
        <f ca="1">SUM(BW$12:BW614)+SUMIF(BX$12:BX614, "&lt;0")</f>
        <v>559687.55239926337</v>
      </c>
      <c r="CD614" s="78">
        <v>44788</v>
      </c>
      <c r="CE614" s="79">
        <f t="shared" ca="1" si="524"/>
        <v>2500</v>
      </c>
      <c r="CF614" s="79">
        <f t="shared" ca="1" si="538"/>
        <v>2500</v>
      </c>
      <c r="CG614" s="79">
        <f t="shared" ca="1" si="547"/>
        <v>1674.9339195304706</v>
      </c>
      <c r="CH614" s="79">
        <f t="shared" ca="1" si="525"/>
        <v>825.06608046952942</v>
      </c>
      <c r="CI614" s="79">
        <f t="shared" ca="1" si="526"/>
        <v>825.06608046952942</v>
      </c>
      <c r="CJ614" s="79">
        <f t="shared" ca="1" si="500"/>
        <v>1396841.6999499127</v>
      </c>
      <c r="CK614" s="14">
        <f ca="1">SUM(CI$12:CI614)</f>
        <v>712379.47635902849</v>
      </c>
      <c r="CL614" s="77">
        <f ca="1">SUM(CG$12:CG614)+SUMIF(CH$12:CH614, "&lt;0")</f>
        <v>684462.22359088424</v>
      </c>
    </row>
    <row r="615" spans="1:90" x14ac:dyDescent="0.2">
      <c r="A615" s="56">
        <v>44789</v>
      </c>
      <c r="B615" s="76">
        <f ca="1">IF($A615&gt;= $C$5,$C$6, INDEX('[1]Historical Data'!$D$2:$D$742, MATCH(A615, '[1]Historical Data'!$B$2:$B$742, 0)))</f>
        <v>1942.7882857142852</v>
      </c>
      <c r="C615" s="79">
        <f t="shared" ca="1" si="530"/>
        <v>1942.7882857142852</v>
      </c>
      <c r="D615" s="79">
        <f t="shared" ca="1" si="539"/>
        <v>1198.6289999999931</v>
      </c>
      <c r="E615" s="79">
        <f t="shared" ca="1" si="501"/>
        <v>744.15928571429208</v>
      </c>
      <c r="F615" s="79">
        <f t="shared" ca="1" si="502"/>
        <v>744.15928571429208</v>
      </c>
      <c r="G615" s="79">
        <f t="shared" ca="1" si="527"/>
        <v>1112194.9690000161</v>
      </c>
      <c r="H615" s="14">
        <f ca="1">SUM(F$12:F615)</f>
        <v>566239.36257142818</v>
      </c>
      <c r="I615" s="77">
        <f ca="1">SUM(D$12:D615)+SUMIF(E$12:E615, "&lt;0")</f>
        <v>545955.60642857105</v>
      </c>
      <c r="J615" s="14"/>
      <c r="K615" s="78">
        <v>44789</v>
      </c>
      <c r="L615" s="79">
        <f t="shared" ca="1" si="503"/>
        <v>1850.8969899038457</v>
      </c>
      <c r="M615" s="79">
        <f t="shared" ca="1" si="531"/>
        <v>1850.8969899038457</v>
      </c>
      <c r="N615" s="79">
        <f t="shared" ca="1" si="540"/>
        <v>1198.6289999999931</v>
      </c>
      <c r="O615" s="79">
        <f t="shared" ca="1" si="504"/>
        <v>652.26798990385259</v>
      </c>
      <c r="P615" s="79">
        <f t="shared" ca="1" si="505"/>
        <v>652.26798990385259</v>
      </c>
      <c r="Q615" s="79">
        <f t="shared" ca="1" si="495"/>
        <v>1063308.7996288522</v>
      </c>
      <c r="R615" s="14">
        <f ca="1">SUM(P$12:P615)</f>
        <v>541612.49529422936</v>
      </c>
      <c r="S615" s="77">
        <f ca="1">SUM(N$12:N615)+SUMIF(O$12:O615, "&lt;0")</f>
        <v>521696.30433461402</v>
      </c>
      <c r="U615" s="78">
        <v>44789</v>
      </c>
      <c r="V615" s="79">
        <f t="shared" ca="1" si="506"/>
        <v>1250</v>
      </c>
      <c r="W615" s="79">
        <f t="shared" ca="1" si="532"/>
        <v>1250</v>
      </c>
      <c r="X615" s="79">
        <f t="shared" ca="1" si="541"/>
        <v>1198.6289999999931</v>
      </c>
      <c r="Y615" s="79">
        <f t="shared" ca="1" si="507"/>
        <v>51.371000000006916</v>
      </c>
      <c r="Z615" s="79">
        <f t="shared" ca="1" si="508"/>
        <v>51.371000000006916</v>
      </c>
      <c r="AA615" s="79">
        <f t="shared" ca="1" si="496"/>
        <v>743631.60100000002</v>
      </c>
      <c r="AB615" s="14">
        <f ca="1">SUM(Z$12:Z615)</f>
        <v>380572.10199999996</v>
      </c>
      <c r="AC615" s="77">
        <f ca="1">SUM(X$12:X615)+SUMIF(Y$12:Y615, "&lt;0")</f>
        <v>363059.49900000001</v>
      </c>
      <c r="AE615" s="78">
        <v>44789</v>
      </c>
      <c r="AF615" s="79">
        <f t="shared" ca="1" si="509"/>
        <v>2000</v>
      </c>
      <c r="AG615" s="79">
        <f t="shared" ca="1" si="533"/>
        <v>2000</v>
      </c>
      <c r="AH615" s="79">
        <f t="shared" ca="1" si="542"/>
        <v>1277.2162701548386</v>
      </c>
      <c r="AI615" s="79">
        <f t="shared" ca="1" si="510"/>
        <v>722.78372984516136</v>
      </c>
      <c r="AJ615" s="79">
        <f t="shared" ca="1" si="511"/>
        <v>722.78372984516136</v>
      </c>
      <c r="AK615" s="79">
        <f t="shared" ca="1" si="528"/>
        <v>1142081.4901089161</v>
      </c>
      <c r="AL615" s="14">
        <f ca="1">SUM(AJ$12:AJ615)</f>
        <v>581116.72143949813</v>
      </c>
      <c r="AM615" s="77">
        <f ca="1">SUM(AH$12:AH615)+SUMIF(AI$12:AI615, "&lt;0")</f>
        <v>560964.76866941818</v>
      </c>
      <c r="AO615" s="78">
        <v>44789</v>
      </c>
      <c r="AP615" s="79">
        <f t="shared" ca="1" si="512"/>
        <v>3000</v>
      </c>
      <c r="AQ615" s="79">
        <f t="shared" ca="1" si="534"/>
        <v>3000</v>
      </c>
      <c r="AR615" s="79">
        <f t="shared" ca="1" si="543"/>
        <v>1762.7549195304623</v>
      </c>
      <c r="AS615" s="79">
        <f t="shared" ca="1" si="513"/>
        <v>1237.2450804695377</v>
      </c>
      <c r="AT615" s="79">
        <f t="shared" ca="1" si="514"/>
        <v>1237.2450804695377</v>
      </c>
      <c r="AU615" s="79">
        <f t="shared" ca="1" si="497"/>
        <v>1645967.7235622816</v>
      </c>
      <c r="AV615" s="14">
        <f ca="1">SUM(AT$12:AT615)</f>
        <v>839742.74505186733</v>
      </c>
      <c r="AW615" s="77">
        <f ca="1">SUM(AR$12:AR615)+SUMIF(AS$12:AS615, "&lt;0")</f>
        <v>806224.97851041472</v>
      </c>
      <c r="AX615" s="14"/>
      <c r="AZ615" s="78">
        <v>44789</v>
      </c>
      <c r="BA615" s="79">
        <f t="shared" ca="1" si="515"/>
        <v>1500</v>
      </c>
      <c r="BB615" s="79">
        <f t="shared" ca="1" si="535"/>
        <v>1500</v>
      </c>
      <c r="BC615" s="79">
        <f t="shared" ca="1" si="544"/>
        <v>1198.6289999999931</v>
      </c>
      <c r="BD615" s="79">
        <f t="shared" ca="1" si="516"/>
        <v>301.37100000000692</v>
      </c>
      <c r="BE615" s="79">
        <f t="shared" ca="1" si="517"/>
        <v>301.37100000000692</v>
      </c>
      <c r="BF615" s="79">
        <f t="shared" ca="1" si="498"/>
        <v>876631.60100000002</v>
      </c>
      <c r="BG615" s="14">
        <f ca="1">SUM(BE$12:BE615)</f>
        <v>447572.10199999996</v>
      </c>
      <c r="BH615" s="77">
        <f ca="1">SUM(BC$12:BC615)+SUMIF(BD$12:BD615, "&lt;0")</f>
        <v>429059.49900000007</v>
      </c>
      <c r="BJ615" s="78">
        <v>44789</v>
      </c>
      <c r="BK615" s="79">
        <f t="shared" ca="1" si="518"/>
        <v>1750</v>
      </c>
      <c r="BL615" s="79">
        <f t="shared" ca="1" si="536"/>
        <v>1750</v>
      </c>
      <c r="BM615" s="79">
        <f t="shared" ca="1" si="545"/>
        <v>1198.6289999999931</v>
      </c>
      <c r="BN615" s="79">
        <f t="shared" ca="1" si="519"/>
        <v>551.37100000000692</v>
      </c>
      <c r="BO615" s="79">
        <f t="shared" ca="1" si="520"/>
        <v>551.37100000000692</v>
      </c>
      <c r="BP615" s="79">
        <f t="shared" ca="1" si="499"/>
        <v>1009631.601</v>
      </c>
      <c r="BQ615" s="14">
        <f ca="1">SUM(BO$12:BO615)</f>
        <v>514572.10199999996</v>
      </c>
      <c r="BR615" s="77">
        <f ca="1">SUM(BM$12:BM615)+SUMIF(BN$12:BN615, "&lt;0")</f>
        <v>495059.49900000001</v>
      </c>
      <c r="BT615" s="78">
        <v>44789</v>
      </c>
      <c r="BU615" s="79">
        <f t="shared" ca="1" si="521"/>
        <v>2000</v>
      </c>
      <c r="BV615" s="79">
        <f t="shared" ca="1" si="537"/>
        <v>2000</v>
      </c>
      <c r="BW615" s="79">
        <f t="shared" ca="1" si="546"/>
        <v>1277.2162701548386</v>
      </c>
      <c r="BX615" s="79">
        <f t="shared" ca="1" si="522"/>
        <v>722.78372984516136</v>
      </c>
      <c r="BY615" s="79">
        <f t="shared" ca="1" si="523"/>
        <v>722.78372984516136</v>
      </c>
      <c r="BZ615" s="79">
        <f t="shared" ca="1" si="529"/>
        <v>1142081.4901089161</v>
      </c>
      <c r="CA615" s="14">
        <f ca="1">SUM(BY$12:BY615)</f>
        <v>581116.72143949813</v>
      </c>
      <c r="CB615" s="77">
        <f ca="1">SUM(BW$12:BW615)+SUMIF(BX$12:BX615, "&lt;0")</f>
        <v>560964.76866941818</v>
      </c>
      <c r="CD615" s="78">
        <v>44789</v>
      </c>
      <c r="CE615" s="79">
        <f t="shared" ca="1" si="524"/>
        <v>2500</v>
      </c>
      <c r="CF615" s="79">
        <f t="shared" ca="1" si="538"/>
        <v>2500</v>
      </c>
      <c r="CG615" s="79">
        <f t="shared" ca="1" si="547"/>
        <v>1762.7549195304623</v>
      </c>
      <c r="CH615" s="79">
        <f t="shared" ca="1" si="525"/>
        <v>737.2450804695377</v>
      </c>
      <c r="CI615" s="79">
        <f t="shared" ca="1" si="526"/>
        <v>737.2450804695377</v>
      </c>
      <c r="CJ615" s="79">
        <f t="shared" ca="1" si="500"/>
        <v>1399341.6999499127</v>
      </c>
      <c r="CK615" s="14">
        <f ca="1">SUM(CI$12:CI615)</f>
        <v>713116.72143949801</v>
      </c>
      <c r="CL615" s="77">
        <f ca="1">SUM(CG$12:CG615)+SUMIF(CH$12:CH615, "&lt;0")</f>
        <v>686224.97851041472</v>
      </c>
    </row>
    <row r="616" spans="1:90" x14ac:dyDescent="0.2">
      <c r="A616" s="56">
        <v>44790</v>
      </c>
      <c r="B616" s="76">
        <f ca="1">IF($A616&gt;= $C$5,$C$6, INDEX('[1]Historical Data'!$D$2:$D$742, MATCH(A616, '[1]Historical Data'!$B$2:$B$742, 0)))</f>
        <v>1942.7882857142852</v>
      </c>
      <c r="C616" s="79">
        <f t="shared" ca="1" si="530"/>
        <v>1942.7882857142852</v>
      </c>
      <c r="D616" s="79">
        <f t="shared" ca="1" si="539"/>
        <v>1491.6670000000049</v>
      </c>
      <c r="E616" s="79">
        <f t="shared" ca="1" si="501"/>
        <v>451.12128571428025</v>
      </c>
      <c r="F616" s="79">
        <f t="shared" ca="1" si="502"/>
        <v>451.12128571428025</v>
      </c>
      <c r="G616" s="79">
        <f t="shared" ca="1" si="527"/>
        <v>1114137.7572857304</v>
      </c>
      <c r="H616" s="14">
        <f ca="1">SUM(F$12:F616)</f>
        <v>566690.48385714251</v>
      </c>
      <c r="I616" s="77">
        <f ca="1">SUM(D$12:D616)+SUMIF(E$12:E616, "&lt;0")</f>
        <v>547447.27342857106</v>
      </c>
      <c r="J616" s="14"/>
      <c r="K616" s="78">
        <v>44790</v>
      </c>
      <c r="L616" s="79">
        <f t="shared" ca="1" si="503"/>
        <v>1850.8969899038457</v>
      </c>
      <c r="M616" s="79">
        <f t="shared" ca="1" si="531"/>
        <v>1850.8969899038457</v>
      </c>
      <c r="N616" s="79">
        <f t="shared" ca="1" si="540"/>
        <v>1491.6670000000049</v>
      </c>
      <c r="O616" s="79">
        <f t="shared" ca="1" si="504"/>
        <v>359.22998990384076</v>
      </c>
      <c r="P616" s="79">
        <f t="shared" ca="1" si="505"/>
        <v>359.22998990384076</v>
      </c>
      <c r="Q616" s="79">
        <f t="shared" ca="1" si="495"/>
        <v>1065159.696618756</v>
      </c>
      <c r="R616" s="14">
        <f ca="1">SUM(P$12:P616)</f>
        <v>541971.72528413322</v>
      </c>
      <c r="S616" s="77">
        <f ca="1">SUM(N$12:N616)+SUMIF(O$12:O616, "&lt;0")</f>
        <v>523187.97133461398</v>
      </c>
      <c r="U616" s="78">
        <v>44790</v>
      </c>
      <c r="V616" s="79">
        <f t="shared" ca="1" si="506"/>
        <v>1250</v>
      </c>
      <c r="W616" s="79">
        <f t="shared" ca="1" si="532"/>
        <v>1250</v>
      </c>
      <c r="X616" s="79">
        <f t="shared" ca="1" si="541"/>
        <v>1250</v>
      </c>
      <c r="Y616" s="79">
        <f t="shared" ca="1" si="507"/>
        <v>0</v>
      </c>
      <c r="Z616" s="79">
        <f t="shared" ca="1" si="508"/>
        <v>0</v>
      </c>
      <c r="AA616" s="79">
        <f t="shared" ca="1" si="496"/>
        <v>744881.60100000002</v>
      </c>
      <c r="AB616" s="14">
        <f ca="1">SUM(Z$12:Z616)</f>
        <v>380572.10199999996</v>
      </c>
      <c r="AC616" s="77">
        <f ca="1">SUM(X$12:X616)+SUMIF(Y$12:Y616, "&lt;0")</f>
        <v>364309.49900000001</v>
      </c>
      <c r="AE616" s="78">
        <v>44790</v>
      </c>
      <c r="AF616" s="79">
        <f t="shared" ca="1" si="509"/>
        <v>2000</v>
      </c>
      <c r="AG616" s="79">
        <f t="shared" ca="1" si="533"/>
        <v>2000</v>
      </c>
      <c r="AH616" s="79">
        <f t="shared" ca="1" si="542"/>
        <v>1546.7490235077478</v>
      </c>
      <c r="AI616" s="79">
        <f t="shared" ca="1" si="510"/>
        <v>453.25097649225222</v>
      </c>
      <c r="AJ616" s="79">
        <f t="shared" ca="1" si="511"/>
        <v>453.25097649225222</v>
      </c>
      <c r="AK616" s="79">
        <f t="shared" ca="1" si="528"/>
        <v>1144081.4901089161</v>
      </c>
      <c r="AL616" s="14">
        <f ca="1">SUM(AJ$12:AJ616)</f>
        <v>581569.97241599043</v>
      </c>
      <c r="AM616" s="77">
        <f ca="1">SUM(AH$12:AH616)+SUMIF(AI$12:AI616, "&lt;0")</f>
        <v>562511.51769292587</v>
      </c>
      <c r="AO616" s="78">
        <v>44790</v>
      </c>
      <c r="AP616" s="79">
        <f t="shared" ca="1" si="512"/>
        <v>3000</v>
      </c>
      <c r="AQ616" s="79">
        <f t="shared" ca="1" si="534"/>
        <v>3000</v>
      </c>
      <c r="AR616" s="79">
        <f t="shared" ca="1" si="543"/>
        <v>2055.7929195304741</v>
      </c>
      <c r="AS616" s="79">
        <f t="shared" ca="1" si="513"/>
        <v>944.20708046952586</v>
      </c>
      <c r="AT616" s="79">
        <f t="shared" ca="1" si="514"/>
        <v>944.20708046952586</v>
      </c>
      <c r="AU616" s="79">
        <f t="shared" ca="1" si="497"/>
        <v>1648967.7235622816</v>
      </c>
      <c r="AV616" s="14">
        <f ca="1">SUM(AT$12:AT616)</f>
        <v>840686.95213233691</v>
      </c>
      <c r="AW616" s="77">
        <f ca="1">SUM(AR$12:AR616)+SUMIF(AS$12:AS616, "&lt;0")</f>
        <v>808280.77142994513</v>
      </c>
      <c r="AX616" s="14"/>
      <c r="AZ616" s="78">
        <v>44790</v>
      </c>
      <c r="BA616" s="79">
        <f t="shared" ca="1" si="515"/>
        <v>1500</v>
      </c>
      <c r="BB616" s="79">
        <f t="shared" ca="1" si="535"/>
        <v>1500</v>
      </c>
      <c r="BC616" s="79">
        <f t="shared" ca="1" si="544"/>
        <v>1491.6670000000049</v>
      </c>
      <c r="BD616" s="79">
        <f t="shared" ca="1" si="516"/>
        <v>8.3329999999950815</v>
      </c>
      <c r="BE616" s="79">
        <f t="shared" ca="1" si="517"/>
        <v>8.3329999999950815</v>
      </c>
      <c r="BF616" s="79">
        <f t="shared" ca="1" si="498"/>
        <v>878131.60100000002</v>
      </c>
      <c r="BG616" s="14">
        <f ca="1">SUM(BE$12:BE616)</f>
        <v>447580.43499999994</v>
      </c>
      <c r="BH616" s="77">
        <f ca="1">SUM(BC$12:BC616)+SUMIF(BD$12:BD616, "&lt;0")</f>
        <v>430551.16600000008</v>
      </c>
      <c r="BJ616" s="78">
        <v>44790</v>
      </c>
      <c r="BK616" s="79">
        <f t="shared" ca="1" si="518"/>
        <v>1750</v>
      </c>
      <c r="BL616" s="79">
        <f t="shared" ca="1" si="536"/>
        <v>1750</v>
      </c>
      <c r="BM616" s="79">
        <f t="shared" ca="1" si="545"/>
        <v>1491.6670000000049</v>
      </c>
      <c r="BN616" s="79">
        <f t="shared" ca="1" si="519"/>
        <v>258.33299999999508</v>
      </c>
      <c r="BO616" s="79">
        <f t="shared" ca="1" si="520"/>
        <v>258.33299999999508</v>
      </c>
      <c r="BP616" s="79">
        <f t="shared" ca="1" si="499"/>
        <v>1011381.601</v>
      </c>
      <c r="BQ616" s="14">
        <f ca="1">SUM(BO$12:BO616)</f>
        <v>514830.43499999994</v>
      </c>
      <c r="BR616" s="77">
        <f ca="1">SUM(BM$12:BM616)+SUMIF(BN$12:BN616, "&lt;0")</f>
        <v>496551.16600000003</v>
      </c>
      <c r="BT616" s="78">
        <v>44790</v>
      </c>
      <c r="BU616" s="79">
        <f t="shared" ca="1" si="521"/>
        <v>2000</v>
      </c>
      <c r="BV616" s="79">
        <f t="shared" ca="1" si="537"/>
        <v>2000</v>
      </c>
      <c r="BW616" s="79">
        <f t="shared" ca="1" si="546"/>
        <v>1546.7490235077478</v>
      </c>
      <c r="BX616" s="79">
        <f t="shared" ca="1" si="522"/>
        <v>453.25097649225222</v>
      </c>
      <c r="BY616" s="79">
        <f t="shared" ca="1" si="523"/>
        <v>453.25097649225222</v>
      </c>
      <c r="BZ616" s="79">
        <f t="shared" ca="1" si="529"/>
        <v>1144081.4901089161</v>
      </c>
      <c r="CA616" s="14">
        <f ca="1">SUM(BY$12:BY616)</f>
        <v>581569.97241599043</v>
      </c>
      <c r="CB616" s="77">
        <f ca="1">SUM(BW$12:BW616)+SUMIF(BX$12:BX616, "&lt;0")</f>
        <v>562511.51769292587</v>
      </c>
      <c r="CD616" s="78">
        <v>44790</v>
      </c>
      <c r="CE616" s="79">
        <f t="shared" ca="1" si="524"/>
        <v>2500</v>
      </c>
      <c r="CF616" s="79">
        <f t="shared" ca="1" si="538"/>
        <v>2500</v>
      </c>
      <c r="CG616" s="79">
        <f t="shared" ca="1" si="547"/>
        <v>2046.7490235077478</v>
      </c>
      <c r="CH616" s="79">
        <f t="shared" ca="1" si="525"/>
        <v>453.25097649225222</v>
      </c>
      <c r="CI616" s="79">
        <f t="shared" ca="1" si="526"/>
        <v>453.25097649225222</v>
      </c>
      <c r="CJ616" s="79">
        <f t="shared" ca="1" si="500"/>
        <v>1401841.6999499127</v>
      </c>
      <c r="CK616" s="14">
        <f ca="1">SUM(CI$12:CI616)</f>
        <v>713569.97241599031</v>
      </c>
      <c r="CL616" s="77">
        <f ca="1">SUM(CG$12:CG616)+SUMIF(CH$12:CH616, "&lt;0")</f>
        <v>688271.72753392241</v>
      </c>
    </row>
    <row r="617" spans="1:90" x14ac:dyDescent="0.2">
      <c r="A617" s="56">
        <v>44791</v>
      </c>
      <c r="B617" s="76">
        <f ca="1">IF($A617&gt;= $C$5,$C$6, INDEX('[1]Historical Data'!$D$2:$D$742, MATCH(A617, '[1]Historical Data'!$B$2:$B$742, 0)))</f>
        <v>1942.7882857142852</v>
      </c>
      <c r="C617" s="79">
        <f t="shared" ca="1" si="530"/>
        <v>1942.7882857142852</v>
      </c>
      <c r="D617" s="79">
        <f t="shared" ca="1" si="539"/>
        <v>1353.3700000000008</v>
      </c>
      <c r="E617" s="79">
        <f t="shared" ca="1" si="501"/>
        <v>589.41828571428437</v>
      </c>
      <c r="F617" s="79">
        <f t="shared" ca="1" si="502"/>
        <v>589.41828571428437</v>
      </c>
      <c r="G617" s="79">
        <f t="shared" ca="1" si="527"/>
        <v>1116080.5455714448</v>
      </c>
      <c r="H617" s="14">
        <f ca="1">SUM(F$12:F617)</f>
        <v>567279.90214285674</v>
      </c>
      <c r="I617" s="77">
        <f ca="1">SUM(D$12:D617)+SUMIF(E$12:E617, "&lt;0")</f>
        <v>548800.64342857106</v>
      </c>
      <c r="J617" s="14"/>
      <c r="K617" s="78">
        <v>44791</v>
      </c>
      <c r="L617" s="79">
        <f t="shared" ca="1" si="503"/>
        <v>1850.8969899038457</v>
      </c>
      <c r="M617" s="79">
        <f t="shared" ca="1" si="531"/>
        <v>1850.8969899038457</v>
      </c>
      <c r="N617" s="79">
        <f t="shared" ca="1" si="540"/>
        <v>1353.3700000000008</v>
      </c>
      <c r="O617" s="79">
        <f t="shared" ca="1" si="504"/>
        <v>497.52698990384488</v>
      </c>
      <c r="P617" s="79">
        <f t="shared" ca="1" si="505"/>
        <v>497.52698990384488</v>
      </c>
      <c r="Q617" s="79">
        <f t="shared" ca="1" si="495"/>
        <v>1067010.5936086599</v>
      </c>
      <c r="R617" s="14">
        <f ca="1">SUM(P$12:P617)</f>
        <v>542469.25227403711</v>
      </c>
      <c r="S617" s="77">
        <f ca="1">SUM(N$12:N617)+SUMIF(O$12:O617, "&lt;0")</f>
        <v>524541.34133461397</v>
      </c>
      <c r="U617" s="78">
        <v>44791</v>
      </c>
      <c r="V617" s="79">
        <f t="shared" ca="1" si="506"/>
        <v>1250</v>
      </c>
      <c r="W617" s="79">
        <f t="shared" ca="1" si="532"/>
        <v>1250</v>
      </c>
      <c r="X617" s="79">
        <f t="shared" ca="1" si="541"/>
        <v>1250</v>
      </c>
      <c r="Y617" s="79">
        <f t="shared" ca="1" si="507"/>
        <v>0</v>
      </c>
      <c r="Z617" s="79">
        <f t="shared" ca="1" si="508"/>
        <v>0</v>
      </c>
      <c r="AA617" s="79">
        <f t="shared" ca="1" si="496"/>
        <v>746131.60100000002</v>
      </c>
      <c r="AB617" s="14">
        <f ca="1">SUM(Z$12:Z617)</f>
        <v>380572.10199999996</v>
      </c>
      <c r="AC617" s="77">
        <f ca="1">SUM(X$12:X617)+SUMIF(Y$12:Y617, "&lt;0")</f>
        <v>365559.49900000001</v>
      </c>
      <c r="AE617" s="78">
        <v>44791</v>
      </c>
      <c r="AF617" s="79">
        <f t="shared" ca="1" si="509"/>
        <v>2000</v>
      </c>
      <c r="AG617" s="79">
        <f t="shared" ca="1" si="533"/>
        <v>2000</v>
      </c>
      <c r="AH617" s="79">
        <f t="shared" ca="1" si="542"/>
        <v>1384.9467768606407</v>
      </c>
      <c r="AI617" s="79">
        <f t="shared" ca="1" si="510"/>
        <v>615.05322313935926</v>
      </c>
      <c r="AJ617" s="79">
        <f t="shared" ca="1" si="511"/>
        <v>615.05322313935926</v>
      </c>
      <c r="AK617" s="79">
        <f t="shared" ca="1" si="528"/>
        <v>1146081.4901089161</v>
      </c>
      <c r="AL617" s="14">
        <f ca="1">SUM(AJ$12:AJ617)</f>
        <v>582185.0256391298</v>
      </c>
      <c r="AM617" s="77">
        <f ca="1">SUM(AH$12:AH617)+SUMIF(AI$12:AI617, "&lt;0")</f>
        <v>563896.4644697865</v>
      </c>
      <c r="AO617" s="78">
        <v>44791</v>
      </c>
      <c r="AP617" s="79">
        <f t="shared" ca="1" si="512"/>
        <v>3000</v>
      </c>
      <c r="AQ617" s="79">
        <f t="shared" ca="1" si="534"/>
        <v>3000</v>
      </c>
      <c r="AR617" s="79">
        <f t="shared" ca="1" si="543"/>
        <v>1917.4959195304698</v>
      </c>
      <c r="AS617" s="79">
        <f t="shared" ca="1" si="513"/>
        <v>1082.5040804695302</v>
      </c>
      <c r="AT617" s="79">
        <f t="shared" ca="1" si="514"/>
        <v>1082.5040804695302</v>
      </c>
      <c r="AU617" s="79">
        <f t="shared" ca="1" si="497"/>
        <v>1651967.7235622816</v>
      </c>
      <c r="AV617" s="14">
        <f ca="1">SUM(AT$12:AT617)</f>
        <v>841769.4562128064</v>
      </c>
      <c r="AW617" s="77">
        <f ca="1">SUM(AR$12:AR617)+SUMIF(AS$12:AS617, "&lt;0")</f>
        <v>810198.26734947565</v>
      </c>
      <c r="AX617" s="14"/>
      <c r="AZ617" s="78">
        <v>44791</v>
      </c>
      <c r="BA617" s="79">
        <f t="shared" ca="1" si="515"/>
        <v>1500</v>
      </c>
      <c r="BB617" s="79">
        <f t="shared" ca="1" si="535"/>
        <v>1500</v>
      </c>
      <c r="BC617" s="79">
        <f t="shared" ca="1" si="544"/>
        <v>1353.3700000000008</v>
      </c>
      <c r="BD617" s="79">
        <f t="shared" ca="1" si="516"/>
        <v>146.6299999999992</v>
      </c>
      <c r="BE617" s="79">
        <f t="shared" ca="1" si="517"/>
        <v>146.6299999999992</v>
      </c>
      <c r="BF617" s="79">
        <f t="shared" ca="1" si="498"/>
        <v>879631.60100000002</v>
      </c>
      <c r="BG617" s="14">
        <f ca="1">SUM(BE$12:BE617)</f>
        <v>447727.06499999994</v>
      </c>
      <c r="BH617" s="77">
        <f ca="1">SUM(BC$12:BC617)+SUMIF(BD$12:BD617, "&lt;0")</f>
        <v>431904.53600000008</v>
      </c>
      <c r="BJ617" s="78">
        <v>44791</v>
      </c>
      <c r="BK617" s="79">
        <f t="shared" ca="1" si="518"/>
        <v>1750</v>
      </c>
      <c r="BL617" s="79">
        <f t="shared" ca="1" si="536"/>
        <v>1750</v>
      </c>
      <c r="BM617" s="79">
        <f t="shared" ca="1" si="545"/>
        <v>1353.3700000000008</v>
      </c>
      <c r="BN617" s="79">
        <f t="shared" ca="1" si="519"/>
        <v>396.6299999999992</v>
      </c>
      <c r="BO617" s="79">
        <f t="shared" ca="1" si="520"/>
        <v>396.6299999999992</v>
      </c>
      <c r="BP617" s="79">
        <f t="shared" ca="1" si="499"/>
        <v>1013131.601</v>
      </c>
      <c r="BQ617" s="14">
        <f ca="1">SUM(BO$12:BO617)</f>
        <v>515227.06499999994</v>
      </c>
      <c r="BR617" s="77">
        <f ca="1">SUM(BM$12:BM617)+SUMIF(BN$12:BN617, "&lt;0")</f>
        <v>497904.53600000002</v>
      </c>
      <c r="BT617" s="78">
        <v>44791</v>
      </c>
      <c r="BU617" s="79">
        <f t="shared" ca="1" si="521"/>
        <v>2000</v>
      </c>
      <c r="BV617" s="79">
        <f t="shared" ca="1" si="537"/>
        <v>2000</v>
      </c>
      <c r="BW617" s="79">
        <f t="shared" ca="1" si="546"/>
        <v>1384.9467768606407</v>
      </c>
      <c r="BX617" s="79">
        <f t="shared" ca="1" si="522"/>
        <v>615.05322313935926</v>
      </c>
      <c r="BY617" s="79">
        <f t="shared" ca="1" si="523"/>
        <v>615.05322313935926</v>
      </c>
      <c r="BZ617" s="79">
        <f t="shared" ca="1" si="529"/>
        <v>1146081.4901089161</v>
      </c>
      <c r="CA617" s="14">
        <f ca="1">SUM(BY$12:BY617)</f>
        <v>582185.0256391298</v>
      </c>
      <c r="CB617" s="77">
        <f ca="1">SUM(BW$12:BW617)+SUMIF(BX$12:BX617, "&lt;0")</f>
        <v>563896.4644697865</v>
      </c>
      <c r="CD617" s="78">
        <v>44791</v>
      </c>
      <c r="CE617" s="79">
        <f t="shared" ca="1" si="524"/>
        <v>2500</v>
      </c>
      <c r="CF617" s="79">
        <f t="shared" ca="1" si="538"/>
        <v>2500</v>
      </c>
      <c r="CG617" s="79">
        <f t="shared" ca="1" si="547"/>
        <v>1884.9467768606407</v>
      </c>
      <c r="CH617" s="79">
        <f t="shared" ca="1" si="525"/>
        <v>615.05322313935926</v>
      </c>
      <c r="CI617" s="79">
        <f t="shared" ca="1" si="526"/>
        <v>615.05322313935926</v>
      </c>
      <c r="CJ617" s="79">
        <f t="shared" ca="1" si="500"/>
        <v>1404341.6999499127</v>
      </c>
      <c r="CK617" s="14">
        <f ca="1">SUM(CI$12:CI617)</f>
        <v>714185.02563912969</v>
      </c>
      <c r="CL617" s="77">
        <f ca="1">SUM(CG$12:CG617)+SUMIF(CH$12:CH617, "&lt;0")</f>
        <v>690156.67431078304</v>
      </c>
    </row>
    <row r="618" spans="1:90" x14ac:dyDescent="0.2">
      <c r="A618" s="56">
        <v>44792</v>
      </c>
      <c r="B618" s="76">
        <f ca="1">IF($A618&gt;= $C$5,$C$6, INDEX('[1]Historical Data'!$D$2:$D$742, MATCH(A618, '[1]Historical Data'!$B$2:$B$742, 0)))</f>
        <v>1942.7882857142852</v>
      </c>
      <c r="C618" s="79">
        <f t="shared" ca="1" si="530"/>
        <v>1942.7882857142852</v>
      </c>
      <c r="D618" s="79">
        <f t="shared" ca="1" si="539"/>
        <v>609.47499999999627</v>
      </c>
      <c r="E618" s="79">
        <f t="shared" ca="1" si="501"/>
        <v>1333.3132857142889</v>
      </c>
      <c r="F618" s="79">
        <f t="shared" ca="1" si="502"/>
        <v>1333.3132857142889</v>
      </c>
      <c r="G618" s="79">
        <f t="shared" ca="1" si="527"/>
        <v>1118023.3338571591</v>
      </c>
      <c r="H618" s="14">
        <f ca="1">SUM(F$12:F618)</f>
        <v>568613.21542857098</v>
      </c>
      <c r="I618" s="77">
        <f ca="1">SUM(D$12:D618)+SUMIF(E$12:E618, "&lt;0")</f>
        <v>549410.11842857103</v>
      </c>
      <c r="J618" s="14"/>
      <c r="K618" s="78">
        <v>44792</v>
      </c>
      <c r="L618" s="79">
        <f t="shared" ca="1" si="503"/>
        <v>1850.8969899038457</v>
      </c>
      <c r="M618" s="79">
        <f t="shared" ca="1" si="531"/>
        <v>1850.8969899038457</v>
      </c>
      <c r="N618" s="79">
        <f t="shared" ca="1" si="540"/>
        <v>609.47499999999627</v>
      </c>
      <c r="O618" s="79">
        <f t="shared" ca="1" si="504"/>
        <v>1241.4219899038494</v>
      </c>
      <c r="P618" s="79">
        <f t="shared" ca="1" si="505"/>
        <v>1241.4219899038494</v>
      </c>
      <c r="Q618" s="79">
        <f t="shared" ca="1" si="495"/>
        <v>1068861.4905985638</v>
      </c>
      <c r="R618" s="14">
        <f ca="1">SUM(P$12:P618)</f>
        <v>543710.67426394101</v>
      </c>
      <c r="S618" s="77">
        <f ca="1">SUM(N$12:N618)+SUMIF(O$12:O618, "&lt;0")</f>
        <v>525150.81633461395</v>
      </c>
      <c r="U618" s="78">
        <v>44792</v>
      </c>
      <c r="V618" s="79">
        <f t="shared" ca="1" si="506"/>
        <v>1250</v>
      </c>
      <c r="W618" s="79">
        <f t="shared" ca="1" si="532"/>
        <v>1250</v>
      </c>
      <c r="X618" s="79">
        <f t="shared" ca="1" si="541"/>
        <v>954.51200000000199</v>
      </c>
      <c r="Y618" s="79">
        <f t="shared" ca="1" si="507"/>
        <v>295.48799999999801</v>
      </c>
      <c r="Z618" s="79">
        <f t="shared" ca="1" si="508"/>
        <v>295.48799999999801</v>
      </c>
      <c r="AA618" s="79">
        <f t="shared" ca="1" si="496"/>
        <v>747381.60100000002</v>
      </c>
      <c r="AB618" s="14">
        <f ca="1">SUM(Z$12:Z618)</f>
        <v>380867.58999999997</v>
      </c>
      <c r="AC618" s="77">
        <f ca="1">SUM(X$12:X618)+SUMIF(Y$12:Y618, "&lt;0")</f>
        <v>366514.011</v>
      </c>
      <c r="AE618" s="78">
        <v>44792</v>
      </c>
      <c r="AF618" s="79">
        <f t="shared" ca="1" si="509"/>
        <v>2000</v>
      </c>
      <c r="AG618" s="79">
        <f t="shared" ca="1" si="533"/>
        <v>2000</v>
      </c>
      <c r="AH618" s="79">
        <f t="shared" ca="1" si="542"/>
        <v>617.54653021353329</v>
      </c>
      <c r="AI618" s="79">
        <f t="shared" ca="1" si="510"/>
        <v>1382.4534697864667</v>
      </c>
      <c r="AJ618" s="79">
        <f t="shared" ca="1" si="511"/>
        <v>1382.4534697864667</v>
      </c>
      <c r="AK618" s="79">
        <f t="shared" ca="1" si="528"/>
        <v>1148081.4901089161</v>
      </c>
      <c r="AL618" s="14">
        <f ca="1">SUM(AJ$12:AJ618)</f>
        <v>583567.47910891625</v>
      </c>
      <c r="AM618" s="77">
        <f ca="1">SUM(AH$12:AH618)+SUMIF(AI$12:AI618, "&lt;0")</f>
        <v>564514.01100000006</v>
      </c>
      <c r="AO618" s="78">
        <v>44792</v>
      </c>
      <c r="AP618" s="79">
        <f t="shared" ca="1" si="512"/>
        <v>3000</v>
      </c>
      <c r="AQ618" s="79">
        <f t="shared" ca="1" si="534"/>
        <v>3000</v>
      </c>
      <c r="AR618" s="79">
        <f t="shared" ca="1" si="543"/>
        <v>1173.6009195304657</v>
      </c>
      <c r="AS618" s="79">
        <f t="shared" ca="1" si="513"/>
        <v>1826.3990804695343</v>
      </c>
      <c r="AT618" s="79">
        <f t="shared" ca="1" si="514"/>
        <v>1826.3990804695343</v>
      </c>
      <c r="AU618" s="79">
        <f t="shared" ca="1" si="497"/>
        <v>1654967.7235622816</v>
      </c>
      <c r="AV618" s="14">
        <f ca="1">SUM(AT$12:AT618)</f>
        <v>843595.8552932759</v>
      </c>
      <c r="AW618" s="77">
        <f ca="1">SUM(AR$12:AR618)+SUMIF(AS$12:AS618, "&lt;0")</f>
        <v>811371.86826900614</v>
      </c>
      <c r="AX618" s="14"/>
      <c r="AZ618" s="78">
        <v>44792</v>
      </c>
      <c r="BA618" s="79">
        <f t="shared" ca="1" si="515"/>
        <v>1500</v>
      </c>
      <c r="BB618" s="79">
        <f t="shared" ca="1" si="535"/>
        <v>1500</v>
      </c>
      <c r="BC618" s="79">
        <f t="shared" ca="1" si="544"/>
        <v>609.47499999999627</v>
      </c>
      <c r="BD618" s="79">
        <f t="shared" ca="1" si="516"/>
        <v>890.52500000000373</v>
      </c>
      <c r="BE618" s="79">
        <f t="shared" ca="1" si="517"/>
        <v>890.52500000000373</v>
      </c>
      <c r="BF618" s="79">
        <f t="shared" ca="1" si="498"/>
        <v>881131.60100000002</v>
      </c>
      <c r="BG618" s="14">
        <f ca="1">SUM(BE$12:BE618)</f>
        <v>448617.58999999997</v>
      </c>
      <c r="BH618" s="77">
        <f ca="1">SUM(BC$12:BC618)+SUMIF(BD$12:BD618, "&lt;0")</f>
        <v>432514.01100000006</v>
      </c>
      <c r="BJ618" s="78">
        <v>44792</v>
      </c>
      <c r="BK618" s="79">
        <f t="shared" ca="1" si="518"/>
        <v>1750</v>
      </c>
      <c r="BL618" s="79">
        <f t="shared" ca="1" si="536"/>
        <v>1750</v>
      </c>
      <c r="BM618" s="79">
        <f t="shared" ca="1" si="545"/>
        <v>609.47499999999627</v>
      </c>
      <c r="BN618" s="79">
        <f t="shared" ca="1" si="519"/>
        <v>1140.5250000000037</v>
      </c>
      <c r="BO618" s="79">
        <f t="shared" ca="1" si="520"/>
        <v>1140.5250000000037</v>
      </c>
      <c r="BP618" s="79">
        <f t="shared" ca="1" si="499"/>
        <v>1014881.601</v>
      </c>
      <c r="BQ618" s="14">
        <f ca="1">SUM(BO$12:BO618)</f>
        <v>516367.58999999997</v>
      </c>
      <c r="BR618" s="77">
        <f ca="1">SUM(BM$12:BM618)+SUMIF(BN$12:BN618, "&lt;0")</f>
        <v>498514.011</v>
      </c>
      <c r="BT618" s="78">
        <v>44792</v>
      </c>
      <c r="BU618" s="79">
        <f t="shared" ca="1" si="521"/>
        <v>2000</v>
      </c>
      <c r="BV618" s="79">
        <f t="shared" ca="1" si="537"/>
        <v>2000</v>
      </c>
      <c r="BW618" s="79">
        <f t="shared" ca="1" si="546"/>
        <v>617.54653021353329</v>
      </c>
      <c r="BX618" s="79">
        <f t="shared" ca="1" si="522"/>
        <v>1382.4534697864667</v>
      </c>
      <c r="BY618" s="79">
        <f t="shared" ca="1" si="523"/>
        <v>1382.4534697864667</v>
      </c>
      <c r="BZ618" s="79">
        <f t="shared" ca="1" si="529"/>
        <v>1148081.4901089161</v>
      </c>
      <c r="CA618" s="14">
        <f ca="1">SUM(BY$12:BY618)</f>
        <v>583567.47910891625</v>
      </c>
      <c r="CB618" s="77">
        <f ca="1">SUM(BW$12:BW618)+SUMIF(BX$12:BX618, "&lt;0")</f>
        <v>564514.01100000006</v>
      </c>
      <c r="CD618" s="78">
        <v>44792</v>
      </c>
      <c r="CE618" s="79">
        <f t="shared" ca="1" si="524"/>
        <v>2500</v>
      </c>
      <c r="CF618" s="79">
        <f t="shared" ca="1" si="538"/>
        <v>2500</v>
      </c>
      <c r="CG618" s="79">
        <f t="shared" ca="1" si="547"/>
        <v>1117.5465302135333</v>
      </c>
      <c r="CH618" s="79">
        <f t="shared" ca="1" si="525"/>
        <v>1382.4534697864667</v>
      </c>
      <c r="CI618" s="79">
        <f t="shared" ca="1" si="526"/>
        <v>1382.4534697864667</v>
      </c>
      <c r="CJ618" s="79">
        <f t="shared" ca="1" si="500"/>
        <v>1406841.6999499127</v>
      </c>
      <c r="CK618" s="14">
        <f ca="1">SUM(CI$12:CI618)</f>
        <v>715567.47910891613</v>
      </c>
      <c r="CL618" s="77">
        <f ca="1">SUM(CG$12:CG618)+SUMIF(CH$12:CH618, "&lt;0")</f>
        <v>691274.2208409966</v>
      </c>
    </row>
    <row r="619" spans="1:90" x14ac:dyDescent="0.2">
      <c r="A619" s="56">
        <v>44793</v>
      </c>
      <c r="B619" s="76">
        <f ca="1">IF($A619&gt;= $C$5,$C$6, INDEX('[1]Historical Data'!$D$2:$D$742, MATCH(A619, '[1]Historical Data'!$B$2:$B$742, 0)))</f>
        <v>1942.7882857142852</v>
      </c>
      <c r="C619" s="79">
        <f t="shared" ca="1" si="530"/>
        <v>1942.7882857142852</v>
      </c>
      <c r="D619" s="79">
        <f t="shared" ca="1" si="539"/>
        <v>771.04900000000134</v>
      </c>
      <c r="E619" s="79">
        <f t="shared" ca="1" si="501"/>
        <v>1171.7392857142838</v>
      </c>
      <c r="F619" s="79">
        <f t="shared" ca="1" si="502"/>
        <v>1171.7392857142838</v>
      </c>
      <c r="G619" s="79">
        <f t="shared" ca="1" si="527"/>
        <v>1119966.1221428735</v>
      </c>
      <c r="H619" s="14">
        <f ca="1">SUM(F$12:F619)</f>
        <v>569784.95471428521</v>
      </c>
      <c r="I619" s="77">
        <f ca="1">SUM(D$12:D619)+SUMIF(E$12:E619, "&lt;0")</f>
        <v>550181.16742857103</v>
      </c>
      <c r="J619" s="14"/>
      <c r="K619" s="78">
        <v>44793</v>
      </c>
      <c r="L619" s="79">
        <f t="shared" ca="1" si="503"/>
        <v>1850.8969899038457</v>
      </c>
      <c r="M619" s="79">
        <f t="shared" ca="1" si="531"/>
        <v>1850.8969899038457</v>
      </c>
      <c r="N619" s="79">
        <f t="shared" ca="1" si="540"/>
        <v>771.04900000000134</v>
      </c>
      <c r="O619" s="79">
        <f t="shared" ca="1" si="504"/>
        <v>1079.8479899038443</v>
      </c>
      <c r="P619" s="79">
        <f t="shared" ca="1" si="505"/>
        <v>1079.8479899038443</v>
      </c>
      <c r="Q619" s="79">
        <f t="shared" ca="1" si="495"/>
        <v>1070712.3875884677</v>
      </c>
      <c r="R619" s="14">
        <f ca="1">SUM(P$12:P619)</f>
        <v>544790.52225384489</v>
      </c>
      <c r="S619" s="77">
        <f ca="1">SUM(N$12:N619)+SUMIF(O$12:O619, "&lt;0")</f>
        <v>525921.86533461395</v>
      </c>
      <c r="U619" s="78">
        <v>44793</v>
      </c>
      <c r="V619" s="79">
        <f t="shared" ca="1" si="506"/>
        <v>1250</v>
      </c>
      <c r="W619" s="79">
        <f t="shared" ca="1" si="532"/>
        <v>1250</v>
      </c>
      <c r="X619" s="79">
        <f t="shared" ca="1" si="541"/>
        <v>771.04900000000134</v>
      </c>
      <c r="Y619" s="79">
        <f t="shared" ca="1" si="507"/>
        <v>478.95099999999866</v>
      </c>
      <c r="Z619" s="79">
        <f t="shared" ca="1" si="508"/>
        <v>478.95099999999866</v>
      </c>
      <c r="AA619" s="79">
        <f t="shared" ca="1" si="496"/>
        <v>748631.60100000002</v>
      </c>
      <c r="AB619" s="14">
        <f ca="1">SUM(Z$12:Z619)</f>
        <v>381346.54099999997</v>
      </c>
      <c r="AC619" s="77">
        <f ca="1">SUM(X$12:X619)+SUMIF(Y$12:Y619, "&lt;0")</f>
        <v>367285.06</v>
      </c>
      <c r="AE619" s="78">
        <v>44793</v>
      </c>
      <c r="AF619" s="79">
        <f t="shared" ca="1" si="509"/>
        <v>2000</v>
      </c>
      <c r="AG619" s="79">
        <f t="shared" ca="1" si="533"/>
        <v>2000</v>
      </c>
      <c r="AH619" s="79">
        <f t="shared" ca="1" si="542"/>
        <v>771.04900000000134</v>
      </c>
      <c r="AI619" s="79">
        <f t="shared" ca="1" si="510"/>
        <v>1228.9509999999987</v>
      </c>
      <c r="AJ619" s="79">
        <f t="shared" ca="1" si="511"/>
        <v>1228.9509999999987</v>
      </c>
      <c r="AK619" s="79">
        <f t="shared" ca="1" si="528"/>
        <v>1150081.4901089161</v>
      </c>
      <c r="AL619" s="14">
        <f ca="1">SUM(AJ$12:AJ619)</f>
        <v>584796.43010891625</v>
      </c>
      <c r="AM619" s="77">
        <f ca="1">SUM(AH$12:AH619)+SUMIF(AI$12:AI619, "&lt;0")</f>
        <v>565285.06000000006</v>
      </c>
      <c r="AO619" s="78">
        <v>44793</v>
      </c>
      <c r="AP619" s="79">
        <f t="shared" ca="1" si="512"/>
        <v>3000</v>
      </c>
      <c r="AQ619" s="79">
        <f t="shared" ca="1" si="534"/>
        <v>3000</v>
      </c>
      <c r="AR619" s="79">
        <f t="shared" ca="1" si="543"/>
        <v>1335.1749195304703</v>
      </c>
      <c r="AS619" s="79">
        <f t="shared" ca="1" si="513"/>
        <v>1664.8250804695297</v>
      </c>
      <c r="AT619" s="79">
        <f t="shared" ca="1" si="514"/>
        <v>1664.8250804695297</v>
      </c>
      <c r="AU619" s="79">
        <f t="shared" ca="1" si="497"/>
        <v>1657967.7235622816</v>
      </c>
      <c r="AV619" s="14">
        <f ca="1">SUM(AT$12:AT619)</f>
        <v>845260.68037374539</v>
      </c>
      <c r="AW619" s="77">
        <f ca="1">SUM(AR$12:AR619)+SUMIF(AS$12:AS619, "&lt;0")</f>
        <v>812707.04318853666</v>
      </c>
      <c r="AX619" s="14"/>
      <c r="AZ619" s="78">
        <v>44793</v>
      </c>
      <c r="BA619" s="79">
        <f t="shared" ca="1" si="515"/>
        <v>1500</v>
      </c>
      <c r="BB619" s="79">
        <f t="shared" ca="1" si="535"/>
        <v>1500</v>
      </c>
      <c r="BC619" s="79">
        <f t="shared" ca="1" si="544"/>
        <v>771.04900000000134</v>
      </c>
      <c r="BD619" s="79">
        <f t="shared" ca="1" si="516"/>
        <v>728.95099999999866</v>
      </c>
      <c r="BE619" s="79">
        <f t="shared" ca="1" si="517"/>
        <v>728.95099999999866</v>
      </c>
      <c r="BF619" s="79">
        <f t="shared" ca="1" si="498"/>
        <v>882631.60100000002</v>
      </c>
      <c r="BG619" s="14">
        <f ca="1">SUM(BE$12:BE619)</f>
        <v>449346.54099999997</v>
      </c>
      <c r="BH619" s="77">
        <f ca="1">SUM(BC$12:BC619)+SUMIF(BD$12:BD619, "&lt;0")</f>
        <v>433285.06000000006</v>
      </c>
      <c r="BJ619" s="78">
        <v>44793</v>
      </c>
      <c r="BK619" s="79">
        <f t="shared" ca="1" si="518"/>
        <v>1750</v>
      </c>
      <c r="BL619" s="79">
        <f t="shared" ca="1" si="536"/>
        <v>1750</v>
      </c>
      <c r="BM619" s="79">
        <f t="shared" ca="1" si="545"/>
        <v>771.04900000000134</v>
      </c>
      <c r="BN619" s="79">
        <f t="shared" ca="1" si="519"/>
        <v>978.95099999999866</v>
      </c>
      <c r="BO619" s="79">
        <f t="shared" ca="1" si="520"/>
        <v>978.95099999999866</v>
      </c>
      <c r="BP619" s="79">
        <f t="shared" ca="1" si="499"/>
        <v>1016631.601</v>
      </c>
      <c r="BQ619" s="14">
        <f ca="1">SUM(BO$12:BO619)</f>
        <v>517346.54099999997</v>
      </c>
      <c r="BR619" s="77">
        <f ca="1">SUM(BM$12:BM619)+SUMIF(BN$12:BN619, "&lt;0")</f>
        <v>499285.06</v>
      </c>
      <c r="BT619" s="78">
        <v>44793</v>
      </c>
      <c r="BU619" s="79">
        <f t="shared" ca="1" si="521"/>
        <v>2000</v>
      </c>
      <c r="BV619" s="79">
        <f t="shared" ca="1" si="537"/>
        <v>2000</v>
      </c>
      <c r="BW619" s="79">
        <f t="shared" ca="1" si="546"/>
        <v>771.04900000000134</v>
      </c>
      <c r="BX619" s="79">
        <f t="shared" ca="1" si="522"/>
        <v>1228.9509999999987</v>
      </c>
      <c r="BY619" s="79">
        <f t="shared" ca="1" si="523"/>
        <v>1228.9509999999987</v>
      </c>
      <c r="BZ619" s="79">
        <f t="shared" ca="1" si="529"/>
        <v>1150081.4901089161</v>
      </c>
      <c r="CA619" s="14">
        <f ca="1">SUM(BY$12:BY619)</f>
        <v>584796.43010891625</v>
      </c>
      <c r="CB619" s="77">
        <f ca="1">SUM(BW$12:BW619)+SUMIF(BX$12:BX619, "&lt;0")</f>
        <v>565285.06000000006</v>
      </c>
      <c r="CD619" s="78">
        <v>44793</v>
      </c>
      <c r="CE619" s="79">
        <f t="shared" ca="1" si="524"/>
        <v>2500</v>
      </c>
      <c r="CF619" s="79">
        <f t="shared" ca="1" si="538"/>
        <v>2500</v>
      </c>
      <c r="CG619" s="79">
        <f t="shared" ca="1" si="547"/>
        <v>1255.6152835664354</v>
      </c>
      <c r="CH619" s="79">
        <f t="shared" ca="1" si="525"/>
        <v>1244.3847164335646</v>
      </c>
      <c r="CI619" s="79">
        <f t="shared" ca="1" si="526"/>
        <v>1244.3847164335646</v>
      </c>
      <c r="CJ619" s="79">
        <f t="shared" ca="1" si="500"/>
        <v>1409341.6999499127</v>
      </c>
      <c r="CK619" s="14">
        <f ca="1">SUM(CI$12:CI619)</f>
        <v>716811.86382534972</v>
      </c>
      <c r="CL619" s="77">
        <f ca="1">SUM(CG$12:CG619)+SUMIF(CH$12:CH619, "&lt;0")</f>
        <v>692529.83612456301</v>
      </c>
    </row>
    <row r="620" spans="1:90" x14ac:dyDescent="0.2">
      <c r="A620" s="56">
        <v>44794</v>
      </c>
      <c r="B620" s="76">
        <f ca="1">IF($A620&gt;= $C$5,$C$6, INDEX('[1]Historical Data'!$D$2:$D$742, MATCH(A620, '[1]Historical Data'!$B$2:$B$742, 0)))</f>
        <v>1942.7882857142852</v>
      </c>
      <c r="C620" s="79">
        <f t="shared" ca="1" si="530"/>
        <v>1942.7882857142852</v>
      </c>
      <c r="D620" s="79">
        <f t="shared" ca="1" si="539"/>
        <v>0</v>
      </c>
      <c r="E620" s="79">
        <f t="shared" ca="1" si="501"/>
        <v>1942.7882857142852</v>
      </c>
      <c r="F620" s="79">
        <f t="shared" ca="1" si="502"/>
        <v>1942.7882857142852</v>
      </c>
      <c r="G620" s="79">
        <f t="shared" ca="1" si="527"/>
        <v>1121908.9104285878</v>
      </c>
      <c r="H620" s="14">
        <f ca="1">SUM(F$12:F620)</f>
        <v>571727.74299999955</v>
      </c>
      <c r="I620" s="77">
        <f ca="1">SUM(D$12:D620)+SUMIF(E$12:E620, "&lt;0")</f>
        <v>550181.16742857103</v>
      </c>
      <c r="J620" s="14"/>
      <c r="K620" s="78">
        <v>44794</v>
      </c>
      <c r="L620" s="79">
        <f t="shared" ca="1" si="503"/>
        <v>1850.8969899038457</v>
      </c>
      <c r="M620" s="79">
        <f t="shared" ca="1" si="531"/>
        <v>1850.8969899038457</v>
      </c>
      <c r="N620" s="79">
        <f t="shared" ca="1" si="540"/>
        <v>0</v>
      </c>
      <c r="O620" s="79">
        <f t="shared" ca="1" si="504"/>
        <v>1850.8969899038457</v>
      </c>
      <c r="P620" s="79">
        <f t="shared" ca="1" si="505"/>
        <v>1850.8969899038457</v>
      </c>
      <c r="Q620" s="79">
        <f t="shared" ca="1" si="495"/>
        <v>1072563.2845783716</v>
      </c>
      <c r="R620" s="14">
        <f ca="1">SUM(P$12:P620)</f>
        <v>546641.41924374877</v>
      </c>
      <c r="S620" s="77">
        <f ca="1">SUM(N$12:N620)+SUMIF(O$12:O620, "&lt;0")</f>
        <v>525921.86533461395</v>
      </c>
      <c r="U620" s="78">
        <v>44794</v>
      </c>
      <c r="V620" s="79">
        <f t="shared" ca="1" si="506"/>
        <v>1250</v>
      </c>
      <c r="W620" s="79">
        <f t="shared" ca="1" si="532"/>
        <v>1250</v>
      </c>
      <c r="X620" s="79">
        <f t="shared" ca="1" si="541"/>
        <v>0</v>
      </c>
      <c r="Y620" s="79">
        <f t="shared" ca="1" si="507"/>
        <v>1250</v>
      </c>
      <c r="Z620" s="79">
        <f t="shared" ca="1" si="508"/>
        <v>1250</v>
      </c>
      <c r="AA620" s="79">
        <f t="shared" ca="1" si="496"/>
        <v>749881.60100000002</v>
      </c>
      <c r="AB620" s="14">
        <f ca="1">SUM(Z$12:Z620)</f>
        <v>382596.54099999997</v>
      </c>
      <c r="AC620" s="77">
        <f ca="1">SUM(X$12:X620)+SUMIF(Y$12:Y620, "&lt;0")</f>
        <v>367285.06</v>
      </c>
      <c r="AE620" s="78">
        <v>44794</v>
      </c>
      <c r="AF620" s="79">
        <f t="shared" ca="1" si="509"/>
        <v>2000</v>
      </c>
      <c r="AG620" s="79">
        <f t="shared" ca="1" si="533"/>
        <v>2000</v>
      </c>
      <c r="AH620" s="79">
        <f t="shared" ca="1" si="542"/>
        <v>0</v>
      </c>
      <c r="AI620" s="79">
        <f t="shared" ca="1" si="510"/>
        <v>2000</v>
      </c>
      <c r="AJ620" s="79">
        <f t="shared" ca="1" si="511"/>
        <v>2000</v>
      </c>
      <c r="AK620" s="79">
        <f t="shared" ca="1" si="528"/>
        <v>1152081.4901089161</v>
      </c>
      <c r="AL620" s="14">
        <f ca="1">SUM(AJ$12:AJ620)</f>
        <v>586796.43010891625</v>
      </c>
      <c r="AM620" s="77">
        <f ca="1">SUM(AH$12:AH620)+SUMIF(AI$12:AI620, "&lt;0")</f>
        <v>565285.06000000006</v>
      </c>
      <c r="AO620" s="78">
        <v>44794</v>
      </c>
      <c r="AP620" s="79">
        <f t="shared" ca="1" si="512"/>
        <v>3000</v>
      </c>
      <c r="AQ620" s="79">
        <f t="shared" ca="1" si="534"/>
        <v>3000</v>
      </c>
      <c r="AR620" s="79">
        <f t="shared" ca="1" si="543"/>
        <v>564.12591953046922</v>
      </c>
      <c r="AS620" s="79">
        <f t="shared" ca="1" si="513"/>
        <v>2435.8740804695308</v>
      </c>
      <c r="AT620" s="79">
        <f t="shared" ca="1" si="514"/>
        <v>2435.8740804695308</v>
      </c>
      <c r="AU620" s="79">
        <f t="shared" ca="1" si="497"/>
        <v>1660967.7235622816</v>
      </c>
      <c r="AV620" s="14">
        <f ca="1">SUM(AT$12:AT620)</f>
        <v>847696.55445421487</v>
      </c>
      <c r="AW620" s="77">
        <f ca="1">SUM(AR$12:AR620)+SUMIF(AS$12:AS620, "&lt;0")</f>
        <v>813271.16910806717</v>
      </c>
      <c r="AX620" s="14"/>
      <c r="AZ620" s="78">
        <v>44794</v>
      </c>
      <c r="BA620" s="79">
        <f t="shared" ca="1" si="515"/>
        <v>1500</v>
      </c>
      <c r="BB620" s="79">
        <f t="shared" ca="1" si="535"/>
        <v>1500</v>
      </c>
      <c r="BC620" s="79">
        <f t="shared" ca="1" si="544"/>
        <v>0</v>
      </c>
      <c r="BD620" s="79">
        <f t="shared" ca="1" si="516"/>
        <v>1500</v>
      </c>
      <c r="BE620" s="79">
        <f t="shared" ca="1" si="517"/>
        <v>1500</v>
      </c>
      <c r="BF620" s="79">
        <f t="shared" ca="1" si="498"/>
        <v>884131.60100000002</v>
      </c>
      <c r="BG620" s="14">
        <f ca="1">SUM(BE$12:BE620)</f>
        <v>450846.54099999997</v>
      </c>
      <c r="BH620" s="77">
        <f ca="1">SUM(BC$12:BC620)+SUMIF(BD$12:BD620, "&lt;0")</f>
        <v>433285.06000000006</v>
      </c>
      <c r="BJ620" s="78">
        <v>44794</v>
      </c>
      <c r="BK620" s="79">
        <f t="shared" ca="1" si="518"/>
        <v>1750</v>
      </c>
      <c r="BL620" s="79">
        <f t="shared" ca="1" si="536"/>
        <v>1750</v>
      </c>
      <c r="BM620" s="79">
        <f t="shared" ca="1" si="545"/>
        <v>0</v>
      </c>
      <c r="BN620" s="79">
        <f t="shared" ca="1" si="519"/>
        <v>1750</v>
      </c>
      <c r="BO620" s="79">
        <f t="shared" ca="1" si="520"/>
        <v>1750</v>
      </c>
      <c r="BP620" s="79">
        <f t="shared" ca="1" si="499"/>
        <v>1018381.601</v>
      </c>
      <c r="BQ620" s="14">
        <f ca="1">SUM(BO$12:BO620)</f>
        <v>519096.54099999997</v>
      </c>
      <c r="BR620" s="77">
        <f ca="1">SUM(BM$12:BM620)+SUMIF(BN$12:BN620, "&lt;0")</f>
        <v>499285.06</v>
      </c>
      <c r="BT620" s="78">
        <v>44794</v>
      </c>
      <c r="BU620" s="79">
        <f t="shared" ca="1" si="521"/>
        <v>2000</v>
      </c>
      <c r="BV620" s="79">
        <f t="shared" ca="1" si="537"/>
        <v>2000</v>
      </c>
      <c r="BW620" s="79">
        <f t="shared" ca="1" si="546"/>
        <v>0</v>
      </c>
      <c r="BX620" s="79">
        <f t="shared" ca="1" si="522"/>
        <v>2000</v>
      </c>
      <c r="BY620" s="79">
        <f t="shared" ca="1" si="523"/>
        <v>2000</v>
      </c>
      <c r="BZ620" s="79">
        <f t="shared" ca="1" si="529"/>
        <v>1152081.4901089161</v>
      </c>
      <c r="CA620" s="14">
        <f ca="1">SUM(BY$12:BY620)</f>
        <v>586796.43010891625</v>
      </c>
      <c r="CB620" s="77">
        <f ca="1">SUM(BW$12:BW620)+SUMIF(BX$12:BX620, "&lt;0")</f>
        <v>565285.06000000006</v>
      </c>
      <c r="CD620" s="78">
        <v>44794</v>
      </c>
      <c r="CE620" s="79">
        <f t="shared" ca="1" si="524"/>
        <v>2500</v>
      </c>
      <c r="CF620" s="79">
        <f t="shared" ca="1" si="538"/>
        <v>2500</v>
      </c>
      <c r="CG620" s="79">
        <f t="shared" ca="1" si="547"/>
        <v>461.06103691933117</v>
      </c>
      <c r="CH620" s="79">
        <f t="shared" ca="1" si="525"/>
        <v>2038.9389630806688</v>
      </c>
      <c r="CI620" s="79">
        <f t="shared" ca="1" si="526"/>
        <v>2038.9389630806688</v>
      </c>
      <c r="CJ620" s="79">
        <f t="shared" ca="1" si="500"/>
        <v>1411841.6999499127</v>
      </c>
      <c r="CK620" s="14">
        <f ca="1">SUM(CI$12:CI620)</f>
        <v>718850.80278843036</v>
      </c>
      <c r="CL620" s="77">
        <f ca="1">SUM(CG$12:CG620)+SUMIF(CH$12:CH620, "&lt;0")</f>
        <v>692990.89716148237</v>
      </c>
    </row>
    <row r="621" spans="1:90" x14ac:dyDescent="0.2">
      <c r="A621" s="56">
        <v>44795</v>
      </c>
      <c r="B621" s="76">
        <f ca="1">IF($A621&gt;= $C$5,$C$6, INDEX('[1]Historical Data'!$D$2:$D$742, MATCH(A621, '[1]Historical Data'!$B$2:$B$742, 0)))</f>
        <v>1942.7882857142852</v>
      </c>
      <c r="C621" s="79">
        <f t="shared" ca="1" si="530"/>
        <v>1942.7882857142852</v>
      </c>
      <c r="D621" s="79">
        <f t="shared" ca="1" si="539"/>
        <v>728.76699999999801</v>
      </c>
      <c r="E621" s="79">
        <f t="shared" ca="1" si="501"/>
        <v>1214.0212857142872</v>
      </c>
      <c r="F621" s="79">
        <f t="shared" ca="1" si="502"/>
        <v>1214.0212857142872</v>
      </c>
      <c r="G621" s="79">
        <f t="shared" ca="1" si="527"/>
        <v>1123851.6987143022</v>
      </c>
      <c r="H621" s="14">
        <f ca="1">SUM(F$12:F621)</f>
        <v>572941.76428571378</v>
      </c>
      <c r="I621" s="77">
        <f ca="1">SUM(D$12:D621)+SUMIF(E$12:E621, "&lt;0")</f>
        <v>550909.93442857102</v>
      </c>
      <c r="J621" s="14"/>
      <c r="K621" s="78">
        <v>44795</v>
      </c>
      <c r="L621" s="79">
        <f t="shared" ca="1" si="503"/>
        <v>1850.8969899038457</v>
      </c>
      <c r="M621" s="79">
        <f t="shared" ca="1" si="531"/>
        <v>1850.8969899038457</v>
      </c>
      <c r="N621" s="79">
        <f t="shared" ca="1" si="540"/>
        <v>728.76699999999801</v>
      </c>
      <c r="O621" s="79">
        <f t="shared" ca="1" si="504"/>
        <v>1122.1299899038477</v>
      </c>
      <c r="P621" s="79">
        <f t="shared" ca="1" si="505"/>
        <v>1122.1299899038477</v>
      </c>
      <c r="Q621" s="79">
        <f t="shared" ref="Q621:Q684" ca="1" si="548">L621+Q620</f>
        <v>1074414.1815682754</v>
      </c>
      <c r="R621" s="14">
        <f ca="1">SUM(P$12:P621)</f>
        <v>547763.54923365265</v>
      </c>
      <c r="S621" s="77">
        <f ca="1">SUM(N$12:N621)+SUMIF(O$12:O621, "&lt;0")</f>
        <v>526650.63233461394</v>
      </c>
      <c r="U621" s="78">
        <v>44795</v>
      </c>
      <c r="V621" s="79">
        <f t="shared" ca="1" si="506"/>
        <v>1250</v>
      </c>
      <c r="W621" s="79">
        <f t="shared" ca="1" si="532"/>
        <v>1250</v>
      </c>
      <c r="X621" s="79">
        <f t="shared" ca="1" si="541"/>
        <v>728.76699999999801</v>
      </c>
      <c r="Y621" s="79">
        <f t="shared" ca="1" si="507"/>
        <v>521.23300000000199</v>
      </c>
      <c r="Z621" s="79">
        <f t="shared" ca="1" si="508"/>
        <v>521.23300000000199</v>
      </c>
      <c r="AA621" s="79">
        <f t="shared" ref="AA621:AA684" ca="1" si="549">V621+AA620</f>
        <v>751131.60100000002</v>
      </c>
      <c r="AB621" s="14">
        <f ca="1">SUM(Z$12:Z621)</f>
        <v>383117.77399999998</v>
      </c>
      <c r="AC621" s="77">
        <f ca="1">SUM(X$12:X621)+SUMIF(Y$12:Y621, "&lt;0")</f>
        <v>368013.82699999999</v>
      </c>
      <c r="AE621" s="78">
        <v>44795</v>
      </c>
      <c r="AF621" s="79">
        <f t="shared" ca="1" si="509"/>
        <v>2000</v>
      </c>
      <c r="AG621" s="79">
        <f t="shared" ca="1" si="533"/>
        <v>2000</v>
      </c>
      <c r="AH621" s="79">
        <f t="shared" ca="1" si="542"/>
        <v>728.76699999999801</v>
      </c>
      <c r="AI621" s="79">
        <f t="shared" ca="1" si="510"/>
        <v>1271.233000000002</v>
      </c>
      <c r="AJ621" s="79">
        <f t="shared" ca="1" si="511"/>
        <v>1271.233000000002</v>
      </c>
      <c r="AK621" s="79">
        <f t="shared" ca="1" si="528"/>
        <v>1154081.4901089161</v>
      </c>
      <c r="AL621" s="14">
        <f ca="1">SUM(AJ$12:AJ621)</f>
        <v>588067.66310891625</v>
      </c>
      <c r="AM621" s="77">
        <f ca="1">SUM(AH$12:AH621)+SUMIF(AI$12:AI621, "&lt;0")</f>
        <v>566013.82700000005</v>
      </c>
      <c r="AO621" s="78">
        <v>44795</v>
      </c>
      <c r="AP621" s="79">
        <f t="shared" ca="1" si="512"/>
        <v>3000</v>
      </c>
      <c r="AQ621" s="79">
        <f t="shared" ca="1" si="534"/>
        <v>3000</v>
      </c>
      <c r="AR621" s="79">
        <f t="shared" ca="1" si="543"/>
        <v>1292.8929195304672</v>
      </c>
      <c r="AS621" s="79">
        <f t="shared" ca="1" si="513"/>
        <v>1707.1070804695328</v>
      </c>
      <c r="AT621" s="79">
        <f t="shared" ca="1" si="514"/>
        <v>1707.1070804695328</v>
      </c>
      <c r="AU621" s="79">
        <f t="shared" ref="AU621:AU684" ca="1" si="550">AP621+AU620</f>
        <v>1663967.7235622816</v>
      </c>
      <c r="AV621" s="14">
        <f ca="1">SUM(AT$12:AT621)</f>
        <v>849403.66153468436</v>
      </c>
      <c r="AW621" s="77">
        <f ca="1">SUM(AR$12:AR621)+SUMIF(AS$12:AS621, "&lt;0")</f>
        <v>814564.06202759768</v>
      </c>
      <c r="AX621" s="14"/>
      <c r="AZ621" s="78">
        <v>44795</v>
      </c>
      <c r="BA621" s="79">
        <f t="shared" ca="1" si="515"/>
        <v>1500</v>
      </c>
      <c r="BB621" s="79">
        <f t="shared" ca="1" si="535"/>
        <v>1500</v>
      </c>
      <c r="BC621" s="79">
        <f t="shared" ca="1" si="544"/>
        <v>728.76699999999801</v>
      </c>
      <c r="BD621" s="79">
        <f t="shared" ca="1" si="516"/>
        <v>771.23300000000199</v>
      </c>
      <c r="BE621" s="79">
        <f t="shared" ca="1" si="517"/>
        <v>771.23300000000199</v>
      </c>
      <c r="BF621" s="79">
        <f t="shared" ref="BF621:BF684" ca="1" si="551">BA621+BF620</f>
        <v>885631.60100000002</v>
      </c>
      <c r="BG621" s="14">
        <f ca="1">SUM(BE$12:BE621)</f>
        <v>451617.77399999998</v>
      </c>
      <c r="BH621" s="77">
        <f ca="1">SUM(BC$12:BC621)+SUMIF(BD$12:BD621, "&lt;0")</f>
        <v>434013.82700000005</v>
      </c>
      <c r="BJ621" s="78">
        <v>44795</v>
      </c>
      <c r="BK621" s="79">
        <f t="shared" ca="1" si="518"/>
        <v>1750</v>
      </c>
      <c r="BL621" s="79">
        <f t="shared" ca="1" si="536"/>
        <v>1750</v>
      </c>
      <c r="BM621" s="79">
        <f t="shared" ca="1" si="545"/>
        <v>728.76699999999801</v>
      </c>
      <c r="BN621" s="79">
        <f t="shared" ca="1" si="519"/>
        <v>1021.233000000002</v>
      </c>
      <c r="BO621" s="79">
        <f t="shared" ca="1" si="520"/>
        <v>1021.233000000002</v>
      </c>
      <c r="BP621" s="79">
        <f t="shared" ref="BP621:BP684" ca="1" si="552">BK621+BP620</f>
        <v>1020131.601</v>
      </c>
      <c r="BQ621" s="14">
        <f ca="1">SUM(BO$12:BO621)</f>
        <v>520117.77399999998</v>
      </c>
      <c r="BR621" s="77">
        <f ca="1">SUM(BM$12:BM621)+SUMIF(BN$12:BN621, "&lt;0")</f>
        <v>500013.82699999999</v>
      </c>
      <c r="BT621" s="78">
        <v>44795</v>
      </c>
      <c r="BU621" s="79">
        <f t="shared" ca="1" si="521"/>
        <v>2000</v>
      </c>
      <c r="BV621" s="79">
        <f t="shared" ca="1" si="537"/>
        <v>2000</v>
      </c>
      <c r="BW621" s="79">
        <f t="shared" ca="1" si="546"/>
        <v>728.76699999999801</v>
      </c>
      <c r="BX621" s="79">
        <f t="shared" ca="1" si="522"/>
        <v>1271.233000000002</v>
      </c>
      <c r="BY621" s="79">
        <f t="shared" ca="1" si="523"/>
        <v>1271.233000000002</v>
      </c>
      <c r="BZ621" s="79">
        <f t="shared" ca="1" si="529"/>
        <v>1154081.4901089161</v>
      </c>
      <c r="CA621" s="14">
        <f ca="1">SUM(BY$12:BY621)</f>
        <v>588067.66310891625</v>
      </c>
      <c r="CB621" s="77">
        <f ca="1">SUM(BW$12:BW621)+SUMIF(BX$12:BX621, "&lt;0")</f>
        <v>566013.82700000005</v>
      </c>
      <c r="CD621" s="78">
        <v>44795</v>
      </c>
      <c r="CE621" s="79">
        <f t="shared" ca="1" si="524"/>
        <v>2500</v>
      </c>
      <c r="CF621" s="79">
        <f t="shared" ca="1" si="538"/>
        <v>2500</v>
      </c>
      <c r="CG621" s="79">
        <f t="shared" ca="1" si="547"/>
        <v>1166.3227902722265</v>
      </c>
      <c r="CH621" s="79">
        <f t="shared" ca="1" si="525"/>
        <v>1333.6772097277735</v>
      </c>
      <c r="CI621" s="79">
        <f t="shared" ca="1" si="526"/>
        <v>1333.6772097277735</v>
      </c>
      <c r="CJ621" s="79">
        <f t="shared" ref="CJ621:CJ684" ca="1" si="553">CE621+CJ620</f>
        <v>1414341.6999499127</v>
      </c>
      <c r="CK621" s="14">
        <f ca="1">SUM(CI$12:CI621)</f>
        <v>720184.47999815817</v>
      </c>
      <c r="CL621" s="77">
        <f ca="1">SUM(CG$12:CG621)+SUMIF(CH$12:CH621, "&lt;0")</f>
        <v>694157.21995175455</v>
      </c>
    </row>
    <row r="622" spans="1:90" x14ac:dyDescent="0.2">
      <c r="A622" s="56">
        <v>44796</v>
      </c>
      <c r="B622" s="76">
        <f ca="1">IF($A622&gt;= $C$5,$C$6, INDEX('[1]Historical Data'!$D$2:$D$742, MATCH(A622, '[1]Historical Data'!$B$2:$B$742, 0)))</f>
        <v>1942.7882857142852</v>
      </c>
      <c r="C622" s="79">
        <f t="shared" ca="1" si="530"/>
        <v>1942.7882857142852</v>
      </c>
      <c r="D622" s="79">
        <f t="shared" ca="1" si="539"/>
        <v>118.7950000000028</v>
      </c>
      <c r="E622" s="79">
        <f t="shared" ca="1" si="501"/>
        <v>1823.9932857142824</v>
      </c>
      <c r="F622" s="79">
        <f t="shared" ca="1" si="502"/>
        <v>1823.9932857142824</v>
      </c>
      <c r="G622" s="79">
        <f t="shared" ca="1" si="527"/>
        <v>1125794.4870000165</v>
      </c>
      <c r="H622" s="14">
        <f ca="1">SUM(F$12:F622)</f>
        <v>574765.75757142808</v>
      </c>
      <c r="I622" s="77">
        <f ca="1">SUM(D$12:D622)+SUMIF(E$12:E622, "&lt;0")</f>
        <v>551028.72942857107</v>
      </c>
      <c r="J622" s="14"/>
      <c r="K622" s="78">
        <v>44796</v>
      </c>
      <c r="L622" s="79">
        <f t="shared" ca="1" si="503"/>
        <v>1850.8969899038457</v>
      </c>
      <c r="M622" s="79">
        <f t="shared" ca="1" si="531"/>
        <v>1850.8969899038457</v>
      </c>
      <c r="N622" s="79">
        <f t="shared" ca="1" si="540"/>
        <v>118.7950000000028</v>
      </c>
      <c r="O622" s="79">
        <f t="shared" ca="1" si="504"/>
        <v>1732.1019899038429</v>
      </c>
      <c r="P622" s="79">
        <f t="shared" ca="1" si="505"/>
        <v>1732.1019899038429</v>
      </c>
      <c r="Q622" s="79">
        <f t="shared" ca="1" si="548"/>
        <v>1076265.0785581793</v>
      </c>
      <c r="R622" s="14">
        <f ca="1">SUM(P$12:P622)</f>
        <v>549495.65122355649</v>
      </c>
      <c r="S622" s="77">
        <f ca="1">SUM(N$12:N622)+SUMIF(O$12:O622, "&lt;0")</f>
        <v>526769.42733461398</v>
      </c>
      <c r="U622" s="78">
        <v>44796</v>
      </c>
      <c r="V622" s="79">
        <f t="shared" ca="1" si="506"/>
        <v>1250</v>
      </c>
      <c r="W622" s="79">
        <f t="shared" ca="1" si="532"/>
        <v>1250</v>
      </c>
      <c r="X622" s="79">
        <f t="shared" ca="1" si="541"/>
        <v>118.7950000000028</v>
      </c>
      <c r="Y622" s="79">
        <f t="shared" ca="1" si="507"/>
        <v>1131.2049999999972</v>
      </c>
      <c r="Z622" s="79">
        <f t="shared" ca="1" si="508"/>
        <v>1131.2049999999972</v>
      </c>
      <c r="AA622" s="79">
        <f t="shared" ca="1" si="549"/>
        <v>752381.60100000002</v>
      </c>
      <c r="AB622" s="14">
        <f ca="1">SUM(Z$12:Z622)</f>
        <v>384248.97899999999</v>
      </c>
      <c r="AC622" s="77">
        <f ca="1">SUM(X$12:X622)+SUMIF(Y$12:Y622, "&lt;0")</f>
        <v>368132.62199999997</v>
      </c>
      <c r="AE622" s="78">
        <v>44796</v>
      </c>
      <c r="AF622" s="79">
        <f t="shared" ca="1" si="509"/>
        <v>2000</v>
      </c>
      <c r="AG622" s="79">
        <f t="shared" ca="1" si="533"/>
        <v>2000</v>
      </c>
      <c r="AH622" s="79">
        <f t="shared" ca="1" si="542"/>
        <v>118.7950000000028</v>
      </c>
      <c r="AI622" s="79">
        <f t="shared" ca="1" si="510"/>
        <v>1881.2049999999972</v>
      </c>
      <c r="AJ622" s="79">
        <f t="shared" ca="1" si="511"/>
        <v>1881.2049999999972</v>
      </c>
      <c r="AK622" s="79">
        <f t="shared" ca="1" si="528"/>
        <v>1156081.4901089161</v>
      </c>
      <c r="AL622" s="14">
        <f ca="1">SUM(AJ$12:AJ622)</f>
        <v>589948.86810891621</v>
      </c>
      <c r="AM622" s="77">
        <f ca="1">SUM(AH$12:AH622)+SUMIF(AI$12:AI622, "&lt;0")</f>
        <v>566132.62200000009</v>
      </c>
      <c r="AO622" s="78">
        <v>44796</v>
      </c>
      <c r="AP622" s="79">
        <f t="shared" ca="1" si="512"/>
        <v>3000</v>
      </c>
      <c r="AQ622" s="79">
        <f t="shared" ca="1" si="534"/>
        <v>3000</v>
      </c>
      <c r="AR622" s="79">
        <f t="shared" ca="1" si="543"/>
        <v>682.92091953047202</v>
      </c>
      <c r="AS622" s="79">
        <f t="shared" ca="1" si="513"/>
        <v>2317.079080469528</v>
      </c>
      <c r="AT622" s="79">
        <f t="shared" ca="1" si="514"/>
        <v>2317.079080469528</v>
      </c>
      <c r="AU622" s="79">
        <f t="shared" ca="1" si="550"/>
        <v>1666967.7235622816</v>
      </c>
      <c r="AV622" s="14">
        <f ca="1">SUM(AT$12:AT622)</f>
        <v>851720.74061515392</v>
      </c>
      <c r="AW622" s="77">
        <f ca="1">SUM(AR$12:AR622)+SUMIF(AS$12:AS622, "&lt;0")</f>
        <v>815246.98294712813</v>
      </c>
      <c r="AX622" s="14"/>
      <c r="AZ622" s="78">
        <v>44796</v>
      </c>
      <c r="BA622" s="79">
        <f t="shared" ca="1" si="515"/>
        <v>1500</v>
      </c>
      <c r="BB622" s="79">
        <f t="shared" ca="1" si="535"/>
        <v>1500</v>
      </c>
      <c r="BC622" s="79">
        <f t="shared" ca="1" si="544"/>
        <v>118.7950000000028</v>
      </c>
      <c r="BD622" s="79">
        <f t="shared" ca="1" si="516"/>
        <v>1381.2049999999972</v>
      </c>
      <c r="BE622" s="79">
        <f t="shared" ca="1" si="517"/>
        <v>1381.2049999999972</v>
      </c>
      <c r="BF622" s="79">
        <f t="shared" ca="1" si="551"/>
        <v>887131.60100000002</v>
      </c>
      <c r="BG622" s="14">
        <f ca="1">SUM(BE$12:BE622)</f>
        <v>452998.97899999999</v>
      </c>
      <c r="BH622" s="77">
        <f ca="1">SUM(BC$12:BC622)+SUMIF(BD$12:BD622, "&lt;0")</f>
        <v>434132.62200000003</v>
      </c>
      <c r="BJ622" s="78">
        <v>44796</v>
      </c>
      <c r="BK622" s="79">
        <f t="shared" ca="1" si="518"/>
        <v>1750</v>
      </c>
      <c r="BL622" s="79">
        <f t="shared" ca="1" si="536"/>
        <v>1750</v>
      </c>
      <c r="BM622" s="79">
        <f t="shared" ca="1" si="545"/>
        <v>118.7950000000028</v>
      </c>
      <c r="BN622" s="79">
        <f t="shared" ca="1" si="519"/>
        <v>1631.2049999999972</v>
      </c>
      <c r="BO622" s="79">
        <f t="shared" ca="1" si="520"/>
        <v>1631.2049999999972</v>
      </c>
      <c r="BP622" s="79">
        <f t="shared" ca="1" si="552"/>
        <v>1021881.601</v>
      </c>
      <c r="BQ622" s="14">
        <f ca="1">SUM(BO$12:BO622)</f>
        <v>521748.97899999999</v>
      </c>
      <c r="BR622" s="77">
        <f ca="1">SUM(BM$12:BM622)+SUMIF(BN$12:BN622, "&lt;0")</f>
        <v>500132.62199999997</v>
      </c>
      <c r="BT622" s="78">
        <v>44796</v>
      </c>
      <c r="BU622" s="79">
        <f t="shared" ca="1" si="521"/>
        <v>2000</v>
      </c>
      <c r="BV622" s="79">
        <f t="shared" ca="1" si="537"/>
        <v>2000</v>
      </c>
      <c r="BW622" s="79">
        <f t="shared" ca="1" si="546"/>
        <v>118.7950000000028</v>
      </c>
      <c r="BX622" s="79">
        <f t="shared" ca="1" si="522"/>
        <v>1881.2049999999972</v>
      </c>
      <c r="BY622" s="79">
        <f t="shared" ca="1" si="523"/>
        <v>1881.2049999999972</v>
      </c>
      <c r="BZ622" s="79">
        <f t="shared" ca="1" si="529"/>
        <v>1156081.4901089161</v>
      </c>
      <c r="CA622" s="14">
        <f ca="1">SUM(BY$12:BY622)</f>
        <v>589948.86810891621</v>
      </c>
      <c r="CB622" s="77">
        <f ca="1">SUM(BW$12:BW622)+SUMIF(BX$12:BX622, "&lt;0")</f>
        <v>566132.62200000009</v>
      </c>
      <c r="CD622" s="78">
        <v>44796</v>
      </c>
      <c r="CE622" s="79">
        <f t="shared" ca="1" si="524"/>
        <v>2500</v>
      </c>
      <c r="CF622" s="79">
        <f t="shared" ca="1" si="538"/>
        <v>2500</v>
      </c>
      <c r="CG622" s="79">
        <f t="shared" ca="1" si="547"/>
        <v>532.84554362512836</v>
      </c>
      <c r="CH622" s="79">
        <f t="shared" ca="1" si="525"/>
        <v>1967.1544563748716</v>
      </c>
      <c r="CI622" s="79">
        <f t="shared" ca="1" si="526"/>
        <v>1967.1544563748716</v>
      </c>
      <c r="CJ622" s="79">
        <f t="shared" ca="1" si="553"/>
        <v>1416841.6999499127</v>
      </c>
      <c r="CK622" s="14">
        <f ca="1">SUM(CI$12:CI622)</f>
        <v>722151.63445453299</v>
      </c>
      <c r="CL622" s="77">
        <f ca="1">SUM(CG$12:CG622)+SUMIF(CH$12:CH622, "&lt;0")</f>
        <v>694690.06549537973</v>
      </c>
    </row>
    <row r="623" spans="1:90" x14ac:dyDescent="0.2">
      <c r="A623" s="56">
        <v>44797</v>
      </c>
      <c r="B623" s="76">
        <f ca="1">IF($A623&gt;= $C$5,$C$6, INDEX('[1]Historical Data'!$D$2:$D$742, MATCH(A623, '[1]Historical Data'!$B$2:$B$742, 0)))</f>
        <v>1942.7882857142852</v>
      </c>
      <c r="C623" s="79">
        <f t="shared" ca="1" si="530"/>
        <v>1942.7882857142852</v>
      </c>
      <c r="D623" s="79">
        <f t="shared" ca="1" si="539"/>
        <v>977.35300000000188</v>
      </c>
      <c r="E623" s="79">
        <f t="shared" ca="1" si="501"/>
        <v>965.43528571428328</v>
      </c>
      <c r="F623" s="79">
        <f t="shared" ca="1" si="502"/>
        <v>965.43528571428328</v>
      </c>
      <c r="G623" s="79">
        <f t="shared" ca="1" si="527"/>
        <v>1127737.2752857308</v>
      </c>
      <c r="H623" s="14">
        <f ca="1">SUM(F$12:F623)</f>
        <v>575731.19285714242</v>
      </c>
      <c r="I623" s="77">
        <f ca="1">SUM(D$12:D623)+SUMIF(E$12:E623, "&lt;0")</f>
        <v>552006.08242857107</v>
      </c>
      <c r="J623" s="14"/>
      <c r="K623" s="78">
        <v>44797</v>
      </c>
      <c r="L623" s="79">
        <f t="shared" ca="1" si="503"/>
        <v>1850.8969899038457</v>
      </c>
      <c r="M623" s="79">
        <f t="shared" ca="1" si="531"/>
        <v>1850.8969899038457</v>
      </c>
      <c r="N623" s="79">
        <f t="shared" ca="1" si="540"/>
        <v>977.35300000000188</v>
      </c>
      <c r="O623" s="79">
        <f t="shared" ca="1" si="504"/>
        <v>873.54398990384379</v>
      </c>
      <c r="P623" s="79">
        <f t="shared" ca="1" si="505"/>
        <v>873.54398990384379</v>
      </c>
      <c r="Q623" s="79">
        <f t="shared" ca="1" si="548"/>
        <v>1078115.9755480832</v>
      </c>
      <c r="R623" s="14">
        <f ca="1">SUM(P$12:P623)</f>
        <v>550369.19521346036</v>
      </c>
      <c r="S623" s="77">
        <f ca="1">SUM(N$12:N623)+SUMIF(O$12:O623, "&lt;0")</f>
        <v>527746.78033461398</v>
      </c>
      <c r="U623" s="78">
        <v>44797</v>
      </c>
      <c r="V623" s="79">
        <f t="shared" ca="1" si="506"/>
        <v>1250</v>
      </c>
      <c r="W623" s="79">
        <f t="shared" ca="1" si="532"/>
        <v>1250</v>
      </c>
      <c r="X623" s="79">
        <f t="shared" ca="1" si="541"/>
        <v>977.35300000000188</v>
      </c>
      <c r="Y623" s="79">
        <f t="shared" ca="1" si="507"/>
        <v>272.64699999999812</v>
      </c>
      <c r="Z623" s="79">
        <f t="shared" ca="1" si="508"/>
        <v>272.64699999999812</v>
      </c>
      <c r="AA623" s="79">
        <f t="shared" ca="1" si="549"/>
        <v>753631.60100000002</v>
      </c>
      <c r="AB623" s="14">
        <f ca="1">SUM(Z$12:Z623)</f>
        <v>384521.62599999999</v>
      </c>
      <c r="AC623" s="77">
        <f ca="1">SUM(X$12:X623)+SUMIF(Y$12:Y623, "&lt;0")</f>
        <v>369109.97499999998</v>
      </c>
      <c r="AE623" s="78">
        <v>44797</v>
      </c>
      <c r="AF623" s="79">
        <f t="shared" ca="1" si="509"/>
        <v>2000</v>
      </c>
      <c r="AG623" s="79">
        <f t="shared" ca="1" si="533"/>
        <v>2000</v>
      </c>
      <c r="AH623" s="79">
        <f t="shared" ca="1" si="542"/>
        <v>977.35300000000188</v>
      </c>
      <c r="AI623" s="79">
        <f t="shared" ca="1" si="510"/>
        <v>1022.6469999999981</v>
      </c>
      <c r="AJ623" s="79">
        <f t="shared" ca="1" si="511"/>
        <v>1022.6469999999981</v>
      </c>
      <c r="AK623" s="79">
        <f t="shared" ca="1" si="528"/>
        <v>1158081.4901089161</v>
      </c>
      <c r="AL623" s="14">
        <f ca="1">SUM(AJ$12:AJ623)</f>
        <v>590971.51510891621</v>
      </c>
      <c r="AM623" s="77">
        <f ca="1">SUM(AH$12:AH623)+SUMIF(AI$12:AI623, "&lt;0")</f>
        <v>567109.97500000009</v>
      </c>
      <c r="AO623" s="78">
        <v>44797</v>
      </c>
      <c r="AP623" s="79">
        <f t="shared" ca="1" si="512"/>
        <v>3000</v>
      </c>
      <c r="AQ623" s="79">
        <f t="shared" ca="1" si="534"/>
        <v>3000</v>
      </c>
      <c r="AR623" s="79">
        <f t="shared" ca="1" si="543"/>
        <v>1541.4789195304711</v>
      </c>
      <c r="AS623" s="79">
        <f t="shared" ca="1" si="513"/>
        <v>1458.5210804695289</v>
      </c>
      <c r="AT623" s="79">
        <f t="shared" ca="1" si="514"/>
        <v>1458.5210804695289</v>
      </c>
      <c r="AU623" s="79">
        <f t="shared" ca="1" si="550"/>
        <v>1669967.7235622816</v>
      </c>
      <c r="AV623" s="14">
        <f ca="1">SUM(AT$12:AT623)</f>
        <v>853179.2616956234</v>
      </c>
      <c r="AW623" s="77">
        <f ca="1">SUM(AR$12:AR623)+SUMIF(AS$12:AS623, "&lt;0")</f>
        <v>816788.46186665865</v>
      </c>
      <c r="AX623" s="14"/>
      <c r="AZ623" s="78">
        <v>44797</v>
      </c>
      <c r="BA623" s="79">
        <f t="shared" ca="1" si="515"/>
        <v>1500</v>
      </c>
      <c r="BB623" s="79">
        <f t="shared" ca="1" si="535"/>
        <v>1500</v>
      </c>
      <c r="BC623" s="79">
        <f t="shared" ca="1" si="544"/>
        <v>977.35300000000188</v>
      </c>
      <c r="BD623" s="79">
        <f t="shared" ca="1" si="516"/>
        <v>522.64699999999812</v>
      </c>
      <c r="BE623" s="79">
        <f t="shared" ca="1" si="517"/>
        <v>522.64699999999812</v>
      </c>
      <c r="BF623" s="79">
        <f t="shared" ca="1" si="551"/>
        <v>888631.60100000002</v>
      </c>
      <c r="BG623" s="14">
        <f ca="1">SUM(BE$12:BE623)</f>
        <v>453521.62599999999</v>
      </c>
      <c r="BH623" s="77">
        <f ca="1">SUM(BC$12:BC623)+SUMIF(BD$12:BD623, "&lt;0")</f>
        <v>435109.97500000003</v>
      </c>
      <c r="BJ623" s="78">
        <v>44797</v>
      </c>
      <c r="BK623" s="79">
        <f t="shared" ca="1" si="518"/>
        <v>1750</v>
      </c>
      <c r="BL623" s="79">
        <f t="shared" ca="1" si="536"/>
        <v>1750</v>
      </c>
      <c r="BM623" s="79">
        <f t="shared" ca="1" si="545"/>
        <v>977.35300000000188</v>
      </c>
      <c r="BN623" s="79">
        <f t="shared" ca="1" si="519"/>
        <v>772.64699999999812</v>
      </c>
      <c r="BO623" s="79">
        <f t="shared" ca="1" si="520"/>
        <v>772.64699999999812</v>
      </c>
      <c r="BP623" s="79">
        <f t="shared" ca="1" si="552"/>
        <v>1023631.601</v>
      </c>
      <c r="BQ623" s="14">
        <f ca="1">SUM(BO$12:BO623)</f>
        <v>522521.62599999999</v>
      </c>
      <c r="BR623" s="77">
        <f ca="1">SUM(BM$12:BM623)+SUMIF(BN$12:BN623, "&lt;0")</f>
        <v>501109.97499999998</v>
      </c>
      <c r="BT623" s="78">
        <v>44797</v>
      </c>
      <c r="BU623" s="79">
        <f t="shared" ca="1" si="521"/>
        <v>2000</v>
      </c>
      <c r="BV623" s="79">
        <f t="shared" ca="1" si="537"/>
        <v>2000</v>
      </c>
      <c r="BW623" s="79">
        <f t="shared" ca="1" si="546"/>
        <v>977.35300000000188</v>
      </c>
      <c r="BX623" s="79">
        <f t="shared" ca="1" si="522"/>
        <v>1022.6469999999981</v>
      </c>
      <c r="BY623" s="79">
        <f t="shared" ca="1" si="523"/>
        <v>1022.6469999999981</v>
      </c>
      <c r="BZ623" s="79">
        <f t="shared" ca="1" si="529"/>
        <v>1158081.4901089161</v>
      </c>
      <c r="CA623" s="14">
        <f ca="1">SUM(BY$12:BY623)</f>
        <v>590971.51510891621</v>
      </c>
      <c r="CB623" s="77">
        <f ca="1">SUM(BW$12:BW623)+SUMIF(BX$12:BX623, "&lt;0")</f>
        <v>567109.97500000009</v>
      </c>
      <c r="CD623" s="78">
        <v>44797</v>
      </c>
      <c r="CE623" s="79">
        <f t="shared" ca="1" si="524"/>
        <v>2500</v>
      </c>
      <c r="CF623" s="79">
        <f t="shared" ca="1" si="538"/>
        <v>2500</v>
      </c>
      <c r="CG623" s="79">
        <f t="shared" ca="1" si="547"/>
        <v>1367.8982969780245</v>
      </c>
      <c r="CH623" s="79">
        <f t="shared" ca="1" si="525"/>
        <v>1132.1017030219755</v>
      </c>
      <c r="CI623" s="79">
        <f t="shared" ca="1" si="526"/>
        <v>1132.1017030219755</v>
      </c>
      <c r="CJ623" s="79">
        <f t="shared" ca="1" si="553"/>
        <v>1419341.6999499127</v>
      </c>
      <c r="CK623" s="14">
        <f ca="1">SUM(CI$12:CI623)</f>
        <v>723283.73615755502</v>
      </c>
      <c r="CL623" s="77">
        <f ca="1">SUM(CG$12:CG623)+SUMIF(CH$12:CH623, "&lt;0")</f>
        <v>696057.96379235771</v>
      </c>
    </row>
    <row r="624" spans="1:90" x14ac:dyDescent="0.2">
      <c r="A624" s="56">
        <v>44798</v>
      </c>
      <c r="B624" s="76">
        <f ca="1">IF($A624&gt;= $C$5,$C$6, INDEX('[1]Historical Data'!$D$2:$D$742, MATCH(A624, '[1]Historical Data'!$B$2:$B$742, 0)))</f>
        <v>1942.7882857142852</v>
      </c>
      <c r="C624" s="79">
        <f t="shared" ca="1" si="530"/>
        <v>1942.7882857142852</v>
      </c>
      <c r="D624" s="79">
        <f t="shared" ca="1" si="539"/>
        <v>1021.1349999999948</v>
      </c>
      <c r="E624" s="79">
        <f t="shared" ca="1" si="501"/>
        <v>921.6532857142904</v>
      </c>
      <c r="F624" s="79">
        <f t="shared" ca="1" si="502"/>
        <v>921.6532857142904</v>
      </c>
      <c r="G624" s="79">
        <f t="shared" ca="1" si="527"/>
        <v>1129680.0635714452</v>
      </c>
      <c r="H624" s="14">
        <f ca="1">SUM(F$12:F624)</f>
        <v>576652.84614285675</v>
      </c>
      <c r="I624" s="77">
        <f ca="1">SUM(D$12:D624)+SUMIF(E$12:E624, "&lt;0")</f>
        <v>553027.21742857108</v>
      </c>
      <c r="J624" s="14"/>
      <c r="K624" s="78">
        <v>44798</v>
      </c>
      <c r="L624" s="79">
        <f t="shared" ca="1" si="503"/>
        <v>1850.8969899038457</v>
      </c>
      <c r="M624" s="79">
        <f t="shared" ca="1" si="531"/>
        <v>1850.8969899038457</v>
      </c>
      <c r="N624" s="79">
        <f t="shared" ca="1" si="540"/>
        <v>1021.1349999999948</v>
      </c>
      <c r="O624" s="79">
        <f t="shared" ca="1" si="504"/>
        <v>829.76198990385092</v>
      </c>
      <c r="P624" s="79">
        <f t="shared" ca="1" si="505"/>
        <v>829.76198990385092</v>
      </c>
      <c r="Q624" s="79">
        <f t="shared" ca="1" si="548"/>
        <v>1079966.8725379871</v>
      </c>
      <c r="R624" s="14">
        <f ca="1">SUM(P$12:P624)</f>
        <v>551198.95720336423</v>
      </c>
      <c r="S624" s="77">
        <f ca="1">SUM(N$12:N624)+SUMIF(O$12:O624, "&lt;0")</f>
        <v>528767.91533461399</v>
      </c>
      <c r="U624" s="78">
        <v>44798</v>
      </c>
      <c r="V624" s="79">
        <f t="shared" ca="1" si="506"/>
        <v>1250</v>
      </c>
      <c r="W624" s="79">
        <f t="shared" ca="1" si="532"/>
        <v>1250</v>
      </c>
      <c r="X624" s="79">
        <f t="shared" ca="1" si="541"/>
        <v>1021.1349999999948</v>
      </c>
      <c r="Y624" s="79">
        <f t="shared" ca="1" si="507"/>
        <v>228.86500000000524</v>
      </c>
      <c r="Z624" s="79">
        <f t="shared" ca="1" si="508"/>
        <v>228.86500000000524</v>
      </c>
      <c r="AA624" s="79">
        <f t="shared" ca="1" si="549"/>
        <v>754881.60100000002</v>
      </c>
      <c r="AB624" s="14">
        <f ca="1">SUM(Z$12:Z624)</f>
        <v>384750.49099999998</v>
      </c>
      <c r="AC624" s="77">
        <f ca="1">SUM(X$12:X624)+SUMIF(Y$12:Y624, "&lt;0")</f>
        <v>370131.11</v>
      </c>
      <c r="AE624" s="78">
        <v>44798</v>
      </c>
      <c r="AF624" s="79">
        <f t="shared" ca="1" si="509"/>
        <v>2000</v>
      </c>
      <c r="AG624" s="79">
        <f t="shared" ca="1" si="533"/>
        <v>2000</v>
      </c>
      <c r="AH624" s="79">
        <f t="shared" ca="1" si="542"/>
        <v>1021.1349999999948</v>
      </c>
      <c r="AI624" s="79">
        <f t="shared" ca="1" si="510"/>
        <v>978.86500000000524</v>
      </c>
      <c r="AJ624" s="79">
        <f t="shared" ca="1" si="511"/>
        <v>978.86500000000524</v>
      </c>
      <c r="AK624" s="79">
        <f t="shared" ca="1" si="528"/>
        <v>1160081.4901089161</v>
      </c>
      <c r="AL624" s="14">
        <f ca="1">SUM(AJ$12:AJ624)</f>
        <v>591950.3801089162</v>
      </c>
      <c r="AM624" s="77">
        <f ca="1">SUM(AH$12:AH624)+SUMIF(AI$12:AI624, "&lt;0")</f>
        <v>568131.1100000001</v>
      </c>
      <c r="AO624" s="78">
        <v>44798</v>
      </c>
      <c r="AP624" s="79">
        <f t="shared" ca="1" si="512"/>
        <v>3000</v>
      </c>
      <c r="AQ624" s="79">
        <f t="shared" ca="1" si="534"/>
        <v>3000</v>
      </c>
      <c r="AR624" s="79">
        <f t="shared" ca="1" si="543"/>
        <v>1585.260919530464</v>
      </c>
      <c r="AS624" s="79">
        <f t="shared" ca="1" si="513"/>
        <v>1414.739080469536</v>
      </c>
      <c r="AT624" s="79">
        <f t="shared" ca="1" si="514"/>
        <v>1414.739080469536</v>
      </c>
      <c r="AU624" s="79">
        <f t="shared" ca="1" si="550"/>
        <v>1672967.7235622816</v>
      </c>
      <c r="AV624" s="14">
        <f ca="1">SUM(AT$12:AT624)</f>
        <v>854594.00077609299</v>
      </c>
      <c r="AW624" s="77">
        <f ca="1">SUM(AR$12:AR624)+SUMIF(AS$12:AS624, "&lt;0")</f>
        <v>818373.72278618906</v>
      </c>
      <c r="AX624" s="14"/>
      <c r="AZ624" s="78">
        <v>44798</v>
      </c>
      <c r="BA624" s="79">
        <f t="shared" ca="1" si="515"/>
        <v>1500</v>
      </c>
      <c r="BB624" s="79">
        <f t="shared" ca="1" si="535"/>
        <v>1500</v>
      </c>
      <c r="BC624" s="79">
        <f t="shared" ca="1" si="544"/>
        <v>1021.1349999999948</v>
      </c>
      <c r="BD624" s="79">
        <f t="shared" ca="1" si="516"/>
        <v>478.86500000000524</v>
      </c>
      <c r="BE624" s="79">
        <f t="shared" ca="1" si="517"/>
        <v>478.86500000000524</v>
      </c>
      <c r="BF624" s="79">
        <f t="shared" ca="1" si="551"/>
        <v>890131.60100000002</v>
      </c>
      <c r="BG624" s="14">
        <f ca="1">SUM(BE$12:BE624)</f>
        <v>454000.49099999998</v>
      </c>
      <c r="BH624" s="77">
        <f ca="1">SUM(BC$12:BC624)+SUMIF(BD$12:BD624, "&lt;0")</f>
        <v>436131.11000000004</v>
      </c>
      <c r="BJ624" s="78">
        <v>44798</v>
      </c>
      <c r="BK624" s="79">
        <f t="shared" ca="1" si="518"/>
        <v>1750</v>
      </c>
      <c r="BL624" s="79">
        <f t="shared" ca="1" si="536"/>
        <v>1750</v>
      </c>
      <c r="BM624" s="79">
        <f t="shared" ca="1" si="545"/>
        <v>1021.1349999999948</v>
      </c>
      <c r="BN624" s="79">
        <f t="shared" ca="1" si="519"/>
        <v>728.86500000000524</v>
      </c>
      <c r="BO624" s="79">
        <f t="shared" ca="1" si="520"/>
        <v>728.86500000000524</v>
      </c>
      <c r="BP624" s="79">
        <f t="shared" ca="1" si="552"/>
        <v>1025381.601</v>
      </c>
      <c r="BQ624" s="14">
        <f ca="1">SUM(BO$12:BO624)</f>
        <v>523250.49099999998</v>
      </c>
      <c r="BR624" s="77">
        <f ca="1">SUM(BM$12:BM624)+SUMIF(BN$12:BN624, "&lt;0")</f>
        <v>502131.11</v>
      </c>
      <c r="BT624" s="78">
        <v>44798</v>
      </c>
      <c r="BU624" s="79">
        <f t="shared" ca="1" si="521"/>
        <v>2000</v>
      </c>
      <c r="BV624" s="79">
        <f t="shared" ca="1" si="537"/>
        <v>2000</v>
      </c>
      <c r="BW624" s="79">
        <f t="shared" ca="1" si="546"/>
        <v>1021.1349999999948</v>
      </c>
      <c r="BX624" s="79">
        <f t="shared" ca="1" si="522"/>
        <v>978.86500000000524</v>
      </c>
      <c r="BY624" s="79">
        <f t="shared" ca="1" si="523"/>
        <v>978.86500000000524</v>
      </c>
      <c r="BZ624" s="79">
        <f t="shared" ca="1" si="529"/>
        <v>1160081.4901089161</v>
      </c>
      <c r="CA624" s="14">
        <f ca="1">SUM(BY$12:BY624)</f>
        <v>591950.3801089162</v>
      </c>
      <c r="CB624" s="77">
        <f ca="1">SUM(BW$12:BW624)+SUMIF(BX$12:BX624, "&lt;0")</f>
        <v>568131.1100000001</v>
      </c>
      <c r="CD624" s="78">
        <v>44798</v>
      </c>
      <c r="CE624" s="79">
        <f t="shared" ca="1" si="524"/>
        <v>2500</v>
      </c>
      <c r="CF624" s="79">
        <f t="shared" ca="1" si="538"/>
        <v>2500</v>
      </c>
      <c r="CG624" s="79">
        <f t="shared" ca="1" si="547"/>
        <v>1388.1750503309145</v>
      </c>
      <c r="CH624" s="79">
        <f t="shared" ca="1" si="525"/>
        <v>1111.8249496690855</v>
      </c>
      <c r="CI624" s="79">
        <f t="shared" ca="1" si="526"/>
        <v>1111.8249496690855</v>
      </c>
      <c r="CJ624" s="79">
        <f t="shared" ca="1" si="553"/>
        <v>1421841.6999499127</v>
      </c>
      <c r="CK624" s="14">
        <f ca="1">SUM(CI$12:CI624)</f>
        <v>724395.56110722409</v>
      </c>
      <c r="CL624" s="77">
        <f ca="1">SUM(CG$12:CG624)+SUMIF(CH$12:CH624, "&lt;0")</f>
        <v>697446.13884268864</v>
      </c>
    </row>
    <row r="625" spans="1:90" x14ac:dyDescent="0.2">
      <c r="A625" s="56">
        <v>44799</v>
      </c>
      <c r="B625" s="76">
        <f ca="1">IF($A625&gt;= $C$5,$C$6, INDEX('[1]Historical Data'!$D$2:$D$742, MATCH(A625, '[1]Historical Data'!$B$2:$B$742, 0)))</f>
        <v>1942.7882857142852</v>
      </c>
      <c r="C625" s="79">
        <f t="shared" ca="1" si="530"/>
        <v>1942.7882857142852</v>
      </c>
      <c r="D625" s="79">
        <f t="shared" ca="1" si="539"/>
        <v>0</v>
      </c>
      <c r="E625" s="79">
        <f t="shared" ca="1" si="501"/>
        <v>1942.7882857142852</v>
      </c>
      <c r="F625" s="79">
        <f t="shared" ca="1" si="502"/>
        <v>1942.7882857142852</v>
      </c>
      <c r="G625" s="79">
        <f t="shared" ca="1" si="527"/>
        <v>1131622.8518571595</v>
      </c>
      <c r="H625" s="14">
        <f ca="1">SUM(F$12:F625)</f>
        <v>578595.63442857109</v>
      </c>
      <c r="I625" s="77">
        <f ca="1">SUM(D$12:D625)+SUMIF(E$12:E625, "&lt;0")</f>
        <v>553027.21742857108</v>
      </c>
      <c r="J625" s="14"/>
      <c r="K625" s="78">
        <v>44799</v>
      </c>
      <c r="L625" s="79">
        <f t="shared" ca="1" si="503"/>
        <v>1850.8969899038457</v>
      </c>
      <c r="M625" s="79">
        <f t="shared" ca="1" si="531"/>
        <v>1850.8969899038457</v>
      </c>
      <c r="N625" s="79">
        <f t="shared" ca="1" si="540"/>
        <v>0</v>
      </c>
      <c r="O625" s="79">
        <f t="shared" ca="1" si="504"/>
        <v>1850.8969899038457</v>
      </c>
      <c r="P625" s="79">
        <f t="shared" ca="1" si="505"/>
        <v>1850.8969899038457</v>
      </c>
      <c r="Q625" s="79">
        <f t="shared" ca="1" si="548"/>
        <v>1081817.769527891</v>
      </c>
      <c r="R625" s="14">
        <f ca="1">SUM(P$12:P625)</f>
        <v>553049.85419326811</v>
      </c>
      <c r="S625" s="77">
        <f ca="1">SUM(N$12:N625)+SUMIF(O$12:O625, "&lt;0")</f>
        <v>528767.91533461399</v>
      </c>
      <c r="U625" s="78">
        <v>44799</v>
      </c>
      <c r="V625" s="79">
        <f t="shared" ca="1" si="506"/>
        <v>1250</v>
      </c>
      <c r="W625" s="79">
        <f t="shared" ca="1" si="532"/>
        <v>1250</v>
      </c>
      <c r="X625" s="79">
        <f t="shared" ca="1" si="541"/>
        <v>0</v>
      </c>
      <c r="Y625" s="79">
        <f t="shared" ca="1" si="507"/>
        <v>1250</v>
      </c>
      <c r="Z625" s="79">
        <f t="shared" ca="1" si="508"/>
        <v>1250</v>
      </c>
      <c r="AA625" s="79">
        <f t="shared" ca="1" si="549"/>
        <v>756131.60100000002</v>
      </c>
      <c r="AB625" s="14">
        <f ca="1">SUM(Z$12:Z625)</f>
        <v>386000.49099999998</v>
      </c>
      <c r="AC625" s="77">
        <f ca="1">SUM(X$12:X625)+SUMIF(Y$12:Y625, "&lt;0")</f>
        <v>370131.11</v>
      </c>
      <c r="AE625" s="78">
        <v>44799</v>
      </c>
      <c r="AF625" s="79">
        <f t="shared" ca="1" si="509"/>
        <v>2000</v>
      </c>
      <c r="AG625" s="79">
        <f t="shared" ca="1" si="533"/>
        <v>2000</v>
      </c>
      <c r="AH625" s="79">
        <f t="shared" ca="1" si="542"/>
        <v>0</v>
      </c>
      <c r="AI625" s="79">
        <f t="shared" ca="1" si="510"/>
        <v>2000</v>
      </c>
      <c r="AJ625" s="79">
        <f t="shared" ca="1" si="511"/>
        <v>2000</v>
      </c>
      <c r="AK625" s="79">
        <f t="shared" ca="1" si="528"/>
        <v>1162081.4901089161</v>
      </c>
      <c r="AL625" s="14">
        <f ca="1">SUM(AJ$12:AJ625)</f>
        <v>593950.3801089162</v>
      </c>
      <c r="AM625" s="77">
        <f ca="1">SUM(AH$12:AH625)+SUMIF(AI$12:AI625, "&lt;0")</f>
        <v>568131.1100000001</v>
      </c>
      <c r="AO625" s="78">
        <v>44799</v>
      </c>
      <c r="AP625" s="79">
        <f t="shared" ca="1" si="512"/>
        <v>3000</v>
      </c>
      <c r="AQ625" s="79">
        <f t="shared" ca="1" si="534"/>
        <v>3000</v>
      </c>
      <c r="AR625" s="79">
        <f t="shared" ca="1" si="543"/>
        <v>564.12591953046922</v>
      </c>
      <c r="AS625" s="79">
        <f t="shared" ca="1" si="513"/>
        <v>2435.8740804695308</v>
      </c>
      <c r="AT625" s="79">
        <f t="shared" ca="1" si="514"/>
        <v>2435.8740804695308</v>
      </c>
      <c r="AU625" s="79">
        <f t="shared" ca="1" si="550"/>
        <v>1675967.7235622816</v>
      </c>
      <c r="AV625" s="14">
        <f ca="1">SUM(AT$12:AT625)</f>
        <v>857029.87485656247</v>
      </c>
      <c r="AW625" s="77">
        <f ca="1">SUM(AR$12:AR625)+SUMIF(AS$12:AS625, "&lt;0")</f>
        <v>818937.84870571957</v>
      </c>
      <c r="AX625" s="14"/>
      <c r="AZ625" s="78">
        <v>44799</v>
      </c>
      <c r="BA625" s="79">
        <f t="shared" ca="1" si="515"/>
        <v>1500</v>
      </c>
      <c r="BB625" s="79">
        <f t="shared" ca="1" si="535"/>
        <v>1500</v>
      </c>
      <c r="BC625" s="79">
        <f t="shared" ca="1" si="544"/>
        <v>0</v>
      </c>
      <c r="BD625" s="79">
        <f t="shared" ca="1" si="516"/>
        <v>1500</v>
      </c>
      <c r="BE625" s="79">
        <f t="shared" ca="1" si="517"/>
        <v>1500</v>
      </c>
      <c r="BF625" s="79">
        <f t="shared" ca="1" si="551"/>
        <v>891631.60100000002</v>
      </c>
      <c r="BG625" s="14">
        <f ca="1">SUM(BE$12:BE625)</f>
        <v>455500.49099999998</v>
      </c>
      <c r="BH625" s="77">
        <f ca="1">SUM(BC$12:BC625)+SUMIF(BD$12:BD625, "&lt;0")</f>
        <v>436131.11000000004</v>
      </c>
      <c r="BJ625" s="78">
        <v>44799</v>
      </c>
      <c r="BK625" s="79">
        <f t="shared" ca="1" si="518"/>
        <v>1750</v>
      </c>
      <c r="BL625" s="79">
        <f t="shared" ca="1" si="536"/>
        <v>1750</v>
      </c>
      <c r="BM625" s="79">
        <f t="shared" ca="1" si="545"/>
        <v>0</v>
      </c>
      <c r="BN625" s="79">
        <f t="shared" ca="1" si="519"/>
        <v>1750</v>
      </c>
      <c r="BO625" s="79">
        <f t="shared" ca="1" si="520"/>
        <v>1750</v>
      </c>
      <c r="BP625" s="79">
        <f t="shared" ca="1" si="552"/>
        <v>1027131.601</v>
      </c>
      <c r="BQ625" s="14">
        <f ca="1">SUM(BO$12:BO625)</f>
        <v>525000.49099999992</v>
      </c>
      <c r="BR625" s="77">
        <f ca="1">SUM(BM$12:BM625)+SUMIF(BN$12:BN625, "&lt;0")</f>
        <v>502131.11</v>
      </c>
      <c r="BT625" s="78">
        <v>44799</v>
      </c>
      <c r="BU625" s="79">
        <f t="shared" ca="1" si="521"/>
        <v>2000</v>
      </c>
      <c r="BV625" s="79">
        <f t="shared" ca="1" si="537"/>
        <v>2000</v>
      </c>
      <c r="BW625" s="79">
        <f t="shared" ca="1" si="546"/>
        <v>0</v>
      </c>
      <c r="BX625" s="79">
        <f t="shared" ca="1" si="522"/>
        <v>2000</v>
      </c>
      <c r="BY625" s="79">
        <f t="shared" ca="1" si="523"/>
        <v>2000</v>
      </c>
      <c r="BZ625" s="79">
        <f t="shared" ca="1" si="529"/>
        <v>1162081.4901089161</v>
      </c>
      <c r="CA625" s="14">
        <f ca="1">SUM(BY$12:BY625)</f>
        <v>593950.3801089162</v>
      </c>
      <c r="CB625" s="77">
        <f ca="1">SUM(BW$12:BW625)+SUMIF(BX$12:BX625, "&lt;0")</f>
        <v>568131.1100000001</v>
      </c>
      <c r="CD625" s="78">
        <v>44799</v>
      </c>
      <c r="CE625" s="79">
        <f t="shared" ca="1" si="524"/>
        <v>2500</v>
      </c>
      <c r="CF625" s="79">
        <f t="shared" ca="1" si="538"/>
        <v>2500</v>
      </c>
      <c r="CG625" s="79">
        <f t="shared" ca="1" si="547"/>
        <v>343.53480368381679</v>
      </c>
      <c r="CH625" s="79">
        <f t="shared" ca="1" si="525"/>
        <v>2156.4651963161832</v>
      </c>
      <c r="CI625" s="79">
        <f t="shared" ca="1" si="526"/>
        <v>2156.4651963161832</v>
      </c>
      <c r="CJ625" s="79">
        <f t="shared" ca="1" si="553"/>
        <v>1424341.6999499127</v>
      </c>
      <c r="CK625" s="14">
        <f ca="1">SUM(CI$12:CI625)</f>
        <v>726552.02630354022</v>
      </c>
      <c r="CL625" s="77">
        <f ca="1">SUM(CG$12:CG625)+SUMIF(CH$12:CH625, "&lt;0")</f>
        <v>697789.67364637251</v>
      </c>
    </row>
    <row r="626" spans="1:90" x14ac:dyDescent="0.2">
      <c r="A626" s="56">
        <v>44800</v>
      </c>
      <c r="B626" s="76">
        <f ca="1">IF($A626&gt;= $C$5,$C$6, INDEX('[1]Historical Data'!$D$2:$D$742, MATCH(A626, '[1]Historical Data'!$B$2:$B$742, 0)))</f>
        <v>1942.7882857142852</v>
      </c>
      <c r="C626" s="79">
        <f t="shared" ca="1" si="530"/>
        <v>1942.7882857142852</v>
      </c>
      <c r="D626" s="79">
        <f t="shared" ca="1" si="539"/>
        <v>320.53100000000268</v>
      </c>
      <c r="E626" s="79">
        <f t="shared" ca="1" si="501"/>
        <v>1622.2572857142825</v>
      </c>
      <c r="F626" s="79">
        <f t="shared" ca="1" si="502"/>
        <v>1622.2572857142825</v>
      </c>
      <c r="G626" s="79">
        <f t="shared" ca="1" si="527"/>
        <v>1133565.6401428739</v>
      </c>
      <c r="H626" s="14">
        <f ca="1">SUM(F$12:F626)</f>
        <v>580217.89171428536</v>
      </c>
      <c r="I626" s="77">
        <f ca="1">SUM(D$12:D626)+SUMIF(E$12:E626, "&lt;0")</f>
        <v>553347.74842857104</v>
      </c>
      <c r="J626" s="14"/>
      <c r="K626" s="78">
        <v>44800</v>
      </c>
      <c r="L626" s="79">
        <f t="shared" ca="1" si="503"/>
        <v>1850.8969899038457</v>
      </c>
      <c r="M626" s="79">
        <f t="shared" ca="1" si="531"/>
        <v>1850.8969899038457</v>
      </c>
      <c r="N626" s="79">
        <f t="shared" ca="1" si="540"/>
        <v>320.53100000000268</v>
      </c>
      <c r="O626" s="79">
        <f t="shared" ca="1" si="504"/>
        <v>1530.365989903843</v>
      </c>
      <c r="P626" s="79">
        <f t="shared" ca="1" si="505"/>
        <v>1530.365989903843</v>
      </c>
      <c r="Q626" s="79">
        <f t="shared" ca="1" si="548"/>
        <v>1083668.6665177948</v>
      </c>
      <c r="R626" s="14">
        <f ca="1">SUM(P$12:P626)</f>
        <v>554580.22018317191</v>
      </c>
      <c r="S626" s="77">
        <f ca="1">SUM(N$12:N626)+SUMIF(O$12:O626, "&lt;0")</f>
        <v>529088.44633461395</v>
      </c>
      <c r="U626" s="78">
        <v>44800</v>
      </c>
      <c r="V626" s="79">
        <f t="shared" ca="1" si="506"/>
        <v>1250</v>
      </c>
      <c r="W626" s="79">
        <f t="shared" ca="1" si="532"/>
        <v>1250</v>
      </c>
      <c r="X626" s="79">
        <f t="shared" ca="1" si="541"/>
        <v>320.53100000000268</v>
      </c>
      <c r="Y626" s="79">
        <f t="shared" ca="1" si="507"/>
        <v>929.46899999999732</v>
      </c>
      <c r="Z626" s="79">
        <f t="shared" ca="1" si="508"/>
        <v>929.46899999999732</v>
      </c>
      <c r="AA626" s="79">
        <f t="shared" ca="1" si="549"/>
        <v>757381.60100000002</v>
      </c>
      <c r="AB626" s="14">
        <f ca="1">SUM(Z$12:Z626)</f>
        <v>386929.95999999996</v>
      </c>
      <c r="AC626" s="77">
        <f ca="1">SUM(X$12:X626)+SUMIF(Y$12:Y626, "&lt;0")</f>
        <v>370451.641</v>
      </c>
      <c r="AE626" s="78">
        <v>44800</v>
      </c>
      <c r="AF626" s="79">
        <f t="shared" ca="1" si="509"/>
        <v>2000</v>
      </c>
      <c r="AG626" s="79">
        <f t="shared" ca="1" si="533"/>
        <v>2000</v>
      </c>
      <c r="AH626" s="79">
        <f t="shared" ca="1" si="542"/>
        <v>320.53100000000268</v>
      </c>
      <c r="AI626" s="79">
        <f t="shared" ca="1" si="510"/>
        <v>1679.4689999999973</v>
      </c>
      <c r="AJ626" s="79">
        <f t="shared" ca="1" si="511"/>
        <v>1679.4689999999973</v>
      </c>
      <c r="AK626" s="79">
        <f t="shared" ca="1" si="528"/>
        <v>1164081.4901089161</v>
      </c>
      <c r="AL626" s="14">
        <f ca="1">SUM(AJ$12:AJ626)</f>
        <v>595629.84910891624</v>
      </c>
      <c r="AM626" s="77">
        <f ca="1">SUM(AH$12:AH626)+SUMIF(AI$12:AI626, "&lt;0")</f>
        <v>568451.64100000006</v>
      </c>
      <c r="AO626" s="78">
        <v>44800</v>
      </c>
      <c r="AP626" s="79">
        <f t="shared" ca="1" si="512"/>
        <v>3000</v>
      </c>
      <c r="AQ626" s="79">
        <f t="shared" ca="1" si="534"/>
        <v>3000</v>
      </c>
      <c r="AR626" s="79">
        <f t="shared" ca="1" si="543"/>
        <v>884.6569195304719</v>
      </c>
      <c r="AS626" s="79">
        <f t="shared" ca="1" si="513"/>
        <v>2115.3430804695281</v>
      </c>
      <c r="AT626" s="79">
        <f t="shared" ca="1" si="514"/>
        <v>2115.3430804695281</v>
      </c>
      <c r="AU626" s="79">
        <f t="shared" ca="1" si="550"/>
        <v>1678967.7235622816</v>
      </c>
      <c r="AV626" s="14">
        <f ca="1">SUM(AT$12:AT626)</f>
        <v>859145.21793703199</v>
      </c>
      <c r="AW626" s="77">
        <f ca="1">SUM(AR$12:AR626)+SUMIF(AS$12:AS626, "&lt;0")</f>
        <v>819822.50562525005</v>
      </c>
      <c r="AX626" s="14"/>
      <c r="AZ626" s="78">
        <v>44800</v>
      </c>
      <c r="BA626" s="79">
        <f t="shared" ca="1" si="515"/>
        <v>1500</v>
      </c>
      <c r="BB626" s="79">
        <f t="shared" ca="1" si="535"/>
        <v>1500</v>
      </c>
      <c r="BC626" s="79">
        <f t="shared" ca="1" si="544"/>
        <v>320.53100000000268</v>
      </c>
      <c r="BD626" s="79">
        <f t="shared" ca="1" si="516"/>
        <v>1179.4689999999973</v>
      </c>
      <c r="BE626" s="79">
        <f t="shared" ca="1" si="517"/>
        <v>1179.4689999999973</v>
      </c>
      <c r="BF626" s="79">
        <f t="shared" ca="1" si="551"/>
        <v>893131.60100000002</v>
      </c>
      <c r="BG626" s="14">
        <f ca="1">SUM(BE$12:BE626)</f>
        <v>456679.95999999996</v>
      </c>
      <c r="BH626" s="77">
        <f ca="1">SUM(BC$12:BC626)+SUMIF(BD$12:BD626, "&lt;0")</f>
        <v>436451.64100000006</v>
      </c>
      <c r="BJ626" s="78">
        <v>44800</v>
      </c>
      <c r="BK626" s="79">
        <f t="shared" ca="1" si="518"/>
        <v>1750</v>
      </c>
      <c r="BL626" s="79">
        <f t="shared" ca="1" si="536"/>
        <v>1750</v>
      </c>
      <c r="BM626" s="79">
        <f t="shared" ca="1" si="545"/>
        <v>320.53100000000268</v>
      </c>
      <c r="BN626" s="79">
        <f t="shared" ca="1" si="519"/>
        <v>1429.4689999999973</v>
      </c>
      <c r="BO626" s="79">
        <f t="shared" ca="1" si="520"/>
        <v>1429.4689999999973</v>
      </c>
      <c r="BP626" s="79">
        <f t="shared" ca="1" si="552"/>
        <v>1028881.601</v>
      </c>
      <c r="BQ626" s="14">
        <f ca="1">SUM(BO$12:BO626)</f>
        <v>526429.96</v>
      </c>
      <c r="BR626" s="77">
        <f ca="1">SUM(BM$12:BM626)+SUMIF(BN$12:BN626, "&lt;0")</f>
        <v>502451.641</v>
      </c>
      <c r="BT626" s="78">
        <v>44800</v>
      </c>
      <c r="BU626" s="79">
        <f t="shared" ca="1" si="521"/>
        <v>2000</v>
      </c>
      <c r="BV626" s="79">
        <f t="shared" ca="1" si="537"/>
        <v>2000</v>
      </c>
      <c r="BW626" s="79">
        <f t="shared" ca="1" si="546"/>
        <v>320.53100000000268</v>
      </c>
      <c r="BX626" s="79">
        <f t="shared" ca="1" si="522"/>
        <v>1679.4689999999973</v>
      </c>
      <c r="BY626" s="79">
        <f t="shared" ca="1" si="523"/>
        <v>1679.4689999999973</v>
      </c>
      <c r="BZ626" s="79">
        <f t="shared" ca="1" si="529"/>
        <v>1164081.4901089161</v>
      </c>
      <c r="CA626" s="14">
        <f ca="1">SUM(BY$12:BY626)</f>
        <v>595629.84910891624</v>
      </c>
      <c r="CB626" s="77">
        <f ca="1">SUM(BW$12:BW626)+SUMIF(BX$12:BX626, "&lt;0")</f>
        <v>568451.64100000006</v>
      </c>
      <c r="CD626" s="78">
        <v>44800</v>
      </c>
      <c r="CE626" s="79">
        <f t="shared" ca="1" si="524"/>
        <v>2500</v>
      </c>
      <c r="CF626" s="79">
        <f t="shared" ca="1" si="538"/>
        <v>2500</v>
      </c>
      <c r="CG626" s="79">
        <f t="shared" ca="1" si="547"/>
        <v>640.56055703671655</v>
      </c>
      <c r="CH626" s="79">
        <f t="shared" ca="1" si="525"/>
        <v>1859.4394429632835</v>
      </c>
      <c r="CI626" s="79">
        <f t="shared" ca="1" si="526"/>
        <v>1859.4394429632835</v>
      </c>
      <c r="CJ626" s="79">
        <f t="shared" ca="1" si="553"/>
        <v>1426841.6999499127</v>
      </c>
      <c r="CK626" s="14">
        <f ca="1">SUM(CI$12:CI626)</f>
        <v>728411.46574650356</v>
      </c>
      <c r="CL626" s="77">
        <f ca="1">SUM(CG$12:CG626)+SUMIF(CH$12:CH626, "&lt;0")</f>
        <v>698430.23420340917</v>
      </c>
    </row>
    <row r="627" spans="1:90" x14ac:dyDescent="0.2">
      <c r="A627" s="56">
        <v>44801</v>
      </c>
      <c r="B627" s="76">
        <f ca="1">IF($A627&gt;= $C$5,$C$6, INDEX('[1]Historical Data'!$D$2:$D$742, MATCH(A627, '[1]Historical Data'!$B$2:$B$742, 0)))</f>
        <v>1942.7882857142852</v>
      </c>
      <c r="C627" s="79">
        <f t="shared" ca="1" si="530"/>
        <v>1942.7882857142852</v>
      </c>
      <c r="D627" s="79">
        <f t="shared" ca="1" si="539"/>
        <v>0</v>
      </c>
      <c r="E627" s="79">
        <f t="shared" ca="1" si="501"/>
        <v>1942.7882857142852</v>
      </c>
      <c r="F627" s="79">
        <f t="shared" ca="1" si="502"/>
        <v>1942.7882857142852</v>
      </c>
      <c r="G627" s="79">
        <f t="shared" ca="1" si="527"/>
        <v>1135508.4284285882</v>
      </c>
      <c r="H627" s="14">
        <f ca="1">SUM(F$12:F627)</f>
        <v>582160.6799999997</v>
      </c>
      <c r="I627" s="77">
        <f ca="1">SUM(D$12:D627)+SUMIF(E$12:E627, "&lt;0")</f>
        <v>553347.74842857104</v>
      </c>
      <c r="J627" s="14"/>
      <c r="K627" s="78">
        <v>44801</v>
      </c>
      <c r="L627" s="79">
        <f t="shared" ca="1" si="503"/>
        <v>1850.8969899038457</v>
      </c>
      <c r="M627" s="79">
        <f t="shared" ca="1" si="531"/>
        <v>1850.8969899038457</v>
      </c>
      <c r="N627" s="79">
        <f t="shared" ca="1" si="540"/>
        <v>0</v>
      </c>
      <c r="O627" s="79">
        <f t="shared" ca="1" si="504"/>
        <v>1850.8969899038457</v>
      </c>
      <c r="P627" s="79">
        <f t="shared" ca="1" si="505"/>
        <v>1850.8969899038457</v>
      </c>
      <c r="Q627" s="79">
        <f t="shared" ca="1" si="548"/>
        <v>1085519.5635076987</v>
      </c>
      <c r="R627" s="14">
        <f ca="1">SUM(P$12:P627)</f>
        <v>556431.11717307579</v>
      </c>
      <c r="S627" s="77">
        <f ca="1">SUM(N$12:N627)+SUMIF(O$12:O627, "&lt;0")</f>
        <v>529088.44633461395</v>
      </c>
      <c r="U627" s="78">
        <v>44801</v>
      </c>
      <c r="V627" s="79">
        <f t="shared" ca="1" si="506"/>
        <v>1250</v>
      </c>
      <c r="W627" s="79">
        <f t="shared" ca="1" si="532"/>
        <v>1250</v>
      </c>
      <c r="X627" s="79">
        <f t="shared" ca="1" si="541"/>
        <v>0</v>
      </c>
      <c r="Y627" s="79">
        <f t="shared" ca="1" si="507"/>
        <v>1250</v>
      </c>
      <c r="Z627" s="79">
        <f t="shared" ca="1" si="508"/>
        <v>1250</v>
      </c>
      <c r="AA627" s="79">
        <f t="shared" ca="1" si="549"/>
        <v>758631.60100000002</v>
      </c>
      <c r="AB627" s="14">
        <f ca="1">SUM(Z$12:Z627)</f>
        <v>388179.95999999996</v>
      </c>
      <c r="AC627" s="77">
        <f ca="1">SUM(X$12:X627)+SUMIF(Y$12:Y627, "&lt;0")</f>
        <v>370451.641</v>
      </c>
      <c r="AE627" s="78">
        <v>44801</v>
      </c>
      <c r="AF627" s="79">
        <f t="shared" ca="1" si="509"/>
        <v>2000</v>
      </c>
      <c r="AG627" s="79">
        <f t="shared" ca="1" si="533"/>
        <v>2000</v>
      </c>
      <c r="AH627" s="79">
        <f t="shared" ca="1" si="542"/>
        <v>0</v>
      </c>
      <c r="AI627" s="79">
        <f t="shared" ca="1" si="510"/>
        <v>2000</v>
      </c>
      <c r="AJ627" s="79">
        <f t="shared" ca="1" si="511"/>
        <v>2000</v>
      </c>
      <c r="AK627" s="79">
        <f t="shared" ca="1" si="528"/>
        <v>1166081.4901089161</v>
      </c>
      <c r="AL627" s="14">
        <f ca="1">SUM(AJ$12:AJ627)</f>
        <v>597629.84910891624</v>
      </c>
      <c r="AM627" s="77">
        <f ca="1">SUM(AH$12:AH627)+SUMIF(AI$12:AI627, "&lt;0")</f>
        <v>568451.64100000006</v>
      </c>
      <c r="AO627" s="78">
        <v>44801</v>
      </c>
      <c r="AP627" s="79">
        <f t="shared" ca="1" si="512"/>
        <v>3000</v>
      </c>
      <c r="AQ627" s="79">
        <f t="shared" ca="1" si="534"/>
        <v>3000</v>
      </c>
      <c r="AR627" s="79">
        <f t="shared" ca="1" si="543"/>
        <v>564.12591953046922</v>
      </c>
      <c r="AS627" s="79">
        <f t="shared" ca="1" si="513"/>
        <v>2435.8740804695308</v>
      </c>
      <c r="AT627" s="79">
        <f t="shared" ca="1" si="514"/>
        <v>2435.8740804695308</v>
      </c>
      <c r="AU627" s="79">
        <f t="shared" ca="1" si="550"/>
        <v>1681967.7235622816</v>
      </c>
      <c r="AV627" s="14">
        <f ca="1">SUM(AT$12:AT627)</f>
        <v>861581.09201750148</v>
      </c>
      <c r="AW627" s="77">
        <f ca="1">SUM(AR$12:AR627)+SUMIF(AS$12:AS627, "&lt;0")</f>
        <v>820386.63154478057</v>
      </c>
      <c r="AX627" s="14"/>
      <c r="AZ627" s="78">
        <v>44801</v>
      </c>
      <c r="BA627" s="79">
        <f t="shared" ca="1" si="515"/>
        <v>1500</v>
      </c>
      <c r="BB627" s="79">
        <f t="shared" ca="1" si="535"/>
        <v>1500</v>
      </c>
      <c r="BC627" s="79">
        <f t="shared" ca="1" si="544"/>
        <v>0</v>
      </c>
      <c r="BD627" s="79">
        <f t="shared" ca="1" si="516"/>
        <v>1500</v>
      </c>
      <c r="BE627" s="79">
        <f t="shared" ca="1" si="517"/>
        <v>1500</v>
      </c>
      <c r="BF627" s="79">
        <f t="shared" ca="1" si="551"/>
        <v>894631.60100000002</v>
      </c>
      <c r="BG627" s="14">
        <f ca="1">SUM(BE$12:BE627)</f>
        <v>458179.95999999996</v>
      </c>
      <c r="BH627" s="77">
        <f ca="1">SUM(BC$12:BC627)+SUMIF(BD$12:BD627, "&lt;0")</f>
        <v>436451.64100000006</v>
      </c>
      <c r="BJ627" s="78">
        <v>44801</v>
      </c>
      <c r="BK627" s="79">
        <f t="shared" ca="1" si="518"/>
        <v>1750</v>
      </c>
      <c r="BL627" s="79">
        <f t="shared" ca="1" si="536"/>
        <v>1750</v>
      </c>
      <c r="BM627" s="79">
        <f t="shared" ca="1" si="545"/>
        <v>0</v>
      </c>
      <c r="BN627" s="79">
        <f t="shared" ca="1" si="519"/>
        <v>1750</v>
      </c>
      <c r="BO627" s="79">
        <f t="shared" ca="1" si="520"/>
        <v>1750</v>
      </c>
      <c r="BP627" s="79">
        <f t="shared" ca="1" si="552"/>
        <v>1030631.601</v>
      </c>
      <c r="BQ627" s="14">
        <f ca="1">SUM(BO$12:BO627)</f>
        <v>528179.96</v>
      </c>
      <c r="BR627" s="77">
        <f ca="1">SUM(BM$12:BM627)+SUMIF(BN$12:BN627, "&lt;0")</f>
        <v>502451.641</v>
      </c>
      <c r="BT627" s="78">
        <v>44801</v>
      </c>
      <c r="BU627" s="79">
        <f t="shared" ca="1" si="521"/>
        <v>2000</v>
      </c>
      <c r="BV627" s="79">
        <f t="shared" ca="1" si="537"/>
        <v>2000</v>
      </c>
      <c r="BW627" s="79">
        <f t="shared" ca="1" si="546"/>
        <v>0</v>
      </c>
      <c r="BX627" s="79">
        <f t="shared" ca="1" si="522"/>
        <v>2000</v>
      </c>
      <c r="BY627" s="79">
        <f t="shared" ca="1" si="523"/>
        <v>2000</v>
      </c>
      <c r="BZ627" s="79">
        <f t="shared" ca="1" si="529"/>
        <v>1166081.4901089161</v>
      </c>
      <c r="CA627" s="14">
        <f ca="1">SUM(BY$12:BY627)</f>
        <v>597629.84910891624</v>
      </c>
      <c r="CB627" s="77">
        <f ca="1">SUM(BW$12:BW627)+SUMIF(BX$12:BX627, "&lt;0")</f>
        <v>568451.64100000006</v>
      </c>
      <c r="CD627" s="78">
        <v>44801</v>
      </c>
      <c r="CE627" s="79">
        <f t="shared" ca="1" si="524"/>
        <v>2500</v>
      </c>
      <c r="CF627" s="79">
        <f t="shared" ca="1" si="538"/>
        <v>2500</v>
      </c>
      <c r="CG627" s="79">
        <f t="shared" ca="1" si="547"/>
        <v>296.52431038961095</v>
      </c>
      <c r="CH627" s="79">
        <f t="shared" ca="1" si="525"/>
        <v>2203.4756896103891</v>
      </c>
      <c r="CI627" s="79">
        <f t="shared" ca="1" si="526"/>
        <v>2203.4756896103891</v>
      </c>
      <c r="CJ627" s="79">
        <f t="shared" ca="1" si="553"/>
        <v>1429341.6999499127</v>
      </c>
      <c r="CK627" s="14">
        <f ca="1">SUM(CI$12:CI627)</f>
        <v>730614.94143611391</v>
      </c>
      <c r="CL627" s="77">
        <f ca="1">SUM(CG$12:CG627)+SUMIF(CH$12:CH627, "&lt;0")</f>
        <v>698726.75851379882</v>
      </c>
    </row>
    <row r="628" spans="1:90" x14ac:dyDescent="0.2">
      <c r="A628" s="56">
        <v>44802</v>
      </c>
      <c r="B628" s="76">
        <f ca="1">IF($A628&gt;= $C$5,$C$6, INDEX('[1]Historical Data'!$D$2:$D$742, MATCH(A628, '[1]Historical Data'!$B$2:$B$742, 0)))</f>
        <v>1942.7882857142852</v>
      </c>
      <c r="C628" s="79">
        <f t="shared" ca="1" si="530"/>
        <v>1942.7882857142852</v>
      </c>
      <c r="D628" s="79">
        <f t="shared" ca="1" si="539"/>
        <v>0</v>
      </c>
      <c r="E628" s="79">
        <f t="shared" ca="1" si="501"/>
        <v>1942.7882857142852</v>
      </c>
      <c r="F628" s="79">
        <f t="shared" ca="1" si="502"/>
        <v>1942.7882857142852</v>
      </c>
      <c r="G628" s="79">
        <f t="shared" ca="1" si="527"/>
        <v>1137451.2167143025</v>
      </c>
      <c r="H628" s="14">
        <f ca="1">SUM(F$12:F628)</f>
        <v>584103.46828571404</v>
      </c>
      <c r="I628" s="77">
        <f ca="1">SUM(D$12:D628)+SUMIF(E$12:E628, "&lt;0")</f>
        <v>553347.74842857104</v>
      </c>
      <c r="J628" s="14"/>
      <c r="K628" s="78">
        <v>44802</v>
      </c>
      <c r="L628" s="79">
        <f t="shared" ca="1" si="503"/>
        <v>1850.8969899038457</v>
      </c>
      <c r="M628" s="79">
        <f t="shared" ca="1" si="531"/>
        <v>1850.8969899038457</v>
      </c>
      <c r="N628" s="79">
        <f t="shared" ca="1" si="540"/>
        <v>0</v>
      </c>
      <c r="O628" s="79">
        <f t="shared" ca="1" si="504"/>
        <v>1850.8969899038457</v>
      </c>
      <c r="P628" s="79">
        <f t="shared" ca="1" si="505"/>
        <v>1850.8969899038457</v>
      </c>
      <c r="Q628" s="79">
        <f t="shared" ca="1" si="548"/>
        <v>1087370.4604976026</v>
      </c>
      <c r="R628" s="14">
        <f ca="1">SUM(P$12:P628)</f>
        <v>558282.01416297967</v>
      </c>
      <c r="S628" s="77">
        <f ca="1">SUM(N$12:N628)+SUMIF(O$12:O628, "&lt;0")</f>
        <v>529088.44633461395</v>
      </c>
      <c r="U628" s="78">
        <v>44802</v>
      </c>
      <c r="V628" s="79">
        <f t="shared" ca="1" si="506"/>
        <v>1250</v>
      </c>
      <c r="W628" s="79">
        <f t="shared" ca="1" si="532"/>
        <v>1250</v>
      </c>
      <c r="X628" s="79">
        <f t="shared" ca="1" si="541"/>
        <v>0</v>
      </c>
      <c r="Y628" s="79">
        <f t="shared" ca="1" si="507"/>
        <v>1250</v>
      </c>
      <c r="Z628" s="79">
        <f t="shared" ca="1" si="508"/>
        <v>1250</v>
      </c>
      <c r="AA628" s="79">
        <f t="shared" ca="1" si="549"/>
        <v>759881.60100000002</v>
      </c>
      <c r="AB628" s="14">
        <f ca="1">SUM(Z$12:Z628)</f>
        <v>389429.95999999996</v>
      </c>
      <c r="AC628" s="77">
        <f ca="1">SUM(X$12:X628)+SUMIF(Y$12:Y628, "&lt;0")</f>
        <v>370451.641</v>
      </c>
      <c r="AE628" s="78">
        <v>44802</v>
      </c>
      <c r="AF628" s="79">
        <f t="shared" ca="1" si="509"/>
        <v>2000</v>
      </c>
      <c r="AG628" s="79">
        <f t="shared" ca="1" si="533"/>
        <v>2000</v>
      </c>
      <c r="AH628" s="79">
        <f t="shared" ca="1" si="542"/>
        <v>0</v>
      </c>
      <c r="AI628" s="79">
        <f t="shared" ca="1" si="510"/>
        <v>2000</v>
      </c>
      <c r="AJ628" s="79">
        <f t="shared" ca="1" si="511"/>
        <v>2000</v>
      </c>
      <c r="AK628" s="79">
        <f t="shared" ca="1" si="528"/>
        <v>1168081.4901089161</v>
      </c>
      <c r="AL628" s="14">
        <f ca="1">SUM(AJ$12:AJ628)</f>
        <v>599629.84910891624</v>
      </c>
      <c r="AM628" s="77">
        <f ca="1">SUM(AH$12:AH628)+SUMIF(AI$12:AI628, "&lt;0")</f>
        <v>568451.64100000006</v>
      </c>
      <c r="AO628" s="78">
        <v>44802</v>
      </c>
      <c r="AP628" s="79">
        <f t="shared" ca="1" si="512"/>
        <v>3000</v>
      </c>
      <c r="AQ628" s="79">
        <f t="shared" ca="1" si="534"/>
        <v>3000</v>
      </c>
      <c r="AR628" s="79">
        <f t="shared" ca="1" si="543"/>
        <v>564.12591953046876</v>
      </c>
      <c r="AS628" s="79">
        <f t="shared" ca="1" si="513"/>
        <v>2435.8740804695312</v>
      </c>
      <c r="AT628" s="79">
        <f t="shared" ca="1" si="514"/>
        <v>2435.8740804695312</v>
      </c>
      <c r="AU628" s="79">
        <f t="shared" ca="1" si="550"/>
        <v>1684967.7235622816</v>
      </c>
      <c r="AV628" s="14">
        <f ca="1">SUM(AT$12:AT628)</f>
        <v>864016.96609797096</v>
      </c>
      <c r="AW628" s="77">
        <f ca="1">SUM(AR$12:AR628)+SUMIF(AS$12:AS628, "&lt;0")</f>
        <v>820950.75746431109</v>
      </c>
      <c r="AX628" s="14"/>
      <c r="AZ628" s="78">
        <v>44802</v>
      </c>
      <c r="BA628" s="79">
        <f t="shared" ca="1" si="515"/>
        <v>1500</v>
      </c>
      <c r="BB628" s="79">
        <f t="shared" ca="1" si="535"/>
        <v>1500</v>
      </c>
      <c r="BC628" s="79">
        <f t="shared" ca="1" si="544"/>
        <v>0</v>
      </c>
      <c r="BD628" s="79">
        <f t="shared" ca="1" si="516"/>
        <v>1500</v>
      </c>
      <c r="BE628" s="79">
        <f t="shared" ca="1" si="517"/>
        <v>1500</v>
      </c>
      <c r="BF628" s="79">
        <f t="shared" ca="1" si="551"/>
        <v>896131.60100000002</v>
      </c>
      <c r="BG628" s="14">
        <f ca="1">SUM(BE$12:BE628)</f>
        <v>459679.95999999996</v>
      </c>
      <c r="BH628" s="77">
        <f ca="1">SUM(BC$12:BC628)+SUMIF(BD$12:BD628, "&lt;0")</f>
        <v>436451.64100000006</v>
      </c>
      <c r="BJ628" s="78">
        <v>44802</v>
      </c>
      <c r="BK628" s="79">
        <f t="shared" ca="1" si="518"/>
        <v>1750</v>
      </c>
      <c r="BL628" s="79">
        <f t="shared" ca="1" si="536"/>
        <v>1750</v>
      </c>
      <c r="BM628" s="79">
        <f t="shared" ca="1" si="545"/>
        <v>0</v>
      </c>
      <c r="BN628" s="79">
        <f t="shared" ca="1" si="519"/>
        <v>1750</v>
      </c>
      <c r="BO628" s="79">
        <f t="shared" ca="1" si="520"/>
        <v>1750</v>
      </c>
      <c r="BP628" s="79">
        <f t="shared" ca="1" si="552"/>
        <v>1032381.601</v>
      </c>
      <c r="BQ628" s="14">
        <f ca="1">SUM(BO$12:BO628)</f>
        <v>529929.96</v>
      </c>
      <c r="BR628" s="77">
        <f ca="1">SUM(BM$12:BM628)+SUMIF(BN$12:BN628, "&lt;0")</f>
        <v>502451.641</v>
      </c>
      <c r="BT628" s="78">
        <v>44802</v>
      </c>
      <c r="BU628" s="79">
        <f t="shared" ca="1" si="521"/>
        <v>2000</v>
      </c>
      <c r="BV628" s="79">
        <f t="shared" ca="1" si="537"/>
        <v>2000</v>
      </c>
      <c r="BW628" s="79">
        <f t="shared" ca="1" si="546"/>
        <v>0</v>
      </c>
      <c r="BX628" s="79">
        <f t="shared" ca="1" si="522"/>
        <v>2000</v>
      </c>
      <c r="BY628" s="79">
        <f t="shared" ca="1" si="523"/>
        <v>2000</v>
      </c>
      <c r="BZ628" s="79">
        <f t="shared" ca="1" si="529"/>
        <v>1168081.4901089161</v>
      </c>
      <c r="CA628" s="14">
        <f ca="1">SUM(BY$12:BY628)</f>
        <v>599629.84910891624</v>
      </c>
      <c r="CB628" s="77">
        <f ca="1">SUM(BW$12:BW628)+SUMIF(BX$12:BX628, "&lt;0")</f>
        <v>568451.64100000006</v>
      </c>
      <c r="CD628" s="78">
        <v>44802</v>
      </c>
      <c r="CE628" s="79">
        <f t="shared" ca="1" si="524"/>
        <v>2500</v>
      </c>
      <c r="CF628" s="79">
        <f t="shared" ca="1" si="538"/>
        <v>2500</v>
      </c>
      <c r="CG628" s="79">
        <f t="shared" ca="1" si="547"/>
        <v>273.01906374250802</v>
      </c>
      <c r="CH628" s="79">
        <f t="shared" ca="1" si="525"/>
        <v>2226.980936257492</v>
      </c>
      <c r="CI628" s="79">
        <f t="shared" ca="1" si="526"/>
        <v>2226.980936257492</v>
      </c>
      <c r="CJ628" s="79">
        <f t="shared" ca="1" si="553"/>
        <v>1431841.6999499127</v>
      </c>
      <c r="CK628" s="14">
        <f ca="1">SUM(CI$12:CI628)</f>
        <v>732841.92237237142</v>
      </c>
      <c r="CL628" s="77">
        <f ca="1">SUM(CG$12:CG628)+SUMIF(CH$12:CH628, "&lt;0")</f>
        <v>698999.7775775413</v>
      </c>
    </row>
    <row r="629" spans="1:90" x14ac:dyDescent="0.2">
      <c r="A629" s="56">
        <v>44803</v>
      </c>
      <c r="B629" s="76">
        <f ca="1">IF($A629&gt;= $C$5,$C$6, INDEX('[1]Historical Data'!$D$2:$D$742, MATCH(A629, '[1]Historical Data'!$B$2:$B$742, 0)))</f>
        <v>1942.7882857142852</v>
      </c>
      <c r="C629" s="79">
        <f t="shared" ca="1" si="530"/>
        <v>1942.7882857142852</v>
      </c>
      <c r="D629" s="79">
        <f t="shared" ca="1" si="539"/>
        <v>437.93600000000151</v>
      </c>
      <c r="E629" s="79">
        <f t="shared" ca="1" si="501"/>
        <v>1504.8522857142837</v>
      </c>
      <c r="F629" s="79">
        <f t="shared" ca="1" si="502"/>
        <v>1504.8522857142837</v>
      </c>
      <c r="G629" s="79">
        <f t="shared" ca="1" si="527"/>
        <v>1139394.0050000169</v>
      </c>
      <c r="H629" s="14">
        <f ca="1">SUM(F$12:F629)</f>
        <v>585608.32057142828</v>
      </c>
      <c r="I629" s="77">
        <f ca="1">SUM(D$12:D629)+SUMIF(E$12:E629, "&lt;0")</f>
        <v>553785.68442857102</v>
      </c>
      <c r="J629" s="14"/>
      <c r="K629" s="78">
        <v>44803</v>
      </c>
      <c r="L629" s="79">
        <f t="shared" ca="1" si="503"/>
        <v>1850.8969899038457</v>
      </c>
      <c r="M629" s="79">
        <f t="shared" ca="1" si="531"/>
        <v>1850.8969899038457</v>
      </c>
      <c r="N629" s="79">
        <f t="shared" ca="1" si="540"/>
        <v>437.93600000000151</v>
      </c>
      <c r="O629" s="79">
        <f t="shared" ca="1" si="504"/>
        <v>1412.9609899038442</v>
      </c>
      <c r="P629" s="79">
        <f t="shared" ca="1" si="505"/>
        <v>1412.9609899038442</v>
      </c>
      <c r="Q629" s="79">
        <f t="shared" ca="1" si="548"/>
        <v>1089221.3574875065</v>
      </c>
      <c r="R629" s="14">
        <f ca="1">SUM(P$12:P629)</f>
        <v>559694.97515288356</v>
      </c>
      <c r="S629" s="77">
        <f ca="1">SUM(N$12:N629)+SUMIF(O$12:O629, "&lt;0")</f>
        <v>529526.38233461394</v>
      </c>
      <c r="U629" s="78">
        <v>44803</v>
      </c>
      <c r="V629" s="79">
        <f t="shared" ca="1" si="506"/>
        <v>1250</v>
      </c>
      <c r="W629" s="79">
        <f t="shared" ca="1" si="532"/>
        <v>1250</v>
      </c>
      <c r="X629" s="79">
        <f t="shared" ca="1" si="541"/>
        <v>437.93600000000151</v>
      </c>
      <c r="Y629" s="79">
        <f t="shared" ca="1" si="507"/>
        <v>812.06399999999849</v>
      </c>
      <c r="Z629" s="79">
        <f t="shared" ca="1" si="508"/>
        <v>812.06399999999849</v>
      </c>
      <c r="AA629" s="79">
        <f t="shared" ca="1" si="549"/>
        <v>761131.60100000002</v>
      </c>
      <c r="AB629" s="14">
        <f ca="1">SUM(Z$12:Z629)</f>
        <v>390242.02399999998</v>
      </c>
      <c r="AC629" s="77">
        <f ca="1">SUM(X$12:X629)+SUMIF(Y$12:Y629, "&lt;0")</f>
        <v>370889.57699999999</v>
      </c>
      <c r="AE629" s="78">
        <v>44803</v>
      </c>
      <c r="AF629" s="79">
        <f t="shared" ca="1" si="509"/>
        <v>2000</v>
      </c>
      <c r="AG629" s="79">
        <f t="shared" ca="1" si="533"/>
        <v>2000</v>
      </c>
      <c r="AH629" s="79">
        <f t="shared" ca="1" si="542"/>
        <v>437.93600000000151</v>
      </c>
      <c r="AI629" s="79">
        <f t="shared" ca="1" si="510"/>
        <v>1562.0639999999985</v>
      </c>
      <c r="AJ629" s="79">
        <f t="shared" ca="1" si="511"/>
        <v>1562.0639999999985</v>
      </c>
      <c r="AK629" s="79">
        <f t="shared" ca="1" si="528"/>
        <v>1170081.4901089161</v>
      </c>
      <c r="AL629" s="14">
        <f ca="1">SUM(AJ$12:AJ629)</f>
        <v>601191.91310891625</v>
      </c>
      <c r="AM629" s="77">
        <f ca="1">SUM(AH$12:AH629)+SUMIF(AI$12:AI629, "&lt;0")</f>
        <v>568889.57700000005</v>
      </c>
      <c r="AO629" s="78">
        <v>44803</v>
      </c>
      <c r="AP629" s="79">
        <f t="shared" ca="1" si="512"/>
        <v>3000</v>
      </c>
      <c r="AQ629" s="79">
        <f t="shared" ca="1" si="534"/>
        <v>3000</v>
      </c>
      <c r="AR629" s="79">
        <f t="shared" ca="1" si="543"/>
        <v>1002.0619195304707</v>
      </c>
      <c r="AS629" s="79">
        <f t="shared" ca="1" si="513"/>
        <v>1997.9380804695293</v>
      </c>
      <c r="AT629" s="79">
        <f t="shared" ca="1" si="514"/>
        <v>1997.9380804695293</v>
      </c>
      <c r="AU629" s="79">
        <f t="shared" ca="1" si="550"/>
        <v>1687967.7235622816</v>
      </c>
      <c r="AV629" s="14">
        <f ca="1">SUM(AT$12:AT629)</f>
        <v>866014.90417844045</v>
      </c>
      <c r="AW629" s="77">
        <f ca="1">SUM(AR$12:AR629)+SUMIF(AS$12:AS629, "&lt;0")</f>
        <v>821952.81938384159</v>
      </c>
      <c r="AX629" s="14"/>
      <c r="AZ629" s="78">
        <v>44803</v>
      </c>
      <c r="BA629" s="79">
        <f t="shared" ca="1" si="515"/>
        <v>1500</v>
      </c>
      <c r="BB629" s="79">
        <f t="shared" ca="1" si="535"/>
        <v>1500</v>
      </c>
      <c r="BC629" s="79">
        <f t="shared" ca="1" si="544"/>
        <v>437.93600000000151</v>
      </c>
      <c r="BD629" s="79">
        <f t="shared" ca="1" si="516"/>
        <v>1062.0639999999985</v>
      </c>
      <c r="BE629" s="79">
        <f t="shared" ca="1" si="517"/>
        <v>1062.0639999999985</v>
      </c>
      <c r="BF629" s="79">
        <f t="shared" ca="1" si="551"/>
        <v>897631.60100000002</v>
      </c>
      <c r="BG629" s="14">
        <f ca="1">SUM(BE$12:BE629)</f>
        <v>460742.02399999998</v>
      </c>
      <c r="BH629" s="77">
        <f ca="1">SUM(BC$12:BC629)+SUMIF(BD$12:BD629, "&lt;0")</f>
        <v>436889.57700000005</v>
      </c>
      <c r="BJ629" s="78">
        <v>44803</v>
      </c>
      <c r="BK629" s="79">
        <f t="shared" ca="1" si="518"/>
        <v>1750</v>
      </c>
      <c r="BL629" s="79">
        <f t="shared" ca="1" si="536"/>
        <v>1750</v>
      </c>
      <c r="BM629" s="79">
        <f t="shared" ca="1" si="545"/>
        <v>437.93600000000151</v>
      </c>
      <c r="BN629" s="79">
        <f t="shared" ca="1" si="519"/>
        <v>1312.0639999999985</v>
      </c>
      <c r="BO629" s="79">
        <f t="shared" ca="1" si="520"/>
        <v>1312.0639999999985</v>
      </c>
      <c r="BP629" s="79">
        <f t="shared" ca="1" si="552"/>
        <v>1034131.601</v>
      </c>
      <c r="BQ629" s="14">
        <f ca="1">SUM(BO$12:BO629)</f>
        <v>531242.02399999998</v>
      </c>
      <c r="BR629" s="77">
        <f ca="1">SUM(BM$12:BM629)+SUMIF(BN$12:BN629, "&lt;0")</f>
        <v>502889.57699999999</v>
      </c>
      <c r="BT629" s="78">
        <v>44803</v>
      </c>
      <c r="BU629" s="79">
        <f t="shared" ca="1" si="521"/>
        <v>2000</v>
      </c>
      <c r="BV629" s="79">
        <f t="shared" ca="1" si="537"/>
        <v>2000</v>
      </c>
      <c r="BW629" s="79">
        <f t="shared" ca="1" si="546"/>
        <v>437.93600000000151</v>
      </c>
      <c r="BX629" s="79">
        <f t="shared" ca="1" si="522"/>
        <v>1562.0639999999985</v>
      </c>
      <c r="BY629" s="79">
        <f t="shared" ca="1" si="523"/>
        <v>1562.0639999999985</v>
      </c>
      <c r="BZ629" s="79">
        <f t="shared" ca="1" si="529"/>
        <v>1170081.4901089161</v>
      </c>
      <c r="CA629" s="14">
        <f ca="1">SUM(BY$12:BY629)</f>
        <v>601191.91310891625</v>
      </c>
      <c r="CB629" s="77">
        <f ca="1">SUM(BW$12:BW629)+SUMIF(BX$12:BX629, "&lt;0")</f>
        <v>568889.57700000005</v>
      </c>
      <c r="CD629" s="78">
        <v>44803</v>
      </c>
      <c r="CE629" s="79">
        <f t="shared" ca="1" si="524"/>
        <v>2500</v>
      </c>
      <c r="CF629" s="79">
        <f t="shared" ca="1" si="538"/>
        <v>2500</v>
      </c>
      <c r="CG629" s="79">
        <f t="shared" ca="1" si="547"/>
        <v>687.44981709540662</v>
      </c>
      <c r="CH629" s="79">
        <f t="shared" ca="1" si="525"/>
        <v>1812.5501829045934</v>
      </c>
      <c r="CI629" s="79">
        <f t="shared" ca="1" si="526"/>
        <v>1812.5501829045934</v>
      </c>
      <c r="CJ629" s="79">
        <f t="shared" ca="1" si="553"/>
        <v>1434341.6999499127</v>
      </c>
      <c r="CK629" s="14">
        <f ca="1">SUM(CI$12:CI629)</f>
        <v>734654.47255527601</v>
      </c>
      <c r="CL629" s="77">
        <f ca="1">SUM(CG$12:CG629)+SUMIF(CH$12:CH629, "&lt;0")</f>
        <v>699687.22739463672</v>
      </c>
    </row>
    <row r="630" spans="1:90" x14ac:dyDescent="0.2">
      <c r="A630" s="56">
        <v>44804</v>
      </c>
      <c r="B630" s="76">
        <f ca="1">IF($A630&gt;= $C$5,$C$6, INDEX('[1]Historical Data'!$D$2:$D$742, MATCH(A630, '[1]Historical Data'!$B$2:$B$742, 0)))</f>
        <v>1942.7882857142852</v>
      </c>
      <c r="C630" s="79">
        <f t="shared" ca="1" si="530"/>
        <v>1942.7882857142852</v>
      </c>
      <c r="D630" s="79">
        <f t="shared" ca="1" si="539"/>
        <v>1587.7700000000004</v>
      </c>
      <c r="E630" s="79">
        <f t="shared" ca="1" si="501"/>
        <v>355.01828571428473</v>
      </c>
      <c r="F630" s="79">
        <f t="shared" ca="1" si="502"/>
        <v>355.01828571428473</v>
      </c>
      <c r="G630" s="79">
        <f t="shared" ca="1" si="527"/>
        <v>1141336.7932857312</v>
      </c>
      <c r="H630" s="14">
        <f ca="1">SUM(F$12:F630)</f>
        <v>585963.3388571426</v>
      </c>
      <c r="I630" s="77">
        <f ca="1">SUM(D$12:D630)+SUMIF(E$12:E630, "&lt;0")</f>
        <v>555373.45442857104</v>
      </c>
      <c r="J630" s="14"/>
      <c r="K630" s="78">
        <v>44804</v>
      </c>
      <c r="L630" s="79">
        <f t="shared" ca="1" si="503"/>
        <v>1850.8969899038457</v>
      </c>
      <c r="M630" s="79">
        <f t="shared" ca="1" si="531"/>
        <v>1850.8969899038457</v>
      </c>
      <c r="N630" s="79">
        <f t="shared" ca="1" si="540"/>
        <v>1587.7700000000004</v>
      </c>
      <c r="O630" s="79">
        <f t="shared" ca="1" si="504"/>
        <v>263.12698990384524</v>
      </c>
      <c r="P630" s="79">
        <f t="shared" ca="1" si="505"/>
        <v>263.12698990384524</v>
      </c>
      <c r="Q630" s="79">
        <f t="shared" ca="1" si="548"/>
        <v>1091072.2544774103</v>
      </c>
      <c r="R630" s="14">
        <f ca="1">SUM(P$12:P630)</f>
        <v>559958.10214278742</v>
      </c>
      <c r="S630" s="77">
        <f ca="1">SUM(N$12:N630)+SUMIF(O$12:O630, "&lt;0")</f>
        <v>531114.15233461396</v>
      </c>
      <c r="U630" s="78">
        <v>44804</v>
      </c>
      <c r="V630" s="79">
        <f t="shared" ca="1" si="506"/>
        <v>1250</v>
      </c>
      <c r="W630" s="79">
        <f t="shared" ca="1" si="532"/>
        <v>1250</v>
      </c>
      <c r="X630" s="79">
        <f t="shared" ca="1" si="541"/>
        <v>1250</v>
      </c>
      <c r="Y630" s="79">
        <f t="shared" ca="1" si="507"/>
        <v>0</v>
      </c>
      <c r="Z630" s="79">
        <f t="shared" ca="1" si="508"/>
        <v>0</v>
      </c>
      <c r="AA630" s="79">
        <f t="shared" ca="1" si="549"/>
        <v>762381.60100000002</v>
      </c>
      <c r="AB630" s="14">
        <f ca="1">SUM(Z$12:Z630)</f>
        <v>390242.02399999998</v>
      </c>
      <c r="AC630" s="77">
        <f ca="1">SUM(X$12:X630)+SUMIF(Y$12:Y630, "&lt;0")</f>
        <v>372139.57699999999</v>
      </c>
      <c r="AE630" s="78">
        <v>44804</v>
      </c>
      <c r="AF630" s="79">
        <f t="shared" ca="1" si="509"/>
        <v>2000</v>
      </c>
      <c r="AG630" s="79">
        <f t="shared" ca="1" si="533"/>
        <v>2000</v>
      </c>
      <c r="AH630" s="79">
        <f t="shared" ca="1" si="542"/>
        <v>1587.7700000000004</v>
      </c>
      <c r="AI630" s="79">
        <f t="shared" ca="1" si="510"/>
        <v>412.22999999999956</v>
      </c>
      <c r="AJ630" s="79">
        <f t="shared" ca="1" si="511"/>
        <v>412.22999999999956</v>
      </c>
      <c r="AK630" s="79">
        <f t="shared" ca="1" si="528"/>
        <v>1172081.4901089161</v>
      </c>
      <c r="AL630" s="14">
        <f ca="1">SUM(AJ$12:AJ630)</f>
        <v>601604.14310891624</v>
      </c>
      <c r="AM630" s="77">
        <f ca="1">SUM(AH$12:AH630)+SUMIF(AI$12:AI630, "&lt;0")</f>
        <v>570477.34700000007</v>
      </c>
      <c r="AO630" s="78">
        <v>44804</v>
      </c>
      <c r="AP630" s="79">
        <f t="shared" ca="1" si="512"/>
        <v>3000</v>
      </c>
      <c r="AQ630" s="79">
        <f t="shared" ca="1" si="534"/>
        <v>3000</v>
      </c>
      <c r="AR630" s="79">
        <f t="shared" ca="1" si="543"/>
        <v>2151.8959195304697</v>
      </c>
      <c r="AS630" s="79">
        <f t="shared" ca="1" si="513"/>
        <v>848.10408046953034</v>
      </c>
      <c r="AT630" s="79">
        <f t="shared" ca="1" si="514"/>
        <v>848.10408046953034</v>
      </c>
      <c r="AU630" s="79">
        <f t="shared" ca="1" si="550"/>
        <v>1690967.7235622816</v>
      </c>
      <c r="AV630" s="14">
        <f ca="1">SUM(AT$12:AT630)</f>
        <v>866863.00825891003</v>
      </c>
      <c r="AW630" s="77">
        <f ca="1">SUM(AR$12:AR630)+SUMIF(AS$12:AS630, "&lt;0")</f>
        <v>824104.71530337201</v>
      </c>
      <c r="AX630" s="14"/>
      <c r="AZ630" s="78">
        <v>44804</v>
      </c>
      <c r="BA630" s="79">
        <f t="shared" ca="1" si="515"/>
        <v>1500</v>
      </c>
      <c r="BB630" s="79">
        <f t="shared" ca="1" si="535"/>
        <v>1500</v>
      </c>
      <c r="BC630" s="79">
        <f t="shared" ca="1" si="544"/>
        <v>1500</v>
      </c>
      <c r="BD630" s="79">
        <f t="shared" ca="1" si="516"/>
        <v>0</v>
      </c>
      <c r="BE630" s="79">
        <f t="shared" ca="1" si="517"/>
        <v>0</v>
      </c>
      <c r="BF630" s="79">
        <f t="shared" ca="1" si="551"/>
        <v>899131.60100000002</v>
      </c>
      <c r="BG630" s="14">
        <f ca="1">SUM(BE$12:BE630)</f>
        <v>460742.02399999998</v>
      </c>
      <c r="BH630" s="77">
        <f ca="1">SUM(BC$12:BC630)+SUMIF(BD$12:BD630, "&lt;0")</f>
        <v>438389.57700000005</v>
      </c>
      <c r="BJ630" s="78">
        <v>44804</v>
      </c>
      <c r="BK630" s="79">
        <f t="shared" ca="1" si="518"/>
        <v>1750</v>
      </c>
      <c r="BL630" s="79">
        <f t="shared" ca="1" si="536"/>
        <v>1750</v>
      </c>
      <c r="BM630" s="79">
        <f t="shared" ca="1" si="545"/>
        <v>1587.7700000000004</v>
      </c>
      <c r="BN630" s="79">
        <f t="shared" ca="1" si="519"/>
        <v>162.22999999999956</v>
      </c>
      <c r="BO630" s="79">
        <f t="shared" ca="1" si="520"/>
        <v>162.22999999999956</v>
      </c>
      <c r="BP630" s="79">
        <f t="shared" ca="1" si="552"/>
        <v>1035881.601</v>
      </c>
      <c r="BQ630" s="14">
        <f ca="1">SUM(BO$12:BO630)</f>
        <v>531404.25399999996</v>
      </c>
      <c r="BR630" s="77">
        <f ca="1">SUM(BM$12:BM630)+SUMIF(BN$12:BN630, "&lt;0")</f>
        <v>504477.34700000001</v>
      </c>
      <c r="BT630" s="78">
        <v>44804</v>
      </c>
      <c r="BU630" s="79">
        <f t="shared" ca="1" si="521"/>
        <v>2000</v>
      </c>
      <c r="BV630" s="79">
        <f t="shared" ca="1" si="537"/>
        <v>2000</v>
      </c>
      <c r="BW630" s="79">
        <f t="shared" ca="1" si="546"/>
        <v>1587.7700000000004</v>
      </c>
      <c r="BX630" s="79">
        <f t="shared" ca="1" si="522"/>
        <v>412.22999999999956</v>
      </c>
      <c r="BY630" s="79">
        <f t="shared" ca="1" si="523"/>
        <v>412.22999999999956</v>
      </c>
      <c r="BZ630" s="79">
        <f t="shared" ca="1" si="529"/>
        <v>1172081.4901089161</v>
      </c>
      <c r="CA630" s="14">
        <f ca="1">SUM(BY$12:BY630)</f>
        <v>601604.14310891624</v>
      </c>
      <c r="CB630" s="77">
        <f ca="1">SUM(BW$12:BW630)+SUMIF(BX$12:BX630, "&lt;0")</f>
        <v>570477.34700000007</v>
      </c>
      <c r="CD630" s="78">
        <v>44804</v>
      </c>
      <c r="CE630" s="79">
        <f t="shared" ca="1" si="524"/>
        <v>2500</v>
      </c>
      <c r="CF630" s="79">
        <f t="shared" ca="1" si="538"/>
        <v>2500</v>
      </c>
      <c r="CG630" s="79">
        <f t="shared" ca="1" si="547"/>
        <v>1813.7785704483031</v>
      </c>
      <c r="CH630" s="79">
        <f t="shared" ca="1" si="525"/>
        <v>686.22142955169693</v>
      </c>
      <c r="CI630" s="79">
        <f t="shared" ca="1" si="526"/>
        <v>686.22142955169693</v>
      </c>
      <c r="CJ630" s="79">
        <f t="shared" ca="1" si="553"/>
        <v>1436841.6999499127</v>
      </c>
      <c r="CK630" s="14">
        <f ca="1">SUM(CI$12:CI630)</f>
        <v>735340.69398482773</v>
      </c>
      <c r="CL630" s="77">
        <f ca="1">SUM(CG$12:CG630)+SUMIF(CH$12:CH630, "&lt;0")</f>
        <v>701501.005965085</v>
      </c>
    </row>
    <row r="631" spans="1:90" x14ac:dyDescent="0.2">
      <c r="A631" s="56">
        <v>44805</v>
      </c>
      <c r="B631" s="76">
        <f ca="1">IF($A631&gt;= $C$5,$C$6, INDEX('[1]Historical Data'!$D$2:$D$742, MATCH(A631, '[1]Historical Data'!$B$2:$B$742, 0)))</f>
        <v>1942.7882857142852</v>
      </c>
      <c r="C631" s="79">
        <f t="shared" ca="1" si="530"/>
        <v>1942.7882857142852</v>
      </c>
      <c r="D631" s="79">
        <f t="shared" ca="1" si="539"/>
        <v>1942.7882857142852</v>
      </c>
      <c r="E631" s="79">
        <f t="shared" ca="1" si="501"/>
        <v>0</v>
      </c>
      <c r="F631" s="79">
        <f t="shared" ca="1" si="502"/>
        <v>0</v>
      </c>
      <c r="G631" s="79">
        <f t="shared" ca="1" si="527"/>
        <v>1143279.5815714456</v>
      </c>
      <c r="H631" s="14">
        <f ca="1">SUM(F$12:F631)</f>
        <v>585963.3388571426</v>
      </c>
      <c r="I631" s="77">
        <f ca="1">SUM(D$12:D631)+SUMIF(E$12:E631, "&lt;0")</f>
        <v>557316.24271428538</v>
      </c>
      <c r="J631" s="14"/>
      <c r="K631" s="78">
        <v>44805</v>
      </c>
      <c r="L631" s="79">
        <f t="shared" ca="1" si="503"/>
        <v>1850.8969899038457</v>
      </c>
      <c r="M631" s="79">
        <f t="shared" ca="1" si="531"/>
        <v>1850.8969899038457</v>
      </c>
      <c r="N631" s="79">
        <f t="shared" ca="1" si="540"/>
        <v>1850.8969899038457</v>
      </c>
      <c r="O631" s="79">
        <f t="shared" ca="1" si="504"/>
        <v>0</v>
      </c>
      <c r="P631" s="79">
        <f t="shared" ca="1" si="505"/>
        <v>0</v>
      </c>
      <c r="Q631" s="79">
        <f t="shared" ca="1" si="548"/>
        <v>1092923.1514673142</v>
      </c>
      <c r="R631" s="14">
        <f ca="1">SUM(P$12:P631)</f>
        <v>559958.10214278742</v>
      </c>
      <c r="S631" s="77">
        <f ca="1">SUM(N$12:N631)+SUMIF(O$12:O631, "&lt;0")</f>
        <v>532965.04932451784</v>
      </c>
      <c r="U631" s="78">
        <v>44805</v>
      </c>
      <c r="V631" s="79">
        <f t="shared" ca="1" si="506"/>
        <v>1250</v>
      </c>
      <c r="W631" s="79">
        <f t="shared" ca="1" si="532"/>
        <v>1250</v>
      </c>
      <c r="X631" s="79">
        <f t="shared" ca="1" si="541"/>
        <v>1250</v>
      </c>
      <c r="Y631" s="79">
        <f t="shared" ca="1" si="507"/>
        <v>0</v>
      </c>
      <c r="Z631" s="79">
        <f t="shared" ca="1" si="508"/>
        <v>0</v>
      </c>
      <c r="AA631" s="79">
        <f t="shared" ca="1" si="549"/>
        <v>763631.60100000002</v>
      </c>
      <c r="AB631" s="14">
        <f ca="1">SUM(Z$12:Z631)</f>
        <v>390242.02399999998</v>
      </c>
      <c r="AC631" s="77">
        <f ca="1">SUM(X$12:X631)+SUMIF(Y$12:Y631, "&lt;0")</f>
        <v>373389.57699999999</v>
      </c>
      <c r="AE631" s="78">
        <v>44805</v>
      </c>
      <c r="AF631" s="79">
        <f t="shared" ca="1" si="509"/>
        <v>2000</v>
      </c>
      <c r="AG631" s="79">
        <f t="shared" ca="1" si="533"/>
        <v>2000</v>
      </c>
      <c r="AH631" s="79">
        <f t="shared" ca="1" si="542"/>
        <v>1984.7629999999963</v>
      </c>
      <c r="AI631" s="79">
        <f t="shared" ca="1" si="510"/>
        <v>15.237000000003718</v>
      </c>
      <c r="AJ631" s="79">
        <f t="shared" ca="1" si="511"/>
        <v>15.237000000003718</v>
      </c>
      <c r="AK631" s="79">
        <f t="shared" ca="1" si="528"/>
        <v>1174081.4901089161</v>
      </c>
      <c r="AL631" s="14">
        <f ca="1">SUM(AJ$12:AJ631)</f>
        <v>601619.3801089162</v>
      </c>
      <c r="AM631" s="77">
        <f ca="1">SUM(AH$12:AH631)+SUMIF(AI$12:AI631, "&lt;0")</f>
        <v>572462.1100000001</v>
      </c>
      <c r="AO631" s="78">
        <v>44805</v>
      </c>
      <c r="AP631" s="79">
        <f t="shared" ca="1" si="512"/>
        <v>3000</v>
      </c>
      <c r="AQ631" s="79">
        <f t="shared" ca="1" si="534"/>
        <v>3000</v>
      </c>
      <c r="AR631" s="79">
        <f t="shared" ca="1" si="543"/>
        <v>2548.8889195304655</v>
      </c>
      <c r="AS631" s="79">
        <f t="shared" ca="1" si="513"/>
        <v>451.1110804695345</v>
      </c>
      <c r="AT631" s="79">
        <f t="shared" ca="1" si="514"/>
        <v>451.1110804695345</v>
      </c>
      <c r="AU631" s="79">
        <f t="shared" ca="1" si="550"/>
        <v>1693967.7235622816</v>
      </c>
      <c r="AV631" s="14">
        <f ca="1">SUM(AT$12:AT631)</f>
        <v>867314.1193393796</v>
      </c>
      <c r="AW631" s="77">
        <f ca="1">SUM(AR$12:AR631)+SUMIF(AS$12:AS631, "&lt;0")</f>
        <v>826653.60422290245</v>
      </c>
      <c r="AX631" s="14"/>
      <c r="AZ631" s="78">
        <v>44805</v>
      </c>
      <c r="BA631" s="79">
        <f t="shared" ca="1" si="515"/>
        <v>1500</v>
      </c>
      <c r="BB631" s="79">
        <f t="shared" ca="1" si="535"/>
        <v>1500</v>
      </c>
      <c r="BC631" s="79">
        <f t="shared" ca="1" si="544"/>
        <v>1500</v>
      </c>
      <c r="BD631" s="79">
        <f t="shared" ca="1" si="516"/>
        <v>0</v>
      </c>
      <c r="BE631" s="79">
        <f t="shared" ca="1" si="517"/>
        <v>0</v>
      </c>
      <c r="BF631" s="79">
        <f t="shared" ca="1" si="551"/>
        <v>900631.60100000002</v>
      </c>
      <c r="BG631" s="14">
        <f ca="1">SUM(BE$12:BE631)</f>
        <v>460742.02399999998</v>
      </c>
      <c r="BH631" s="77">
        <f ca="1">SUM(BC$12:BC631)+SUMIF(BD$12:BD631, "&lt;0")</f>
        <v>439889.57700000005</v>
      </c>
      <c r="BJ631" s="78">
        <v>44805</v>
      </c>
      <c r="BK631" s="79">
        <f t="shared" ca="1" si="518"/>
        <v>1750</v>
      </c>
      <c r="BL631" s="79">
        <f t="shared" ca="1" si="536"/>
        <v>1750</v>
      </c>
      <c r="BM631" s="79">
        <f t="shared" ca="1" si="545"/>
        <v>1750</v>
      </c>
      <c r="BN631" s="79">
        <f t="shared" ca="1" si="519"/>
        <v>0</v>
      </c>
      <c r="BO631" s="79">
        <f t="shared" ca="1" si="520"/>
        <v>0</v>
      </c>
      <c r="BP631" s="79">
        <f t="shared" ca="1" si="552"/>
        <v>1037631.601</v>
      </c>
      <c r="BQ631" s="14">
        <f ca="1">SUM(BO$12:BO631)</f>
        <v>531404.25399999996</v>
      </c>
      <c r="BR631" s="77">
        <f ca="1">SUM(BM$12:BM631)+SUMIF(BN$12:BN631, "&lt;0")</f>
        <v>506227.34700000001</v>
      </c>
      <c r="BT631" s="78">
        <v>44805</v>
      </c>
      <c r="BU631" s="79">
        <f t="shared" ca="1" si="521"/>
        <v>2000</v>
      </c>
      <c r="BV631" s="79">
        <f t="shared" ca="1" si="537"/>
        <v>2000</v>
      </c>
      <c r="BW631" s="79">
        <f t="shared" ca="1" si="546"/>
        <v>1984.7629999999963</v>
      </c>
      <c r="BX631" s="79">
        <f t="shared" ca="1" si="522"/>
        <v>15.237000000003718</v>
      </c>
      <c r="BY631" s="79">
        <f t="shared" ca="1" si="523"/>
        <v>15.237000000003718</v>
      </c>
      <c r="BZ631" s="79">
        <f t="shared" ca="1" si="529"/>
        <v>1174081.4901089161</v>
      </c>
      <c r="CA631" s="14">
        <f ca="1">SUM(BY$12:BY631)</f>
        <v>601619.3801089162</v>
      </c>
      <c r="CB631" s="77">
        <f ca="1">SUM(BW$12:BW631)+SUMIF(BX$12:BX631, "&lt;0")</f>
        <v>572462.1100000001</v>
      </c>
      <c r="CD631" s="78">
        <v>44805</v>
      </c>
      <c r="CE631" s="79">
        <f t="shared" ca="1" si="524"/>
        <v>2500</v>
      </c>
      <c r="CF631" s="79">
        <f t="shared" ca="1" si="538"/>
        <v>2500</v>
      </c>
      <c r="CG631" s="79">
        <f t="shared" ca="1" si="547"/>
        <v>2187.266323801196</v>
      </c>
      <c r="CH631" s="79">
        <f t="shared" ca="1" si="525"/>
        <v>312.73367619880401</v>
      </c>
      <c r="CI631" s="79">
        <f t="shared" ca="1" si="526"/>
        <v>312.73367619880401</v>
      </c>
      <c r="CJ631" s="79">
        <f t="shared" ca="1" si="553"/>
        <v>1439341.6999499127</v>
      </c>
      <c r="CK631" s="14">
        <f ca="1">SUM(CI$12:CI631)</f>
        <v>735653.42766102648</v>
      </c>
      <c r="CL631" s="77">
        <f ca="1">SUM(CG$12:CG631)+SUMIF(CH$12:CH631, "&lt;0")</f>
        <v>703688.27228888625</v>
      </c>
    </row>
    <row r="632" spans="1:90" x14ac:dyDescent="0.2">
      <c r="A632" s="56">
        <v>44806</v>
      </c>
      <c r="B632" s="76">
        <f ca="1">IF($A632&gt;= $C$5,$C$6, INDEX('[1]Historical Data'!$D$2:$D$742, MATCH(A632, '[1]Historical Data'!$B$2:$B$742, 0)))</f>
        <v>1942.7882857142852</v>
      </c>
      <c r="C632" s="79">
        <f t="shared" ca="1" si="530"/>
        <v>1942.7882857142852</v>
      </c>
      <c r="D632" s="79">
        <f t="shared" ca="1" si="539"/>
        <v>1406.6237142857051</v>
      </c>
      <c r="E632" s="79">
        <f t="shared" ca="1" si="501"/>
        <v>536.16457142858008</v>
      </c>
      <c r="F632" s="79">
        <f t="shared" ca="1" si="502"/>
        <v>536.16457142858008</v>
      </c>
      <c r="G632" s="79">
        <f t="shared" ca="1" si="527"/>
        <v>1145222.3698571599</v>
      </c>
      <c r="H632" s="14">
        <f ca="1">SUM(F$12:F632)</f>
        <v>586499.50342857116</v>
      </c>
      <c r="I632" s="77">
        <f ca="1">SUM(D$12:D632)+SUMIF(E$12:E632, "&lt;0")</f>
        <v>558722.86642857105</v>
      </c>
      <c r="J632" s="14"/>
      <c r="K632" s="78">
        <v>44806</v>
      </c>
      <c r="L632" s="79">
        <f t="shared" ca="1" si="503"/>
        <v>1850.8969899038457</v>
      </c>
      <c r="M632" s="79">
        <f t="shared" ca="1" si="531"/>
        <v>1850.8969899038457</v>
      </c>
      <c r="N632" s="79">
        <f t="shared" ca="1" si="540"/>
        <v>1498.5150100961446</v>
      </c>
      <c r="O632" s="79">
        <f t="shared" ca="1" si="504"/>
        <v>352.3819798077011</v>
      </c>
      <c r="P632" s="79">
        <f t="shared" ca="1" si="505"/>
        <v>352.3819798077011</v>
      </c>
      <c r="Q632" s="79">
        <f t="shared" ca="1" si="548"/>
        <v>1094774.0484572181</v>
      </c>
      <c r="R632" s="14">
        <f ca="1">SUM(P$12:P632)</f>
        <v>560310.48412259517</v>
      </c>
      <c r="S632" s="77">
        <f ca="1">SUM(N$12:N632)+SUMIF(O$12:O632, "&lt;0")</f>
        <v>534463.56433461397</v>
      </c>
      <c r="U632" s="78">
        <v>44806</v>
      </c>
      <c r="V632" s="79">
        <f t="shared" ca="1" si="506"/>
        <v>1250</v>
      </c>
      <c r="W632" s="79">
        <f t="shared" ca="1" si="532"/>
        <v>1250</v>
      </c>
      <c r="X632" s="79">
        <f t="shared" ca="1" si="541"/>
        <v>1250</v>
      </c>
      <c r="Y632" s="79">
        <f t="shared" ca="1" si="507"/>
        <v>0</v>
      </c>
      <c r="Z632" s="79">
        <f t="shared" ca="1" si="508"/>
        <v>0</v>
      </c>
      <c r="AA632" s="79">
        <f t="shared" ca="1" si="549"/>
        <v>764881.60100000002</v>
      </c>
      <c r="AB632" s="14">
        <f ca="1">SUM(Z$12:Z632)</f>
        <v>390242.02399999998</v>
      </c>
      <c r="AC632" s="77">
        <f ca="1">SUM(X$12:X632)+SUMIF(Y$12:Y632, "&lt;0")</f>
        <v>374639.57699999999</v>
      </c>
      <c r="AE632" s="78">
        <v>44806</v>
      </c>
      <c r="AF632" s="79">
        <f t="shared" ca="1" si="509"/>
        <v>2000</v>
      </c>
      <c r="AG632" s="79">
        <f t="shared" ca="1" si="533"/>
        <v>2000</v>
      </c>
      <c r="AH632" s="79">
        <f t="shared" ca="1" si="542"/>
        <v>1364.648999999994</v>
      </c>
      <c r="AI632" s="79">
        <f t="shared" ca="1" si="510"/>
        <v>635.35100000000602</v>
      </c>
      <c r="AJ632" s="79">
        <f t="shared" ca="1" si="511"/>
        <v>635.35100000000602</v>
      </c>
      <c r="AK632" s="79">
        <f t="shared" ca="1" si="528"/>
        <v>1176081.4901089161</v>
      </c>
      <c r="AL632" s="14">
        <f ca="1">SUM(AJ$12:AJ632)</f>
        <v>602254.73110891622</v>
      </c>
      <c r="AM632" s="77">
        <f ca="1">SUM(AH$12:AH632)+SUMIF(AI$12:AI632, "&lt;0")</f>
        <v>573826.75900000008</v>
      </c>
      <c r="AO632" s="78">
        <v>44806</v>
      </c>
      <c r="AP632" s="79">
        <f t="shared" ca="1" si="512"/>
        <v>3000</v>
      </c>
      <c r="AQ632" s="79">
        <f t="shared" ca="1" si="534"/>
        <v>3000</v>
      </c>
      <c r="AR632" s="79">
        <f t="shared" ca="1" si="543"/>
        <v>1928.7749195304632</v>
      </c>
      <c r="AS632" s="79">
        <f t="shared" ca="1" si="513"/>
        <v>1071.2250804695368</v>
      </c>
      <c r="AT632" s="79">
        <f t="shared" ca="1" si="514"/>
        <v>1071.2250804695368</v>
      </c>
      <c r="AU632" s="79">
        <f t="shared" ca="1" si="550"/>
        <v>1696967.7235622816</v>
      </c>
      <c r="AV632" s="14">
        <f ca="1">SUM(AT$12:AT632)</f>
        <v>868385.34441984911</v>
      </c>
      <c r="AW632" s="77">
        <f ca="1">SUM(AR$12:AR632)+SUMIF(AS$12:AS632, "&lt;0")</f>
        <v>828582.37914243294</v>
      </c>
      <c r="AX632" s="14"/>
      <c r="AZ632" s="78">
        <v>44806</v>
      </c>
      <c r="BA632" s="79">
        <f t="shared" ca="1" si="515"/>
        <v>1500</v>
      </c>
      <c r="BB632" s="79">
        <f t="shared" ca="1" si="535"/>
        <v>1500</v>
      </c>
      <c r="BC632" s="79">
        <f t="shared" ca="1" si="544"/>
        <v>1500</v>
      </c>
      <c r="BD632" s="79">
        <f t="shared" ca="1" si="516"/>
        <v>0</v>
      </c>
      <c r="BE632" s="79">
        <f t="shared" ca="1" si="517"/>
        <v>0</v>
      </c>
      <c r="BF632" s="79">
        <f t="shared" ca="1" si="551"/>
        <v>902131.60100000002</v>
      </c>
      <c r="BG632" s="14">
        <f ca="1">SUM(BE$12:BE632)</f>
        <v>460742.02399999998</v>
      </c>
      <c r="BH632" s="77">
        <f ca="1">SUM(BC$12:BC632)+SUMIF(BD$12:BD632, "&lt;0")</f>
        <v>441389.57700000005</v>
      </c>
      <c r="BJ632" s="78">
        <v>44806</v>
      </c>
      <c r="BK632" s="79">
        <f t="shared" ca="1" si="518"/>
        <v>1750</v>
      </c>
      <c r="BL632" s="79">
        <f t="shared" ca="1" si="536"/>
        <v>1750</v>
      </c>
      <c r="BM632" s="79">
        <f t="shared" ca="1" si="545"/>
        <v>1599.4119999999903</v>
      </c>
      <c r="BN632" s="79">
        <f t="shared" ca="1" si="519"/>
        <v>150.58800000000974</v>
      </c>
      <c r="BO632" s="79">
        <f t="shared" ca="1" si="520"/>
        <v>150.58800000000974</v>
      </c>
      <c r="BP632" s="79">
        <f t="shared" ca="1" si="552"/>
        <v>1039381.601</v>
      </c>
      <c r="BQ632" s="14">
        <f ca="1">SUM(BO$12:BO632)</f>
        <v>531554.84199999995</v>
      </c>
      <c r="BR632" s="77">
        <f ca="1">SUM(BM$12:BM632)+SUMIF(BN$12:BN632, "&lt;0")</f>
        <v>507826.75900000002</v>
      </c>
      <c r="BT632" s="78">
        <v>44806</v>
      </c>
      <c r="BU632" s="79">
        <f t="shared" ca="1" si="521"/>
        <v>2000</v>
      </c>
      <c r="BV632" s="79">
        <f t="shared" ca="1" si="537"/>
        <v>2000</v>
      </c>
      <c r="BW632" s="79">
        <f t="shared" ca="1" si="546"/>
        <v>1364.648999999994</v>
      </c>
      <c r="BX632" s="79">
        <f t="shared" ca="1" si="522"/>
        <v>635.35100000000602</v>
      </c>
      <c r="BY632" s="79">
        <f t="shared" ca="1" si="523"/>
        <v>635.35100000000602</v>
      </c>
      <c r="BZ632" s="79">
        <f t="shared" ca="1" si="529"/>
        <v>1176081.4901089161</v>
      </c>
      <c r="CA632" s="14">
        <f ca="1">SUM(BY$12:BY632)</f>
        <v>602254.73110891622</v>
      </c>
      <c r="CB632" s="77">
        <f ca="1">SUM(BW$12:BW632)+SUMIF(BX$12:BX632, "&lt;0")</f>
        <v>573826.75900000008</v>
      </c>
      <c r="CD632" s="78">
        <v>44806</v>
      </c>
      <c r="CE632" s="79">
        <f t="shared" ca="1" si="524"/>
        <v>2500</v>
      </c>
      <c r="CF632" s="79">
        <f t="shared" ca="1" si="538"/>
        <v>2500</v>
      </c>
      <c r="CG632" s="79">
        <f t="shared" ca="1" si="547"/>
        <v>1543.6470771540908</v>
      </c>
      <c r="CH632" s="79">
        <f t="shared" ca="1" si="525"/>
        <v>956.35292284590923</v>
      </c>
      <c r="CI632" s="79">
        <f t="shared" ca="1" si="526"/>
        <v>956.35292284590923</v>
      </c>
      <c r="CJ632" s="79">
        <f t="shared" ca="1" si="553"/>
        <v>1441841.6999499127</v>
      </c>
      <c r="CK632" s="14">
        <f ca="1">SUM(CI$12:CI632)</f>
        <v>736609.78058387234</v>
      </c>
      <c r="CL632" s="77">
        <f ca="1">SUM(CG$12:CG632)+SUMIF(CH$12:CH632, "&lt;0")</f>
        <v>705231.91936604038</v>
      </c>
    </row>
    <row r="633" spans="1:90" x14ac:dyDescent="0.2">
      <c r="A633" s="56">
        <v>44807</v>
      </c>
      <c r="B633" s="76">
        <f ca="1">IF($A633&gt;= $C$5,$C$6, INDEX('[1]Historical Data'!$D$2:$D$742, MATCH(A633, '[1]Historical Data'!$B$2:$B$742, 0)))</f>
        <v>1942.7882857142852</v>
      </c>
      <c r="C633" s="79">
        <f t="shared" ca="1" si="530"/>
        <v>1942.7882857142852</v>
      </c>
      <c r="D633" s="79">
        <f t="shared" ca="1" si="539"/>
        <v>1942.7882857142852</v>
      </c>
      <c r="E633" s="79">
        <f t="shared" ca="1" si="501"/>
        <v>0</v>
      </c>
      <c r="F633" s="79">
        <f t="shared" ca="1" si="502"/>
        <v>0</v>
      </c>
      <c r="G633" s="79">
        <f t="shared" ca="1" si="527"/>
        <v>1147165.1581428743</v>
      </c>
      <c r="H633" s="14">
        <f ca="1">SUM(F$12:F633)</f>
        <v>586499.50342857116</v>
      </c>
      <c r="I633" s="77">
        <f ca="1">SUM(D$12:D633)+SUMIF(E$12:E633, "&lt;0")</f>
        <v>560665.6547142854</v>
      </c>
      <c r="J633" s="14"/>
      <c r="K633" s="78">
        <v>44807</v>
      </c>
      <c r="L633" s="79">
        <f t="shared" ca="1" si="503"/>
        <v>1850.8969899038457</v>
      </c>
      <c r="M633" s="79">
        <f t="shared" ca="1" si="531"/>
        <v>1850.8969899038457</v>
      </c>
      <c r="N633" s="79">
        <f t="shared" ca="1" si="540"/>
        <v>1850.8969899038457</v>
      </c>
      <c r="O633" s="79">
        <f t="shared" ca="1" si="504"/>
        <v>0</v>
      </c>
      <c r="P633" s="79">
        <f t="shared" ca="1" si="505"/>
        <v>0</v>
      </c>
      <c r="Q633" s="79">
        <f t="shared" ca="1" si="548"/>
        <v>1096624.945447122</v>
      </c>
      <c r="R633" s="14">
        <f ca="1">SUM(P$12:P633)</f>
        <v>560310.48412259517</v>
      </c>
      <c r="S633" s="77">
        <f ca="1">SUM(N$12:N633)+SUMIF(O$12:O633, "&lt;0")</f>
        <v>536314.46132451785</v>
      </c>
      <c r="U633" s="78">
        <v>44807</v>
      </c>
      <c r="V633" s="79">
        <f t="shared" ca="1" si="506"/>
        <v>1250</v>
      </c>
      <c r="W633" s="79">
        <f t="shared" ca="1" si="532"/>
        <v>1250</v>
      </c>
      <c r="X633" s="79">
        <f t="shared" ca="1" si="541"/>
        <v>1250</v>
      </c>
      <c r="Y633" s="79">
        <f t="shared" ca="1" si="507"/>
        <v>0</v>
      </c>
      <c r="Z633" s="79">
        <f t="shared" ca="1" si="508"/>
        <v>0</v>
      </c>
      <c r="AA633" s="79">
        <f t="shared" ca="1" si="549"/>
        <v>766131.60100000002</v>
      </c>
      <c r="AB633" s="14">
        <f ca="1">SUM(Z$12:Z633)</f>
        <v>390242.02399999998</v>
      </c>
      <c r="AC633" s="77">
        <f ca="1">SUM(X$12:X633)+SUMIF(Y$12:Y633, "&lt;0")</f>
        <v>375889.57699999999</v>
      </c>
      <c r="AE633" s="78">
        <v>44807</v>
      </c>
      <c r="AF633" s="79">
        <f t="shared" ca="1" si="509"/>
        <v>2000</v>
      </c>
      <c r="AG633" s="79">
        <f t="shared" ca="1" si="533"/>
        <v>2000</v>
      </c>
      <c r="AH633" s="79">
        <f t="shared" ca="1" si="542"/>
        <v>1997.8820000000042</v>
      </c>
      <c r="AI633" s="79">
        <f t="shared" ca="1" si="510"/>
        <v>2.1179999999958454</v>
      </c>
      <c r="AJ633" s="79">
        <f t="shared" ca="1" si="511"/>
        <v>2.1179999999958454</v>
      </c>
      <c r="AK633" s="79">
        <f t="shared" ca="1" si="528"/>
        <v>1178081.4901089161</v>
      </c>
      <c r="AL633" s="14">
        <f ca="1">SUM(AJ$12:AJ633)</f>
        <v>602256.84910891624</v>
      </c>
      <c r="AM633" s="77">
        <f ca="1">SUM(AH$12:AH633)+SUMIF(AI$12:AI633, "&lt;0")</f>
        <v>575824.64100000006</v>
      </c>
      <c r="AO633" s="78">
        <v>44807</v>
      </c>
      <c r="AP633" s="79">
        <f t="shared" ca="1" si="512"/>
        <v>3000</v>
      </c>
      <c r="AQ633" s="79">
        <f t="shared" ca="1" si="534"/>
        <v>3000</v>
      </c>
      <c r="AR633" s="79">
        <f t="shared" ca="1" si="543"/>
        <v>2562.0079195304734</v>
      </c>
      <c r="AS633" s="79">
        <f t="shared" ca="1" si="513"/>
        <v>437.99208046952663</v>
      </c>
      <c r="AT633" s="79">
        <f t="shared" ca="1" si="514"/>
        <v>437.99208046952663</v>
      </c>
      <c r="AU633" s="79">
        <f t="shared" ca="1" si="550"/>
        <v>1699967.7235622816</v>
      </c>
      <c r="AV633" s="14">
        <f ca="1">SUM(AT$12:AT633)</f>
        <v>868823.3365003186</v>
      </c>
      <c r="AW633" s="77">
        <f ca="1">SUM(AR$12:AR633)+SUMIF(AS$12:AS633, "&lt;0")</f>
        <v>831144.38706196344</v>
      </c>
      <c r="AX633" s="14"/>
      <c r="AZ633" s="78">
        <v>44807</v>
      </c>
      <c r="BA633" s="79">
        <f t="shared" ca="1" si="515"/>
        <v>1500</v>
      </c>
      <c r="BB633" s="79">
        <f t="shared" ca="1" si="535"/>
        <v>1500</v>
      </c>
      <c r="BC633" s="79">
        <f t="shared" ca="1" si="544"/>
        <v>1500</v>
      </c>
      <c r="BD633" s="79">
        <f t="shared" ca="1" si="516"/>
        <v>0</v>
      </c>
      <c r="BE633" s="79">
        <f t="shared" ca="1" si="517"/>
        <v>0</v>
      </c>
      <c r="BF633" s="79">
        <f t="shared" ca="1" si="551"/>
        <v>903631.60100000002</v>
      </c>
      <c r="BG633" s="14">
        <f ca="1">SUM(BE$12:BE633)</f>
        <v>460742.02399999998</v>
      </c>
      <c r="BH633" s="77">
        <f ca="1">SUM(BC$12:BC633)+SUMIF(BD$12:BD633, "&lt;0")</f>
        <v>442889.57700000005</v>
      </c>
      <c r="BJ633" s="78">
        <v>44807</v>
      </c>
      <c r="BK633" s="79">
        <f t="shared" ca="1" si="518"/>
        <v>1750</v>
      </c>
      <c r="BL633" s="79">
        <f t="shared" ca="1" si="536"/>
        <v>1750</v>
      </c>
      <c r="BM633" s="79">
        <f t="shared" ca="1" si="545"/>
        <v>1750</v>
      </c>
      <c r="BN633" s="79">
        <f t="shared" ca="1" si="519"/>
        <v>0</v>
      </c>
      <c r="BO633" s="79">
        <f t="shared" ca="1" si="520"/>
        <v>0</v>
      </c>
      <c r="BP633" s="79">
        <f t="shared" ca="1" si="552"/>
        <v>1041131.601</v>
      </c>
      <c r="BQ633" s="14">
        <f ca="1">SUM(BO$12:BO633)</f>
        <v>531554.84199999995</v>
      </c>
      <c r="BR633" s="77">
        <f ca="1">SUM(BM$12:BM633)+SUMIF(BN$12:BN633, "&lt;0")</f>
        <v>509576.75900000002</v>
      </c>
      <c r="BT633" s="78">
        <v>44807</v>
      </c>
      <c r="BU633" s="79">
        <f t="shared" ca="1" si="521"/>
        <v>2000</v>
      </c>
      <c r="BV633" s="79">
        <f t="shared" ca="1" si="537"/>
        <v>2000</v>
      </c>
      <c r="BW633" s="79">
        <f t="shared" ca="1" si="546"/>
        <v>1997.8820000000042</v>
      </c>
      <c r="BX633" s="79">
        <f t="shared" ca="1" si="522"/>
        <v>2.1179999999958454</v>
      </c>
      <c r="BY633" s="79">
        <f t="shared" ca="1" si="523"/>
        <v>2.1179999999958454</v>
      </c>
      <c r="BZ633" s="79">
        <f t="shared" ca="1" si="529"/>
        <v>1178081.4901089161</v>
      </c>
      <c r="CA633" s="14">
        <f ca="1">SUM(BY$12:BY633)</f>
        <v>602256.84910891624</v>
      </c>
      <c r="CB633" s="77">
        <f ca="1">SUM(BW$12:BW633)+SUMIF(BX$12:BX633, "&lt;0")</f>
        <v>575824.64100000006</v>
      </c>
      <c r="CD633" s="78">
        <v>44807</v>
      </c>
      <c r="CE633" s="79">
        <f t="shared" ca="1" si="524"/>
        <v>2500</v>
      </c>
      <c r="CF633" s="79">
        <f t="shared" ca="1" si="538"/>
        <v>2500</v>
      </c>
      <c r="CG633" s="79">
        <f t="shared" ca="1" si="547"/>
        <v>2153.374830506998</v>
      </c>
      <c r="CH633" s="79">
        <f t="shared" ca="1" si="525"/>
        <v>346.62516949300198</v>
      </c>
      <c r="CI633" s="79">
        <f t="shared" ca="1" si="526"/>
        <v>346.62516949300198</v>
      </c>
      <c r="CJ633" s="79">
        <f t="shared" ca="1" si="553"/>
        <v>1444341.6999499127</v>
      </c>
      <c r="CK633" s="14">
        <f ca="1">SUM(CI$12:CI633)</f>
        <v>736956.40575336537</v>
      </c>
      <c r="CL633" s="77">
        <f ca="1">SUM(CG$12:CG633)+SUMIF(CH$12:CH633, "&lt;0")</f>
        <v>707385.29419654736</v>
      </c>
    </row>
    <row r="634" spans="1:90" x14ac:dyDescent="0.2">
      <c r="A634" s="56">
        <v>44808</v>
      </c>
      <c r="B634" s="76">
        <f ca="1">IF($A634&gt;= $C$5,$C$6, INDEX('[1]Historical Data'!$D$2:$D$742, MATCH(A634, '[1]Historical Data'!$B$2:$B$742, 0)))</f>
        <v>1942.7882857142852</v>
      </c>
      <c r="C634" s="79">
        <f t="shared" ca="1" si="530"/>
        <v>1942.7882857142852</v>
      </c>
      <c r="D634" s="79">
        <f t="shared" ca="1" si="539"/>
        <v>608.51771428571988</v>
      </c>
      <c r="E634" s="79">
        <f t="shared" ca="1" si="501"/>
        <v>1334.2705714285653</v>
      </c>
      <c r="F634" s="79">
        <f t="shared" ca="1" si="502"/>
        <v>1334.2705714285653</v>
      </c>
      <c r="G634" s="79">
        <f t="shared" ca="1" si="527"/>
        <v>1149107.9464285886</v>
      </c>
      <c r="H634" s="14">
        <f ca="1">SUM(F$12:F634)</f>
        <v>587833.77399999974</v>
      </c>
      <c r="I634" s="77">
        <f ca="1">SUM(D$12:D634)+SUMIF(E$12:E634, "&lt;0")</f>
        <v>561274.17242857115</v>
      </c>
      <c r="J634" s="14"/>
      <c r="K634" s="78">
        <v>44808</v>
      </c>
      <c r="L634" s="79">
        <f t="shared" ca="1" si="503"/>
        <v>1850.8969899038457</v>
      </c>
      <c r="M634" s="79">
        <f t="shared" ca="1" si="531"/>
        <v>1850.8969899038457</v>
      </c>
      <c r="N634" s="79">
        <f t="shared" ca="1" si="540"/>
        <v>700.40901009615936</v>
      </c>
      <c r="O634" s="79">
        <f t="shared" ca="1" si="504"/>
        <v>1150.4879798076863</v>
      </c>
      <c r="P634" s="79">
        <f t="shared" ca="1" si="505"/>
        <v>1150.4879798076863</v>
      </c>
      <c r="Q634" s="79">
        <f t="shared" ca="1" si="548"/>
        <v>1098475.8424370259</v>
      </c>
      <c r="R634" s="14">
        <f ca="1">SUM(P$12:P634)</f>
        <v>561460.97210240283</v>
      </c>
      <c r="S634" s="77">
        <f ca="1">SUM(N$12:N634)+SUMIF(O$12:O634, "&lt;0")</f>
        <v>537014.87033461395</v>
      </c>
      <c r="U634" s="78">
        <v>44808</v>
      </c>
      <c r="V634" s="79">
        <f t="shared" ca="1" si="506"/>
        <v>1250</v>
      </c>
      <c r="W634" s="79">
        <f t="shared" ca="1" si="532"/>
        <v>1250</v>
      </c>
      <c r="X634" s="79">
        <f t="shared" ca="1" si="541"/>
        <v>1250</v>
      </c>
      <c r="Y634" s="79">
        <f t="shared" ca="1" si="507"/>
        <v>0</v>
      </c>
      <c r="Z634" s="79">
        <f t="shared" ca="1" si="508"/>
        <v>0</v>
      </c>
      <c r="AA634" s="79">
        <f t="shared" ca="1" si="549"/>
        <v>767381.60100000002</v>
      </c>
      <c r="AB634" s="14">
        <f ca="1">SUM(Z$12:Z634)</f>
        <v>390242.02399999998</v>
      </c>
      <c r="AC634" s="77">
        <f ca="1">SUM(X$12:X634)+SUMIF(Y$12:Y634, "&lt;0")</f>
        <v>377139.57699999999</v>
      </c>
      <c r="AE634" s="78">
        <v>44808</v>
      </c>
      <c r="AF634" s="79">
        <f t="shared" ca="1" si="509"/>
        <v>2000</v>
      </c>
      <c r="AG634" s="79">
        <f t="shared" ca="1" si="533"/>
        <v>2000</v>
      </c>
      <c r="AH634" s="79">
        <f t="shared" ca="1" si="542"/>
        <v>553.42400000000089</v>
      </c>
      <c r="AI634" s="79">
        <f t="shared" ca="1" si="510"/>
        <v>1446.5759999999991</v>
      </c>
      <c r="AJ634" s="79">
        <f t="shared" ca="1" si="511"/>
        <v>1446.5759999999991</v>
      </c>
      <c r="AK634" s="79">
        <f t="shared" ca="1" si="528"/>
        <v>1180081.4901089161</v>
      </c>
      <c r="AL634" s="14">
        <f ca="1">SUM(AJ$12:AJ634)</f>
        <v>603703.42510891624</v>
      </c>
      <c r="AM634" s="77">
        <f ca="1">SUM(AH$12:AH634)+SUMIF(AI$12:AI634, "&lt;0")</f>
        <v>576378.06500000006</v>
      </c>
      <c r="AO634" s="78">
        <v>44808</v>
      </c>
      <c r="AP634" s="79">
        <f t="shared" ca="1" si="512"/>
        <v>3000</v>
      </c>
      <c r="AQ634" s="79">
        <f t="shared" ca="1" si="534"/>
        <v>3000</v>
      </c>
      <c r="AR634" s="79">
        <f t="shared" ca="1" si="543"/>
        <v>1117.5499195304701</v>
      </c>
      <c r="AS634" s="79">
        <f t="shared" ca="1" si="513"/>
        <v>1882.4500804695299</v>
      </c>
      <c r="AT634" s="79">
        <f t="shared" ca="1" si="514"/>
        <v>1882.4500804695299</v>
      </c>
      <c r="AU634" s="79">
        <f t="shared" ca="1" si="550"/>
        <v>1702967.7235622816</v>
      </c>
      <c r="AV634" s="14">
        <f ca="1">SUM(AT$12:AT634)</f>
        <v>870705.78658078809</v>
      </c>
      <c r="AW634" s="77">
        <f ca="1">SUM(AR$12:AR634)+SUMIF(AS$12:AS634, "&lt;0")</f>
        <v>832261.93698149396</v>
      </c>
      <c r="AX634" s="14"/>
      <c r="AZ634" s="78">
        <v>44808</v>
      </c>
      <c r="BA634" s="79">
        <f t="shared" ca="1" si="515"/>
        <v>1500</v>
      </c>
      <c r="BB634" s="79">
        <f t="shared" ca="1" si="535"/>
        <v>1500</v>
      </c>
      <c r="BC634" s="79">
        <f t="shared" ca="1" si="544"/>
        <v>1488.4879999999957</v>
      </c>
      <c r="BD634" s="79">
        <f t="shared" ca="1" si="516"/>
        <v>11.512000000004264</v>
      </c>
      <c r="BE634" s="79">
        <f t="shared" ca="1" si="517"/>
        <v>11.512000000004264</v>
      </c>
      <c r="BF634" s="79">
        <f t="shared" ca="1" si="551"/>
        <v>905131.60100000002</v>
      </c>
      <c r="BG634" s="14">
        <f ca="1">SUM(BE$12:BE634)</f>
        <v>460753.53599999996</v>
      </c>
      <c r="BH634" s="77">
        <f ca="1">SUM(BC$12:BC634)+SUMIF(BD$12:BD634, "&lt;0")</f>
        <v>444378.06500000006</v>
      </c>
      <c r="BJ634" s="78">
        <v>44808</v>
      </c>
      <c r="BK634" s="79">
        <f t="shared" ca="1" si="518"/>
        <v>1750</v>
      </c>
      <c r="BL634" s="79">
        <f t="shared" ca="1" si="536"/>
        <v>1750</v>
      </c>
      <c r="BM634" s="79">
        <f t="shared" ca="1" si="545"/>
        <v>801.30600000000504</v>
      </c>
      <c r="BN634" s="79">
        <f t="shared" ca="1" si="519"/>
        <v>948.69399999999496</v>
      </c>
      <c r="BO634" s="79">
        <f t="shared" ca="1" si="520"/>
        <v>948.69399999999496</v>
      </c>
      <c r="BP634" s="79">
        <f t="shared" ca="1" si="552"/>
        <v>1042881.601</v>
      </c>
      <c r="BQ634" s="14">
        <f ca="1">SUM(BO$12:BO634)</f>
        <v>532503.53599999996</v>
      </c>
      <c r="BR634" s="77">
        <f ca="1">SUM(BM$12:BM634)+SUMIF(BN$12:BN634, "&lt;0")</f>
        <v>510378.065</v>
      </c>
      <c r="BT634" s="78">
        <v>44808</v>
      </c>
      <c r="BU634" s="79">
        <f t="shared" ca="1" si="521"/>
        <v>2000</v>
      </c>
      <c r="BV634" s="79">
        <f t="shared" ca="1" si="537"/>
        <v>2000</v>
      </c>
      <c r="BW634" s="79">
        <f t="shared" ca="1" si="546"/>
        <v>553.42400000000089</v>
      </c>
      <c r="BX634" s="79">
        <f t="shared" ca="1" si="522"/>
        <v>1446.5759999999991</v>
      </c>
      <c r="BY634" s="79">
        <f t="shared" ca="1" si="523"/>
        <v>1446.5759999999991</v>
      </c>
      <c r="BZ634" s="79">
        <f t="shared" ca="1" si="529"/>
        <v>1180081.4901089161</v>
      </c>
      <c r="CA634" s="14">
        <f ca="1">SUM(BY$12:BY634)</f>
        <v>603703.42510891624</v>
      </c>
      <c r="CB634" s="77">
        <f ca="1">SUM(BW$12:BW634)+SUMIF(BX$12:BX634, "&lt;0")</f>
        <v>576378.06500000006</v>
      </c>
      <c r="CD634" s="78">
        <v>44808</v>
      </c>
      <c r="CE634" s="79">
        <f t="shared" ca="1" si="524"/>
        <v>2500</v>
      </c>
      <c r="CF634" s="79">
        <f t="shared" ca="1" si="538"/>
        <v>2500</v>
      </c>
      <c r="CG634" s="79">
        <f t="shared" ca="1" si="547"/>
        <v>685.41158385989183</v>
      </c>
      <c r="CH634" s="79">
        <f t="shared" ca="1" si="525"/>
        <v>1814.5884161401082</v>
      </c>
      <c r="CI634" s="79">
        <f t="shared" ca="1" si="526"/>
        <v>1814.5884161401082</v>
      </c>
      <c r="CJ634" s="79">
        <f t="shared" ca="1" si="553"/>
        <v>1446841.6999499127</v>
      </c>
      <c r="CK634" s="14">
        <f ca="1">SUM(CI$12:CI634)</f>
        <v>738770.99416950543</v>
      </c>
      <c r="CL634" s="77">
        <f ca="1">SUM(CG$12:CG634)+SUMIF(CH$12:CH634, "&lt;0")</f>
        <v>708070.7057804073</v>
      </c>
    </row>
    <row r="635" spans="1:90" x14ac:dyDescent="0.2">
      <c r="A635" s="56">
        <v>44809</v>
      </c>
      <c r="B635" s="76">
        <f ca="1">IF($A635&gt;= $C$5,$C$6, INDEX('[1]Historical Data'!$D$2:$D$742, MATCH(A635, '[1]Historical Data'!$B$2:$B$742, 0)))</f>
        <v>1942.7882857142852</v>
      </c>
      <c r="C635" s="79">
        <f t="shared" ca="1" si="530"/>
        <v>1942.7882857142852</v>
      </c>
      <c r="D635" s="79">
        <f t="shared" ca="1" si="539"/>
        <v>517.90399999999681</v>
      </c>
      <c r="E635" s="79">
        <f t="shared" ca="1" si="501"/>
        <v>1424.8842857142884</v>
      </c>
      <c r="F635" s="79">
        <f t="shared" ca="1" si="502"/>
        <v>1424.8842857142884</v>
      </c>
      <c r="G635" s="79">
        <f t="shared" ca="1" si="527"/>
        <v>1151050.7347143029</v>
      </c>
      <c r="H635" s="14">
        <f ca="1">SUM(F$12:F635)</f>
        <v>589258.65828571399</v>
      </c>
      <c r="I635" s="77">
        <f ca="1">SUM(D$12:D635)+SUMIF(E$12:E635, "&lt;0")</f>
        <v>561792.07642857113</v>
      </c>
      <c r="J635" s="14"/>
      <c r="K635" s="78">
        <v>44809</v>
      </c>
      <c r="L635" s="79">
        <f t="shared" ca="1" si="503"/>
        <v>1850.8969899038457</v>
      </c>
      <c r="M635" s="79">
        <f t="shared" ca="1" si="531"/>
        <v>1850.8969899038457</v>
      </c>
      <c r="N635" s="79">
        <f t="shared" ca="1" si="540"/>
        <v>517.90399999999681</v>
      </c>
      <c r="O635" s="79">
        <f t="shared" ca="1" si="504"/>
        <v>1332.9929899038489</v>
      </c>
      <c r="P635" s="79">
        <f t="shared" ca="1" si="505"/>
        <v>1332.9929899038489</v>
      </c>
      <c r="Q635" s="79">
        <f t="shared" ca="1" si="548"/>
        <v>1100326.7394269297</v>
      </c>
      <c r="R635" s="14">
        <f ca="1">SUM(P$12:P635)</f>
        <v>562793.96509230672</v>
      </c>
      <c r="S635" s="77">
        <f ca="1">SUM(N$12:N635)+SUMIF(O$12:O635, "&lt;0")</f>
        <v>537532.77433461393</v>
      </c>
      <c r="U635" s="78">
        <v>44809</v>
      </c>
      <c r="V635" s="79">
        <f t="shared" ca="1" si="506"/>
        <v>1250</v>
      </c>
      <c r="W635" s="79">
        <f t="shared" ca="1" si="532"/>
        <v>1250</v>
      </c>
      <c r="X635" s="79">
        <f t="shared" ca="1" si="541"/>
        <v>1250</v>
      </c>
      <c r="Y635" s="79">
        <f t="shared" ca="1" si="507"/>
        <v>0</v>
      </c>
      <c r="Z635" s="79">
        <f t="shared" ca="1" si="508"/>
        <v>0</v>
      </c>
      <c r="AA635" s="79">
        <f t="shared" ca="1" si="549"/>
        <v>768631.60100000002</v>
      </c>
      <c r="AB635" s="14">
        <f ca="1">SUM(Z$12:Z635)</f>
        <v>390242.02399999998</v>
      </c>
      <c r="AC635" s="77">
        <f ca="1">SUM(X$12:X635)+SUMIF(Y$12:Y635, "&lt;0")</f>
        <v>378389.57699999999</v>
      </c>
      <c r="AE635" s="78">
        <v>44809</v>
      </c>
      <c r="AF635" s="79">
        <f t="shared" ca="1" si="509"/>
        <v>2000</v>
      </c>
      <c r="AG635" s="79">
        <f t="shared" ca="1" si="533"/>
        <v>2000</v>
      </c>
      <c r="AH635" s="79">
        <f t="shared" ca="1" si="542"/>
        <v>517.90399999999681</v>
      </c>
      <c r="AI635" s="79">
        <f t="shared" ca="1" si="510"/>
        <v>1482.0960000000032</v>
      </c>
      <c r="AJ635" s="79">
        <f t="shared" ca="1" si="511"/>
        <v>1482.0960000000032</v>
      </c>
      <c r="AK635" s="79">
        <f t="shared" ca="1" si="528"/>
        <v>1182081.4901089161</v>
      </c>
      <c r="AL635" s="14">
        <f ca="1">SUM(AJ$12:AJ635)</f>
        <v>605185.52110891626</v>
      </c>
      <c r="AM635" s="77">
        <f ca="1">SUM(AH$12:AH635)+SUMIF(AI$12:AI635, "&lt;0")</f>
        <v>576895.96900000004</v>
      </c>
      <c r="AO635" s="78">
        <v>44809</v>
      </c>
      <c r="AP635" s="79">
        <f t="shared" ca="1" si="512"/>
        <v>3000</v>
      </c>
      <c r="AQ635" s="79">
        <f t="shared" ca="1" si="534"/>
        <v>3000</v>
      </c>
      <c r="AR635" s="79">
        <f t="shared" ca="1" si="543"/>
        <v>1082.029919530466</v>
      </c>
      <c r="AS635" s="79">
        <f t="shared" ca="1" si="513"/>
        <v>1917.970080469534</v>
      </c>
      <c r="AT635" s="79">
        <f t="shared" ca="1" si="514"/>
        <v>1917.970080469534</v>
      </c>
      <c r="AU635" s="79">
        <f t="shared" ca="1" si="550"/>
        <v>1705967.7235622816</v>
      </c>
      <c r="AV635" s="14">
        <f ca="1">SUM(AT$12:AT635)</f>
        <v>872623.75666125759</v>
      </c>
      <c r="AW635" s="77">
        <f ca="1">SUM(AR$12:AR635)+SUMIF(AS$12:AS635, "&lt;0")</f>
        <v>833343.96690102445</v>
      </c>
      <c r="AX635" s="14"/>
      <c r="AZ635" s="78">
        <v>44809</v>
      </c>
      <c r="BA635" s="79">
        <f t="shared" ca="1" si="515"/>
        <v>1500</v>
      </c>
      <c r="BB635" s="79">
        <f t="shared" ca="1" si="535"/>
        <v>1500</v>
      </c>
      <c r="BC635" s="79">
        <f t="shared" ca="1" si="544"/>
        <v>517.90399999999681</v>
      </c>
      <c r="BD635" s="79">
        <f t="shared" ca="1" si="516"/>
        <v>982.09600000000319</v>
      </c>
      <c r="BE635" s="79">
        <f t="shared" ca="1" si="517"/>
        <v>982.09600000000319</v>
      </c>
      <c r="BF635" s="79">
        <f t="shared" ca="1" si="551"/>
        <v>906631.60100000002</v>
      </c>
      <c r="BG635" s="14">
        <f ca="1">SUM(BE$12:BE635)</f>
        <v>461735.63199999998</v>
      </c>
      <c r="BH635" s="77">
        <f ca="1">SUM(BC$12:BC635)+SUMIF(BD$12:BD635, "&lt;0")</f>
        <v>444895.96900000004</v>
      </c>
      <c r="BJ635" s="78">
        <v>44809</v>
      </c>
      <c r="BK635" s="79">
        <f t="shared" ca="1" si="518"/>
        <v>1750</v>
      </c>
      <c r="BL635" s="79">
        <f t="shared" ca="1" si="536"/>
        <v>1750</v>
      </c>
      <c r="BM635" s="79">
        <f t="shared" ca="1" si="545"/>
        <v>517.90399999999681</v>
      </c>
      <c r="BN635" s="79">
        <f t="shared" ca="1" si="519"/>
        <v>1232.0960000000032</v>
      </c>
      <c r="BO635" s="79">
        <f t="shared" ca="1" si="520"/>
        <v>1232.0960000000032</v>
      </c>
      <c r="BP635" s="79">
        <f t="shared" ca="1" si="552"/>
        <v>1044631.601</v>
      </c>
      <c r="BQ635" s="14">
        <f ca="1">SUM(BO$12:BO635)</f>
        <v>533735.63199999998</v>
      </c>
      <c r="BR635" s="77">
        <f ca="1">SUM(BM$12:BM635)+SUMIF(BN$12:BN635, "&lt;0")</f>
        <v>510895.96899999998</v>
      </c>
      <c r="BT635" s="78">
        <v>44809</v>
      </c>
      <c r="BU635" s="79">
        <f t="shared" ca="1" si="521"/>
        <v>2000</v>
      </c>
      <c r="BV635" s="79">
        <f t="shared" ca="1" si="537"/>
        <v>2000</v>
      </c>
      <c r="BW635" s="79">
        <f t="shared" ca="1" si="546"/>
        <v>517.90399999999681</v>
      </c>
      <c r="BX635" s="79">
        <f t="shared" ca="1" si="522"/>
        <v>1482.0960000000032</v>
      </c>
      <c r="BY635" s="79">
        <f t="shared" ca="1" si="523"/>
        <v>1482.0960000000032</v>
      </c>
      <c r="BZ635" s="79">
        <f t="shared" ca="1" si="529"/>
        <v>1182081.4901089161</v>
      </c>
      <c r="CA635" s="14">
        <f ca="1">SUM(BY$12:BY635)</f>
        <v>605185.52110891626</v>
      </c>
      <c r="CB635" s="77">
        <f ca="1">SUM(BW$12:BW635)+SUMIF(BX$12:BX635, "&lt;0")</f>
        <v>576895.96900000004</v>
      </c>
      <c r="CD635" s="78">
        <v>44809</v>
      </c>
      <c r="CE635" s="79">
        <f t="shared" ca="1" si="524"/>
        <v>2500</v>
      </c>
      <c r="CF635" s="79">
        <f t="shared" ca="1" si="538"/>
        <v>2500</v>
      </c>
      <c r="CG635" s="79">
        <f t="shared" ca="1" si="547"/>
        <v>626.38633721278484</v>
      </c>
      <c r="CH635" s="79">
        <f t="shared" ca="1" si="525"/>
        <v>1873.6136627872152</v>
      </c>
      <c r="CI635" s="79">
        <f t="shared" ca="1" si="526"/>
        <v>1873.6136627872152</v>
      </c>
      <c r="CJ635" s="79">
        <f t="shared" ca="1" si="553"/>
        <v>1449341.6999499127</v>
      </c>
      <c r="CK635" s="14">
        <f ca="1">SUM(CI$12:CI635)</f>
        <v>740644.60783229268</v>
      </c>
      <c r="CL635" s="77">
        <f ca="1">SUM(CG$12:CG635)+SUMIF(CH$12:CH635, "&lt;0")</f>
        <v>708697.09211762005</v>
      </c>
    </row>
    <row r="636" spans="1:90" x14ac:dyDescent="0.2">
      <c r="A636" s="56">
        <v>44810</v>
      </c>
      <c r="B636" s="76">
        <f ca="1">IF($A636&gt;= $C$5,$C$6, INDEX('[1]Historical Data'!$D$2:$D$742, MATCH(A636, '[1]Historical Data'!$B$2:$B$742, 0)))</f>
        <v>1942.7882857142852</v>
      </c>
      <c r="C636" s="79">
        <f t="shared" ca="1" si="530"/>
        <v>1942.7882857142852</v>
      </c>
      <c r="D636" s="79">
        <f t="shared" ca="1" si="539"/>
        <v>1170.3842857142859</v>
      </c>
      <c r="E636" s="79">
        <f t="shared" ca="1" si="501"/>
        <v>772.40399999999931</v>
      </c>
      <c r="F636" s="79">
        <f t="shared" ca="1" si="502"/>
        <v>772.40399999999931</v>
      </c>
      <c r="G636" s="79">
        <f t="shared" ca="1" si="527"/>
        <v>1152993.5230000173</v>
      </c>
      <c r="H636" s="14">
        <f ca="1">SUM(F$12:F636)</f>
        <v>590031.06228571397</v>
      </c>
      <c r="I636" s="77">
        <f ca="1">SUM(D$12:D636)+SUMIF(E$12:E636, "&lt;0")</f>
        <v>562962.46071428538</v>
      </c>
      <c r="J636" s="14"/>
      <c r="K636" s="78">
        <v>44810</v>
      </c>
      <c r="L636" s="79">
        <f t="shared" ca="1" si="503"/>
        <v>1850.8969899038457</v>
      </c>
      <c r="M636" s="79">
        <f t="shared" ca="1" si="531"/>
        <v>1850.8969899038457</v>
      </c>
      <c r="N636" s="79">
        <f t="shared" ca="1" si="540"/>
        <v>1078.4929899038464</v>
      </c>
      <c r="O636" s="79">
        <f t="shared" ca="1" si="504"/>
        <v>772.40399999999931</v>
      </c>
      <c r="P636" s="79">
        <f t="shared" ca="1" si="505"/>
        <v>772.40399999999931</v>
      </c>
      <c r="Q636" s="79">
        <f t="shared" ca="1" si="548"/>
        <v>1102177.6364168336</v>
      </c>
      <c r="R636" s="14">
        <f ca="1">SUM(P$12:P636)</f>
        <v>563566.3690923067</v>
      </c>
      <c r="S636" s="77">
        <f ca="1">SUM(N$12:N636)+SUMIF(O$12:O636, "&lt;0")</f>
        <v>538611.26732451783</v>
      </c>
      <c r="U636" s="78">
        <v>44810</v>
      </c>
      <c r="V636" s="79">
        <f t="shared" ca="1" si="506"/>
        <v>1250</v>
      </c>
      <c r="W636" s="79">
        <f t="shared" ca="1" si="532"/>
        <v>1250</v>
      </c>
      <c r="X636" s="79">
        <f t="shared" ca="1" si="541"/>
        <v>983.98799999999324</v>
      </c>
      <c r="Y636" s="79">
        <f t="shared" ca="1" si="507"/>
        <v>266.01200000000676</v>
      </c>
      <c r="Z636" s="79">
        <f t="shared" ca="1" si="508"/>
        <v>266.01200000000676</v>
      </c>
      <c r="AA636" s="79">
        <f t="shared" ca="1" si="549"/>
        <v>769881.60100000002</v>
      </c>
      <c r="AB636" s="14">
        <f ca="1">SUM(Z$12:Z636)</f>
        <v>390508.03599999996</v>
      </c>
      <c r="AC636" s="77">
        <f ca="1">SUM(X$12:X636)+SUMIF(Y$12:Y636, "&lt;0")</f>
        <v>379373.565</v>
      </c>
      <c r="AE636" s="78">
        <v>44810</v>
      </c>
      <c r="AF636" s="79">
        <f t="shared" ca="1" si="509"/>
        <v>2000</v>
      </c>
      <c r="AG636" s="79">
        <f t="shared" ca="1" si="533"/>
        <v>2000</v>
      </c>
      <c r="AH636" s="79">
        <f t="shared" ca="1" si="542"/>
        <v>1078.4929899038464</v>
      </c>
      <c r="AI636" s="79">
        <f t="shared" ca="1" si="510"/>
        <v>921.50701009615364</v>
      </c>
      <c r="AJ636" s="79">
        <f t="shared" ca="1" si="511"/>
        <v>921.50701009615364</v>
      </c>
      <c r="AK636" s="79">
        <f t="shared" ca="1" si="528"/>
        <v>1184081.4901089161</v>
      </c>
      <c r="AL636" s="14">
        <f ca="1">SUM(AJ$12:AJ636)</f>
        <v>606107.02811901236</v>
      </c>
      <c r="AM636" s="77">
        <f ca="1">SUM(AH$12:AH636)+SUMIF(AI$12:AI636, "&lt;0")</f>
        <v>577974.46198990394</v>
      </c>
      <c r="AO636" s="78">
        <v>44810</v>
      </c>
      <c r="AP636" s="79">
        <f t="shared" ca="1" si="512"/>
        <v>3000</v>
      </c>
      <c r="AQ636" s="79">
        <f t="shared" ca="1" si="534"/>
        <v>3000</v>
      </c>
      <c r="AR636" s="79">
        <f t="shared" ca="1" si="543"/>
        <v>1642.6189094343156</v>
      </c>
      <c r="AS636" s="79">
        <f t="shared" ca="1" si="513"/>
        <v>1357.3810905656844</v>
      </c>
      <c r="AT636" s="79">
        <f t="shared" ca="1" si="514"/>
        <v>1357.3810905656844</v>
      </c>
      <c r="AU636" s="79">
        <f t="shared" ca="1" si="550"/>
        <v>1708967.7235622816</v>
      </c>
      <c r="AV636" s="14">
        <f ca="1">SUM(AT$12:AT636)</f>
        <v>873981.13775182329</v>
      </c>
      <c r="AW636" s="77">
        <f ca="1">SUM(AR$12:AR636)+SUMIF(AS$12:AS636, "&lt;0")</f>
        <v>834986.58581045875</v>
      </c>
      <c r="AX636" s="14"/>
      <c r="AZ636" s="78">
        <v>44810</v>
      </c>
      <c r="BA636" s="79">
        <f t="shared" ca="1" si="515"/>
        <v>1500</v>
      </c>
      <c r="BB636" s="79">
        <f t="shared" ca="1" si="535"/>
        <v>1500</v>
      </c>
      <c r="BC636" s="79">
        <f t="shared" ca="1" si="544"/>
        <v>727.59600000000069</v>
      </c>
      <c r="BD636" s="79">
        <f t="shared" ca="1" si="516"/>
        <v>772.40399999999931</v>
      </c>
      <c r="BE636" s="79">
        <f t="shared" ca="1" si="517"/>
        <v>772.40399999999931</v>
      </c>
      <c r="BF636" s="79">
        <f t="shared" ca="1" si="551"/>
        <v>908131.60100000002</v>
      </c>
      <c r="BG636" s="14">
        <f ca="1">SUM(BE$12:BE636)</f>
        <v>462508.03599999996</v>
      </c>
      <c r="BH636" s="77">
        <f ca="1">SUM(BC$12:BC636)+SUMIF(BD$12:BD636, "&lt;0")</f>
        <v>445623.56500000006</v>
      </c>
      <c r="BJ636" s="78">
        <v>44810</v>
      </c>
      <c r="BK636" s="79">
        <f t="shared" ca="1" si="518"/>
        <v>1750</v>
      </c>
      <c r="BL636" s="79">
        <f t="shared" ca="1" si="536"/>
        <v>1750</v>
      </c>
      <c r="BM636" s="79">
        <f t="shared" ca="1" si="545"/>
        <v>977.59600000000069</v>
      </c>
      <c r="BN636" s="79">
        <f t="shared" ca="1" si="519"/>
        <v>772.40399999999931</v>
      </c>
      <c r="BO636" s="79">
        <f t="shared" ca="1" si="520"/>
        <v>772.40399999999931</v>
      </c>
      <c r="BP636" s="79">
        <f t="shared" ca="1" si="552"/>
        <v>1046381.601</v>
      </c>
      <c r="BQ636" s="14">
        <f ca="1">SUM(BO$12:BO636)</f>
        <v>534508.03599999996</v>
      </c>
      <c r="BR636" s="77">
        <f ca="1">SUM(BM$12:BM636)+SUMIF(BN$12:BN636, "&lt;0")</f>
        <v>511873.565</v>
      </c>
      <c r="BT636" s="78">
        <v>44810</v>
      </c>
      <c r="BU636" s="79">
        <f t="shared" ca="1" si="521"/>
        <v>2000</v>
      </c>
      <c r="BV636" s="79">
        <f t="shared" ca="1" si="537"/>
        <v>2000</v>
      </c>
      <c r="BW636" s="79">
        <f t="shared" ca="1" si="546"/>
        <v>1078.4929899038464</v>
      </c>
      <c r="BX636" s="79">
        <f t="shared" ca="1" si="522"/>
        <v>921.50701009615364</v>
      </c>
      <c r="BY636" s="79">
        <f t="shared" ca="1" si="523"/>
        <v>921.50701009615364</v>
      </c>
      <c r="BZ636" s="79">
        <f t="shared" ca="1" si="529"/>
        <v>1184081.4901089161</v>
      </c>
      <c r="CA636" s="14">
        <f ca="1">SUM(BY$12:BY636)</f>
        <v>606107.02811901236</v>
      </c>
      <c r="CB636" s="77">
        <f ca="1">SUM(BW$12:BW636)+SUMIF(BX$12:BX636, "&lt;0")</f>
        <v>577974.46198990394</v>
      </c>
      <c r="CD636" s="78">
        <v>44810</v>
      </c>
      <c r="CE636" s="79">
        <f t="shared" ca="1" si="524"/>
        <v>2500</v>
      </c>
      <c r="CF636" s="79">
        <f t="shared" ca="1" si="538"/>
        <v>2500</v>
      </c>
      <c r="CG636" s="79">
        <f t="shared" ca="1" si="547"/>
        <v>1163.4700804695315</v>
      </c>
      <c r="CH636" s="79">
        <f t="shared" ca="1" si="525"/>
        <v>1336.5299195304685</v>
      </c>
      <c r="CI636" s="79">
        <f t="shared" ca="1" si="526"/>
        <v>1336.5299195304685</v>
      </c>
      <c r="CJ636" s="79">
        <f t="shared" ca="1" si="553"/>
        <v>1451841.6999499127</v>
      </c>
      <c r="CK636" s="14">
        <f ca="1">SUM(CI$12:CI636)</f>
        <v>741981.13775182317</v>
      </c>
      <c r="CL636" s="77">
        <f ca="1">SUM(CG$12:CG636)+SUMIF(CH$12:CH636, "&lt;0")</f>
        <v>709860.56219808955</v>
      </c>
    </row>
    <row r="637" spans="1:90" x14ac:dyDescent="0.2">
      <c r="A637" s="56">
        <v>44811</v>
      </c>
      <c r="B637" s="76">
        <f ca="1">IF($A637&gt;= $C$5,$C$6, INDEX('[1]Historical Data'!$D$2:$D$742, MATCH(A637, '[1]Historical Data'!$B$2:$B$742, 0)))</f>
        <v>1942.7882857142852</v>
      </c>
      <c r="C637" s="79">
        <f t="shared" ca="1" si="530"/>
        <v>1942.7882857142852</v>
      </c>
      <c r="D637" s="79">
        <f t="shared" ca="1" si="539"/>
        <v>1700.762285714284</v>
      </c>
      <c r="E637" s="79">
        <f t="shared" ca="1" si="501"/>
        <v>242.0260000000012</v>
      </c>
      <c r="F637" s="79">
        <f t="shared" ca="1" si="502"/>
        <v>242.0260000000012</v>
      </c>
      <c r="G637" s="79">
        <f t="shared" ca="1" si="527"/>
        <v>1154936.3112857316</v>
      </c>
      <c r="H637" s="14">
        <f ca="1">SUM(F$12:F637)</f>
        <v>590273.08828571392</v>
      </c>
      <c r="I637" s="77">
        <f ca="1">SUM(D$12:D637)+SUMIF(E$12:E637, "&lt;0")</f>
        <v>564663.22299999965</v>
      </c>
      <c r="J637" s="14"/>
      <c r="K637" s="78">
        <v>44811</v>
      </c>
      <c r="L637" s="79">
        <f t="shared" ca="1" si="503"/>
        <v>1850.8969899038457</v>
      </c>
      <c r="M637" s="79">
        <f t="shared" ca="1" si="531"/>
        <v>1850.8969899038457</v>
      </c>
      <c r="N637" s="79">
        <f t="shared" ca="1" si="540"/>
        <v>1608.8709899038445</v>
      </c>
      <c r="O637" s="79">
        <f t="shared" ca="1" si="504"/>
        <v>242.0260000000012</v>
      </c>
      <c r="P637" s="79">
        <f t="shared" ca="1" si="505"/>
        <v>242.0260000000012</v>
      </c>
      <c r="Q637" s="79">
        <f t="shared" ca="1" si="548"/>
        <v>1104028.5334067375</v>
      </c>
      <c r="R637" s="14">
        <f ca="1">SUM(P$12:P637)</f>
        <v>563808.39509230666</v>
      </c>
      <c r="S637" s="77">
        <f ca="1">SUM(N$12:N637)+SUMIF(O$12:O637, "&lt;0")</f>
        <v>540220.13831442164</v>
      </c>
      <c r="U637" s="78">
        <v>44811</v>
      </c>
      <c r="V637" s="79">
        <f t="shared" ca="1" si="506"/>
        <v>1250</v>
      </c>
      <c r="W637" s="79">
        <f t="shared" ca="1" si="532"/>
        <v>1250</v>
      </c>
      <c r="X637" s="79">
        <f t="shared" ca="1" si="541"/>
        <v>1007.9739999999988</v>
      </c>
      <c r="Y637" s="79">
        <f t="shared" ca="1" si="507"/>
        <v>242.0260000000012</v>
      </c>
      <c r="Z637" s="79">
        <f t="shared" ca="1" si="508"/>
        <v>242.0260000000012</v>
      </c>
      <c r="AA637" s="79">
        <f t="shared" ca="1" si="549"/>
        <v>771131.60100000002</v>
      </c>
      <c r="AB637" s="14">
        <f ca="1">SUM(Z$12:Z637)</f>
        <v>390750.06199999998</v>
      </c>
      <c r="AC637" s="77">
        <f ca="1">SUM(X$12:X637)+SUMIF(Y$12:Y637, "&lt;0")</f>
        <v>380381.53899999999</v>
      </c>
      <c r="AE637" s="78">
        <v>44811</v>
      </c>
      <c r="AF637" s="79">
        <f t="shared" ca="1" si="509"/>
        <v>2000</v>
      </c>
      <c r="AG637" s="79">
        <f t="shared" ca="1" si="533"/>
        <v>2000</v>
      </c>
      <c r="AH637" s="79">
        <f t="shared" ca="1" si="542"/>
        <v>1632.3762365509474</v>
      </c>
      <c r="AI637" s="79">
        <f t="shared" ca="1" si="510"/>
        <v>367.6237634490526</v>
      </c>
      <c r="AJ637" s="79">
        <f t="shared" ca="1" si="511"/>
        <v>367.6237634490526</v>
      </c>
      <c r="AK637" s="79">
        <f t="shared" ca="1" si="528"/>
        <v>1186081.4901089161</v>
      </c>
      <c r="AL637" s="14">
        <f ca="1">SUM(AJ$12:AJ637)</f>
        <v>606474.65188246139</v>
      </c>
      <c r="AM637" s="77">
        <f ca="1">SUM(AH$12:AH637)+SUMIF(AI$12:AI637, "&lt;0")</f>
        <v>579606.83822645491</v>
      </c>
      <c r="AO637" s="78">
        <v>44811</v>
      </c>
      <c r="AP637" s="79">
        <f t="shared" ca="1" si="512"/>
        <v>3000</v>
      </c>
      <c r="AQ637" s="79">
        <f t="shared" ca="1" si="534"/>
        <v>3000</v>
      </c>
      <c r="AR637" s="79">
        <f t="shared" ca="1" si="543"/>
        <v>2193.8480804695296</v>
      </c>
      <c r="AS637" s="79">
        <f t="shared" ca="1" si="513"/>
        <v>806.15191953047042</v>
      </c>
      <c r="AT637" s="79">
        <f t="shared" ca="1" si="514"/>
        <v>806.15191953047042</v>
      </c>
      <c r="AU637" s="79">
        <f t="shared" ca="1" si="550"/>
        <v>1711967.7235622816</v>
      </c>
      <c r="AV637" s="14">
        <f ca="1">SUM(AT$12:AT637)</f>
        <v>874787.28967135376</v>
      </c>
      <c r="AW637" s="77">
        <f ca="1">SUM(AR$12:AR637)+SUMIF(AS$12:AS637, "&lt;0")</f>
        <v>837180.43389092828</v>
      </c>
      <c r="AX637" s="14"/>
      <c r="AZ637" s="78">
        <v>44811</v>
      </c>
      <c r="BA637" s="79">
        <f t="shared" ca="1" si="515"/>
        <v>1500</v>
      </c>
      <c r="BB637" s="79">
        <f t="shared" ca="1" si="535"/>
        <v>1500</v>
      </c>
      <c r="BC637" s="79">
        <f t="shared" ca="1" si="544"/>
        <v>1257.9739999999988</v>
      </c>
      <c r="BD637" s="79">
        <f t="shared" ca="1" si="516"/>
        <v>242.0260000000012</v>
      </c>
      <c r="BE637" s="79">
        <f t="shared" ca="1" si="517"/>
        <v>242.0260000000012</v>
      </c>
      <c r="BF637" s="79">
        <f t="shared" ca="1" si="551"/>
        <v>909631.60100000002</v>
      </c>
      <c r="BG637" s="14">
        <f ca="1">SUM(BE$12:BE637)</f>
        <v>462750.06199999998</v>
      </c>
      <c r="BH637" s="77">
        <f ca="1">SUM(BC$12:BC637)+SUMIF(BD$12:BD637, "&lt;0")</f>
        <v>446881.53900000005</v>
      </c>
      <c r="BJ637" s="78">
        <v>44811</v>
      </c>
      <c r="BK637" s="79">
        <f t="shared" ca="1" si="518"/>
        <v>1750</v>
      </c>
      <c r="BL637" s="79">
        <f t="shared" ca="1" si="536"/>
        <v>1750</v>
      </c>
      <c r="BM637" s="79">
        <f t="shared" ca="1" si="545"/>
        <v>1507.9739999999988</v>
      </c>
      <c r="BN637" s="79">
        <f t="shared" ca="1" si="519"/>
        <v>242.0260000000012</v>
      </c>
      <c r="BO637" s="79">
        <f t="shared" ca="1" si="520"/>
        <v>242.0260000000012</v>
      </c>
      <c r="BP637" s="79">
        <f t="shared" ca="1" si="552"/>
        <v>1048131.601</v>
      </c>
      <c r="BQ637" s="14">
        <f ca="1">SUM(BO$12:BO637)</f>
        <v>534750.06199999992</v>
      </c>
      <c r="BR637" s="77">
        <f ca="1">SUM(BM$12:BM637)+SUMIF(BN$12:BN637, "&lt;0")</f>
        <v>513381.53899999999</v>
      </c>
      <c r="BT637" s="78">
        <v>44811</v>
      </c>
      <c r="BU637" s="79">
        <f t="shared" ca="1" si="521"/>
        <v>2000</v>
      </c>
      <c r="BV637" s="79">
        <f t="shared" ca="1" si="537"/>
        <v>2000</v>
      </c>
      <c r="BW637" s="79">
        <f t="shared" ca="1" si="546"/>
        <v>1632.3762365509474</v>
      </c>
      <c r="BX637" s="79">
        <f t="shared" ca="1" si="522"/>
        <v>367.6237634490526</v>
      </c>
      <c r="BY637" s="79">
        <f t="shared" ca="1" si="523"/>
        <v>367.6237634490526</v>
      </c>
      <c r="BZ637" s="79">
        <f t="shared" ca="1" si="529"/>
        <v>1186081.4901089161</v>
      </c>
      <c r="CA637" s="14">
        <f ca="1">SUM(BY$12:BY637)</f>
        <v>606474.65188246139</v>
      </c>
      <c r="CB637" s="77">
        <f ca="1">SUM(BW$12:BW637)+SUMIF(BX$12:BX637, "&lt;0")</f>
        <v>579606.83822645491</v>
      </c>
      <c r="CD637" s="78">
        <v>44811</v>
      </c>
      <c r="CE637" s="79">
        <f t="shared" ca="1" si="524"/>
        <v>2500</v>
      </c>
      <c r="CF637" s="79">
        <f t="shared" ca="1" si="538"/>
        <v>2500</v>
      </c>
      <c r="CG637" s="79">
        <f t="shared" ca="1" si="547"/>
        <v>1693.8480804695296</v>
      </c>
      <c r="CH637" s="79">
        <f t="shared" ca="1" si="525"/>
        <v>806.15191953047042</v>
      </c>
      <c r="CI637" s="79">
        <f t="shared" ca="1" si="526"/>
        <v>806.15191953047042</v>
      </c>
      <c r="CJ637" s="79">
        <f t="shared" ca="1" si="553"/>
        <v>1454341.6999499127</v>
      </c>
      <c r="CK637" s="14">
        <f ca="1">SUM(CI$12:CI637)</f>
        <v>742787.28967135365</v>
      </c>
      <c r="CL637" s="77">
        <f ca="1">SUM(CG$12:CG637)+SUMIF(CH$12:CH637, "&lt;0")</f>
        <v>711554.41027855908</v>
      </c>
    </row>
    <row r="638" spans="1:90" x14ac:dyDescent="0.2">
      <c r="A638" s="56">
        <v>44812</v>
      </c>
      <c r="B638" s="76">
        <f ca="1">IF($A638&gt;= $C$5,$C$6, INDEX('[1]Historical Data'!$D$2:$D$742, MATCH(A638, '[1]Historical Data'!$B$2:$B$742, 0)))</f>
        <v>1942.7882857142852</v>
      </c>
      <c r="C638" s="79">
        <f t="shared" ca="1" si="530"/>
        <v>1942.7882857142852</v>
      </c>
      <c r="D638" s="79">
        <f t="shared" ca="1" si="539"/>
        <v>831.98028571428381</v>
      </c>
      <c r="E638" s="79">
        <f t="shared" ca="1" si="501"/>
        <v>1110.8080000000014</v>
      </c>
      <c r="F638" s="79">
        <f t="shared" ca="1" si="502"/>
        <v>1110.8080000000014</v>
      </c>
      <c r="G638" s="79">
        <f t="shared" ca="1" si="527"/>
        <v>1156879.099571446</v>
      </c>
      <c r="H638" s="14">
        <f ca="1">SUM(F$12:F638)</f>
        <v>591383.89628571388</v>
      </c>
      <c r="I638" s="77">
        <f ca="1">SUM(D$12:D638)+SUMIF(E$12:E638, "&lt;0")</f>
        <v>565495.20328571391</v>
      </c>
      <c r="J638" s="14"/>
      <c r="K638" s="78">
        <v>44812</v>
      </c>
      <c r="L638" s="79">
        <f t="shared" ca="1" si="503"/>
        <v>1850.8969899038457</v>
      </c>
      <c r="M638" s="79">
        <f t="shared" ca="1" si="531"/>
        <v>1850.8969899038457</v>
      </c>
      <c r="N638" s="79">
        <f t="shared" ca="1" si="540"/>
        <v>740.08898990384432</v>
      </c>
      <c r="O638" s="79">
        <f t="shared" ca="1" si="504"/>
        <v>1110.8080000000014</v>
      </c>
      <c r="P638" s="79">
        <f t="shared" ca="1" si="505"/>
        <v>1110.8080000000014</v>
      </c>
      <c r="Q638" s="79">
        <f t="shared" ca="1" si="548"/>
        <v>1105879.4303966414</v>
      </c>
      <c r="R638" s="14">
        <f ca="1">SUM(P$12:P638)</f>
        <v>564919.20309230662</v>
      </c>
      <c r="S638" s="77">
        <f ca="1">SUM(N$12:N638)+SUMIF(O$12:O638, "&lt;0")</f>
        <v>540960.22730432544</v>
      </c>
      <c r="U638" s="78">
        <v>44812</v>
      </c>
      <c r="V638" s="79">
        <f t="shared" ca="1" si="506"/>
        <v>1250</v>
      </c>
      <c r="W638" s="79">
        <f t="shared" ca="1" si="532"/>
        <v>1250</v>
      </c>
      <c r="X638" s="79">
        <f t="shared" ca="1" si="541"/>
        <v>139.19199999999864</v>
      </c>
      <c r="Y638" s="79">
        <f t="shared" ca="1" si="507"/>
        <v>1110.8080000000014</v>
      </c>
      <c r="Z638" s="79">
        <f t="shared" ca="1" si="508"/>
        <v>1110.8080000000014</v>
      </c>
      <c r="AA638" s="79">
        <f t="shared" ca="1" si="549"/>
        <v>772381.60100000002</v>
      </c>
      <c r="AB638" s="14">
        <f ca="1">SUM(Z$12:Z638)</f>
        <v>391860.87</v>
      </c>
      <c r="AC638" s="77">
        <f ca="1">SUM(X$12:X638)+SUMIF(Y$12:Y638, "&lt;0")</f>
        <v>380520.73099999997</v>
      </c>
      <c r="AE638" s="78">
        <v>44812</v>
      </c>
      <c r="AF638" s="79">
        <f t="shared" ca="1" si="509"/>
        <v>2000</v>
      </c>
      <c r="AG638" s="79">
        <f t="shared" ca="1" si="533"/>
        <v>2000</v>
      </c>
      <c r="AH638" s="79">
        <f t="shared" ca="1" si="542"/>
        <v>787.09948319805017</v>
      </c>
      <c r="AI638" s="79">
        <f t="shared" ca="1" si="510"/>
        <v>1212.9005168019498</v>
      </c>
      <c r="AJ638" s="79">
        <f t="shared" ca="1" si="511"/>
        <v>1212.9005168019498</v>
      </c>
      <c r="AK638" s="79">
        <f t="shared" ca="1" si="528"/>
        <v>1188081.4901089161</v>
      </c>
      <c r="AL638" s="14">
        <f ca="1">SUM(AJ$12:AJ638)</f>
        <v>607687.55239926337</v>
      </c>
      <c r="AM638" s="77">
        <f ca="1">SUM(AH$12:AH638)+SUMIF(AI$12:AI638, "&lt;0")</f>
        <v>580393.93770965294</v>
      </c>
      <c r="AO638" s="78">
        <v>44812</v>
      </c>
      <c r="AP638" s="79">
        <f t="shared" ca="1" si="512"/>
        <v>3000</v>
      </c>
      <c r="AQ638" s="79">
        <f t="shared" ca="1" si="534"/>
        <v>3000</v>
      </c>
      <c r="AR638" s="79">
        <f t="shared" ca="1" si="543"/>
        <v>1325.0660804695294</v>
      </c>
      <c r="AS638" s="79">
        <f t="shared" ca="1" si="513"/>
        <v>1674.9339195304706</v>
      </c>
      <c r="AT638" s="79">
        <f t="shared" ca="1" si="514"/>
        <v>1674.9339195304706</v>
      </c>
      <c r="AU638" s="79">
        <f t="shared" ca="1" si="550"/>
        <v>1714967.7235622816</v>
      </c>
      <c r="AV638" s="14">
        <f ca="1">SUM(AT$12:AT638)</f>
        <v>876462.22359088424</v>
      </c>
      <c r="AW638" s="77">
        <f ca="1">SUM(AR$12:AR638)+SUMIF(AS$12:AS638, "&lt;0")</f>
        <v>838505.4999713978</v>
      </c>
      <c r="AX638" s="14"/>
      <c r="AZ638" s="78">
        <v>44812</v>
      </c>
      <c r="BA638" s="79">
        <f t="shared" ca="1" si="515"/>
        <v>1500</v>
      </c>
      <c r="BB638" s="79">
        <f t="shared" ca="1" si="535"/>
        <v>1500</v>
      </c>
      <c r="BC638" s="79">
        <f t="shared" ca="1" si="544"/>
        <v>389.19199999999864</v>
      </c>
      <c r="BD638" s="79">
        <f t="shared" ca="1" si="516"/>
        <v>1110.8080000000014</v>
      </c>
      <c r="BE638" s="79">
        <f t="shared" ca="1" si="517"/>
        <v>1110.8080000000014</v>
      </c>
      <c r="BF638" s="79">
        <f t="shared" ca="1" si="551"/>
        <v>911131.60100000002</v>
      </c>
      <c r="BG638" s="14">
        <f ca="1">SUM(BE$12:BE638)</f>
        <v>463860.87</v>
      </c>
      <c r="BH638" s="77">
        <f ca="1">SUM(BC$12:BC638)+SUMIF(BD$12:BD638, "&lt;0")</f>
        <v>447270.73100000003</v>
      </c>
      <c r="BJ638" s="78">
        <v>44812</v>
      </c>
      <c r="BK638" s="79">
        <f t="shared" ca="1" si="518"/>
        <v>1750</v>
      </c>
      <c r="BL638" s="79">
        <f t="shared" ca="1" si="536"/>
        <v>1750</v>
      </c>
      <c r="BM638" s="79">
        <f t="shared" ca="1" si="545"/>
        <v>639.19199999999864</v>
      </c>
      <c r="BN638" s="79">
        <f t="shared" ca="1" si="519"/>
        <v>1110.8080000000014</v>
      </c>
      <c r="BO638" s="79">
        <f t="shared" ca="1" si="520"/>
        <v>1110.8080000000014</v>
      </c>
      <c r="BP638" s="79">
        <f t="shared" ca="1" si="552"/>
        <v>1049881.601</v>
      </c>
      <c r="BQ638" s="14">
        <f ca="1">SUM(BO$12:BO638)</f>
        <v>535860.86999999988</v>
      </c>
      <c r="BR638" s="77">
        <f ca="1">SUM(BM$12:BM638)+SUMIF(BN$12:BN638, "&lt;0")</f>
        <v>514020.73099999997</v>
      </c>
      <c r="BT638" s="78">
        <v>44812</v>
      </c>
      <c r="BU638" s="79">
        <f t="shared" ca="1" si="521"/>
        <v>2000</v>
      </c>
      <c r="BV638" s="79">
        <f t="shared" ca="1" si="537"/>
        <v>2000</v>
      </c>
      <c r="BW638" s="79">
        <f t="shared" ca="1" si="546"/>
        <v>787.09948319805017</v>
      </c>
      <c r="BX638" s="79">
        <f t="shared" ca="1" si="522"/>
        <v>1212.9005168019498</v>
      </c>
      <c r="BY638" s="79">
        <f t="shared" ca="1" si="523"/>
        <v>1212.9005168019498</v>
      </c>
      <c r="BZ638" s="79">
        <f t="shared" ca="1" si="529"/>
        <v>1188081.4901089161</v>
      </c>
      <c r="CA638" s="14">
        <f ca="1">SUM(BY$12:BY638)</f>
        <v>607687.55239926337</v>
      </c>
      <c r="CB638" s="77">
        <f ca="1">SUM(BW$12:BW638)+SUMIF(BX$12:BX638, "&lt;0")</f>
        <v>580393.93770965294</v>
      </c>
      <c r="CD638" s="78">
        <v>44812</v>
      </c>
      <c r="CE638" s="79">
        <f t="shared" ca="1" si="524"/>
        <v>2500</v>
      </c>
      <c r="CF638" s="79">
        <f t="shared" ca="1" si="538"/>
        <v>2500</v>
      </c>
      <c r="CG638" s="79">
        <f t="shared" ca="1" si="547"/>
        <v>825.06608046952942</v>
      </c>
      <c r="CH638" s="79">
        <f t="shared" ca="1" si="525"/>
        <v>1674.9339195304706</v>
      </c>
      <c r="CI638" s="79">
        <f t="shared" ca="1" si="526"/>
        <v>1674.9339195304706</v>
      </c>
      <c r="CJ638" s="79">
        <f t="shared" ca="1" si="553"/>
        <v>1456841.6999499127</v>
      </c>
      <c r="CK638" s="14">
        <f ca="1">SUM(CI$12:CI638)</f>
        <v>744462.22359088412</v>
      </c>
      <c r="CL638" s="77">
        <f ca="1">SUM(CG$12:CG638)+SUMIF(CH$12:CH638, "&lt;0")</f>
        <v>712379.4763590286</v>
      </c>
    </row>
    <row r="639" spans="1:90" x14ac:dyDescent="0.2">
      <c r="A639" s="56">
        <v>44813</v>
      </c>
      <c r="B639" s="76">
        <f ca="1">IF($A639&gt;= $C$5,$C$6, INDEX('[1]Historical Data'!$D$2:$D$742, MATCH(A639, '[1]Historical Data'!$B$2:$B$742, 0)))</f>
        <v>1942.7882857142852</v>
      </c>
      <c r="C639" s="79">
        <f t="shared" ca="1" si="530"/>
        <v>1942.7882857142852</v>
      </c>
      <c r="D639" s="79">
        <f t="shared" ca="1" si="539"/>
        <v>744.15928571429208</v>
      </c>
      <c r="E639" s="79">
        <f t="shared" ca="1" si="501"/>
        <v>1198.6289999999931</v>
      </c>
      <c r="F639" s="79">
        <f t="shared" ca="1" si="502"/>
        <v>1198.6289999999931</v>
      </c>
      <c r="G639" s="79">
        <f t="shared" ca="1" si="527"/>
        <v>1158821.8878571603</v>
      </c>
      <c r="H639" s="14">
        <f ca="1">SUM(F$12:F639)</f>
        <v>592582.52528571384</v>
      </c>
      <c r="I639" s="77">
        <f ca="1">SUM(D$12:D639)+SUMIF(E$12:E639, "&lt;0")</f>
        <v>566239.36257142818</v>
      </c>
      <c r="J639" s="14"/>
      <c r="K639" s="78">
        <v>44813</v>
      </c>
      <c r="L639" s="79">
        <f t="shared" ca="1" si="503"/>
        <v>1850.8969899038457</v>
      </c>
      <c r="M639" s="79">
        <f t="shared" ca="1" si="531"/>
        <v>1850.8969899038457</v>
      </c>
      <c r="N639" s="79">
        <f t="shared" ca="1" si="540"/>
        <v>652.26798990385259</v>
      </c>
      <c r="O639" s="79">
        <f t="shared" ca="1" si="504"/>
        <v>1198.6289999999931</v>
      </c>
      <c r="P639" s="79">
        <f t="shared" ca="1" si="505"/>
        <v>1198.6289999999931</v>
      </c>
      <c r="Q639" s="79">
        <f t="shared" ca="1" si="548"/>
        <v>1107730.3273865453</v>
      </c>
      <c r="R639" s="14">
        <f ca="1">SUM(P$12:P639)</f>
        <v>566117.83209230658</v>
      </c>
      <c r="S639" s="77">
        <f ca="1">SUM(N$12:N639)+SUMIF(O$12:O639, "&lt;0")</f>
        <v>541612.49529422924</v>
      </c>
      <c r="U639" s="78">
        <v>44813</v>
      </c>
      <c r="V639" s="79">
        <f t="shared" ca="1" si="506"/>
        <v>1250</v>
      </c>
      <c r="W639" s="79">
        <f t="shared" ca="1" si="532"/>
        <v>1250</v>
      </c>
      <c r="X639" s="79">
        <f t="shared" ca="1" si="541"/>
        <v>51.371000000006916</v>
      </c>
      <c r="Y639" s="79">
        <f t="shared" ca="1" si="507"/>
        <v>1198.6289999999931</v>
      </c>
      <c r="Z639" s="79">
        <f t="shared" ca="1" si="508"/>
        <v>1198.6289999999931</v>
      </c>
      <c r="AA639" s="79">
        <f t="shared" ca="1" si="549"/>
        <v>773631.60100000002</v>
      </c>
      <c r="AB639" s="14">
        <f ca="1">SUM(Z$12:Z639)</f>
        <v>393059.49900000001</v>
      </c>
      <c r="AC639" s="77">
        <f ca="1">SUM(X$12:X639)+SUMIF(Y$12:Y639, "&lt;0")</f>
        <v>380572.10199999996</v>
      </c>
      <c r="AE639" s="78">
        <v>44813</v>
      </c>
      <c r="AF639" s="79">
        <f t="shared" ca="1" si="509"/>
        <v>2000</v>
      </c>
      <c r="AG639" s="79">
        <f t="shared" ca="1" si="533"/>
        <v>2000</v>
      </c>
      <c r="AH639" s="79">
        <f t="shared" ca="1" si="542"/>
        <v>722.78372984516136</v>
      </c>
      <c r="AI639" s="79">
        <f t="shared" ca="1" si="510"/>
        <v>1277.2162701548386</v>
      </c>
      <c r="AJ639" s="79">
        <f t="shared" ca="1" si="511"/>
        <v>1277.2162701548386</v>
      </c>
      <c r="AK639" s="79">
        <f t="shared" ca="1" si="528"/>
        <v>1190081.4901089161</v>
      </c>
      <c r="AL639" s="14">
        <f ca="1">SUM(AJ$12:AJ639)</f>
        <v>608964.76866941818</v>
      </c>
      <c r="AM639" s="77">
        <f ca="1">SUM(AH$12:AH639)+SUMIF(AI$12:AI639, "&lt;0")</f>
        <v>581116.72143949813</v>
      </c>
      <c r="AO639" s="78">
        <v>44813</v>
      </c>
      <c r="AP639" s="79">
        <f t="shared" ca="1" si="512"/>
        <v>3000</v>
      </c>
      <c r="AQ639" s="79">
        <f t="shared" ca="1" si="534"/>
        <v>3000</v>
      </c>
      <c r="AR639" s="79">
        <f t="shared" ca="1" si="543"/>
        <v>1237.2450804695377</v>
      </c>
      <c r="AS639" s="79">
        <f t="shared" ca="1" si="513"/>
        <v>1762.7549195304623</v>
      </c>
      <c r="AT639" s="79">
        <f t="shared" ca="1" si="514"/>
        <v>1762.7549195304623</v>
      </c>
      <c r="AU639" s="79">
        <f t="shared" ca="1" si="550"/>
        <v>1717967.7235622816</v>
      </c>
      <c r="AV639" s="14">
        <f ca="1">SUM(AT$12:AT639)</f>
        <v>878224.97851041472</v>
      </c>
      <c r="AW639" s="77">
        <f ca="1">SUM(AR$12:AR639)+SUMIF(AS$12:AS639, "&lt;0")</f>
        <v>839742.74505186733</v>
      </c>
      <c r="AX639" s="14"/>
      <c r="AZ639" s="78">
        <v>44813</v>
      </c>
      <c r="BA639" s="79">
        <f t="shared" ca="1" si="515"/>
        <v>1500</v>
      </c>
      <c r="BB639" s="79">
        <f t="shared" ca="1" si="535"/>
        <v>1500</v>
      </c>
      <c r="BC639" s="79">
        <f t="shared" ca="1" si="544"/>
        <v>301.37100000000692</v>
      </c>
      <c r="BD639" s="79">
        <f t="shared" ca="1" si="516"/>
        <v>1198.6289999999931</v>
      </c>
      <c r="BE639" s="79">
        <f t="shared" ca="1" si="517"/>
        <v>1198.6289999999931</v>
      </c>
      <c r="BF639" s="79">
        <f t="shared" ca="1" si="551"/>
        <v>912631.60100000002</v>
      </c>
      <c r="BG639" s="14">
        <f ca="1">SUM(BE$12:BE639)</f>
        <v>465059.49900000001</v>
      </c>
      <c r="BH639" s="77">
        <f ca="1">SUM(BC$12:BC639)+SUMIF(BD$12:BD639, "&lt;0")</f>
        <v>447572.10200000001</v>
      </c>
      <c r="BJ639" s="78">
        <v>44813</v>
      </c>
      <c r="BK639" s="79">
        <f t="shared" ca="1" si="518"/>
        <v>1750</v>
      </c>
      <c r="BL639" s="79">
        <f t="shared" ca="1" si="536"/>
        <v>1750</v>
      </c>
      <c r="BM639" s="79">
        <f t="shared" ca="1" si="545"/>
        <v>551.37100000000692</v>
      </c>
      <c r="BN639" s="79">
        <f t="shared" ca="1" si="519"/>
        <v>1198.6289999999931</v>
      </c>
      <c r="BO639" s="79">
        <f t="shared" ca="1" si="520"/>
        <v>1198.6289999999931</v>
      </c>
      <c r="BP639" s="79">
        <f t="shared" ca="1" si="552"/>
        <v>1051631.601</v>
      </c>
      <c r="BQ639" s="14">
        <f ca="1">SUM(BO$12:BO639)</f>
        <v>537059.49899999984</v>
      </c>
      <c r="BR639" s="77">
        <f ca="1">SUM(BM$12:BM639)+SUMIF(BN$12:BN639, "&lt;0")</f>
        <v>514572.10199999996</v>
      </c>
      <c r="BT639" s="78">
        <v>44813</v>
      </c>
      <c r="BU639" s="79">
        <f t="shared" ca="1" si="521"/>
        <v>2000</v>
      </c>
      <c r="BV639" s="79">
        <f t="shared" ca="1" si="537"/>
        <v>2000</v>
      </c>
      <c r="BW639" s="79">
        <f t="shared" ca="1" si="546"/>
        <v>722.78372984516136</v>
      </c>
      <c r="BX639" s="79">
        <f t="shared" ca="1" si="522"/>
        <v>1277.2162701548386</v>
      </c>
      <c r="BY639" s="79">
        <f t="shared" ca="1" si="523"/>
        <v>1277.2162701548386</v>
      </c>
      <c r="BZ639" s="79">
        <f t="shared" ca="1" si="529"/>
        <v>1190081.4901089161</v>
      </c>
      <c r="CA639" s="14">
        <f ca="1">SUM(BY$12:BY639)</f>
        <v>608964.76866941818</v>
      </c>
      <c r="CB639" s="77">
        <f ca="1">SUM(BW$12:BW639)+SUMIF(BX$12:BX639, "&lt;0")</f>
        <v>581116.72143949813</v>
      </c>
      <c r="CD639" s="78">
        <v>44813</v>
      </c>
      <c r="CE639" s="79">
        <f t="shared" ca="1" si="524"/>
        <v>2500</v>
      </c>
      <c r="CF639" s="79">
        <f t="shared" ca="1" si="538"/>
        <v>2500</v>
      </c>
      <c r="CG639" s="79">
        <f t="shared" ca="1" si="547"/>
        <v>737.2450804695377</v>
      </c>
      <c r="CH639" s="79">
        <f t="shared" ca="1" si="525"/>
        <v>1762.7549195304623</v>
      </c>
      <c r="CI639" s="79">
        <f t="shared" ca="1" si="526"/>
        <v>1762.7549195304623</v>
      </c>
      <c r="CJ639" s="79">
        <f t="shared" ca="1" si="553"/>
        <v>1459341.6999499127</v>
      </c>
      <c r="CK639" s="14">
        <f ca="1">SUM(CI$12:CI639)</f>
        <v>746224.9785104146</v>
      </c>
      <c r="CL639" s="77">
        <f ca="1">SUM(CG$12:CG639)+SUMIF(CH$12:CH639, "&lt;0")</f>
        <v>713116.72143949813</v>
      </c>
    </row>
    <row r="640" spans="1:90" x14ac:dyDescent="0.2">
      <c r="A640" s="56">
        <v>44814</v>
      </c>
      <c r="B640" s="76">
        <f ca="1">IF($A640&gt;= $C$5,$C$6, INDEX('[1]Historical Data'!$D$2:$D$742, MATCH(A640, '[1]Historical Data'!$B$2:$B$742, 0)))</f>
        <v>1942.7882857142852</v>
      </c>
      <c r="C640" s="79">
        <f t="shared" ca="1" si="530"/>
        <v>1942.7882857142852</v>
      </c>
      <c r="D640" s="79">
        <f t="shared" ca="1" si="539"/>
        <v>451.12128571428025</v>
      </c>
      <c r="E640" s="79">
        <f t="shared" ca="1" si="501"/>
        <v>1491.6670000000049</v>
      </c>
      <c r="F640" s="79">
        <f t="shared" ca="1" si="502"/>
        <v>1491.6670000000049</v>
      </c>
      <c r="G640" s="79">
        <f t="shared" ca="1" si="527"/>
        <v>1160764.6761428746</v>
      </c>
      <c r="H640" s="14">
        <f ca="1">SUM(F$12:F640)</f>
        <v>594074.19228571386</v>
      </c>
      <c r="I640" s="77">
        <f ca="1">SUM(D$12:D640)+SUMIF(E$12:E640, "&lt;0")</f>
        <v>566690.48385714251</v>
      </c>
      <c r="J640" s="14"/>
      <c r="K640" s="78">
        <v>44814</v>
      </c>
      <c r="L640" s="79">
        <f t="shared" ca="1" si="503"/>
        <v>1850.8969899038457</v>
      </c>
      <c r="M640" s="79">
        <f t="shared" ca="1" si="531"/>
        <v>1850.8969899038457</v>
      </c>
      <c r="N640" s="79">
        <f t="shared" ca="1" si="540"/>
        <v>359.22998990384076</v>
      </c>
      <c r="O640" s="79">
        <f t="shared" ca="1" si="504"/>
        <v>1491.6670000000049</v>
      </c>
      <c r="P640" s="79">
        <f t="shared" ca="1" si="505"/>
        <v>1491.6670000000049</v>
      </c>
      <c r="Q640" s="79">
        <f t="shared" ca="1" si="548"/>
        <v>1109581.2243764491</v>
      </c>
      <c r="R640" s="14">
        <f ca="1">SUM(P$12:P640)</f>
        <v>567609.49909230659</v>
      </c>
      <c r="S640" s="77">
        <f ca="1">SUM(N$12:N640)+SUMIF(O$12:O640, "&lt;0")</f>
        <v>541971.72528413311</v>
      </c>
      <c r="U640" s="78">
        <v>44814</v>
      </c>
      <c r="V640" s="79">
        <f t="shared" ca="1" si="506"/>
        <v>1250</v>
      </c>
      <c r="W640" s="79">
        <f t="shared" ca="1" si="532"/>
        <v>1250</v>
      </c>
      <c r="X640" s="79">
        <f t="shared" ca="1" si="541"/>
        <v>0</v>
      </c>
      <c r="Y640" s="79">
        <f t="shared" ca="1" si="507"/>
        <v>1250</v>
      </c>
      <c r="Z640" s="79">
        <f t="shared" ca="1" si="508"/>
        <v>1250</v>
      </c>
      <c r="AA640" s="79">
        <f t="shared" ca="1" si="549"/>
        <v>774881.60100000002</v>
      </c>
      <c r="AB640" s="14">
        <f ca="1">SUM(Z$12:Z640)</f>
        <v>394309.49900000001</v>
      </c>
      <c r="AC640" s="77">
        <f ca="1">SUM(X$12:X640)+SUMIF(Y$12:Y640, "&lt;0")</f>
        <v>380572.10199999996</v>
      </c>
      <c r="AE640" s="78">
        <v>44814</v>
      </c>
      <c r="AF640" s="79">
        <f t="shared" ca="1" si="509"/>
        <v>2000</v>
      </c>
      <c r="AG640" s="79">
        <f t="shared" ca="1" si="533"/>
        <v>2000</v>
      </c>
      <c r="AH640" s="79">
        <f t="shared" ca="1" si="542"/>
        <v>453.25097649225222</v>
      </c>
      <c r="AI640" s="79">
        <f t="shared" ca="1" si="510"/>
        <v>1546.7490235077478</v>
      </c>
      <c r="AJ640" s="79">
        <f t="shared" ca="1" si="511"/>
        <v>1546.7490235077478</v>
      </c>
      <c r="AK640" s="79">
        <f t="shared" ca="1" si="528"/>
        <v>1192081.4901089161</v>
      </c>
      <c r="AL640" s="14">
        <f ca="1">SUM(AJ$12:AJ640)</f>
        <v>610511.51769292587</v>
      </c>
      <c r="AM640" s="77">
        <f ca="1">SUM(AH$12:AH640)+SUMIF(AI$12:AI640, "&lt;0")</f>
        <v>581569.97241599043</v>
      </c>
      <c r="AO640" s="78">
        <v>44814</v>
      </c>
      <c r="AP640" s="79">
        <f t="shared" ca="1" si="512"/>
        <v>3000</v>
      </c>
      <c r="AQ640" s="79">
        <f t="shared" ca="1" si="534"/>
        <v>3000</v>
      </c>
      <c r="AR640" s="79">
        <f t="shared" ca="1" si="543"/>
        <v>944.20708046952586</v>
      </c>
      <c r="AS640" s="79">
        <f t="shared" ca="1" si="513"/>
        <v>2055.7929195304741</v>
      </c>
      <c r="AT640" s="79">
        <f t="shared" ca="1" si="514"/>
        <v>2055.7929195304741</v>
      </c>
      <c r="AU640" s="79">
        <f t="shared" ca="1" si="550"/>
        <v>1720967.7235622816</v>
      </c>
      <c r="AV640" s="14">
        <f ca="1">SUM(AT$12:AT640)</f>
        <v>880280.77142994513</v>
      </c>
      <c r="AW640" s="77">
        <f ca="1">SUM(AR$12:AR640)+SUMIF(AS$12:AS640, "&lt;0")</f>
        <v>840686.95213233691</v>
      </c>
      <c r="AX640" s="14"/>
      <c r="AZ640" s="78">
        <v>44814</v>
      </c>
      <c r="BA640" s="79">
        <f t="shared" ca="1" si="515"/>
        <v>1500</v>
      </c>
      <c r="BB640" s="79">
        <f t="shared" ca="1" si="535"/>
        <v>1500</v>
      </c>
      <c r="BC640" s="79">
        <f t="shared" ca="1" si="544"/>
        <v>8.3329999999950815</v>
      </c>
      <c r="BD640" s="79">
        <f t="shared" ca="1" si="516"/>
        <v>1491.6670000000049</v>
      </c>
      <c r="BE640" s="79">
        <f t="shared" ca="1" si="517"/>
        <v>1491.6670000000049</v>
      </c>
      <c r="BF640" s="79">
        <f t="shared" ca="1" si="551"/>
        <v>914131.60100000002</v>
      </c>
      <c r="BG640" s="14">
        <f ca="1">SUM(BE$12:BE640)</f>
        <v>466551.16600000003</v>
      </c>
      <c r="BH640" s="77">
        <f ca="1">SUM(BC$12:BC640)+SUMIF(BD$12:BD640, "&lt;0")</f>
        <v>447580.435</v>
      </c>
      <c r="BJ640" s="78">
        <v>44814</v>
      </c>
      <c r="BK640" s="79">
        <f t="shared" ca="1" si="518"/>
        <v>1750</v>
      </c>
      <c r="BL640" s="79">
        <f t="shared" ca="1" si="536"/>
        <v>1750</v>
      </c>
      <c r="BM640" s="79">
        <f t="shared" ca="1" si="545"/>
        <v>258.33299999999508</v>
      </c>
      <c r="BN640" s="79">
        <f t="shared" ca="1" si="519"/>
        <v>1491.6670000000049</v>
      </c>
      <c r="BO640" s="79">
        <f t="shared" ca="1" si="520"/>
        <v>1491.6670000000049</v>
      </c>
      <c r="BP640" s="79">
        <f t="shared" ca="1" si="552"/>
        <v>1053381.601</v>
      </c>
      <c r="BQ640" s="14">
        <f ca="1">SUM(BO$12:BO640)</f>
        <v>538551.16599999985</v>
      </c>
      <c r="BR640" s="77">
        <f ca="1">SUM(BM$12:BM640)+SUMIF(BN$12:BN640, "&lt;0")</f>
        <v>514830.43499999994</v>
      </c>
      <c r="BT640" s="78">
        <v>44814</v>
      </c>
      <c r="BU640" s="79">
        <f t="shared" ca="1" si="521"/>
        <v>2000</v>
      </c>
      <c r="BV640" s="79">
        <f t="shared" ca="1" si="537"/>
        <v>2000</v>
      </c>
      <c r="BW640" s="79">
        <f t="shared" ca="1" si="546"/>
        <v>453.25097649225222</v>
      </c>
      <c r="BX640" s="79">
        <f t="shared" ca="1" si="522"/>
        <v>1546.7490235077478</v>
      </c>
      <c r="BY640" s="79">
        <f t="shared" ca="1" si="523"/>
        <v>1546.7490235077478</v>
      </c>
      <c r="BZ640" s="79">
        <f t="shared" ca="1" si="529"/>
        <v>1192081.4901089161</v>
      </c>
      <c r="CA640" s="14">
        <f ca="1">SUM(BY$12:BY640)</f>
        <v>610511.51769292587</v>
      </c>
      <c r="CB640" s="77">
        <f ca="1">SUM(BW$12:BW640)+SUMIF(BX$12:BX640, "&lt;0")</f>
        <v>581569.97241599043</v>
      </c>
      <c r="CD640" s="78">
        <v>44814</v>
      </c>
      <c r="CE640" s="79">
        <f t="shared" ca="1" si="524"/>
        <v>2500</v>
      </c>
      <c r="CF640" s="79">
        <f t="shared" ca="1" si="538"/>
        <v>2500</v>
      </c>
      <c r="CG640" s="79">
        <f t="shared" ca="1" si="547"/>
        <v>453.25097649225222</v>
      </c>
      <c r="CH640" s="79">
        <f t="shared" ca="1" si="525"/>
        <v>2046.7490235077478</v>
      </c>
      <c r="CI640" s="79">
        <f t="shared" ca="1" si="526"/>
        <v>2046.7490235077478</v>
      </c>
      <c r="CJ640" s="79">
        <f t="shared" ca="1" si="553"/>
        <v>1461841.6999499127</v>
      </c>
      <c r="CK640" s="14">
        <f ca="1">SUM(CI$12:CI640)</f>
        <v>748271.7275339223</v>
      </c>
      <c r="CL640" s="77">
        <f ca="1">SUM(CG$12:CG640)+SUMIF(CH$12:CH640, "&lt;0")</f>
        <v>713569.97241599043</v>
      </c>
    </row>
    <row r="641" spans="1:90" x14ac:dyDescent="0.2">
      <c r="A641" s="56">
        <v>44815</v>
      </c>
      <c r="B641" s="76">
        <f ca="1">IF($A641&gt;= $C$5,$C$6, INDEX('[1]Historical Data'!$D$2:$D$742, MATCH(A641, '[1]Historical Data'!$B$2:$B$742, 0)))</f>
        <v>1942.7882857142852</v>
      </c>
      <c r="C641" s="79">
        <f t="shared" ca="1" si="530"/>
        <v>1942.7882857142852</v>
      </c>
      <c r="D641" s="79">
        <f t="shared" ca="1" si="539"/>
        <v>589.41828571428437</v>
      </c>
      <c r="E641" s="79">
        <f t="shared" ca="1" si="501"/>
        <v>1353.3700000000008</v>
      </c>
      <c r="F641" s="79">
        <f t="shared" ca="1" si="502"/>
        <v>1353.3700000000008</v>
      </c>
      <c r="G641" s="79">
        <f t="shared" ca="1" si="527"/>
        <v>1162707.464428589</v>
      </c>
      <c r="H641" s="14">
        <f ca="1">SUM(F$12:F641)</f>
        <v>595427.56228571385</v>
      </c>
      <c r="I641" s="77">
        <f ca="1">SUM(D$12:D641)+SUMIF(E$12:E641, "&lt;0")</f>
        <v>567279.90214285674</v>
      </c>
      <c r="J641" s="14"/>
      <c r="K641" s="78">
        <v>44815</v>
      </c>
      <c r="L641" s="79">
        <f t="shared" ca="1" si="503"/>
        <v>1850.8969899038457</v>
      </c>
      <c r="M641" s="79">
        <f t="shared" ca="1" si="531"/>
        <v>1850.8969899038457</v>
      </c>
      <c r="N641" s="79">
        <f t="shared" ca="1" si="540"/>
        <v>497.52698990384488</v>
      </c>
      <c r="O641" s="79">
        <f t="shared" ca="1" si="504"/>
        <v>1353.3700000000008</v>
      </c>
      <c r="P641" s="79">
        <f t="shared" ca="1" si="505"/>
        <v>1353.3700000000008</v>
      </c>
      <c r="Q641" s="79">
        <f t="shared" ca="1" si="548"/>
        <v>1111432.121366353</v>
      </c>
      <c r="R641" s="14">
        <f ca="1">SUM(P$12:P641)</f>
        <v>568962.86909230659</v>
      </c>
      <c r="S641" s="77">
        <f ca="1">SUM(N$12:N641)+SUMIF(O$12:O641, "&lt;0")</f>
        <v>542469.25227403699</v>
      </c>
      <c r="U641" s="78">
        <v>44815</v>
      </c>
      <c r="V641" s="79">
        <f t="shared" ca="1" si="506"/>
        <v>1250</v>
      </c>
      <c r="W641" s="79">
        <f t="shared" ca="1" si="532"/>
        <v>1250</v>
      </c>
      <c r="X641" s="79">
        <f t="shared" ca="1" si="541"/>
        <v>0</v>
      </c>
      <c r="Y641" s="79">
        <f t="shared" ca="1" si="507"/>
        <v>1250</v>
      </c>
      <c r="Z641" s="79">
        <f t="shared" ca="1" si="508"/>
        <v>1250</v>
      </c>
      <c r="AA641" s="79">
        <f t="shared" ca="1" si="549"/>
        <v>776131.60100000002</v>
      </c>
      <c r="AB641" s="14">
        <f ca="1">SUM(Z$12:Z641)</f>
        <v>395559.49900000001</v>
      </c>
      <c r="AC641" s="77">
        <f ca="1">SUM(X$12:X641)+SUMIF(Y$12:Y641, "&lt;0")</f>
        <v>380572.10199999996</v>
      </c>
      <c r="AE641" s="78">
        <v>44815</v>
      </c>
      <c r="AF641" s="79">
        <f t="shared" ca="1" si="509"/>
        <v>2000</v>
      </c>
      <c r="AG641" s="79">
        <f t="shared" ca="1" si="533"/>
        <v>2000</v>
      </c>
      <c r="AH641" s="79">
        <f t="shared" ca="1" si="542"/>
        <v>615.05322313935926</v>
      </c>
      <c r="AI641" s="79">
        <f t="shared" ca="1" si="510"/>
        <v>1384.9467768606407</v>
      </c>
      <c r="AJ641" s="79">
        <f t="shared" ca="1" si="511"/>
        <v>1384.9467768606407</v>
      </c>
      <c r="AK641" s="79">
        <f t="shared" ca="1" si="528"/>
        <v>1194081.4901089161</v>
      </c>
      <c r="AL641" s="14">
        <f ca="1">SUM(AJ$12:AJ641)</f>
        <v>611896.4644697865</v>
      </c>
      <c r="AM641" s="77">
        <f ca="1">SUM(AH$12:AH641)+SUMIF(AI$12:AI641, "&lt;0")</f>
        <v>582185.0256391298</v>
      </c>
      <c r="AO641" s="78">
        <v>44815</v>
      </c>
      <c r="AP641" s="79">
        <f t="shared" ca="1" si="512"/>
        <v>3000</v>
      </c>
      <c r="AQ641" s="79">
        <f t="shared" ca="1" si="534"/>
        <v>3000</v>
      </c>
      <c r="AR641" s="79">
        <f t="shared" ca="1" si="543"/>
        <v>1082.5040804695302</v>
      </c>
      <c r="AS641" s="79">
        <f t="shared" ca="1" si="513"/>
        <v>1917.4959195304698</v>
      </c>
      <c r="AT641" s="79">
        <f t="shared" ca="1" si="514"/>
        <v>1917.4959195304698</v>
      </c>
      <c r="AU641" s="79">
        <f t="shared" ca="1" si="550"/>
        <v>1723967.7235622816</v>
      </c>
      <c r="AV641" s="14">
        <f ca="1">SUM(AT$12:AT641)</f>
        <v>882198.26734947565</v>
      </c>
      <c r="AW641" s="77">
        <f ca="1">SUM(AR$12:AR641)+SUMIF(AS$12:AS641, "&lt;0")</f>
        <v>841769.4562128064</v>
      </c>
      <c r="AX641" s="14"/>
      <c r="AZ641" s="78">
        <v>44815</v>
      </c>
      <c r="BA641" s="79">
        <f t="shared" ca="1" si="515"/>
        <v>1500</v>
      </c>
      <c r="BB641" s="79">
        <f t="shared" ca="1" si="535"/>
        <v>1500</v>
      </c>
      <c r="BC641" s="79">
        <f t="shared" ca="1" si="544"/>
        <v>146.6299999999992</v>
      </c>
      <c r="BD641" s="79">
        <f t="shared" ca="1" si="516"/>
        <v>1353.3700000000008</v>
      </c>
      <c r="BE641" s="79">
        <f t="shared" ca="1" si="517"/>
        <v>1353.3700000000008</v>
      </c>
      <c r="BF641" s="79">
        <f t="shared" ca="1" si="551"/>
        <v>915631.60100000002</v>
      </c>
      <c r="BG641" s="14">
        <f ca="1">SUM(BE$12:BE641)</f>
        <v>467904.53600000002</v>
      </c>
      <c r="BH641" s="77">
        <f ca="1">SUM(BC$12:BC641)+SUMIF(BD$12:BD641, "&lt;0")</f>
        <v>447727.065</v>
      </c>
      <c r="BJ641" s="78">
        <v>44815</v>
      </c>
      <c r="BK641" s="79">
        <f t="shared" ca="1" si="518"/>
        <v>1750</v>
      </c>
      <c r="BL641" s="79">
        <f t="shared" ca="1" si="536"/>
        <v>1750</v>
      </c>
      <c r="BM641" s="79">
        <f t="shared" ca="1" si="545"/>
        <v>396.6299999999992</v>
      </c>
      <c r="BN641" s="79">
        <f t="shared" ca="1" si="519"/>
        <v>1353.3700000000008</v>
      </c>
      <c r="BO641" s="79">
        <f t="shared" ca="1" si="520"/>
        <v>1353.3700000000008</v>
      </c>
      <c r="BP641" s="79">
        <f t="shared" ca="1" si="552"/>
        <v>1055131.601</v>
      </c>
      <c r="BQ641" s="14">
        <f ca="1">SUM(BO$12:BO641)</f>
        <v>539904.53599999985</v>
      </c>
      <c r="BR641" s="77">
        <f ca="1">SUM(BM$12:BM641)+SUMIF(BN$12:BN641, "&lt;0")</f>
        <v>515227.06499999994</v>
      </c>
      <c r="BT641" s="78">
        <v>44815</v>
      </c>
      <c r="BU641" s="79">
        <f t="shared" ca="1" si="521"/>
        <v>2000</v>
      </c>
      <c r="BV641" s="79">
        <f t="shared" ca="1" si="537"/>
        <v>2000</v>
      </c>
      <c r="BW641" s="79">
        <f t="shared" ca="1" si="546"/>
        <v>615.05322313935926</v>
      </c>
      <c r="BX641" s="79">
        <f t="shared" ca="1" si="522"/>
        <v>1384.9467768606407</v>
      </c>
      <c r="BY641" s="79">
        <f t="shared" ca="1" si="523"/>
        <v>1384.9467768606407</v>
      </c>
      <c r="BZ641" s="79">
        <f t="shared" ca="1" si="529"/>
        <v>1194081.4901089161</v>
      </c>
      <c r="CA641" s="14">
        <f ca="1">SUM(BY$12:BY641)</f>
        <v>611896.4644697865</v>
      </c>
      <c r="CB641" s="77">
        <f ca="1">SUM(BW$12:BW641)+SUMIF(BX$12:BX641, "&lt;0")</f>
        <v>582185.0256391298</v>
      </c>
      <c r="CD641" s="78">
        <v>44815</v>
      </c>
      <c r="CE641" s="79">
        <f t="shared" ca="1" si="524"/>
        <v>2500</v>
      </c>
      <c r="CF641" s="79">
        <f t="shared" ca="1" si="538"/>
        <v>2500</v>
      </c>
      <c r="CG641" s="79">
        <f t="shared" ca="1" si="547"/>
        <v>615.05322313935926</v>
      </c>
      <c r="CH641" s="79">
        <f t="shared" ca="1" si="525"/>
        <v>1884.9467768606407</v>
      </c>
      <c r="CI641" s="79">
        <f t="shared" ca="1" si="526"/>
        <v>1884.9467768606407</v>
      </c>
      <c r="CJ641" s="79">
        <f t="shared" ca="1" si="553"/>
        <v>1464341.6999499127</v>
      </c>
      <c r="CK641" s="14">
        <f ca="1">SUM(CI$12:CI641)</f>
        <v>750156.67431078292</v>
      </c>
      <c r="CL641" s="77">
        <f ca="1">SUM(CG$12:CG641)+SUMIF(CH$12:CH641, "&lt;0")</f>
        <v>714185.0256391298</v>
      </c>
    </row>
    <row r="642" spans="1:90" x14ac:dyDescent="0.2">
      <c r="A642" s="56">
        <v>44816</v>
      </c>
      <c r="B642" s="76">
        <f ca="1">IF($A642&gt;= $C$5,$C$6, INDEX('[1]Historical Data'!$D$2:$D$742, MATCH(A642, '[1]Historical Data'!$B$2:$B$742, 0)))</f>
        <v>1942.7882857142852</v>
      </c>
      <c r="C642" s="79">
        <f t="shared" ca="1" si="530"/>
        <v>1942.7882857142852</v>
      </c>
      <c r="D642" s="79">
        <f t="shared" ca="1" si="539"/>
        <v>1333.3132857142889</v>
      </c>
      <c r="E642" s="79">
        <f t="shared" ca="1" si="501"/>
        <v>609.47499999999627</v>
      </c>
      <c r="F642" s="79">
        <f t="shared" ca="1" si="502"/>
        <v>609.47499999999627</v>
      </c>
      <c r="G642" s="79">
        <f t="shared" ca="1" si="527"/>
        <v>1164650.2527143033</v>
      </c>
      <c r="H642" s="14">
        <f ca="1">SUM(F$12:F642)</f>
        <v>596037.03728571383</v>
      </c>
      <c r="I642" s="77">
        <f ca="1">SUM(D$12:D642)+SUMIF(E$12:E642, "&lt;0")</f>
        <v>568613.21542857098</v>
      </c>
      <c r="J642" s="14"/>
      <c r="K642" s="78">
        <v>44816</v>
      </c>
      <c r="L642" s="79">
        <f t="shared" ca="1" si="503"/>
        <v>1850.8969899038457</v>
      </c>
      <c r="M642" s="79">
        <f t="shared" ca="1" si="531"/>
        <v>1850.8969899038457</v>
      </c>
      <c r="N642" s="79">
        <f t="shared" ca="1" si="540"/>
        <v>1241.4219899038494</v>
      </c>
      <c r="O642" s="79">
        <f t="shared" ca="1" si="504"/>
        <v>609.47499999999627</v>
      </c>
      <c r="P642" s="79">
        <f t="shared" ca="1" si="505"/>
        <v>609.47499999999627</v>
      </c>
      <c r="Q642" s="79">
        <f t="shared" ca="1" si="548"/>
        <v>1113283.0183562569</v>
      </c>
      <c r="R642" s="14">
        <f ca="1">SUM(P$12:P642)</f>
        <v>569572.34409230656</v>
      </c>
      <c r="S642" s="77">
        <f ca="1">SUM(N$12:N642)+SUMIF(O$12:O642, "&lt;0")</f>
        <v>543710.67426394089</v>
      </c>
      <c r="U642" s="78">
        <v>44816</v>
      </c>
      <c r="V642" s="79">
        <f t="shared" ca="1" si="506"/>
        <v>1250</v>
      </c>
      <c r="W642" s="79">
        <f t="shared" ca="1" si="532"/>
        <v>1250</v>
      </c>
      <c r="X642" s="79">
        <f t="shared" ca="1" si="541"/>
        <v>295.48799999999801</v>
      </c>
      <c r="Y642" s="79">
        <f t="shared" ca="1" si="507"/>
        <v>954.51200000000199</v>
      </c>
      <c r="Z642" s="79">
        <f t="shared" ca="1" si="508"/>
        <v>954.51200000000199</v>
      </c>
      <c r="AA642" s="79">
        <f t="shared" ca="1" si="549"/>
        <v>777381.60100000002</v>
      </c>
      <c r="AB642" s="14">
        <f ca="1">SUM(Z$12:Z642)</f>
        <v>396514.011</v>
      </c>
      <c r="AC642" s="77">
        <f ca="1">SUM(X$12:X642)+SUMIF(Y$12:Y642, "&lt;0")</f>
        <v>380867.58999999997</v>
      </c>
      <c r="AE642" s="78">
        <v>44816</v>
      </c>
      <c r="AF642" s="79">
        <f t="shared" ca="1" si="509"/>
        <v>2000</v>
      </c>
      <c r="AG642" s="79">
        <f t="shared" ca="1" si="533"/>
        <v>2000</v>
      </c>
      <c r="AH642" s="79">
        <f t="shared" ca="1" si="542"/>
        <v>1382.4534697864667</v>
      </c>
      <c r="AI642" s="79">
        <f t="shared" ca="1" si="510"/>
        <v>617.54653021353329</v>
      </c>
      <c r="AJ642" s="79">
        <f t="shared" ca="1" si="511"/>
        <v>617.54653021353329</v>
      </c>
      <c r="AK642" s="79">
        <f t="shared" ca="1" si="528"/>
        <v>1196081.4901089161</v>
      </c>
      <c r="AL642" s="14">
        <f ca="1">SUM(AJ$12:AJ642)</f>
        <v>612514.01100000006</v>
      </c>
      <c r="AM642" s="77">
        <f ca="1">SUM(AH$12:AH642)+SUMIF(AI$12:AI642, "&lt;0")</f>
        <v>583567.47910891625</v>
      </c>
      <c r="AO642" s="78">
        <v>44816</v>
      </c>
      <c r="AP642" s="79">
        <f t="shared" ca="1" si="512"/>
        <v>3000</v>
      </c>
      <c r="AQ642" s="79">
        <f t="shared" ca="1" si="534"/>
        <v>3000</v>
      </c>
      <c r="AR642" s="79">
        <f t="shared" ca="1" si="543"/>
        <v>1826.3990804695343</v>
      </c>
      <c r="AS642" s="79">
        <f t="shared" ca="1" si="513"/>
        <v>1173.6009195304657</v>
      </c>
      <c r="AT642" s="79">
        <f t="shared" ca="1" si="514"/>
        <v>1173.6009195304657</v>
      </c>
      <c r="AU642" s="79">
        <f t="shared" ca="1" si="550"/>
        <v>1726967.7235622816</v>
      </c>
      <c r="AV642" s="14">
        <f ca="1">SUM(AT$12:AT642)</f>
        <v>883371.86826900614</v>
      </c>
      <c r="AW642" s="77">
        <f ca="1">SUM(AR$12:AR642)+SUMIF(AS$12:AS642, "&lt;0")</f>
        <v>843595.8552932759</v>
      </c>
      <c r="AX642" s="14"/>
      <c r="AZ642" s="78">
        <v>44816</v>
      </c>
      <c r="BA642" s="79">
        <f t="shared" ca="1" si="515"/>
        <v>1500</v>
      </c>
      <c r="BB642" s="79">
        <f t="shared" ca="1" si="535"/>
        <v>1500</v>
      </c>
      <c r="BC642" s="79">
        <f t="shared" ca="1" si="544"/>
        <v>890.52500000000373</v>
      </c>
      <c r="BD642" s="79">
        <f t="shared" ca="1" si="516"/>
        <v>609.47499999999627</v>
      </c>
      <c r="BE642" s="79">
        <f t="shared" ca="1" si="517"/>
        <v>609.47499999999627</v>
      </c>
      <c r="BF642" s="79">
        <f t="shared" ca="1" si="551"/>
        <v>917131.60100000002</v>
      </c>
      <c r="BG642" s="14">
        <f ca="1">SUM(BE$12:BE642)</f>
        <v>468514.011</v>
      </c>
      <c r="BH642" s="77">
        <f ca="1">SUM(BC$12:BC642)+SUMIF(BD$12:BD642, "&lt;0")</f>
        <v>448617.59</v>
      </c>
      <c r="BJ642" s="78">
        <v>44816</v>
      </c>
      <c r="BK642" s="79">
        <f t="shared" ca="1" si="518"/>
        <v>1750</v>
      </c>
      <c r="BL642" s="79">
        <f t="shared" ca="1" si="536"/>
        <v>1750</v>
      </c>
      <c r="BM642" s="79">
        <f t="shared" ca="1" si="545"/>
        <v>1140.5250000000037</v>
      </c>
      <c r="BN642" s="79">
        <f t="shared" ca="1" si="519"/>
        <v>609.47499999999627</v>
      </c>
      <c r="BO642" s="79">
        <f t="shared" ca="1" si="520"/>
        <v>609.47499999999627</v>
      </c>
      <c r="BP642" s="79">
        <f t="shared" ca="1" si="552"/>
        <v>1056881.601</v>
      </c>
      <c r="BQ642" s="14">
        <f ca="1">SUM(BO$12:BO642)</f>
        <v>540514.01099999982</v>
      </c>
      <c r="BR642" s="77">
        <f ca="1">SUM(BM$12:BM642)+SUMIF(BN$12:BN642, "&lt;0")</f>
        <v>516367.58999999997</v>
      </c>
      <c r="BT642" s="78">
        <v>44816</v>
      </c>
      <c r="BU642" s="79">
        <f t="shared" ca="1" si="521"/>
        <v>2000</v>
      </c>
      <c r="BV642" s="79">
        <f t="shared" ca="1" si="537"/>
        <v>2000</v>
      </c>
      <c r="BW642" s="79">
        <f t="shared" ca="1" si="546"/>
        <v>1382.4534697864667</v>
      </c>
      <c r="BX642" s="79">
        <f t="shared" ca="1" si="522"/>
        <v>617.54653021353329</v>
      </c>
      <c r="BY642" s="79">
        <f t="shared" ca="1" si="523"/>
        <v>617.54653021353329</v>
      </c>
      <c r="BZ642" s="79">
        <f t="shared" ca="1" si="529"/>
        <v>1196081.4901089161</v>
      </c>
      <c r="CA642" s="14">
        <f ca="1">SUM(BY$12:BY642)</f>
        <v>612514.01100000006</v>
      </c>
      <c r="CB642" s="77">
        <f ca="1">SUM(BW$12:BW642)+SUMIF(BX$12:BX642, "&lt;0")</f>
        <v>583567.47910891625</v>
      </c>
      <c r="CD642" s="78">
        <v>44816</v>
      </c>
      <c r="CE642" s="79">
        <f t="shared" ca="1" si="524"/>
        <v>2500</v>
      </c>
      <c r="CF642" s="79">
        <f t="shared" ca="1" si="538"/>
        <v>2500</v>
      </c>
      <c r="CG642" s="79">
        <f t="shared" ca="1" si="547"/>
        <v>1382.4534697864667</v>
      </c>
      <c r="CH642" s="79">
        <f t="shared" ca="1" si="525"/>
        <v>1117.5465302135333</v>
      </c>
      <c r="CI642" s="79">
        <f t="shared" ca="1" si="526"/>
        <v>1117.5465302135333</v>
      </c>
      <c r="CJ642" s="79">
        <f t="shared" ca="1" si="553"/>
        <v>1466841.6999499127</v>
      </c>
      <c r="CK642" s="14">
        <f ca="1">SUM(CI$12:CI642)</f>
        <v>751274.22084099648</v>
      </c>
      <c r="CL642" s="77">
        <f ca="1">SUM(CG$12:CG642)+SUMIF(CH$12:CH642, "&lt;0")</f>
        <v>715567.47910891625</v>
      </c>
    </row>
    <row r="643" spans="1:90" x14ac:dyDescent="0.2">
      <c r="A643" s="56">
        <v>44817</v>
      </c>
      <c r="B643" s="76">
        <f ca="1">IF($A643&gt;= $C$5,$C$6, INDEX('[1]Historical Data'!$D$2:$D$742, MATCH(A643, '[1]Historical Data'!$B$2:$B$742, 0)))</f>
        <v>1942.7882857142852</v>
      </c>
      <c r="C643" s="79">
        <f t="shared" ca="1" si="530"/>
        <v>1942.7882857142852</v>
      </c>
      <c r="D643" s="79">
        <f t="shared" ca="1" si="539"/>
        <v>1171.7392857142838</v>
      </c>
      <c r="E643" s="79">
        <f t="shared" ca="1" si="501"/>
        <v>771.04900000000134</v>
      </c>
      <c r="F643" s="79">
        <f t="shared" ca="1" si="502"/>
        <v>771.04900000000134</v>
      </c>
      <c r="G643" s="79">
        <f t="shared" ca="1" si="527"/>
        <v>1166593.0410000177</v>
      </c>
      <c r="H643" s="14">
        <f ca="1">SUM(F$12:F643)</f>
        <v>596808.08628571383</v>
      </c>
      <c r="I643" s="77">
        <f ca="1">SUM(D$12:D643)+SUMIF(E$12:E643, "&lt;0")</f>
        <v>569784.95471428521</v>
      </c>
      <c r="J643" s="14"/>
      <c r="K643" s="78">
        <v>44817</v>
      </c>
      <c r="L643" s="79">
        <f t="shared" ca="1" si="503"/>
        <v>1850.8969899038457</v>
      </c>
      <c r="M643" s="79">
        <f t="shared" ca="1" si="531"/>
        <v>1850.8969899038457</v>
      </c>
      <c r="N643" s="79">
        <f t="shared" ca="1" si="540"/>
        <v>1079.8479899038443</v>
      </c>
      <c r="O643" s="79">
        <f t="shared" ca="1" si="504"/>
        <v>771.04900000000134</v>
      </c>
      <c r="P643" s="79">
        <f t="shared" ca="1" si="505"/>
        <v>771.04900000000134</v>
      </c>
      <c r="Q643" s="79">
        <f t="shared" ca="1" si="548"/>
        <v>1115133.9153461608</v>
      </c>
      <c r="R643" s="14">
        <f ca="1">SUM(P$12:P643)</f>
        <v>570343.39309230656</v>
      </c>
      <c r="S643" s="77">
        <f ca="1">SUM(N$12:N643)+SUMIF(O$12:O643, "&lt;0")</f>
        <v>544790.52225384477</v>
      </c>
      <c r="U643" s="78">
        <v>44817</v>
      </c>
      <c r="V643" s="79">
        <f t="shared" ca="1" si="506"/>
        <v>1250</v>
      </c>
      <c r="W643" s="79">
        <f t="shared" ca="1" si="532"/>
        <v>1250</v>
      </c>
      <c r="X643" s="79">
        <f t="shared" ca="1" si="541"/>
        <v>478.95099999999866</v>
      </c>
      <c r="Y643" s="79">
        <f t="shared" ca="1" si="507"/>
        <v>771.04900000000134</v>
      </c>
      <c r="Z643" s="79">
        <f t="shared" ca="1" si="508"/>
        <v>771.04900000000134</v>
      </c>
      <c r="AA643" s="79">
        <f t="shared" ca="1" si="549"/>
        <v>778631.60100000002</v>
      </c>
      <c r="AB643" s="14">
        <f ca="1">SUM(Z$12:Z643)</f>
        <v>397285.06</v>
      </c>
      <c r="AC643" s="77">
        <f ca="1">SUM(X$12:X643)+SUMIF(Y$12:Y643, "&lt;0")</f>
        <v>381346.54099999997</v>
      </c>
      <c r="AE643" s="78">
        <v>44817</v>
      </c>
      <c r="AF643" s="79">
        <f t="shared" ca="1" si="509"/>
        <v>2000</v>
      </c>
      <c r="AG643" s="79">
        <f t="shared" ca="1" si="533"/>
        <v>2000</v>
      </c>
      <c r="AH643" s="79">
        <f t="shared" ca="1" si="542"/>
        <v>1228.9509999999987</v>
      </c>
      <c r="AI643" s="79">
        <f t="shared" ca="1" si="510"/>
        <v>771.04900000000134</v>
      </c>
      <c r="AJ643" s="79">
        <f t="shared" ca="1" si="511"/>
        <v>771.04900000000134</v>
      </c>
      <c r="AK643" s="79">
        <f t="shared" ca="1" si="528"/>
        <v>1198081.4901089161</v>
      </c>
      <c r="AL643" s="14">
        <f ca="1">SUM(AJ$12:AJ643)</f>
        <v>613285.06000000006</v>
      </c>
      <c r="AM643" s="77">
        <f ca="1">SUM(AH$12:AH643)+SUMIF(AI$12:AI643, "&lt;0")</f>
        <v>584796.43010891625</v>
      </c>
      <c r="AO643" s="78">
        <v>44817</v>
      </c>
      <c r="AP643" s="79">
        <f t="shared" ca="1" si="512"/>
        <v>3000</v>
      </c>
      <c r="AQ643" s="79">
        <f t="shared" ca="1" si="534"/>
        <v>3000</v>
      </c>
      <c r="AR643" s="79">
        <f t="shared" ca="1" si="543"/>
        <v>1664.8250804695297</v>
      </c>
      <c r="AS643" s="79">
        <f t="shared" ca="1" si="513"/>
        <v>1335.1749195304703</v>
      </c>
      <c r="AT643" s="79">
        <f t="shared" ca="1" si="514"/>
        <v>1335.1749195304703</v>
      </c>
      <c r="AU643" s="79">
        <f t="shared" ca="1" si="550"/>
        <v>1729967.7235622816</v>
      </c>
      <c r="AV643" s="14">
        <f ca="1">SUM(AT$12:AT643)</f>
        <v>884707.04318853666</v>
      </c>
      <c r="AW643" s="77">
        <f ca="1">SUM(AR$12:AR643)+SUMIF(AS$12:AS643, "&lt;0")</f>
        <v>845260.68037374539</v>
      </c>
      <c r="AX643" s="14"/>
      <c r="AZ643" s="78">
        <v>44817</v>
      </c>
      <c r="BA643" s="79">
        <f t="shared" ca="1" si="515"/>
        <v>1500</v>
      </c>
      <c r="BB643" s="79">
        <f t="shared" ca="1" si="535"/>
        <v>1500</v>
      </c>
      <c r="BC643" s="79">
        <f t="shared" ca="1" si="544"/>
        <v>728.95099999999866</v>
      </c>
      <c r="BD643" s="79">
        <f t="shared" ca="1" si="516"/>
        <v>771.04900000000134</v>
      </c>
      <c r="BE643" s="79">
        <f t="shared" ca="1" si="517"/>
        <v>771.04900000000134</v>
      </c>
      <c r="BF643" s="79">
        <f t="shared" ca="1" si="551"/>
        <v>918631.60100000002</v>
      </c>
      <c r="BG643" s="14">
        <f ca="1">SUM(BE$12:BE643)</f>
        <v>469285.06</v>
      </c>
      <c r="BH643" s="77">
        <f ca="1">SUM(BC$12:BC643)+SUMIF(BD$12:BD643, "&lt;0")</f>
        <v>449346.54100000003</v>
      </c>
      <c r="BJ643" s="78">
        <v>44817</v>
      </c>
      <c r="BK643" s="79">
        <f t="shared" ca="1" si="518"/>
        <v>1750</v>
      </c>
      <c r="BL643" s="79">
        <f t="shared" ca="1" si="536"/>
        <v>1750</v>
      </c>
      <c r="BM643" s="79">
        <f t="shared" ca="1" si="545"/>
        <v>978.95099999999866</v>
      </c>
      <c r="BN643" s="79">
        <f t="shared" ca="1" si="519"/>
        <v>771.04900000000134</v>
      </c>
      <c r="BO643" s="79">
        <f t="shared" ca="1" si="520"/>
        <v>771.04900000000134</v>
      </c>
      <c r="BP643" s="79">
        <f t="shared" ca="1" si="552"/>
        <v>1058631.601</v>
      </c>
      <c r="BQ643" s="14">
        <f ca="1">SUM(BO$12:BO643)</f>
        <v>541285.05999999982</v>
      </c>
      <c r="BR643" s="77">
        <f ca="1">SUM(BM$12:BM643)+SUMIF(BN$12:BN643, "&lt;0")</f>
        <v>517346.54099999997</v>
      </c>
      <c r="BT643" s="78">
        <v>44817</v>
      </c>
      <c r="BU643" s="79">
        <f t="shared" ca="1" si="521"/>
        <v>2000</v>
      </c>
      <c r="BV643" s="79">
        <f t="shared" ca="1" si="537"/>
        <v>2000</v>
      </c>
      <c r="BW643" s="79">
        <f t="shared" ca="1" si="546"/>
        <v>1228.9509999999987</v>
      </c>
      <c r="BX643" s="79">
        <f t="shared" ca="1" si="522"/>
        <v>771.04900000000134</v>
      </c>
      <c r="BY643" s="79">
        <f t="shared" ca="1" si="523"/>
        <v>771.04900000000134</v>
      </c>
      <c r="BZ643" s="79">
        <f t="shared" ca="1" si="529"/>
        <v>1198081.4901089161</v>
      </c>
      <c r="CA643" s="14">
        <f ca="1">SUM(BY$12:BY643)</f>
        <v>613285.06000000006</v>
      </c>
      <c r="CB643" s="77">
        <f ca="1">SUM(BW$12:BW643)+SUMIF(BX$12:BX643, "&lt;0")</f>
        <v>584796.43010891625</v>
      </c>
      <c r="CD643" s="78">
        <v>44817</v>
      </c>
      <c r="CE643" s="79">
        <f t="shared" ca="1" si="524"/>
        <v>2500</v>
      </c>
      <c r="CF643" s="79">
        <f t="shared" ca="1" si="538"/>
        <v>2500</v>
      </c>
      <c r="CG643" s="79">
        <f t="shared" ca="1" si="547"/>
        <v>1244.3847164335646</v>
      </c>
      <c r="CH643" s="79">
        <f t="shared" ca="1" si="525"/>
        <v>1255.6152835664354</v>
      </c>
      <c r="CI643" s="79">
        <f t="shared" ca="1" si="526"/>
        <v>1255.6152835664354</v>
      </c>
      <c r="CJ643" s="79">
        <f t="shared" ca="1" si="553"/>
        <v>1469341.6999499127</v>
      </c>
      <c r="CK643" s="14">
        <f ca="1">SUM(CI$12:CI643)</f>
        <v>752529.83612456289</v>
      </c>
      <c r="CL643" s="77">
        <f ca="1">SUM(CG$12:CG643)+SUMIF(CH$12:CH643, "&lt;0")</f>
        <v>716811.86382534984</v>
      </c>
    </row>
    <row r="644" spans="1:90" x14ac:dyDescent="0.2">
      <c r="A644" s="56">
        <v>44818</v>
      </c>
      <c r="B644" s="76">
        <f ca="1">IF($A644&gt;= $C$5,$C$6, INDEX('[1]Historical Data'!$D$2:$D$742, MATCH(A644, '[1]Historical Data'!$B$2:$B$742, 0)))</f>
        <v>1942.7882857142852</v>
      </c>
      <c r="C644" s="79">
        <f t="shared" ca="1" si="530"/>
        <v>1942.7882857142852</v>
      </c>
      <c r="D644" s="79">
        <f t="shared" ca="1" si="539"/>
        <v>1942.7882857142852</v>
      </c>
      <c r="E644" s="79">
        <f t="shared" ca="1" si="501"/>
        <v>0</v>
      </c>
      <c r="F644" s="79">
        <f t="shared" ca="1" si="502"/>
        <v>0</v>
      </c>
      <c r="G644" s="79">
        <f t="shared" ca="1" si="527"/>
        <v>1168535.829285732</v>
      </c>
      <c r="H644" s="14">
        <f ca="1">SUM(F$12:F644)</f>
        <v>596808.08628571383</v>
      </c>
      <c r="I644" s="77">
        <f ca="1">SUM(D$12:D644)+SUMIF(E$12:E644, "&lt;0")</f>
        <v>571727.74299999955</v>
      </c>
      <c r="J644" s="14"/>
      <c r="K644" s="78">
        <v>44818</v>
      </c>
      <c r="L644" s="79">
        <f t="shared" ca="1" si="503"/>
        <v>1850.8969899038457</v>
      </c>
      <c r="M644" s="79">
        <f t="shared" ca="1" si="531"/>
        <v>1850.8969899038457</v>
      </c>
      <c r="N644" s="79">
        <f t="shared" ca="1" si="540"/>
        <v>1850.8969899038457</v>
      </c>
      <c r="O644" s="79">
        <f t="shared" ca="1" si="504"/>
        <v>0</v>
      </c>
      <c r="P644" s="79">
        <f t="shared" ca="1" si="505"/>
        <v>0</v>
      </c>
      <c r="Q644" s="79">
        <f t="shared" ca="1" si="548"/>
        <v>1116984.8123360646</v>
      </c>
      <c r="R644" s="14">
        <f ca="1">SUM(P$12:P644)</f>
        <v>570343.39309230656</v>
      </c>
      <c r="S644" s="77">
        <f ca="1">SUM(N$12:N644)+SUMIF(O$12:O644, "&lt;0")</f>
        <v>546641.41924374865</v>
      </c>
      <c r="U644" s="78">
        <v>44818</v>
      </c>
      <c r="V644" s="79">
        <f t="shared" ca="1" si="506"/>
        <v>1250</v>
      </c>
      <c r="W644" s="79">
        <f t="shared" ca="1" si="532"/>
        <v>1250</v>
      </c>
      <c r="X644" s="79">
        <f t="shared" ca="1" si="541"/>
        <v>1250</v>
      </c>
      <c r="Y644" s="79">
        <f t="shared" ca="1" si="507"/>
        <v>0</v>
      </c>
      <c r="Z644" s="79">
        <f t="shared" ca="1" si="508"/>
        <v>0</v>
      </c>
      <c r="AA644" s="79">
        <f t="shared" ca="1" si="549"/>
        <v>779881.60100000002</v>
      </c>
      <c r="AB644" s="14">
        <f ca="1">SUM(Z$12:Z644)</f>
        <v>397285.06</v>
      </c>
      <c r="AC644" s="77">
        <f ca="1">SUM(X$12:X644)+SUMIF(Y$12:Y644, "&lt;0")</f>
        <v>382596.54099999997</v>
      </c>
      <c r="AE644" s="78">
        <v>44818</v>
      </c>
      <c r="AF644" s="79">
        <f t="shared" ca="1" si="509"/>
        <v>2000</v>
      </c>
      <c r="AG644" s="79">
        <f t="shared" ca="1" si="533"/>
        <v>2000</v>
      </c>
      <c r="AH644" s="79">
        <f t="shared" ca="1" si="542"/>
        <v>2000</v>
      </c>
      <c r="AI644" s="79">
        <f t="shared" ca="1" si="510"/>
        <v>0</v>
      </c>
      <c r="AJ644" s="79">
        <f t="shared" ca="1" si="511"/>
        <v>0</v>
      </c>
      <c r="AK644" s="79">
        <f t="shared" ca="1" si="528"/>
        <v>1200081.4901089161</v>
      </c>
      <c r="AL644" s="14">
        <f ca="1">SUM(AJ$12:AJ644)</f>
        <v>613285.06000000006</v>
      </c>
      <c r="AM644" s="77">
        <f ca="1">SUM(AH$12:AH644)+SUMIF(AI$12:AI644, "&lt;0")</f>
        <v>586796.43010891625</v>
      </c>
      <c r="AO644" s="78">
        <v>44818</v>
      </c>
      <c r="AP644" s="79">
        <f t="shared" ca="1" si="512"/>
        <v>3000</v>
      </c>
      <c r="AQ644" s="79">
        <f t="shared" ca="1" si="534"/>
        <v>3000</v>
      </c>
      <c r="AR644" s="79">
        <f t="shared" ca="1" si="543"/>
        <v>2435.8740804695308</v>
      </c>
      <c r="AS644" s="79">
        <f t="shared" ca="1" si="513"/>
        <v>564.12591953046922</v>
      </c>
      <c r="AT644" s="79">
        <f t="shared" ca="1" si="514"/>
        <v>564.12591953046922</v>
      </c>
      <c r="AU644" s="79">
        <f t="shared" ca="1" si="550"/>
        <v>1732967.7235622816</v>
      </c>
      <c r="AV644" s="14">
        <f ca="1">SUM(AT$12:AT644)</f>
        <v>885271.16910806717</v>
      </c>
      <c r="AW644" s="77">
        <f ca="1">SUM(AR$12:AR644)+SUMIF(AS$12:AS644, "&lt;0")</f>
        <v>847696.55445421487</v>
      </c>
      <c r="AX644" s="14"/>
      <c r="AZ644" s="78">
        <v>44818</v>
      </c>
      <c r="BA644" s="79">
        <f t="shared" ca="1" si="515"/>
        <v>1500</v>
      </c>
      <c r="BB644" s="79">
        <f t="shared" ca="1" si="535"/>
        <v>1500</v>
      </c>
      <c r="BC644" s="79">
        <f t="shared" ca="1" si="544"/>
        <v>1500</v>
      </c>
      <c r="BD644" s="79">
        <f t="shared" ca="1" si="516"/>
        <v>0</v>
      </c>
      <c r="BE644" s="79">
        <f t="shared" ca="1" si="517"/>
        <v>0</v>
      </c>
      <c r="BF644" s="79">
        <f t="shared" ca="1" si="551"/>
        <v>920131.60100000002</v>
      </c>
      <c r="BG644" s="14">
        <f ca="1">SUM(BE$12:BE644)</f>
        <v>469285.06</v>
      </c>
      <c r="BH644" s="77">
        <f ca="1">SUM(BC$12:BC644)+SUMIF(BD$12:BD644, "&lt;0")</f>
        <v>450846.54100000003</v>
      </c>
      <c r="BJ644" s="78">
        <v>44818</v>
      </c>
      <c r="BK644" s="79">
        <f t="shared" ca="1" si="518"/>
        <v>1750</v>
      </c>
      <c r="BL644" s="79">
        <f t="shared" ca="1" si="536"/>
        <v>1750</v>
      </c>
      <c r="BM644" s="79">
        <f t="shared" ca="1" si="545"/>
        <v>1750</v>
      </c>
      <c r="BN644" s="79">
        <f t="shared" ca="1" si="519"/>
        <v>0</v>
      </c>
      <c r="BO644" s="79">
        <f t="shared" ca="1" si="520"/>
        <v>0</v>
      </c>
      <c r="BP644" s="79">
        <f t="shared" ca="1" si="552"/>
        <v>1060381.601</v>
      </c>
      <c r="BQ644" s="14">
        <f ca="1">SUM(BO$12:BO644)</f>
        <v>541285.05999999982</v>
      </c>
      <c r="BR644" s="77">
        <f ca="1">SUM(BM$12:BM644)+SUMIF(BN$12:BN644, "&lt;0")</f>
        <v>519096.54099999997</v>
      </c>
      <c r="BT644" s="78">
        <v>44818</v>
      </c>
      <c r="BU644" s="79">
        <f t="shared" ca="1" si="521"/>
        <v>2000</v>
      </c>
      <c r="BV644" s="79">
        <f t="shared" ca="1" si="537"/>
        <v>2000</v>
      </c>
      <c r="BW644" s="79">
        <f t="shared" ca="1" si="546"/>
        <v>2000</v>
      </c>
      <c r="BX644" s="79">
        <f t="shared" ca="1" si="522"/>
        <v>0</v>
      </c>
      <c r="BY644" s="79">
        <f t="shared" ca="1" si="523"/>
        <v>0</v>
      </c>
      <c r="BZ644" s="79">
        <f t="shared" ca="1" si="529"/>
        <v>1200081.4901089161</v>
      </c>
      <c r="CA644" s="14">
        <f ca="1">SUM(BY$12:BY644)</f>
        <v>613285.06000000006</v>
      </c>
      <c r="CB644" s="77">
        <f ca="1">SUM(BW$12:BW644)+SUMIF(BX$12:BX644, "&lt;0")</f>
        <v>586796.43010891625</v>
      </c>
      <c r="CD644" s="78">
        <v>44818</v>
      </c>
      <c r="CE644" s="79">
        <f t="shared" ca="1" si="524"/>
        <v>2500</v>
      </c>
      <c r="CF644" s="79">
        <f t="shared" ca="1" si="538"/>
        <v>2500</v>
      </c>
      <c r="CG644" s="79">
        <f t="shared" ca="1" si="547"/>
        <v>2038.9389630806688</v>
      </c>
      <c r="CH644" s="79">
        <f t="shared" ca="1" si="525"/>
        <v>461.06103691933117</v>
      </c>
      <c r="CI644" s="79">
        <f t="shared" ca="1" si="526"/>
        <v>461.06103691933117</v>
      </c>
      <c r="CJ644" s="79">
        <f t="shared" ca="1" si="553"/>
        <v>1471841.6999499127</v>
      </c>
      <c r="CK644" s="14">
        <f ca="1">SUM(CI$12:CI644)</f>
        <v>752990.89716148225</v>
      </c>
      <c r="CL644" s="77">
        <f ca="1">SUM(CG$12:CG644)+SUMIF(CH$12:CH644, "&lt;0")</f>
        <v>718850.80278843048</v>
      </c>
    </row>
    <row r="645" spans="1:90" x14ac:dyDescent="0.2">
      <c r="A645" s="56">
        <v>44819</v>
      </c>
      <c r="B645" s="76">
        <f ca="1">IF($A645&gt;= $C$5,$C$6, INDEX('[1]Historical Data'!$D$2:$D$742, MATCH(A645, '[1]Historical Data'!$B$2:$B$742, 0)))</f>
        <v>1942.7882857142852</v>
      </c>
      <c r="C645" s="79">
        <f t="shared" ca="1" si="530"/>
        <v>1942.7882857142852</v>
      </c>
      <c r="D645" s="79">
        <f t="shared" ca="1" si="539"/>
        <v>1214.0212857142872</v>
      </c>
      <c r="E645" s="79">
        <f t="shared" ca="1" si="501"/>
        <v>728.76699999999801</v>
      </c>
      <c r="F645" s="79">
        <f t="shared" ca="1" si="502"/>
        <v>728.76699999999801</v>
      </c>
      <c r="G645" s="79">
        <f t="shared" ca="1" si="527"/>
        <v>1170478.6175714463</v>
      </c>
      <c r="H645" s="14">
        <f ca="1">SUM(F$12:F645)</f>
        <v>597536.85328571382</v>
      </c>
      <c r="I645" s="77">
        <f ca="1">SUM(D$12:D645)+SUMIF(E$12:E645, "&lt;0")</f>
        <v>572941.76428571378</v>
      </c>
      <c r="J645" s="14"/>
      <c r="K645" s="78">
        <v>44819</v>
      </c>
      <c r="L645" s="79">
        <f t="shared" ca="1" si="503"/>
        <v>1850.8969899038457</v>
      </c>
      <c r="M645" s="79">
        <f t="shared" ca="1" si="531"/>
        <v>1850.8969899038457</v>
      </c>
      <c r="N645" s="79">
        <f t="shared" ca="1" si="540"/>
        <v>1122.1299899038477</v>
      </c>
      <c r="O645" s="79">
        <f t="shared" ca="1" si="504"/>
        <v>728.76699999999801</v>
      </c>
      <c r="P645" s="79">
        <f t="shared" ca="1" si="505"/>
        <v>728.76699999999801</v>
      </c>
      <c r="Q645" s="79">
        <f t="shared" ca="1" si="548"/>
        <v>1118835.7093259685</v>
      </c>
      <c r="R645" s="14">
        <f ca="1">SUM(P$12:P645)</f>
        <v>571072.16009230656</v>
      </c>
      <c r="S645" s="77">
        <f ca="1">SUM(N$12:N645)+SUMIF(O$12:O645, "&lt;0")</f>
        <v>547763.54923365253</v>
      </c>
      <c r="U645" s="78">
        <v>44819</v>
      </c>
      <c r="V645" s="79">
        <f t="shared" ca="1" si="506"/>
        <v>1250</v>
      </c>
      <c r="W645" s="79">
        <f t="shared" ca="1" si="532"/>
        <v>1250</v>
      </c>
      <c r="X645" s="79">
        <f t="shared" ca="1" si="541"/>
        <v>521.23300000000199</v>
      </c>
      <c r="Y645" s="79">
        <f t="shared" ca="1" si="507"/>
        <v>728.76699999999801</v>
      </c>
      <c r="Z645" s="79">
        <f t="shared" ca="1" si="508"/>
        <v>728.76699999999801</v>
      </c>
      <c r="AA645" s="79">
        <f t="shared" ca="1" si="549"/>
        <v>781131.60100000002</v>
      </c>
      <c r="AB645" s="14">
        <f ca="1">SUM(Z$12:Z645)</f>
        <v>398013.82699999999</v>
      </c>
      <c r="AC645" s="77">
        <f ca="1">SUM(X$12:X645)+SUMIF(Y$12:Y645, "&lt;0")</f>
        <v>383117.77399999998</v>
      </c>
      <c r="AE645" s="78">
        <v>44819</v>
      </c>
      <c r="AF645" s="79">
        <f t="shared" ca="1" si="509"/>
        <v>2000</v>
      </c>
      <c r="AG645" s="79">
        <f t="shared" ca="1" si="533"/>
        <v>2000</v>
      </c>
      <c r="AH645" s="79">
        <f t="shared" ca="1" si="542"/>
        <v>1271.233000000002</v>
      </c>
      <c r="AI645" s="79">
        <f t="shared" ca="1" si="510"/>
        <v>728.76699999999801</v>
      </c>
      <c r="AJ645" s="79">
        <f t="shared" ca="1" si="511"/>
        <v>728.76699999999801</v>
      </c>
      <c r="AK645" s="79">
        <f t="shared" ca="1" si="528"/>
        <v>1202081.4901089161</v>
      </c>
      <c r="AL645" s="14">
        <f ca="1">SUM(AJ$12:AJ645)</f>
        <v>614013.82700000005</v>
      </c>
      <c r="AM645" s="77">
        <f ca="1">SUM(AH$12:AH645)+SUMIF(AI$12:AI645, "&lt;0")</f>
        <v>588067.66310891625</v>
      </c>
      <c r="AO645" s="78">
        <v>44819</v>
      </c>
      <c r="AP645" s="79">
        <f t="shared" ca="1" si="512"/>
        <v>3000</v>
      </c>
      <c r="AQ645" s="79">
        <f t="shared" ca="1" si="534"/>
        <v>3000</v>
      </c>
      <c r="AR645" s="79">
        <f t="shared" ca="1" si="543"/>
        <v>1707.1070804695328</v>
      </c>
      <c r="AS645" s="79">
        <f t="shared" ca="1" si="513"/>
        <v>1292.8929195304672</v>
      </c>
      <c r="AT645" s="79">
        <f t="shared" ca="1" si="514"/>
        <v>1292.8929195304672</v>
      </c>
      <c r="AU645" s="79">
        <f t="shared" ca="1" si="550"/>
        <v>1735967.7235622816</v>
      </c>
      <c r="AV645" s="14">
        <f ca="1">SUM(AT$12:AT645)</f>
        <v>886564.06202759768</v>
      </c>
      <c r="AW645" s="77">
        <f ca="1">SUM(AR$12:AR645)+SUMIF(AS$12:AS645, "&lt;0")</f>
        <v>849403.66153468436</v>
      </c>
      <c r="AX645" s="14"/>
      <c r="AZ645" s="78">
        <v>44819</v>
      </c>
      <c r="BA645" s="79">
        <f t="shared" ca="1" si="515"/>
        <v>1500</v>
      </c>
      <c r="BB645" s="79">
        <f t="shared" ca="1" si="535"/>
        <v>1500</v>
      </c>
      <c r="BC645" s="79">
        <f t="shared" ca="1" si="544"/>
        <v>771.23300000000199</v>
      </c>
      <c r="BD645" s="79">
        <f t="shared" ca="1" si="516"/>
        <v>728.76699999999801</v>
      </c>
      <c r="BE645" s="79">
        <f t="shared" ca="1" si="517"/>
        <v>728.76699999999801</v>
      </c>
      <c r="BF645" s="79">
        <f t="shared" ca="1" si="551"/>
        <v>921631.60100000002</v>
      </c>
      <c r="BG645" s="14">
        <f ca="1">SUM(BE$12:BE645)</f>
        <v>470013.82699999999</v>
      </c>
      <c r="BH645" s="77">
        <f ca="1">SUM(BC$12:BC645)+SUMIF(BD$12:BD645, "&lt;0")</f>
        <v>451617.77400000003</v>
      </c>
      <c r="BJ645" s="78">
        <v>44819</v>
      </c>
      <c r="BK645" s="79">
        <f t="shared" ca="1" si="518"/>
        <v>1750</v>
      </c>
      <c r="BL645" s="79">
        <f t="shared" ca="1" si="536"/>
        <v>1750</v>
      </c>
      <c r="BM645" s="79">
        <f t="shared" ca="1" si="545"/>
        <v>1021.233000000002</v>
      </c>
      <c r="BN645" s="79">
        <f t="shared" ca="1" si="519"/>
        <v>728.76699999999801</v>
      </c>
      <c r="BO645" s="79">
        <f t="shared" ca="1" si="520"/>
        <v>728.76699999999801</v>
      </c>
      <c r="BP645" s="79">
        <f t="shared" ca="1" si="552"/>
        <v>1062131.601</v>
      </c>
      <c r="BQ645" s="14">
        <f ca="1">SUM(BO$12:BO645)</f>
        <v>542013.82699999982</v>
      </c>
      <c r="BR645" s="77">
        <f ca="1">SUM(BM$12:BM645)+SUMIF(BN$12:BN645, "&lt;0")</f>
        <v>520117.77399999998</v>
      </c>
      <c r="BT645" s="78">
        <v>44819</v>
      </c>
      <c r="BU645" s="79">
        <f t="shared" ca="1" si="521"/>
        <v>2000</v>
      </c>
      <c r="BV645" s="79">
        <f t="shared" ca="1" si="537"/>
        <v>2000</v>
      </c>
      <c r="BW645" s="79">
        <f t="shared" ca="1" si="546"/>
        <v>1271.233000000002</v>
      </c>
      <c r="BX645" s="79">
        <f t="shared" ca="1" si="522"/>
        <v>728.76699999999801</v>
      </c>
      <c r="BY645" s="79">
        <f t="shared" ca="1" si="523"/>
        <v>728.76699999999801</v>
      </c>
      <c r="BZ645" s="79">
        <f t="shared" ca="1" si="529"/>
        <v>1202081.4901089161</v>
      </c>
      <c r="CA645" s="14">
        <f ca="1">SUM(BY$12:BY645)</f>
        <v>614013.82700000005</v>
      </c>
      <c r="CB645" s="77">
        <f ca="1">SUM(BW$12:BW645)+SUMIF(BX$12:BX645, "&lt;0")</f>
        <v>588067.66310891625</v>
      </c>
      <c r="CD645" s="78">
        <v>44819</v>
      </c>
      <c r="CE645" s="79">
        <f t="shared" ca="1" si="524"/>
        <v>2500</v>
      </c>
      <c r="CF645" s="79">
        <f t="shared" ca="1" si="538"/>
        <v>2500</v>
      </c>
      <c r="CG645" s="79">
        <f t="shared" ca="1" si="547"/>
        <v>1333.6772097277735</v>
      </c>
      <c r="CH645" s="79">
        <f t="shared" ca="1" si="525"/>
        <v>1166.3227902722265</v>
      </c>
      <c r="CI645" s="79">
        <f t="shared" ca="1" si="526"/>
        <v>1166.3227902722265</v>
      </c>
      <c r="CJ645" s="79">
        <f t="shared" ca="1" si="553"/>
        <v>1474341.6999499127</v>
      </c>
      <c r="CK645" s="14">
        <f ca="1">SUM(CI$12:CI645)</f>
        <v>754157.21995175444</v>
      </c>
      <c r="CL645" s="77">
        <f ca="1">SUM(CG$12:CG645)+SUMIF(CH$12:CH645, "&lt;0")</f>
        <v>720184.47999815829</v>
      </c>
    </row>
    <row r="646" spans="1:90" x14ac:dyDescent="0.2">
      <c r="A646" s="56">
        <v>44820</v>
      </c>
      <c r="B646" s="76">
        <f ca="1">IF($A646&gt;= $C$5,$C$6, INDEX('[1]Historical Data'!$D$2:$D$742, MATCH(A646, '[1]Historical Data'!$B$2:$B$742, 0)))</f>
        <v>1942.7882857142852</v>
      </c>
      <c r="C646" s="79">
        <f t="shared" ca="1" si="530"/>
        <v>1942.7882857142852</v>
      </c>
      <c r="D646" s="79">
        <f t="shared" ca="1" si="539"/>
        <v>1823.9932857142824</v>
      </c>
      <c r="E646" s="79">
        <f t="shared" ca="1" si="501"/>
        <v>118.7950000000028</v>
      </c>
      <c r="F646" s="79">
        <f t="shared" ca="1" si="502"/>
        <v>118.7950000000028</v>
      </c>
      <c r="G646" s="79">
        <f t="shared" ca="1" si="527"/>
        <v>1172421.4058571607</v>
      </c>
      <c r="H646" s="14">
        <f ca="1">SUM(F$12:F646)</f>
        <v>597655.64828571386</v>
      </c>
      <c r="I646" s="77">
        <f ca="1">SUM(D$12:D646)+SUMIF(E$12:E646, "&lt;0")</f>
        <v>574765.75757142808</v>
      </c>
      <c r="J646" s="14"/>
      <c r="K646" s="78">
        <v>44820</v>
      </c>
      <c r="L646" s="79">
        <f t="shared" ca="1" si="503"/>
        <v>1850.8969899038457</v>
      </c>
      <c r="M646" s="79">
        <f t="shared" ca="1" si="531"/>
        <v>1850.8969899038457</v>
      </c>
      <c r="N646" s="79">
        <f t="shared" ca="1" si="540"/>
        <v>1732.1019899038429</v>
      </c>
      <c r="O646" s="79">
        <f t="shared" ca="1" si="504"/>
        <v>118.7950000000028</v>
      </c>
      <c r="P646" s="79">
        <f t="shared" ca="1" si="505"/>
        <v>118.7950000000028</v>
      </c>
      <c r="Q646" s="79">
        <f t="shared" ca="1" si="548"/>
        <v>1120686.6063158724</v>
      </c>
      <c r="R646" s="14">
        <f ca="1">SUM(P$12:P646)</f>
        <v>571190.9550923066</v>
      </c>
      <c r="S646" s="77">
        <f ca="1">SUM(N$12:N646)+SUMIF(O$12:O646, "&lt;0")</f>
        <v>549495.65122355637</v>
      </c>
      <c r="U646" s="78">
        <v>44820</v>
      </c>
      <c r="V646" s="79">
        <f t="shared" ca="1" si="506"/>
        <v>1250</v>
      </c>
      <c r="W646" s="79">
        <f t="shared" ca="1" si="532"/>
        <v>1250</v>
      </c>
      <c r="X646" s="79">
        <f t="shared" ca="1" si="541"/>
        <v>1131.2049999999972</v>
      </c>
      <c r="Y646" s="79">
        <f t="shared" ca="1" si="507"/>
        <v>118.7950000000028</v>
      </c>
      <c r="Z646" s="79">
        <f t="shared" ca="1" si="508"/>
        <v>118.7950000000028</v>
      </c>
      <c r="AA646" s="79">
        <f t="shared" ca="1" si="549"/>
        <v>782381.60100000002</v>
      </c>
      <c r="AB646" s="14">
        <f ca="1">SUM(Z$12:Z646)</f>
        <v>398132.62199999997</v>
      </c>
      <c r="AC646" s="77">
        <f ca="1">SUM(X$12:X646)+SUMIF(Y$12:Y646, "&lt;0")</f>
        <v>384248.97899999999</v>
      </c>
      <c r="AE646" s="78">
        <v>44820</v>
      </c>
      <c r="AF646" s="79">
        <f t="shared" ca="1" si="509"/>
        <v>2000</v>
      </c>
      <c r="AG646" s="79">
        <f t="shared" ca="1" si="533"/>
        <v>2000</v>
      </c>
      <c r="AH646" s="79">
        <f t="shared" ca="1" si="542"/>
        <v>1881.2049999999972</v>
      </c>
      <c r="AI646" s="79">
        <f t="shared" ca="1" si="510"/>
        <v>118.7950000000028</v>
      </c>
      <c r="AJ646" s="79">
        <f t="shared" ca="1" si="511"/>
        <v>118.7950000000028</v>
      </c>
      <c r="AK646" s="79">
        <f t="shared" ca="1" si="528"/>
        <v>1204081.4901089161</v>
      </c>
      <c r="AL646" s="14">
        <f ca="1">SUM(AJ$12:AJ646)</f>
        <v>614132.62200000009</v>
      </c>
      <c r="AM646" s="77">
        <f ca="1">SUM(AH$12:AH646)+SUMIF(AI$12:AI646, "&lt;0")</f>
        <v>589948.86810891621</v>
      </c>
      <c r="AO646" s="78">
        <v>44820</v>
      </c>
      <c r="AP646" s="79">
        <f t="shared" ca="1" si="512"/>
        <v>3000</v>
      </c>
      <c r="AQ646" s="79">
        <f t="shared" ca="1" si="534"/>
        <v>3000</v>
      </c>
      <c r="AR646" s="79">
        <f t="shared" ca="1" si="543"/>
        <v>2317.079080469528</v>
      </c>
      <c r="AS646" s="79">
        <f t="shared" ca="1" si="513"/>
        <v>682.92091953047202</v>
      </c>
      <c r="AT646" s="79">
        <f t="shared" ca="1" si="514"/>
        <v>682.92091953047202</v>
      </c>
      <c r="AU646" s="79">
        <f t="shared" ca="1" si="550"/>
        <v>1738967.7235622816</v>
      </c>
      <c r="AV646" s="14">
        <f ca="1">SUM(AT$12:AT646)</f>
        <v>887246.98294712813</v>
      </c>
      <c r="AW646" s="77">
        <f ca="1">SUM(AR$12:AR646)+SUMIF(AS$12:AS646, "&lt;0")</f>
        <v>851720.74061515392</v>
      </c>
      <c r="AX646" s="14"/>
      <c r="AZ646" s="78">
        <v>44820</v>
      </c>
      <c r="BA646" s="79">
        <f t="shared" ca="1" si="515"/>
        <v>1500</v>
      </c>
      <c r="BB646" s="79">
        <f t="shared" ca="1" si="535"/>
        <v>1500</v>
      </c>
      <c r="BC646" s="79">
        <f t="shared" ca="1" si="544"/>
        <v>1381.2049999999972</v>
      </c>
      <c r="BD646" s="79">
        <f t="shared" ca="1" si="516"/>
        <v>118.7950000000028</v>
      </c>
      <c r="BE646" s="79">
        <f t="shared" ca="1" si="517"/>
        <v>118.7950000000028</v>
      </c>
      <c r="BF646" s="79">
        <f t="shared" ca="1" si="551"/>
        <v>923131.60100000002</v>
      </c>
      <c r="BG646" s="14">
        <f ca="1">SUM(BE$12:BE646)</f>
        <v>470132.62199999997</v>
      </c>
      <c r="BH646" s="77">
        <f ca="1">SUM(BC$12:BC646)+SUMIF(BD$12:BD646, "&lt;0")</f>
        <v>452998.97900000005</v>
      </c>
      <c r="BJ646" s="78">
        <v>44820</v>
      </c>
      <c r="BK646" s="79">
        <f t="shared" ca="1" si="518"/>
        <v>1750</v>
      </c>
      <c r="BL646" s="79">
        <f t="shared" ca="1" si="536"/>
        <v>1750</v>
      </c>
      <c r="BM646" s="79">
        <f t="shared" ca="1" si="545"/>
        <v>1631.2049999999972</v>
      </c>
      <c r="BN646" s="79">
        <f t="shared" ca="1" si="519"/>
        <v>118.7950000000028</v>
      </c>
      <c r="BO646" s="79">
        <f t="shared" ca="1" si="520"/>
        <v>118.7950000000028</v>
      </c>
      <c r="BP646" s="79">
        <f t="shared" ca="1" si="552"/>
        <v>1063881.601</v>
      </c>
      <c r="BQ646" s="14">
        <f ca="1">SUM(BO$12:BO646)</f>
        <v>542132.62199999986</v>
      </c>
      <c r="BR646" s="77">
        <f ca="1">SUM(BM$12:BM646)+SUMIF(BN$12:BN646, "&lt;0")</f>
        <v>521748.97899999999</v>
      </c>
      <c r="BT646" s="78">
        <v>44820</v>
      </c>
      <c r="BU646" s="79">
        <f t="shared" ca="1" si="521"/>
        <v>2000</v>
      </c>
      <c r="BV646" s="79">
        <f t="shared" ca="1" si="537"/>
        <v>2000</v>
      </c>
      <c r="BW646" s="79">
        <f t="shared" ca="1" si="546"/>
        <v>1881.2049999999972</v>
      </c>
      <c r="BX646" s="79">
        <f t="shared" ca="1" si="522"/>
        <v>118.7950000000028</v>
      </c>
      <c r="BY646" s="79">
        <f t="shared" ca="1" si="523"/>
        <v>118.7950000000028</v>
      </c>
      <c r="BZ646" s="79">
        <f t="shared" ca="1" si="529"/>
        <v>1204081.4901089161</v>
      </c>
      <c r="CA646" s="14">
        <f ca="1">SUM(BY$12:BY646)</f>
        <v>614132.62200000009</v>
      </c>
      <c r="CB646" s="77">
        <f ca="1">SUM(BW$12:BW646)+SUMIF(BX$12:BX646, "&lt;0")</f>
        <v>589948.86810891621</v>
      </c>
      <c r="CD646" s="78">
        <v>44820</v>
      </c>
      <c r="CE646" s="79">
        <f t="shared" ca="1" si="524"/>
        <v>2500</v>
      </c>
      <c r="CF646" s="79">
        <f t="shared" ca="1" si="538"/>
        <v>2500</v>
      </c>
      <c r="CG646" s="79">
        <f t="shared" ca="1" si="547"/>
        <v>1967.1544563748716</v>
      </c>
      <c r="CH646" s="79">
        <f t="shared" ca="1" si="525"/>
        <v>532.84554362512836</v>
      </c>
      <c r="CI646" s="79">
        <f t="shared" ca="1" si="526"/>
        <v>532.84554362512836</v>
      </c>
      <c r="CJ646" s="79">
        <f t="shared" ca="1" si="553"/>
        <v>1476841.6999499127</v>
      </c>
      <c r="CK646" s="14">
        <f ca="1">SUM(CI$12:CI646)</f>
        <v>754690.06549537962</v>
      </c>
      <c r="CL646" s="77">
        <f ca="1">SUM(CG$12:CG646)+SUMIF(CH$12:CH646, "&lt;0")</f>
        <v>722151.63445453311</v>
      </c>
    </row>
    <row r="647" spans="1:90" x14ac:dyDescent="0.2">
      <c r="A647" s="56">
        <v>44821</v>
      </c>
      <c r="B647" s="76">
        <f ca="1">IF($A647&gt;= $C$5,$C$6, INDEX('[1]Historical Data'!$D$2:$D$742, MATCH(A647, '[1]Historical Data'!$B$2:$B$742, 0)))</f>
        <v>1942.7882857142852</v>
      </c>
      <c r="C647" s="79">
        <f t="shared" ca="1" si="530"/>
        <v>1942.7882857142852</v>
      </c>
      <c r="D647" s="79">
        <f t="shared" ca="1" si="539"/>
        <v>965.43528571428328</v>
      </c>
      <c r="E647" s="79">
        <f t="shared" ca="1" si="501"/>
        <v>977.35300000000188</v>
      </c>
      <c r="F647" s="79">
        <f t="shared" ca="1" si="502"/>
        <v>977.35300000000188</v>
      </c>
      <c r="G647" s="79">
        <f t="shared" ca="1" si="527"/>
        <v>1174364.194142875</v>
      </c>
      <c r="H647" s="14">
        <f ca="1">SUM(F$12:F647)</f>
        <v>598633.00128571386</v>
      </c>
      <c r="I647" s="77">
        <f ca="1">SUM(D$12:D647)+SUMIF(E$12:E647, "&lt;0")</f>
        <v>575731.19285714242</v>
      </c>
      <c r="J647" s="14"/>
      <c r="K647" s="78">
        <v>44821</v>
      </c>
      <c r="L647" s="79">
        <f t="shared" ca="1" si="503"/>
        <v>1850.8969899038457</v>
      </c>
      <c r="M647" s="79">
        <f t="shared" ca="1" si="531"/>
        <v>1850.8969899038457</v>
      </c>
      <c r="N647" s="79">
        <f t="shared" ca="1" si="540"/>
        <v>873.54398990384379</v>
      </c>
      <c r="O647" s="79">
        <f t="shared" ca="1" si="504"/>
        <v>977.35300000000188</v>
      </c>
      <c r="P647" s="79">
        <f t="shared" ca="1" si="505"/>
        <v>977.35300000000188</v>
      </c>
      <c r="Q647" s="79">
        <f t="shared" ca="1" si="548"/>
        <v>1122537.5033057763</v>
      </c>
      <c r="R647" s="14">
        <f ca="1">SUM(P$12:P647)</f>
        <v>572168.3080923066</v>
      </c>
      <c r="S647" s="77">
        <f ca="1">SUM(N$12:N647)+SUMIF(O$12:O647, "&lt;0")</f>
        <v>550369.19521346025</v>
      </c>
      <c r="U647" s="78">
        <v>44821</v>
      </c>
      <c r="V647" s="79">
        <f t="shared" ca="1" si="506"/>
        <v>1250</v>
      </c>
      <c r="W647" s="79">
        <f t="shared" ca="1" si="532"/>
        <v>1250</v>
      </c>
      <c r="X647" s="79">
        <f t="shared" ca="1" si="541"/>
        <v>272.64699999999812</v>
      </c>
      <c r="Y647" s="79">
        <f t="shared" ca="1" si="507"/>
        <v>977.35300000000188</v>
      </c>
      <c r="Z647" s="79">
        <f t="shared" ca="1" si="508"/>
        <v>977.35300000000188</v>
      </c>
      <c r="AA647" s="79">
        <f t="shared" ca="1" si="549"/>
        <v>783631.60100000002</v>
      </c>
      <c r="AB647" s="14">
        <f ca="1">SUM(Z$12:Z647)</f>
        <v>399109.97499999998</v>
      </c>
      <c r="AC647" s="77">
        <f ca="1">SUM(X$12:X647)+SUMIF(Y$12:Y647, "&lt;0")</f>
        <v>384521.62599999999</v>
      </c>
      <c r="AE647" s="78">
        <v>44821</v>
      </c>
      <c r="AF647" s="79">
        <f t="shared" ca="1" si="509"/>
        <v>2000</v>
      </c>
      <c r="AG647" s="79">
        <f t="shared" ca="1" si="533"/>
        <v>2000</v>
      </c>
      <c r="AH647" s="79">
        <f t="shared" ca="1" si="542"/>
        <v>1022.6469999999981</v>
      </c>
      <c r="AI647" s="79">
        <f t="shared" ca="1" si="510"/>
        <v>977.35300000000188</v>
      </c>
      <c r="AJ647" s="79">
        <f t="shared" ca="1" si="511"/>
        <v>977.35300000000188</v>
      </c>
      <c r="AK647" s="79">
        <f t="shared" ca="1" si="528"/>
        <v>1206081.4901089161</v>
      </c>
      <c r="AL647" s="14">
        <f ca="1">SUM(AJ$12:AJ647)</f>
        <v>615109.97500000009</v>
      </c>
      <c r="AM647" s="77">
        <f ca="1">SUM(AH$12:AH647)+SUMIF(AI$12:AI647, "&lt;0")</f>
        <v>590971.51510891621</v>
      </c>
      <c r="AO647" s="78">
        <v>44821</v>
      </c>
      <c r="AP647" s="79">
        <f t="shared" ca="1" si="512"/>
        <v>3000</v>
      </c>
      <c r="AQ647" s="79">
        <f t="shared" ca="1" si="534"/>
        <v>3000</v>
      </c>
      <c r="AR647" s="79">
        <f t="shared" ca="1" si="543"/>
        <v>1458.5210804695289</v>
      </c>
      <c r="AS647" s="79">
        <f t="shared" ca="1" si="513"/>
        <v>1541.4789195304711</v>
      </c>
      <c r="AT647" s="79">
        <f t="shared" ca="1" si="514"/>
        <v>1541.4789195304711</v>
      </c>
      <c r="AU647" s="79">
        <f t="shared" ca="1" si="550"/>
        <v>1741967.7235622816</v>
      </c>
      <c r="AV647" s="14">
        <f ca="1">SUM(AT$12:AT647)</f>
        <v>888788.46186665865</v>
      </c>
      <c r="AW647" s="77">
        <f ca="1">SUM(AR$12:AR647)+SUMIF(AS$12:AS647, "&lt;0")</f>
        <v>853179.2616956234</v>
      </c>
      <c r="AX647" s="14"/>
      <c r="AZ647" s="78">
        <v>44821</v>
      </c>
      <c r="BA647" s="79">
        <f t="shared" ca="1" si="515"/>
        <v>1500</v>
      </c>
      <c r="BB647" s="79">
        <f t="shared" ca="1" si="535"/>
        <v>1500</v>
      </c>
      <c r="BC647" s="79">
        <f t="shared" ca="1" si="544"/>
        <v>522.64699999999812</v>
      </c>
      <c r="BD647" s="79">
        <f t="shared" ca="1" si="516"/>
        <v>977.35300000000188</v>
      </c>
      <c r="BE647" s="79">
        <f t="shared" ca="1" si="517"/>
        <v>977.35300000000188</v>
      </c>
      <c r="BF647" s="79">
        <f t="shared" ca="1" si="551"/>
        <v>924631.60100000002</v>
      </c>
      <c r="BG647" s="14">
        <f ca="1">SUM(BE$12:BE647)</f>
        <v>471109.97499999998</v>
      </c>
      <c r="BH647" s="77">
        <f ca="1">SUM(BC$12:BC647)+SUMIF(BD$12:BD647, "&lt;0")</f>
        <v>453521.62600000005</v>
      </c>
      <c r="BJ647" s="78">
        <v>44821</v>
      </c>
      <c r="BK647" s="79">
        <f t="shared" ca="1" si="518"/>
        <v>1750</v>
      </c>
      <c r="BL647" s="79">
        <f t="shared" ca="1" si="536"/>
        <v>1750</v>
      </c>
      <c r="BM647" s="79">
        <f t="shared" ca="1" si="545"/>
        <v>772.64699999999812</v>
      </c>
      <c r="BN647" s="79">
        <f t="shared" ca="1" si="519"/>
        <v>977.35300000000188</v>
      </c>
      <c r="BO647" s="79">
        <f t="shared" ca="1" si="520"/>
        <v>977.35300000000188</v>
      </c>
      <c r="BP647" s="79">
        <f t="shared" ca="1" si="552"/>
        <v>1065631.601</v>
      </c>
      <c r="BQ647" s="14">
        <f ca="1">SUM(BO$12:BO647)</f>
        <v>543109.97499999986</v>
      </c>
      <c r="BR647" s="77">
        <f ca="1">SUM(BM$12:BM647)+SUMIF(BN$12:BN647, "&lt;0")</f>
        <v>522521.62599999999</v>
      </c>
      <c r="BT647" s="78">
        <v>44821</v>
      </c>
      <c r="BU647" s="79">
        <f t="shared" ca="1" si="521"/>
        <v>2000</v>
      </c>
      <c r="BV647" s="79">
        <f t="shared" ca="1" si="537"/>
        <v>2000</v>
      </c>
      <c r="BW647" s="79">
        <f t="shared" ca="1" si="546"/>
        <v>1022.6469999999981</v>
      </c>
      <c r="BX647" s="79">
        <f t="shared" ca="1" si="522"/>
        <v>977.35300000000188</v>
      </c>
      <c r="BY647" s="79">
        <f t="shared" ca="1" si="523"/>
        <v>977.35300000000188</v>
      </c>
      <c r="BZ647" s="79">
        <f t="shared" ca="1" si="529"/>
        <v>1206081.4901089161</v>
      </c>
      <c r="CA647" s="14">
        <f ca="1">SUM(BY$12:BY647)</f>
        <v>615109.97500000009</v>
      </c>
      <c r="CB647" s="77">
        <f ca="1">SUM(BW$12:BW647)+SUMIF(BX$12:BX647, "&lt;0")</f>
        <v>590971.51510891621</v>
      </c>
      <c r="CD647" s="78">
        <v>44821</v>
      </c>
      <c r="CE647" s="79">
        <f t="shared" ca="1" si="524"/>
        <v>2500</v>
      </c>
      <c r="CF647" s="79">
        <f t="shared" ca="1" si="538"/>
        <v>2500</v>
      </c>
      <c r="CG647" s="79">
        <f t="shared" ca="1" si="547"/>
        <v>1132.1017030219755</v>
      </c>
      <c r="CH647" s="79">
        <f t="shared" ca="1" si="525"/>
        <v>1367.8982969780245</v>
      </c>
      <c r="CI647" s="79">
        <f t="shared" ca="1" si="526"/>
        <v>1367.8982969780245</v>
      </c>
      <c r="CJ647" s="79">
        <f t="shared" ca="1" si="553"/>
        <v>1479341.6999499127</v>
      </c>
      <c r="CK647" s="14">
        <f ca="1">SUM(CI$12:CI647)</f>
        <v>756057.96379235759</v>
      </c>
      <c r="CL647" s="77">
        <f ca="1">SUM(CG$12:CG647)+SUMIF(CH$12:CH647, "&lt;0")</f>
        <v>723283.73615755513</v>
      </c>
    </row>
    <row r="648" spans="1:90" x14ac:dyDescent="0.2">
      <c r="A648" s="56">
        <v>44822</v>
      </c>
      <c r="B648" s="76">
        <f ca="1">IF($A648&gt;= $C$5,$C$6, INDEX('[1]Historical Data'!$D$2:$D$742, MATCH(A648, '[1]Historical Data'!$B$2:$B$742, 0)))</f>
        <v>1942.7882857142852</v>
      </c>
      <c r="C648" s="79">
        <f t="shared" ca="1" si="530"/>
        <v>1942.7882857142852</v>
      </c>
      <c r="D648" s="79">
        <f t="shared" ca="1" si="539"/>
        <v>921.6532857142904</v>
      </c>
      <c r="E648" s="79">
        <f t="shared" ca="1" si="501"/>
        <v>1021.1349999999948</v>
      </c>
      <c r="F648" s="79">
        <f t="shared" ca="1" si="502"/>
        <v>1021.1349999999948</v>
      </c>
      <c r="G648" s="79">
        <f t="shared" ca="1" si="527"/>
        <v>1176306.9824285894</v>
      </c>
      <c r="H648" s="14">
        <f ca="1">SUM(F$12:F648)</f>
        <v>599654.13628571387</v>
      </c>
      <c r="I648" s="77">
        <f ca="1">SUM(D$12:D648)+SUMIF(E$12:E648, "&lt;0")</f>
        <v>576652.84614285675</v>
      </c>
      <c r="J648" s="14"/>
      <c r="K648" s="78">
        <v>44822</v>
      </c>
      <c r="L648" s="79">
        <f t="shared" ca="1" si="503"/>
        <v>1850.8969899038457</v>
      </c>
      <c r="M648" s="79">
        <f t="shared" ca="1" si="531"/>
        <v>1850.8969899038457</v>
      </c>
      <c r="N648" s="79">
        <f t="shared" ca="1" si="540"/>
        <v>829.76198990385092</v>
      </c>
      <c r="O648" s="79">
        <f t="shared" ca="1" si="504"/>
        <v>1021.1349999999948</v>
      </c>
      <c r="P648" s="79">
        <f t="shared" ca="1" si="505"/>
        <v>1021.1349999999948</v>
      </c>
      <c r="Q648" s="79">
        <f t="shared" ca="1" si="548"/>
        <v>1124388.4002956802</v>
      </c>
      <c r="R648" s="14">
        <f ca="1">SUM(P$12:P648)</f>
        <v>573189.44309230661</v>
      </c>
      <c r="S648" s="77">
        <f ca="1">SUM(N$12:N648)+SUMIF(O$12:O648, "&lt;0")</f>
        <v>551198.95720336412</v>
      </c>
      <c r="U648" s="78">
        <v>44822</v>
      </c>
      <c r="V648" s="79">
        <f t="shared" ca="1" si="506"/>
        <v>1250</v>
      </c>
      <c r="W648" s="79">
        <f t="shared" ca="1" si="532"/>
        <v>1250</v>
      </c>
      <c r="X648" s="79">
        <f t="shared" ca="1" si="541"/>
        <v>228.86500000000524</v>
      </c>
      <c r="Y648" s="79">
        <f t="shared" ca="1" si="507"/>
        <v>1021.1349999999948</v>
      </c>
      <c r="Z648" s="79">
        <f t="shared" ca="1" si="508"/>
        <v>1021.1349999999948</v>
      </c>
      <c r="AA648" s="79">
        <f t="shared" ca="1" si="549"/>
        <v>784881.60100000002</v>
      </c>
      <c r="AB648" s="14">
        <f ca="1">SUM(Z$12:Z648)</f>
        <v>400131.11</v>
      </c>
      <c r="AC648" s="77">
        <f ca="1">SUM(X$12:X648)+SUMIF(Y$12:Y648, "&lt;0")</f>
        <v>384750.49099999998</v>
      </c>
      <c r="AE648" s="78">
        <v>44822</v>
      </c>
      <c r="AF648" s="79">
        <f t="shared" ca="1" si="509"/>
        <v>2000</v>
      </c>
      <c r="AG648" s="79">
        <f t="shared" ca="1" si="533"/>
        <v>2000</v>
      </c>
      <c r="AH648" s="79">
        <f t="shared" ca="1" si="542"/>
        <v>978.86500000000524</v>
      </c>
      <c r="AI648" s="79">
        <f t="shared" ca="1" si="510"/>
        <v>1021.1349999999948</v>
      </c>
      <c r="AJ648" s="79">
        <f t="shared" ca="1" si="511"/>
        <v>1021.1349999999948</v>
      </c>
      <c r="AK648" s="79">
        <f t="shared" ca="1" si="528"/>
        <v>1208081.4901089161</v>
      </c>
      <c r="AL648" s="14">
        <f ca="1">SUM(AJ$12:AJ648)</f>
        <v>616131.1100000001</v>
      </c>
      <c r="AM648" s="77">
        <f ca="1">SUM(AH$12:AH648)+SUMIF(AI$12:AI648, "&lt;0")</f>
        <v>591950.3801089162</v>
      </c>
      <c r="AO648" s="78">
        <v>44822</v>
      </c>
      <c r="AP648" s="79">
        <f t="shared" ca="1" si="512"/>
        <v>3000</v>
      </c>
      <c r="AQ648" s="79">
        <f t="shared" ca="1" si="534"/>
        <v>3000</v>
      </c>
      <c r="AR648" s="79">
        <f t="shared" ca="1" si="543"/>
        <v>1414.739080469536</v>
      </c>
      <c r="AS648" s="79">
        <f t="shared" ca="1" si="513"/>
        <v>1585.260919530464</v>
      </c>
      <c r="AT648" s="79">
        <f t="shared" ca="1" si="514"/>
        <v>1585.260919530464</v>
      </c>
      <c r="AU648" s="79">
        <f t="shared" ca="1" si="550"/>
        <v>1744967.7235622816</v>
      </c>
      <c r="AV648" s="14">
        <f ca="1">SUM(AT$12:AT648)</f>
        <v>890373.72278618906</v>
      </c>
      <c r="AW648" s="77">
        <f ca="1">SUM(AR$12:AR648)+SUMIF(AS$12:AS648, "&lt;0")</f>
        <v>854594.00077609299</v>
      </c>
      <c r="AX648" s="14"/>
      <c r="AZ648" s="78">
        <v>44822</v>
      </c>
      <c r="BA648" s="79">
        <f t="shared" ca="1" si="515"/>
        <v>1500</v>
      </c>
      <c r="BB648" s="79">
        <f t="shared" ca="1" si="535"/>
        <v>1500</v>
      </c>
      <c r="BC648" s="79">
        <f t="shared" ca="1" si="544"/>
        <v>478.86500000000524</v>
      </c>
      <c r="BD648" s="79">
        <f t="shared" ca="1" si="516"/>
        <v>1021.1349999999948</v>
      </c>
      <c r="BE648" s="79">
        <f t="shared" ca="1" si="517"/>
        <v>1021.1349999999948</v>
      </c>
      <c r="BF648" s="79">
        <f t="shared" ca="1" si="551"/>
        <v>926131.60100000002</v>
      </c>
      <c r="BG648" s="14">
        <f ca="1">SUM(BE$12:BE648)</f>
        <v>472131.11</v>
      </c>
      <c r="BH648" s="77">
        <f ca="1">SUM(BC$12:BC648)+SUMIF(BD$12:BD648, "&lt;0")</f>
        <v>454000.49100000004</v>
      </c>
      <c r="BJ648" s="78">
        <v>44822</v>
      </c>
      <c r="BK648" s="79">
        <f t="shared" ca="1" si="518"/>
        <v>1750</v>
      </c>
      <c r="BL648" s="79">
        <f t="shared" ca="1" si="536"/>
        <v>1750</v>
      </c>
      <c r="BM648" s="79">
        <f t="shared" ca="1" si="545"/>
        <v>728.86500000000524</v>
      </c>
      <c r="BN648" s="79">
        <f t="shared" ca="1" si="519"/>
        <v>1021.1349999999948</v>
      </c>
      <c r="BO648" s="79">
        <f t="shared" ca="1" si="520"/>
        <v>1021.1349999999948</v>
      </c>
      <c r="BP648" s="79">
        <f t="shared" ca="1" si="552"/>
        <v>1067381.601</v>
      </c>
      <c r="BQ648" s="14">
        <f ca="1">SUM(BO$12:BO648)</f>
        <v>544131.10999999987</v>
      </c>
      <c r="BR648" s="77">
        <f ca="1">SUM(BM$12:BM648)+SUMIF(BN$12:BN648, "&lt;0")</f>
        <v>523250.49100000004</v>
      </c>
      <c r="BT648" s="78">
        <v>44822</v>
      </c>
      <c r="BU648" s="79">
        <f t="shared" ca="1" si="521"/>
        <v>2000</v>
      </c>
      <c r="BV648" s="79">
        <f t="shared" ca="1" si="537"/>
        <v>2000</v>
      </c>
      <c r="BW648" s="79">
        <f t="shared" ca="1" si="546"/>
        <v>978.86500000000524</v>
      </c>
      <c r="BX648" s="79">
        <f t="shared" ca="1" si="522"/>
        <v>1021.1349999999948</v>
      </c>
      <c r="BY648" s="79">
        <f t="shared" ca="1" si="523"/>
        <v>1021.1349999999948</v>
      </c>
      <c r="BZ648" s="79">
        <f t="shared" ca="1" si="529"/>
        <v>1208081.4901089161</v>
      </c>
      <c r="CA648" s="14">
        <f ca="1">SUM(BY$12:BY648)</f>
        <v>616131.1100000001</v>
      </c>
      <c r="CB648" s="77">
        <f ca="1">SUM(BW$12:BW648)+SUMIF(BX$12:BX648, "&lt;0")</f>
        <v>591950.3801089162</v>
      </c>
      <c r="CD648" s="78">
        <v>44822</v>
      </c>
      <c r="CE648" s="79">
        <f t="shared" ca="1" si="524"/>
        <v>2500</v>
      </c>
      <c r="CF648" s="79">
        <f t="shared" ca="1" si="538"/>
        <v>2500</v>
      </c>
      <c r="CG648" s="79">
        <f t="shared" ca="1" si="547"/>
        <v>1111.8249496690855</v>
      </c>
      <c r="CH648" s="79">
        <f t="shared" ca="1" si="525"/>
        <v>1388.1750503309145</v>
      </c>
      <c r="CI648" s="79">
        <f t="shared" ca="1" si="526"/>
        <v>1388.1750503309145</v>
      </c>
      <c r="CJ648" s="79">
        <f t="shared" ca="1" si="553"/>
        <v>1481841.6999499127</v>
      </c>
      <c r="CK648" s="14">
        <f ca="1">SUM(CI$12:CI648)</f>
        <v>757446.13884268852</v>
      </c>
      <c r="CL648" s="77">
        <f ca="1">SUM(CG$12:CG648)+SUMIF(CH$12:CH648, "&lt;0")</f>
        <v>724395.5611072242</v>
      </c>
    </row>
    <row r="649" spans="1:90" x14ac:dyDescent="0.2">
      <c r="A649" s="56">
        <v>44823</v>
      </c>
      <c r="B649" s="76">
        <f ca="1">IF($A649&gt;= $C$5,$C$6, INDEX('[1]Historical Data'!$D$2:$D$742, MATCH(A649, '[1]Historical Data'!$B$2:$B$742, 0)))</f>
        <v>1942.7882857142852</v>
      </c>
      <c r="C649" s="79">
        <f t="shared" ca="1" si="530"/>
        <v>1942.7882857142852</v>
      </c>
      <c r="D649" s="79">
        <f t="shared" ca="1" si="539"/>
        <v>1942.7882857142852</v>
      </c>
      <c r="E649" s="79">
        <f t="shared" ca="1" si="501"/>
        <v>0</v>
      </c>
      <c r="F649" s="79">
        <f t="shared" ca="1" si="502"/>
        <v>0</v>
      </c>
      <c r="G649" s="79">
        <f t="shared" ca="1" si="527"/>
        <v>1178249.7707143037</v>
      </c>
      <c r="H649" s="14">
        <f ca="1">SUM(F$12:F649)</f>
        <v>599654.13628571387</v>
      </c>
      <c r="I649" s="77">
        <f ca="1">SUM(D$12:D649)+SUMIF(E$12:E649, "&lt;0")</f>
        <v>578595.63442857109</v>
      </c>
      <c r="J649" s="14"/>
      <c r="K649" s="78">
        <v>44823</v>
      </c>
      <c r="L649" s="79">
        <f t="shared" ca="1" si="503"/>
        <v>1850.8969899038457</v>
      </c>
      <c r="M649" s="79">
        <f t="shared" ca="1" si="531"/>
        <v>1850.8969899038457</v>
      </c>
      <c r="N649" s="79">
        <f t="shared" ca="1" si="540"/>
        <v>1850.8969899038457</v>
      </c>
      <c r="O649" s="79">
        <f t="shared" ca="1" si="504"/>
        <v>0</v>
      </c>
      <c r="P649" s="79">
        <f t="shared" ca="1" si="505"/>
        <v>0</v>
      </c>
      <c r="Q649" s="79">
        <f t="shared" ca="1" si="548"/>
        <v>1126239.297285584</v>
      </c>
      <c r="R649" s="14">
        <f ca="1">SUM(P$12:P649)</f>
        <v>573189.44309230661</v>
      </c>
      <c r="S649" s="77">
        <f ca="1">SUM(N$12:N649)+SUMIF(O$12:O649, "&lt;0")</f>
        <v>553049.85419326799</v>
      </c>
      <c r="U649" s="78">
        <v>44823</v>
      </c>
      <c r="V649" s="79">
        <f t="shared" ca="1" si="506"/>
        <v>1250</v>
      </c>
      <c r="W649" s="79">
        <f t="shared" ca="1" si="532"/>
        <v>1250</v>
      </c>
      <c r="X649" s="79">
        <f t="shared" ca="1" si="541"/>
        <v>1250</v>
      </c>
      <c r="Y649" s="79">
        <f t="shared" ca="1" si="507"/>
        <v>0</v>
      </c>
      <c r="Z649" s="79">
        <f t="shared" ca="1" si="508"/>
        <v>0</v>
      </c>
      <c r="AA649" s="79">
        <f t="shared" ca="1" si="549"/>
        <v>786131.60100000002</v>
      </c>
      <c r="AB649" s="14">
        <f ca="1">SUM(Z$12:Z649)</f>
        <v>400131.11</v>
      </c>
      <c r="AC649" s="77">
        <f ca="1">SUM(X$12:X649)+SUMIF(Y$12:Y649, "&lt;0")</f>
        <v>386000.49099999998</v>
      </c>
      <c r="AE649" s="78">
        <v>44823</v>
      </c>
      <c r="AF649" s="79">
        <f t="shared" ca="1" si="509"/>
        <v>2000</v>
      </c>
      <c r="AG649" s="79">
        <f t="shared" ca="1" si="533"/>
        <v>2000</v>
      </c>
      <c r="AH649" s="79">
        <f t="shared" ca="1" si="542"/>
        <v>2000</v>
      </c>
      <c r="AI649" s="79">
        <f t="shared" ca="1" si="510"/>
        <v>0</v>
      </c>
      <c r="AJ649" s="79">
        <f t="shared" ca="1" si="511"/>
        <v>0</v>
      </c>
      <c r="AK649" s="79">
        <f t="shared" ca="1" si="528"/>
        <v>1210081.4901089161</v>
      </c>
      <c r="AL649" s="14">
        <f ca="1">SUM(AJ$12:AJ649)</f>
        <v>616131.1100000001</v>
      </c>
      <c r="AM649" s="77">
        <f ca="1">SUM(AH$12:AH649)+SUMIF(AI$12:AI649, "&lt;0")</f>
        <v>593950.3801089162</v>
      </c>
      <c r="AO649" s="78">
        <v>44823</v>
      </c>
      <c r="AP649" s="79">
        <f t="shared" ca="1" si="512"/>
        <v>3000</v>
      </c>
      <c r="AQ649" s="79">
        <f t="shared" ca="1" si="534"/>
        <v>3000</v>
      </c>
      <c r="AR649" s="79">
        <f t="shared" ca="1" si="543"/>
        <v>2435.8740804695308</v>
      </c>
      <c r="AS649" s="79">
        <f t="shared" ca="1" si="513"/>
        <v>564.12591953046922</v>
      </c>
      <c r="AT649" s="79">
        <f t="shared" ca="1" si="514"/>
        <v>564.12591953046922</v>
      </c>
      <c r="AU649" s="79">
        <f t="shared" ca="1" si="550"/>
        <v>1747967.7235622816</v>
      </c>
      <c r="AV649" s="14">
        <f ca="1">SUM(AT$12:AT649)</f>
        <v>890937.84870571957</v>
      </c>
      <c r="AW649" s="77">
        <f ca="1">SUM(AR$12:AR649)+SUMIF(AS$12:AS649, "&lt;0")</f>
        <v>857029.87485656247</v>
      </c>
      <c r="AX649" s="14"/>
      <c r="AZ649" s="78">
        <v>44823</v>
      </c>
      <c r="BA649" s="79">
        <f t="shared" ca="1" si="515"/>
        <v>1500</v>
      </c>
      <c r="BB649" s="79">
        <f t="shared" ca="1" si="535"/>
        <v>1500</v>
      </c>
      <c r="BC649" s="79">
        <f t="shared" ca="1" si="544"/>
        <v>1500</v>
      </c>
      <c r="BD649" s="79">
        <f t="shared" ca="1" si="516"/>
        <v>0</v>
      </c>
      <c r="BE649" s="79">
        <f t="shared" ca="1" si="517"/>
        <v>0</v>
      </c>
      <c r="BF649" s="79">
        <f t="shared" ca="1" si="551"/>
        <v>927631.60100000002</v>
      </c>
      <c r="BG649" s="14">
        <f ca="1">SUM(BE$12:BE649)</f>
        <v>472131.11</v>
      </c>
      <c r="BH649" s="77">
        <f ca="1">SUM(BC$12:BC649)+SUMIF(BD$12:BD649, "&lt;0")</f>
        <v>455500.49100000004</v>
      </c>
      <c r="BJ649" s="78">
        <v>44823</v>
      </c>
      <c r="BK649" s="79">
        <f t="shared" ca="1" si="518"/>
        <v>1750</v>
      </c>
      <c r="BL649" s="79">
        <f t="shared" ca="1" si="536"/>
        <v>1750</v>
      </c>
      <c r="BM649" s="79">
        <f t="shared" ca="1" si="545"/>
        <v>1750</v>
      </c>
      <c r="BN649" s="79">
        <f t="shared" ca="1" si="519"/>
        <v>0</v>
      </c>
      <c r="BO649" s="79">
        <f t="shared" ca="1" si="520"/>
        <v>0</v>
      </c>
      <c r="BP649" s="79">
        <f t="shared" ca="1" si="552"/>
        <v>1069131.601</v>
      </c>
      <c r="BQ649" s="14">
        <f ca="1">SUM(BO$12:BO649)</f>
        <v>544131.10999999987</v>
      </c>
      <c r="BR649" s="77">
        <f ca="1">SUM(BM$12:BM649)+SUMIF(BN$12:BN649, "&lt;0")</f>
        <v>525000.49100000004</v>
      </c>
      <c r="BT649" s="78">
        <v>44823</v>
      </c>
      <c r="BU649" s="79">
        <f t="shared" ca="1" si="521"/>
        <v>2000</v>
      </c>
      <c r="BV649" s="79">
        <f t="shared" ca="1" si="537"/>
        <v>2000</v>
      </c>
      <c r="BW649" s="79">
        <f t="shared" ca="1" si="546"/>
        <v>2000</v>
      </c>
      <c r="BX649" s="79">
        <f t="shared" ca="1" si="522"/>
        <v>0</v>
      </c>
      <c r="BY649" s="79">
        <f t="shared" ca="1" si="523"/>
        <v>0</v>
      </c>
      <c r="BZ649" s="79">
        <f t="shared" ca="1" si="529"/>
        <v>1210081.4901089161</v>
      </c>
      <c r="CA649" s="14">
        <f ca="1">SUM(BY$12:BY649)</f>
        <v>616131.1100000001</v>
      </c>
      <c r="CB649" s="77">
        <f ca="1">SUM(BW$12:BW649)+SUMIF(BX$12:BX649, "&lt;0")</f>
        <v>593950.3801089162</v>
      </c>
      <c r="CD649" s="78">
        <v>44823</v>
      </c>
      <c r="CE649" s="79">
        <f t="shared" ca="1" si="524"/>
        <v>2500</v>
      </c>
      <c r="CF649" s="79">
        <f t="shared" ca="1" si="538"/>
        <v>2500</v>
      </c>
      <c r="CG649" s="79">
        <f t="shared" ca="1" si="547"/>
        <v>2156.4651963161832</v>
      </c>
      <c r="CH649" s="79">
        <f t="shared" ca="1" si="525"/>
        <v>343.53480368381679</v>
      </c>
      <c r="CI649" s="79">
        <f t="shared" ca="1" si="526"/>
        <v>343.53480368381679</v>
      </c>
      <c r="CJ649" s="79">
        <f t="shared" ca="1" si="553"/>
        <v>1484341.6999499127</v>
      </c>
      <c r="CK649" s="14">
        <f ca="1">SUM(CI$12:CI649)</f>
        <v>757789.67364637239</v>
      </c>
      <c r="CL649" s="77">
        <f ca="1">SUM(CG$12:CG649)+SUMIF(CH$12:CH649, "&lt;0")</f>
        <v>726552.02630354033</v>
      </c>
    </row>
    <row r="650" spans="1:90" x14ac:dyDescent="0.2">
      <c r="A650" s="56">
        <v>44824</v>
      </c>
      <c r="B650" s="76">
        <f ca="1">IF($A650&gt;= $C$5,$C$6, INDEX('[1]Historical Data'!$D$2:$D$742, MATCH(A650, '[1]Historical Data'!$B$2:$B$742, 0)))</f>
        <v>1942.7882857142852</v>
      </c>
      <c r="C650" s="79">
        <f t="shared" ca="1" si="530"/>
        <v>1942.7882857142852</v>
      </c>
      <c r="D650" s="79">
        <f t="shared" ca="1" si="539"/>
        <v>1622.2572857142825</v>
      </c>
      <c r="E650" s="79">
        <f t="shared" ca="1" si="501"/>
        <v>320.53100000000268</v>
      </c>
      <c r="F650" s="79">
        <f t="shared" ca="1" si="502"/>
        <v>320.53100000000268</v>
      </c>
      <c r="G650" s="79">
        <f t="shared" ca="1" si="527"/>
        <v>1180192.5590000181</v>
      </c>
      <c r="H650" s="14">
        <f ca="1">SUM(F$12:F650)</f>
        <v>599974.66728571383</v>
      </c>
      <c r="I650" s="77">
        <f ca="1">SUM(D$12:D650)+SUMIF(E$12:E650, "&lt;0")</f>
        <v>580217.89171428536</v>
      </c>
      <c r="J650" s="14"/>
      <c r="K650" s="78">
        <v>44824</v>
      </c>
      <c r="L650" s="79">
        <f t="shared" ca="1" si="503"/>
        <v>1850.8969899038457</v>
      </c>
      <c r="M650" s="79">
        <f t="shared" ca="1" si="531"/>
        <v>1850.8969899038457</v>
      </c>
      <c r="N650" s="79">
        <f t="shared" ca="1" si="540"/>
        <v>1530.365989903843</v>
      </c>
      <c r="O650" s="79">
        <f t="shared" ca="1" si="504"/>
        <v>320.53100000000268</v>
      </c>
      <c r="P650" s="79">
        <f t="shared" ca="1" si="505"/>
        <v>320.53100000000268</v>
      </c>
      <c r="Q650" s="79">
        <f t="shared" ca="1" si="548"/>
        <v>1128090.1942754879</v>
      </c>
      <c r="R650" s="14">
        <f ca="1">SUM(P$12:P650)</f>
        <v>573509.97409230657</v>
      </c>
      <c r="S650" s="77">
        <f ca="1">SUM(N$12:N650)+SUMIF(O$12:O650, "&lt;0")</f>
        <v>554580.2201831718</v>
      </c>
      <c r="U650" s="78">
        <v>44824</v>
      </c>
      <c r="V650" s="79">
        <f t="shared" ca="1" si="506"/>
        <v>1250</v>
      </c>
      <c r="W650" s="79">
        <f t="shared" ca="1" si="532"/>
        <v>1250</v>
      </c>
      <c r="X650" s="79">
        <f t="shared" ca="1" si="541"/>
        <v>929.46899999999732</v>
      </c>
      <c r="Y650" s="79">
        <f t="shared" ca="1" si="507"/>
        <v>320.53100000000268</v>
      </c>
      <c r="Z650" s="79">
        <f t="shared" ca="1" si="508"/>
        <v>320.53100000000268</v>
      </c>
      <c r="AA650" s="79">
        <f t="shared" ca="1" si="549"/>
        <v>787381.60100000002</v>
      </c>
      <c r="AB650" s="14">
        <f ca="1">SUM(Z$12:Z650)</f>
        <v>400451.641</v>
      </c>
      <c r="AC650" s="77">
        <f ca="1">SUM(X$12:X650)+SUMIF(Y$12:Y650, "&lt;0")</f>
        <v>386929.95999999996</v>
      </c>
      <c r="AE650" s="78">
        <v>44824</v>
      </c>
      <c r="AF650" s="79">
        <f t="shared" ca="1" si="509"/>
        <v>2000</v>
      </c>
      <c r="AG650" s="79">
        <f t="shared" ca="1" si="533"/>
        <v>2000</v>
      </c>
      <c r="AH650" s="79">
        <f t="shared" ca="1" si="542"/>
        <v>1679.4689999999973</v>
      </c>
      <c r="AI650" s="79">
        <f t="shared" ca="1" si="510"/>
        <v>320.53100000000268</v>
      </c>
      <c r="AJ650" s="79">
        <f t="shared" ca="1" si="511"/>
        <v>320.53100000000268</v>
      </c>
      <c r="AK650" s="79">
        <f t="shared" ca="1" si="528"/>
        <v>1212081.4901089161</v>
      </c>
      <c r="AL650" s="14">
        <f ca="1">SUM(AJ$12:AJ650)</f>
        <v>616451.64100000006</v>
      </c>
      <c r="AM650" s="77">
        <f ca="1">SUM(AH$12:AH650)+SUMIF(AI$12:AI650, "&lt;0")</f>
        <v>595629.84910891624</v>
      </c>
      <c r="AO650" s="78">
        <v>44824</v>
      </c>
      <c r="AP650" s="79">
        <f t="shared" ca="1" si="512"/>
        <v>3000</v>
      </c>
      <c r="AQ650" s="79">
        <f t="shared" ca="1" si="534"/>
        <v>3000</v>
      </c>
      <c r="AR650" s="79">
        <f t="shared" ca="1" si="543"/>
        <v>2115.3430804695281</v>
      </c>
      <c r="AS650" s="79">
        <f t="shared" ca="1" si="513"/>
        <v>884.6569195304719</v>
      </c>
      <c r="AT650" s="79">
        <f t="shared" ca="1" si="514"/>
        <v>884.6569195304719</v>
      </c>
      <c r="AU650" s="79">
        <f t="shared" ca="1" si="550"/>
        <v>1750967.7235622816</v>
      </c>
      <c r="AV650" s="14">
        <f ca="1">SUM(AT$12:AT650)</f>
        <v>891822.50562525005</v>
      </c>
      <c r="AW650" s="77">
        <f ca="1">SUM(AR$12:AR650)+SUMIF(AS$12:AS650, "&lt;0")</f>
        <v>859145.21793703199</v>
      </c>
      <c r="AX650" s="14"/>
      <c r="AZ650" s="78">
        <v>44824</v>
      </c>
      <c r="BA650" s="79">
        <f t="shared" ca="1" si="515"/>
        <v>1500</v>
      </c>
      <c r="BB650" s="79">
        <f t="shared" ca="1" si="535"/>
        <v>1500</v>
      </c>
      <c r="BC650" s="79">
        <f t="shared" ca="1" si="544"/>
        <v>1179.4689999999973</v>
      </c>
      <c r="BD650" s="79">
        <f t="shared" ca="1" si="516"/>
        <v>320.53100000000268</v>
      </c>
      <c r="BE650" s="79">
        <f t="shared" ca="1" si="517"/>
        <v>320.53100000000268</v>
      </c>
      <c r="BF650" s="79">
        <f t="shared" ca="1" si="551"/>
        <v>929131.60100000002</v>
      </c>
      <c r="BG650" s="14">
        <f ca="1">SUM(BE$12:BE650)</f>
        <v>472451.641</v>
      </c>
      <c r="BH650" s="77">
        <f ca="1">SUM(BC$12:BC650)+SUMIF(BD$12:BD650, "&lt;0")</f>
        <v>456679.96</v>
      </c>
      <c r="BJ650" s="78">
        <v>44824</v>
      </c>
      <c r="BK650" s="79">
        <f t="shared" ca="1" si="518"/>
        <v>1750</v>
      </c>
      <c r="BL650" s="79">
        <f t="shared" ca="1" si="536"/>
        <v>1750</v>
      </c>
      <c r="BM650" s="79">
        <f t="shared" ca="1" si="545"/>
        <v>1429.4689999999973</v>
      </c>
      <c r="BN650" s="79">
        <f t="shared" ca="1" si="519"/>
        <v>320.53100000000268</v>
      </c>
      <c r="BO650" s="79">
        <f t="shared" ca="1" si="520"/>
        <v>320.53100000000268</v>
      </c>
      <c r="BP650" s="79">
        <f t="shared" ca="1" si="552"/>
        <v>1070881.601</v>
      </c>
      <c r="BQ650" s="14">
        <f ca="1">SUM(BO$12:BO650)</f>
        <v>544451.64099999983</v>
      </c>
      <c r="BR650" s="77">
        <f ca="1">SUM(BM$12:BM650)+SUMIF(BN$12:BN650, "&lt;0")</f>
        <v>526429.96000000008</v>
      </c>
      <c r="BT650" s="78">
        <v>44824</v>
      </c>
      <c r="BU650" s="79">
        <f t="shared" ca="1" si="521"/>
        <v>2000</v>
      </c>
      <c r="BV650" s="79">
        <f t="shared" ca="1" si="537"/>
        <v>2000</v>
      </c>
      <c r="BW650" s="79">
        <f t="shared" ca="1" si="546"/>
        <v>1679.4689999999973</v>
      </c>
      <c r="BX650" s="79">
        <f t="shared" ca="1" si="522"/>
        <v>320.53100000000268</v>
      </c>
      <c r="BY650" s="79">
        <f t="shared" ca="1" si="523"/>
        <v>320.53100000000268</v>
      </c>
      <c r="BZ650" s="79">
        <f t="shared" ca="1" si="529"/>
        <v>1212081.4901089161</v>
      </c>
      <c r="CA650" s="14">
        <f ca="1">SUM(BY$12:BY650)</f>
        <v>616451.64100000006</v>
      </c>
      <c r="CB650" s="77">
        <f ca="1">SUM(BW$12:BW650)+SUMIF(BX$12:BX650, "&lt;0")</f>
        <v>595629.84910891624</v>
      </c>
      <c r="CD650" s="78">
        <v>44824</v>
      </c>
      <c r="CE650" s="79">
        <f t="shared" ca="1" si="524"/>
        <v>2500</v>
      </c>
      <c r="CF650" s="79">
        <f t="shared" ca="1" si="538"/>
        <v>2500</v>
      </c>
      <c r="CG650" s="79">
        <f t="shared" ca="1" si="547"/>
        <v>1859.4394429632835</v>
      </c>
      <c r="CH650" s="79">
        <f t="shared" ca="1" si="525"/>
        <v>640.56055703671655</v>
      </c>
      <c r="CI650" s="79">
        <f t="shared" ca="1" si="526"/>
        <v>640.56055703671655</v>
      </c>
      <c r="CJ650" s="79">
        <f t="shared" ca="1" si="553"/>
        <v>1486841.6999499127</v>
      </c>
      <c r="CK650" s="14">
        <f ca="1">SUM(CI$12:CI650)</f>
        <v>758430.23420340905</v>
      </c>
      <c r="CL650" s="77">
        <f ca="1">SUM(CG$12:CG650)+SUMIF(CH$12:CH650, "&lt;0")</f>
        <v>728411.46574650367</v>
      </c>
    </row>
    <row r="651" spans="1:90" x14ac:dyDescent="0.2">
      <c r="A651" s="56">
        <v>44825</v>
      </c>
      <c r="B651" s="76">
        <f ca="1">IF($A651&gt;= $C$5,$C$6, INDEX('[1]Historical Data'!$D$2:$D$742, MATCH(A651, '[1]Historical Data'!$B$2:$B$742, 0)))</f>
        <v>1942.7882857142852</v>
      </c>
      <c r="C651" s="79">
        <f t="shared" ca="1" si="530"/>
        <v>1942.7882857142852</v>
      </c>
      <c r="D651" s="79">
        <f t="shared" ca="1" si="539"/>
        <v>1942.7882857142852</v>
      </c>
      <c r="E651" s="79">
        <f t="shared" ca="1" si="501"/>
        <v>0</v>
      </c>
      <c r="F651" s="79">
        <f t="shared" ca="1" si="502"/>
        <v>0</v>
      </c>
      <c r="G651" s="79">
        <f t="shared" ca="1" si="527"/>
        <v>1182135.3472857324</v>
      </c>
      <c r="H651" s="14">
        <f ca="1">SUM(F$12:F651)</f>
        <v>599974.66728571383</v>
      </c>
      <c r="I651" s="77">
        <f ca="1">SUM(D$12:D651)+SUMIF(E$12:E651, "&lt;0")</f>
        <v>582160.6799999997</v>
      </c>
      <c r="J651" s="14"/>
      <c r="K651" s="78">
        <v>44825</v>
      </c>
      <c r="L651" s="79">
        <f t="shared" ca="1" si="503"/>
        <v>1850.8969899038457</v>
      </c>
      <c r="M651" s="79">
        <f t="shared" ca="1" si="531"/>
        <v>1850.8969899038457</v>
      </c>
      <c r="N651" s="79">
        <f t="shared" ca="1" si="540"/>
        <v>1850.8969899038457</v>
      </c>
      <c r="O651" s="79">
        <f t="shared" ca="1" si="504"/>
        <v>0</v>
      </c>
      <c r="P651" s="79">
        <f t="shared" ca="1" si="505"/>
        <v>0</v>
      </c>
      <c r="Q651" s="79">
        <f t="shared" ca="1" si="548"/>
        <v>1129941.0912653918</v>
      </c>
      <c r="R651" s="14">
        <f ca="1">SUM(P$12:P651)</f>
        <v>573509.97409230657</v>
      </c>
      <c r="S651" s="77">
        <f ca="1">SUM(N$12:N651)+SUMIF(O$12:O651, "&lt;0")</f>
        <v>556431.11717307568</v>
      </c>
      <c r="U651" s="78">
        <v>44825</v>
      </c>
      <c r="V651" s="79">
        <f t="shared" ca="1" si="506"/>
        <v>1250</v>
      </c>
      <c r="W651" s="79">
        <f t="shared" ca="1" si="532"/>
        <v>1250</v>
      </c>
      <c r="X651" s="79">
        <f t="shared" ca="1" si="541"/>
        <v>1250</v>
      </c>
      <c r="Y651" s="79">
        <f t="shared" ca="1" si="507"/>
        <v>0</v>
      </c>
      <c r="Z651" s="79">
        <f t="shared" ca="1" si="508"/>
        <v>0</v>
      </c>
      <c r="AA651" s="79">
        <f t="shared" ca="1" si="549"/>
        <v>788631.60100000002</v>
      </c>
      <c r="AB651" s="14">
        <f ca="1">SUM(Z$12:Z651)</f>
        <v>400451.641</v>
      </c>
      <c r="AC651" s="77">
        <f ca="1">SUM(X$12:X651)+SUMIF(Y$12:Y651, "&lt;0")</f>
        <v>388179.95999999996</v>
      </c>
      <c r="AE651" s="78">
        <v>44825</v>
      </c>
      <c r="AF651" s="79">
        <f t="shared" ca="1" si="509"/>
        <v>2000</v>
      </c>
      <c r="AG651" s="79">
        <f t="shared" ca="1" si="533"/>
        <v>2000</v>
      </c>
      <c r="AH651" s="79">
        <f t="shared" ca="1" si="542"/>
        <v>2000</v>
      </c>
      <c r="AI651" s="79">
        <f t="shared" ca="1" si="510"/>
        <v>0</v>
      </c>
      <c r="AJ651" s="79">
        <f t="shared" ca="1" si="511"/>
        <v>0</v>
      </c>
      <c r="AK651" s="79">
        <f t="shared" ca="1" si="528"/>
        <v>1214081.4901089161</v>
      </c>
      <c r="AL651" s="14">
        <f ca="1">SUM(AJ$12:AJ651)</f>
        <v>616451.64100000006</v>
      </c>
      <c r="AM651" s="77">
        <f ca="1">SUM(AH$12:AH651)+SUMIF(AI$12:AI651, "&lt;0")</f>
        <v>597629.84910891624</v>
      </c>
      <c r="AO651" s="78">
        <v>44825</v>
      </c>
      <c r="AP651" s="79">
        <f t="shared" ca="1" si="512"/>
        <v>3000</v>
      </c>
      <c r="AQ651" s="79">
        <f t="shared" ca="1" si="534"/>
        <v>3000</v>
      </c>
      <c r="AR651" s="79">
        <f t="shared" ca="1" si="543"/>
        <v>2435.8740804695308</v>
      </c>
      <c r="AS651" s="79">
        <f t="shared" ca="1" si="513"/>
        <v>564.12591953046922</v>
      </c>
      <c r="AT651" s="79">
        <f t="shared" ca="1" si="514"/>
        <v>564.12591953046922</v>
      </c>
      <c r="AU651" s="79">
        <f t="shared" ca="1" si="550"/>
        <v>1753967.7235622816</v>
      </c>
      <c r="AV651" s="14">
        <f ca="1">SUM(AT$12:AT651)</f>
        <v>892386.63154478057</v>
      </c>
      <c r="AW651" s="77">
        <f ca="1">SUM(AR$12:AR651)+SUMIF(AS$12:AS651, "&lt;0")</f>
        <v>861581.09201750148</v>
      </c>
      <c r="AX651" s="14"/>
      <c r="AZ651" s="78">
        <v>44825</v>
      </c>
      <c r="BA651" s="79">
        <f t="shared" ca="1" si="515"/>
        <v>1500</v>
      </c>
      <c r="BB651" s="79">
        <f t="shared" ca="1" si="535"/>
        <v>1500</v>
      </c>
      <c r="BC651" s="79">
        <f t="shared" ca="1" si="544"/>
        <v>1500</v>
      </c>
      <c r="BD651" s="79">
        <f t="shared" ca="1" si="516"/>
        <v>0</v>
      </c>
      <c r="BE651" s="79">
        <f t="shared" ca="1" si="517"/>
        <v>0</v>
      </c>
      <c r="BF651" s="79">
        <f t="shared" ca="1" si="551"/>
        <v>930631.60100000002</v>
      </c>
      <c r="BG651" s="14">
        <f ca="1">SUM(BE$12:BE651)</f>
        <v>472451.641</v>
      </c>
      <c r="BH651" s="77">
        <f ca="1">SUM(BC$12:BC651)+SUMIF(BD$12:BD651, "&lt;0")</f>
        <v>458179.96</v>
      </c>
      <c r="BJ651" s="78">
        <v>44825</v>
      </c>
      <c r="BK651" s="79">
        <f t="shared" ca="1" si="518"/>
        <v>1750</v>
      </c>
      <c r="BL651" s="79">
        <f t="shared" ca="1" si="536"/>
        <v>1750</v>
      </c>
      <c r="BM651" s="79">
        <f t="shared" ca="1" si="545"/>
        <v>1750</v>
      </c>
      <c r="BN651" s="79">
        <f t="shared" ca="1" si="519"/>
        <v>0</v>
      </c>
      <c r="BO651" s="79">
        <f t="shared" ca="1" si="520"/>
        <v>0</v>
      </c>
      <c r="BP651" s="79">
        <f t="shared" ca="1" si="552"/>
        <v>1072631.601</v>
      </c>
      <c r="BQ651" s="14">
        <f ca="1">SUM(BO$12:BO651)</f>
        <v>544451.64099999983</v>
      </c>
      <c r="BR651" s="77">
        <f ca="1">SUM(BM$12:BM651)+SUMIF(BN$12:BN651, "&lt;0")</f>
        <v>528179.96000000008</v>
      </c>
      <c r="BT651" s="78">
        <v>44825</v>
      </c>
      <c r="BU651" s="79">
        <f t="shared" ca="1" si="521"/>
        <v>2000</v>
      </c>
      <c r="BV651" s="79">
        <f t="shared" ca="1" si="537"/>
        <v>2000</v>
      </c>
      <c r="BW651" s="79">
        <f t="shared" ca="1" si="546"/>
        <v>2000</v>
      </c>
      <c r="BX651" s="79">
        <f t="shared" ca="1" si="522"/>
        <v>0</v>
      </c>
      <c r="BY651" s="79">
        <f t="shared" ca="1" si="523"/>
        <v>0</v>
      </c>
      <c r="BZ651" s="79">
        <f t="shared" ca="1" si="529"/>
        <v>1214081.4901089161</v>
      </c>
      <c r="CA651" s="14">
        <f ca="1">SUM(BY$12:BY651)</f>
        <v>616451.64100000006</v>
      </c>
      <c r="CB651" s="77">
        <f ca="1">SUM(BW$12:BW651)+SUMIF(BX$12:BX651, "&lt;0")</f>
        <v>597629.84910891624</v>
      </c>
      <c r="CD651" s="78">
        <v>44825</v>
      </c>
      <c r="CE651" s="79">
        <f t="shared" ca="1" si="524"/>
        <v>2500</v>
      </c>
      <c r="CF651" s="79">
        <f t="shared" ca="1" si="538"/>
        <v>2500</v>
      </c>
      <c r="CG651" s="79">
        <f t="shared" ca="1" si="547"/>
        <v>2203.4756896103891</v>
      </c>
      <c r="CH651" s="79">
        <f t="shared" ca="1" si="525"/>
        <v>296.52431038961095</v>
      </c>
      <c r="CI651" s="79">
        <f t="shared" ca="1" si="526"/>
        <v>296.52431038961095</v>
      </c>
      <c r="CJ651" s="79">
        <f t="shared" ca="1" si="553"/>
        <v>1489341.6999499127</v>
      </c>
      <c r="CK651" s="14">
        <f ca="1">SUM(CI$12:CI651)</f>
        <v>758726.7585137987</v>
      </c>
      <c r="CL651" s="77">
        <f ca="1">SUM(CG$12:CG651)+SUMIF(CH$12:CH651, "&lt;0")</f>
        <v>730614.94143611402</v>
      </c>
    </row>
    <row r="652" spans="1:90" x14ac:dyDescent="0.2">
      <c r="A652" s="56">
        <v>44826</v>
      </c>
      <c r="B652" s="76">
        <f ca="1">IF($A652&gt;= $C$5,$C$6, INDEX('[1]Historical Data'!$D$2:$D$742, MATCH(A652, '[1]Historical Data'!$B$2:$B$742, 0)))</f>
        <v>1942.7882857142852</v>
      </c>
      <c r="C652" s="79">
        <f t="shared" ca="1" si="530"/>
        <v>1942.7882857142852</v>
      </c>
      <c r="D652" s="79">
        <f t="shared" ca="1" si="539"/>
        <v>1942.7882857142852</v>
      </c>
      <c r="E652" s="79">
        <f t="shared" ref="E652:E715" ca="1" si="554">B652-D652</f>
        <v>0</v>
      </c>
      <c r="F652" s="79">
        <f t="shared" ref="F652:F715" ca="1" si="555">IF(E652 &gt; 0, E652, 0)</f>
        <v>0</v>
      </c>
      <c r="G652" s="79">
        <f t="shared" ca="1" si="527"/>
        <v>1184078.1355714467</v>
      </c>
      <c r="H652" s="14">
        <f ca="1">SUM(F$12:F652)</f>
        <v>599974.66728571383</v>
      </c>
      <c r="I652" s="77">
        <f ca="1">SUM(D$12:D652)+SUMIF(E$12:E652, "&lt;0")</f>
        <v>584103.46828571404</v>
      </c>
      <c r="J652" s="14"/>
      <c r="K652" s="78">
        <v>44826</v>
      </c>
      <c r="L652" s="79">
        <f t="shared" ref="L652:L715" ca="1" si="556">IF(K652&lt;M$5, $B652, MIN(M$7, M$9 + $C$8*(K652-M$5)))</f>
        <v>1850.8969899038457</v>
      </c>
      <c r="M652" s="79">
        <f t="shared" ca="1" si="531"/>
        <v>1850.8969899038457</v>
      </c>
      <c r="N652" s="79">
        <f t="shared" ca="1" si="540"/>
        <v>1850.8969899038457</v>
      </c>
      <c r="O652" s="79">
        <f t="shared" ref="O652:O715" ca="1" si="557">L652-N652</f>
        <v>0</v>
      </c>
      <c r="P652" s="79">
        <f t="shared" ref="P652:P715" ca="1" si="558">IF(O652 &gt; 0, O652, 0)</f>
        <v>0</v>
      </c>
      <c r="Q652" s="79">
        <f t="shared" ca="1" si="548"/>
        <v>1131791.9882552957</v>
      </c>
      <c r="R652" s="14">
        <f ca="1">SUM(P$12:P652)</f>
        <v>573509.97409230657</v>
      </c>
      <c r="S652" s="77">
        <f ca="1">SUM(N$12:N652)+SUMIF(O$12:O652, "&lt;0")</f>
        <v>558282.01416297955</v>
      </c>
      <c r="U652" s="78">
        <v>44826</v>
      </c>
      <c r="V652" s="79">
        <f t="shared" ref="V652:V715" ca="1" si="559">IF(U652&lt;W$5, $B652, MIN(W$7, W$9 + $C$8*(U652-W$5)))</f>
        <v>1250</v>
      </c>
      <c r="W652" s="79">
        <f t="shared" ca="1" si="532"/>
        <v>1250</v>
      </c>
      <c r="X652" s="79">
        <f t="shared" ca="1" si="541"/>
        <v>1250</v>
      </c>
      <c r="Y652" s="79">
        <f t="shared" ref="Y652:Y715" ca="1" si="560">V652-X652</f>
        <v>0</v>
      </c>
      <c r="Z652" s="79">
        <f t="shared" ref="Z652:Z715" ca="1" si="561">IF(Y652 &gt; 0, Y652, 0)</f>
        <v>0</v>
      </c>
      <c r="AA652" s="79">
        <f t="shared" ca="1" si="549"/>
        <v>789881.60100000002</v>
      </c>
      <c r="AB652" s="14">
        <f ca="1">SUM(Z$12:Z652)</f>
        <v>400451.641</v>
      </c>
      <c r="AC652" s="77">
        <f ca="1">SUM(X$12:X652)+SUMIF(Y$12:Y652, "&lt;0")</f>
        <v>389429.95999999996</v>
      </c>
      <c r="AE652" s="78">
        <v>44826</v>
      </c>
      <c r="AF652" s="79">
        <f t="shared" ref="AF652:AF715" ca="1" si="562">IF(AE652&lt;AG$5, $B652, MIN(AG$7, AG$9 + $C$8*(AE652-AG$5)))</f>
        <v>2000</v>
      </c>
      <c r="AG652" s="79">
        <f t="shared" ca="1" si="533"/>
        <v>2000</v>
      </c>
      <c r="AH652" s="79">
        <f t="shared" ca="1" si="542"/>
        <v>2000</v>
      </c>
      <c r="AI652" s="79">
        <f t="shared" ref="AI652:AI715" ca="1" si="563">AF652-AH652</f>
        <v>0</v>
      </c>
      <c r="AJ652" s="79">
        <f t="shared" ref="AJ652:AJ715" ca="1" si="564">IF(AI652 &gt; 0, AI652, 0)</f>
        <v>0</v>
      </c>
      <c r="AK652" s="79">
        <f t="shared" ca="1" si="528"/>
        <v>1216081.4901089161</v>
      </c>
      <c r="AL652" s="14">
        <f ca="1">SUM(AJ$12:AJ652)</f>
        <v>616451.64100000006</v>
      </c>
      <c r="AM652" s="77">
        <f ca="1">SUM(AH$12:AH652)+SUMIF(AI$12:AI652, "&lt;0")</f>
        <v>599629.84910891624</v>
      </c>
      <c r="AO652" s="78">
        <v>44826</v>
      </c>
      <c r="AP652" s="79">
        <f t="shared" ref="AP652:AP715" ca="1" si="565">IF(AO652&lt;AQ$5, $B652, MIN(AQ$7, AQ$9 + $C$8*(AO652-AQ$5)))</f>
        <v>3000</v>
      </c>
      <c r="AQ652" s="79">
        <f t="shared" ca="1" si="534"/>
        <v>3000</v>
      </c>
      <c r="AR652" s="79">
        <f t="shared" ca="1" si="543"/>
        <v>2435.8740804695312</v>
      </c>
      <c r="AS652" s="79">
        <f t="shared" ref="AS652:AS715" ca="1" si="566">AP652-AR652</f>
        <v>564.12591953046876</v>
      </c>
      <c r="AT652" s="79">
        <f t="shared" ref="AT652:AT715" ca="1" si="567">IF(AS652 &gt; 0, AS652, 0)</f>
        <v>564.12591953046876</v>
      </c>
      <c r="AU652" s="79">
        <f t="shared" ca="1" si="550"/>
        <v>1756967.7235622816</v>
      </c>
      <c r="AV652" s="14">
        <f ca="1">SUM(AT$12:AT652)</f>
        <v>892950.75746431109</v>
      </c>
      <c r="AW652" s="77">
        <f ca="1">SUM(AR$12:AR652)+SUMIF(AS$12:AS652, "&lt;0")</f>
        <v>864016.96609797096</v>
      </c>
      <c r="AX652" s="14"/>
      <c r="AZ652" s="78">
        <v>44826</v>
      </c>
      <c r="BA652" s="79">
        <f t="shared" ref="BA652:BA715" ca="1" si="568">IF(AZ652&lt;BB$5, $B652, MIN(BB$7, BB$9 + $C$8*(AZ652-BB$5)))</f>
        <v>1500</v>
      </c>
      <c r="BB652" s="79">
        <f t="shared" ca="1" si="535"/>
        <v>1500</v>
      </c>
      <c r="BC652" s="79">
        <f t="shared" ca="1" si="544"/>
        <v>1500</v>
      </c>
      <c r="BD652" s="79">
        <f t="shared" ref="BD652:BD715" ca="1" si="569">BA652-BC652</f>
        <v>0</v>
      </c>
      <c r="BE652" s="79">
        <f t="shared" ref="BE652:BE715" ca="1" si="570">IF(BD652 &gt; 0, BD652, 0)</f>
        <v>0</v>
      </c>
      <c r="BF652" s="79">
        <f t="shared" ca="1" si="551"/>
        <v>932131.60100000002</v>
      </c>
      <c r="BG652" s="14">
        <f ca="1">SUM(BE$12:BE652)</f>
        <v>472451.641</v>
      </c>
      <c r="BH652" s="77">
        <f ca="1">SUM(BC$12:BC652)+SUMIF(BD$12:BD652, "&lt;0")</f>
        <v>459679.96</v>
      </c>
      <c r="BJ652" s="78">
        <v>44826</v>
      </c>
      <c r="BK652" s="79">
        <f t="shared" ref="BK652:BK715" ca="1" si="571">IF(BJ652&lt;BL$5, $B652, MIN(BL$7, BL$9 + $C$8*(BJ652-BL$5)))</f>
        <v>1750</v>
      </c>
      <c r="BL652" s="79">
        <f t="shared" ca="1" si="536"/>
        <v>1750</v>
      </c>
      <c r="BM652" s="79">
        <f t="shared" ca="1" si="545"/>
        <v>1750</v>
      </c>
      <c r="BN652" s="79">
        <f t="shared" ref="BN652:BN715" ca="1" si="572">BK652-BM652</f>
        <v>0</v>
      </c>
      <c r="BO652" s="79">
        <f t="shared" ref="BO652:BO715" ca="1" si="573">IF(BN652 &gt; 0, BN652, 0)</f>
        <v>0</v>
      </c>
      <c r="BP652" s="79">
        <f t="shared" ca="1" si="552"/>
        <v>1074381.601</v>
      </c>
      <c r="BQ652" s="14">
        <f ca="1">SUM(BO$12:BO652)</f>
        <v>544451.64099999983</v>
      </c>
      <c r="BR652" s="77">
        <f ca="1">SUM(BM$12:BM652)+SUMIF(BN$12:BN652, "&lt;0")</f>
        <v>529929.96000000008</v>
      </c>
      <c r="BT652" s="78">
        <v>44826</v>
      </c>
      <c r="BU652" s="79">
        <f t="shared" ref="BU652:BU715" ca="1" si="574">IF(BT652&lt;BV$5, $B652, MIN(BV$7, BV$9 + $C$8*(BT652-BV$5)))</f>
        <v>2000</v>
      </c>
      <c r="BV652" s="79">
        <f t="shared" ca="1" si="537"/>
        <v>2000</v>
      </c>
      <c r="BW652" s="79">
        <f t="shared" ca="1" si="546"/>
        <v>2000</v>
      </c>
      <c r="BX652" s="79">
        <f t="shared" ref="BX652:BX715" ca="1" si="575">BU652-BW652</f>
        <v>0</v>
      </c>
      <c r="BY652" s="79">
        <f t="shared" ref="BY652:BY715" ca="1" si="576">IF(BX652 &gt; 0, BX652, 0)</f>
        <v>0</v>
      </c>
      <c r="BZ652" s="79">
        <f t="shared" ca="1" si="529"/>
        <v>1216081.4901089161</v>
      </c>
      <c r="CA652" s="14">
        <f ca="1">SUM(BY$12:BY652)</f>
        <v>616451.64100000006</v>
      </c>
      <c r="CB652" s="77">
        <f ca="1">SUM(BW$12:BW652)+SUMIF(BX$12:BX652, "&lt;0")</f>
        <v>599629.84910891624</v>
      </c>
      <c r="CD652" s="78">
        <v>44826</v>
      </c>
      <c r="CE652" s="79">
        <f t="shared" ref="CE652:CE715" ca="1" si="577">IF(CD652&lt;CF$5, $B652, MIN(CF$7, CF$9 + $C$8*(CD652-CF$5)))</f>
        <v>2500</v>
      </c>
      <c r="CF652" s="79">
        <f t="shared" ca="1" si="538"/>
        <v>2500</v>
      </c>
      <c r="CG652" s="79">
        <f t="shared" ca="1" si="547"/>
        <v>2226.980936257492</v>
      </c>
      <c r="CH652" s="79">
        <f t="shared" ref="CH652:CH715" ca="1" si="578">CE652-CG652</f>
        <v>273.01906374250802</v>
      </c>
      <c r="CI652" s="79">
        <f t="shared" ref="CI652:CI715" ca="1" si="579">IF(CH652 &gt; 0, CH652, 0)</f>
        <v>273.01906374250802</v>
      </c>
      <c r="CJ652" s="79">
        <f t="shared" ca="1" si="553"/>
        <v>1491841.6999499127</v>
      </c>
      <c r="CK652" s="14">
        <f ca="1">SUM(CI$12:CI652)</f>
        <v>758999.77757754119</v>
      </c>
      <c r="CL652" s="77">
        <f ca="1">SUM(CG$12:CG652)+SUMIF(CH$12:CH652, "&lt;0")</f>
        <v>732841.92237237154</v>
      </c>
    </row>
    <row r="653" spans="1:90" x14ac:dyDescent="0.2">
      <c r="A653" s="56">
        <v>44827</v>
      </c>
      <c r="B653" s="76">
        <f ca="1">IF($A653&gt;= $C$5,$C$6, INDEX('[1]Historical Data'!$D$2:$D$742, MATCH(A653, '[1]Historical Data'!$B$2:$B$742, 0)))</f>
        <v>1942.7882857142852</v>
      </c>
      <c r="C653" s="79">
        <f t="shared" ca="1" si="530"/>
        <v>1942.7882857142852</v>
      </c>
      <c r="D653" s="79">
        <f t="shared" ca="1" si="539"/>
        <v>1504.8522857142837</v>
      </c>
      <c r="E653" s="79">
        <f t="shared" ca="1" si="554"/>
        <v>437.93600000000151</v>
      </c>
      <c r="F653" s="79">
        <f t="shared" ca="1" si="555"/>
        <v>437.93600000000151</v>
      </c>
      <c r="G653" s="79">
        <f t="shared" ref="G653:G716" ca="1" si="580">B653+G652</f>
        <v>1186020.9238571611</v>
      </c>
      <c r="H653" s="14">
        <f ca="1">SUM(F$12:F653)</f>
        <v>600412.60328571382</v>
      </c>
      <c r="I653" s="77">
        <f ca="1">SUM(D$12:D653)+SUMIF(E$12:E653, "&lt;0")</f>
        <v>585608.32057142828</v>
      </c>
      <c r="J653" s="14"/>
      <c r="K653" s="78">
        <v>44827</v>
      </c>
      <c r="L653" s="79">
        <f t="shared" ca="1" si="556"/>
        <v>1850.8969899038457</v>
      </c>
      <c r="M653" s="79">
        <f t="shared" ca="1" si="531"/>
        <v>1850.8969899038457</v>
      </c>
      <c r="N653" s="79">
        <f t="shared" ca="1" si="540"/>
        <v>1412.9609899038442</v>
      </c>
      <c r="O653" s="79">
        <f t="shared" ca="1" si="557"/>
        <v>437.93600000000151</v>
      </c>
      <c r="P653" s="79">
        <f t="shared" ca="1" si="558"/>
        <v>437.93600000000151</v>
      </c>
      <c r="Q653" s="79">
        <f t="shared" ca="1" si="548"/>
        <v>1133642.8852451995</v>
      </c>
      <c r="R653" s="14">
        <f ca="1">SUM(P$12:P653)</f>
        <v>573947.91009230656</v>
      </c>
      <c r="S653" s="77">
        <f ca="1">SUM(N$12:N653)+SUMIF(O$12:O653, "&lt;0")</f>
        <v>559694.97515288345</v>
      </c>
      <c r="U653" s="78">
        <v>44827</v>
      </c>
      <c r="V653" s="79">
        <f t="shared" ca="1" si="559"/>
        <v>1250</v>
      </c>
      <c r="W653" s="79">
        <f t="shared" ca="1" si="532"/>
        <v>1250</v>
      </c>
      <c r="X653" s="79">
        <f t="shared" ca="1" si="541"/>
        <v>812.06399999999849</v>
      </c>
      <c r="Y653" s="79">
        <f t="shared" ca="1" si="560"/>
        <v>437.93600000000151</v>
      </c>
      <c r="Z653" s="79">
        <f t="shared" ca="1" si="561"/>
        <v>437.93600000000151</v>
      </c>
      <c r="AA653" s="79">
        <f t="shared" ca="1" si="549"/>
        <v>791131.60100000002</v>
      </c>
      <c r="AB653" s="14">
        <f ca="1">SUM(Z$12:Z653)</f>
        <v>400889.57699999999</v>
      </c>
      <c r="AC653" s="77">
        <f ca="1">SUM(X$12:X653)+SUMIF(Y$12:Y653, "&lt;0")</f>
        <v>390242.02399999998</v>
      </c>
      <c r="AE653" s="78">
        <v>44827</v>
      </c>
      <c r="AF653" s="79">
        <f t="shared" ca="1" si="562"/>
        <v>2000</v>
      </c>
      <c r="AG653" s="79">
        <f t="shared" ca="1" si="533"/>
        <v>2000</v>
      </c>
      <c r="AH653" s="79">
        <f t="shared" ca="1" si="542"/>
        <v>1562.0639999999985</v>
      </c>
      <c r="AI653" s="79">
        <f t="shared" ca="1" si="563"/>
        <v>437.93600000000151</v>
      </c>
      <c r="AJ653" s="79">
        <f t="shared" ca="1" si="564"/>
        <v>437.93600000000151</v>
      </c>
      <c r="AK653" s="79">
        <f t="shared" ref="AK653:AK716" ca="1" si="581">AF653+AK652</f>
        <v>1218081.4901089161</v>
      </c>
      <c r="AL653" s="14">
        <f ca="1">SUM(AJ$12:AJ653)</f>
        <v>616889.57700000005</v>
      </c>
      <c r="AM653" s="77">
        <f ca="1">SUM(AH$12:AH653)+SUMIF(AI$12:AI653, "&lt;0")</f>
        <v>601191.91310891625</v>
      </c>
      <c r="AO653" s="78">
        <v>44827</v>
      </c>
      <c r="AP653" s="79">
        <f t="shared" ca="1" si="565"/>
        <v>3000</v>
      </c>
      <c r="AQ653" s="79">
        <f t="shared" ca="1" si="534"/>
        <v>3000</v>
      </c>
      <c r="AR653" s="79">
        <f t="shared" ca="1" si="543"/>
        <v>1997.9380804695293</v>
      </c>
      <c r="AS653" s="79">
        <f t="shared" ca="1" si="566"/>
        <v>1002.0619195304707</v>
      </c>
      <c r="AT653" s="79">
        <f t="shared" ca="1" si="567"/>
        <v>1002.0619195304707</v>
      </c>
      <c r="AU653" s="79">
        <f t="shared" ca="1" si="550"/>
        <v>1759967.7235622816</v>
      </c>
      <c r="AV653" s="14">
        <f ca="1">SUM(AT$12:AT653)</f>
        <v>893952.81938384159</v>
      </c>
      <c r="AW653" s="77">
        <f ca="1">SUM(AR$12:AR653)+SUMIF(AS$12:AS653, "&lt;0")</f>
        <v>866014.90417844045</v>
      </c>
      <c r="AX653" s="14"/>
      <c r="AZ653" s="78">
        <v>44827</v>
      </c>
      <c r="BA653" s="79">
        <f t="shared" ca="1" si="568"/>
        <v>1500</v>
      </c>
      <c r="BB653" s="79">
        <f t="shared" ca="1" si="535"/>
        <v>1500</v>
      </c>
      <c r="BC653" s="79">
        <f t="shared" ca="1" si="544"/>
        <v>1062.0639999999985</v>
      </c>
      <c r="BD653" s="79">
        <f t="shared" ca="1" si="569"/>
        <v>437.93600000000151</v>
      </c>
      <c r="BE653" s="79">
        <f t="shared" ca="1" si="570"/>
        <v>437.93600000000151</v>
      </c>
      <c r="BF653" s="79">
        <f t="shared" ca="1" si="551"/>
        <v>933631.60100000002</v>
      </c>
      <c r="BG653" s="14">
        <f ca="1">SUM(BE$12:BE653)</f>
        <v>472889.57699999999</v>
      </c>
      <c r="BH653" s="77">
        <f ca="1">SUM(BC$12:BC653)+SUMIF(BD$12:BD653, "&lt;0")</f>
        <v>460742.02400000003</v>
      </c>
      <c r="BJ653" s="78">
        <v>44827</v>
      </c>
      <c r="BK653" s="79">
        <f t="shared" ca="1" si="571"/>
        <v>1750</v>
      </c>
      <c r="BL653" s="79">
        <f t="shared" ca="1" si="536"/>
        <v>1750</v>
      </c>
      <c r="BM653" s="79">
        <f t="shared" ca="1" si="545"/>
        <v>1312.0639999999985</v>
      </c>
      <c r="BN653" s="79">
        <f t="shared" ca="1" si="572"/>
        <v>437.93600000000151</v>
      </c>
      <c r="BO653" s="79">
        <f t="shared" ca="1" si="573"/>
        <v>437.93600000000151</v>
      </c>
      <c r="BP653" s="79">
        <f t="shared" ca="1" si="552"/>
        <v>1076131.601</v>
      </c>
      <c r="BQ653" s="14">
        <f ca="1">SUM(BO$12:BO653)</f>
        <v>544889.57699999982</v>
      </c>
      <c r="BR653" s="77">
        <f ca="1">SUM(BM$12:BM653)+SUMIF(BN$12:BN653, "&lt;0")</f>
        <v>531242.02400000009</v>
      </c>
      <c r="BT653" s="78">
        <v>44827</v>
      </c>
      <c r="BU653" s="79">
        <f t="shared" ca="1" si="574"/>
        <v>2000</v>
      </c>
      <c r="BV653" s="79">
        <f t="shared" ca="1" si="537"/>
        <v>2000</v>
      </c>
      <c r="BW653" s="79">
        <f t="shared" ca="1" si="546"/>
        <v>1562.0639999999985</v>
      </c>
      <c r="BX653" s="79">
        <f t="shared" ca="1" si="575"/>
        <v>437.93600000000151</v>
      </c>
      <c r="BY653" s="79">
        <f t="shared" ca="1" si="576"/>
        <v>437.93600000000151</v>
      </c>
      <c r="BZ653" s="79">
        <f t="shared" ref="BZ653:BZ716" ca="1" si="582">BU653+BZ652</f>
        <v>1218081.4901089161</v>
      </c>
      <c r="CA653" s="14">
        <f ca="1">SUM(BY$12:BY653)</f>
        <v>616889.57700000005</v>
      </c>
      <c r="CB653" s="77">
        <f ca="1">SUM(BW$12:BW653)+SUMIF(BX$12:BX653, "&lt;0")</f>
        <v>601191.91310891625</v>
      </c>
      <c r="CD653" s="78">
        <v>44827</v>
      </c>
      <c r="CE653" s="79">
        <f t="shared" ca="1" si="577"/>
        <v>2500</v>
      </c>
      <c r="CF653" s="79">
        <f t="shared" ca="1" si="538"/>
        <v>2500</v>
      </c>
      <c r="CG653" s="79">
        <f t="shared" ca="1" si="547"/>
        <v>1812.5501829045934</v>
      </c>
      <c r="CH653" s="79">
        <f t="shared" ca="1" si="578"/>
        <v>687.44981709540662</v>
      </c>
      <c r="CI653" s="79">
        <f t="shared" ca="1" si="579"/>
        <v>687.44981709540662</v>
      </c>
      <c r="CJ653" s="79">
        <f t="shared" ca="1" si="553"/>
        <v>1494341.6999499127</v>
      </c>
      <c r="CK653" s="14">
        <f ca="1">SUM(CI$12:CI653)</f>
        <v>759687.2273946366</v>
      </c>
      <c r="CL653" s="77">
        <f ca="1">SUM(CG$12:CG653)+SUMIF(CH$12:CH653, "&lt;0")</f>
        <v>734654.47255527612</v>
      </c>
    </row>
    <row r="654" spans="1:90" x14ac:dyDescent="0.2">
      <c r="A654" s="56">
        <v>44828</v>
      </c>
      <c r="B654" s="76">
        <f ca="1">IF($A654&gt;= $C$5,$C$6, INDEX('[1]Historical Data'!$D$2:$D$742, MATCH(A654, '[1]Historical Data'!$B$2:$B$742, 0)))</f>
        <v>1942.7882857142852</v>
      </c>
      <c r="C654" s="79">
        <f t="shared" ca="1" si="530"/>
        <v>1942.7882857142852</v>
      </c>
      <c r="D654" s="79">
        <f t="shared" ca="1" si="539"/>
        <v>355.01828571428473</v>
      </c>
      <c r="E654" s="79">
        <f t="shared" ca="1" si="554"/>
        <v>1587.7700000000004</v>
      </c>
      <c r="F654" s="79">
        <f t="shared" ca="1" si="555"/>
        <v>1587.7700000000004</v>
      </c>
      <c r="G654" s="79">
        <f t="shared" ca="1" si="580"/>
        <v>1187963.7121428754</v>
      </c>
      <c r="H654" s="14">
        <f ca="1">SUM(F$12:F654)</f>
        <v>602000.37328571384</v>
      </c>
      <c r="I654" s="77">
        <f ca="1">SUM(D$12:D654)+SUMIF(E$12:E654, "&lt;0")</f>
        <v>585963.3388571426</v>
      </c>
      <c r="J654" s="14"/>
      <c r="K654" s="78">
        <v>44828</v>
      </c>
      <c r="L654" s="79">
        <f t="shared" ca="1" si="556"/>
        <v>1850.8969899038457</v>
      </c>
      <c r="M654" s="79">
        <f t="shared" ca="1" si="531"/>
        <v>1850.8969899038457</v>
      </c>
      <c r="N654" s="79">
        <f t="shared" ca="1" si="540"/>
        <v>263.12698990384524</v>
      </c>
      <c r="O654" s="79">
        <f t="shared" ca="1" si="557"/>
        <v>1587.7700000000004</v>
      </c>
      <c r="P654" s="79">
        <f t="shared" ca="1" si="558"/>
        <v>1587.7700000000004</v>
      </c>
      <c r="Q654" s="79">
        <f t="shared" ca="1" si="548"/>
        <v>1135493.7822351034</v>
      </c>
      <c r="R654" s="14">
        <f ca="1">SUM(P$12:P654)</f>
        <v>575535.68009230657</v>
      </c>
      <c r="S654" s="77">
        <f ca="1">SUM(N$12:N654)+SUMIF(O$12:O654, "&lt;0")</f>
        <v>559958.10214278731</v>
      </c>
      <c r="U654" s="78">
        <v>44828</v>
      </c>
      <c r="V654" s="79">
        <f t="shared" ca="1" si="559"/>
        <v>1250</v>
      </c>
      <c r="W654" s="79">
        <f t="shared" ca="1" si="532"/>
        <v>1250</v>
      </c>
      <c r="X654" s="79">
        <f t="shared" ca="1" si="541"/>
        <v>0</v>
      </c>
      <c r="Y654" s="79">
        <f t="shared" ca="1" si="560"/>
        <v>1250</v>
      </c>
      <c r="Z654" s="79">
        <f t="shared" ca="1" si="561"/>
        <v>1250</v>
      </c>
      <c r="AA654" s="79">
        <f t="shared" ca="1" si="549"/>
        <v>792381.60100000002</v>
      </c>
      <c r="AB654" s="14">
        <f ca="1">SUM(Z$12:Z654)</f>
        <v>402139.57699999999</v>
      </c>
      <c r="AC654" s="77">
        <f ca="1">SUM(X$12:X654)+SUMIF(Y$12:Y654, "&lt;0")</f>
        <v>390242.02399999998</v>
      </c>
      <c r="AE654" s="78">
        <v>44828</v>
      </c>
      <c r="AF654" s="79">
        <f t="shared" ca="1" si="562"/>
        <v>2000</v>
      </c>
      <c r="AG654" s="79">
        <f t="shared" ca="1" si="533"/>
        <v>2000</v>
      </c>
      <c r="AH654" s="79">
        <f t="shared" ca="1" si="542"/>
        <v>412.22999999999956</v>
      </c>
      <c r="AI654" s="79">
        <f t="shared" ca="1" si="563"/>
        <v>1587.7700000000004</v>
      </c>
      <c r="AJ654" s="79">
        <f t="shared" ca="1" si="564"/>
        <v>1587.7700000000004</v>
      </c>
      <c r="AK654" s="79">
        <f t="shared" ca="1" si="581"/>
        <v>1220081.4901089161</v>
      </c>
      <c r="AL654" s="14">
        <f ca="1">SUM(AJ$12:AJ654)</f>
        <v>618477.34700000007</v>
      </c>
      <c r="AM654" s="77">
        <f ca="1">SUM(AH$12:AH654)+SUMIF(AI$12:AI654, "&lt;0")</f>
        <v>601604.14310891624</v>
      </c>
      <c r="AO654" s="78">
        <v>44828</v>
      </c>
      <c r="AP654" s="79">
        <f t="shared" ca="1" si="565"/>
        <v>3000</v>
      </c>
      <c r="AQ654" s="79">
        <f t="shared" ca="1" si="534"/>
        <v>3000</v>
      </c>
      <c r="AR654" s="79">
        <f t="shared" ca="1" si="543"/>
        <v>848.10408046953034</v>
      </c>
      <c r="AS654" s="79">
        <f t="shared" ca="1" si="566"/>
        <v>2151.8959195304697</v>
      </c>
      <c r="AT654" s="79">
        <f t="shared" ca="1" si="567"/>
        <v>2151.8959195304697</v>
      </c>
      <c r="AU654" s="79">
        <f t="shared" ca="1" si="550"/>
        <v>1762967.7235622816</v>
      </c>
      <c r="AV654" s="14">
        <f ca="1">SUM(AT$12:AT654)</f>
        <v>896104.71530337201</v>
      </c>
      <c r="AW654" s="77">
        <f ca="1">SUM(AR$12:AR654)+SUMIF(AS$12:AS654, "&lt;0")</f>
        <v>866863.00825891003</v>
      </c>
      <c r="AX654" s="14"/>
      <c r="AZ654" s="78">
        <v>44828</v>
      </c>
      <c r="BA654" s="79">
        <f t="shared" ca="1" si="568"/>
        <v>1500</v>
      </c>
      <c r="BB654" s="79">
        <f t="shared" ca="1" si="535"/>
        <v>1500</v>
      </c>
      <c r="BC654" s="79">
        <f t="shared" ca="1" si="544"/>
        <v>0</v>
      </c>
      <c r="BD654" s="79">
        <f t="shared" ca="1" si="569"/>
        <v>1500</v>
      </c>
      <c r="BE654" s="79">
        <f t="shared" ca="1" si="570"/>
        <v>1500</v>
      </c>
      <c r="BF654" s="79">
        <f t="shared" ca="1" si="551"/>
        <v>935131.60100000002</v>
      </c>
      <c r="BG654" s="14">
        <f ca="1">SUM(BE$12:BE654)</f>
        <v>474389.57699999999</v>
      </c>
      <c r="BH654" s="77">
        <f ca="1">SUM(BC$12:BC654)+SUMIF(BD$12:BD654, "&lt;0")</f>
        <v>460742.02400000003</v>
      </c>
      <c r="BJ654" s="78">
        <v>44828</v>
      </c>
      <c r="BK654" s="79">
        <f t="shared" ca="1" si="571"/>
        <v>1750</v>
      </c>
      <c r="BL654" s="79">
        <f t="shared" ca="1" si="536"/>
        <v>1750</v>
      </c>
      <c r="BM654" s="79">
        <f t="shared" ca="1" si="545"/>
        <v>162.22999999999956</v>
      </c>
      <c r="BN654" s="79">
        <f t="shared" ca="1" si="572"/>
        <v>1587.7700000000004</v>
      </c>
      <c r="BO654" s="79">
        <f t="shared" ca="1" si="573"/>
        <v>1587.7700000000004</v>
      </c>
      <c r="BP654" s="79">
        <f t="shared" ca="1" si="552"/>
        <v>1077881.601</v>
      </c>
      <c r="BQ654" s="14">
        <f ca="1">SUM(BO$12:BO654)</f>
        <v>546477.34699999983</v>
      </c>
      <c r="BR654" s="77">
        <f ca="1">SUM(BM$12:BM654)+SUMIF(BN$12:BN654, "&lt;0")</f>
        <v>531404.25400000007</v>
      </c>
      <c r="BT654" s="78">
        <v>44828</v>
      </c>
      <c r="BU654" s="79">
        <f t="shared" ca="1" si="574"/>
        <v>2000</v>
      </c>
      <c r="BV654" s="79">
        <f t="shared" ca="1" si="537"/>
        <v>2000</v>
      </c>
      <c r="BW654" s="79">
        <f t="shared" ca="1" si="546"/>
        <v>412.22999999999956</v>
      </c>
      <c r="BX654" s="79">
        <f t="shared" ca="1" si="575"/>
        <v>1587.7700000000004</v>
      </c>
      <c r="BY654" s="79">
        <f t="shared" ca="1" si="576"/>
        <v>1587.7700000000004</v>
      </c>
      <c r="BZ654" s="79">
        <f t="shared" ca="1" si="582"/>
        <v>1220081.4901089161</v>
      </c>
      <c r="CA654" s="14">
        <f ca="1">SUM(BY$12:BY654)</f>
        <v>618477.34700000007</v>
      </c>
      <c r="CB654" s="77">
        <f ca="1">SUM(BW$12:BW654)+SUMIF(BX$12:BX654, "&lt;0")</f>
        <v>601604.14310891624</v>
      </c>
      <c r="CD654" s="78">
        <v>44828</v>
      </c>
      <c r="CE654" s="79">
        <f t="shared" ca="1" si="577"/>
        <v>2500</v>
      </c>
      <c r="CF654" s="79">
        <f t="shared" ca="1" si="538"/>
        <v>2500</v>
      </c>
      <c r="CG654" s="79">
        <f t="shared" ca="1" si="547"/>
        <v>686.22142955169693</v>
      </c>
      <c r="CH654" s="79">
        <f t="shared" ca="1" si="578"/>
        <v>1813.7785704483031</v>
      </c>
      <c r="CI654" s="79">
        <f t="shared" ca="1" si="579"/>
        <v>1813.7785704483031</v>
      </c>
      <c r="CJ654" s="79">
        <f t="shared" ca="1" si="553"/>
        <v>1496841.6999499127</v>
      </c>
      <c r="CK654" s="14">
        <f ca="1">SUM(CI$12:CI654)</f>
        <v>761501.00596508489</v>
      </c>
      <c r="CL654" s="77">
        <f ca="1">SUM(CG$12:CG654)+SUMIF(CH$12:CH654, "&lt;0")</f>
        <v>735340.69398482784</v>
      </c>
    </row>
    <row r="655" spans="1:90" x14ac:dyDescent="0.2">
      <c r="A655" s="56">
        <v>44829</v>
      </c>
      <c r="B655" s="76">
        <f ca="1">IF($A655&gt;= $C$5,$C$6, INDEX('[1]Historical Data'!$D$2:$D$742, MATCH(A655, '[1]Historical Data'!$B$2:$B$742, 0)))</f>
        <v>1942.7882857142852</v>
      </c>
      <c r="C655" s="79">
        <f t="shared" ca="1" si="530"/>
        <v>1942.7882857142852</v>
      </c>
      <c r="D655" s="79">
        <f t="shared" ca="1" si="539"/>
        <v>0</v>
      </c>
      <c r="E655" s="79">
        <f t="shared" ca="1" si="554"/>
        <v>1942.7882857142852</v>
      </c>
      <c r="F655" s="79">
        <f t="shared" ca="1" si="555"/>
        <v>1942.7882857142852</v>
      </c>
      <c r="G655" s="79">
        <f t="shared" ca="1" si="580"/>
        <v>1189906.5004285898</v>
      </c>
      <c r="H655" s="14">
        <f ca="1">SUM(F$12:F655)</f>
        <v>603943.16157142818</v>
      </c>
      <c r="I655" s="77">
        <f ca="1">SUM(D$12:D655)+SUMIF(E$12:E655, "&lt;0")</f>
        <v>585963.3388571426</v>
      </c>
      <c r="J655" s="14"/>
      <c r="K655" s="78">
        <v>44829</v>
      </c>
      <c r="L655" s="79">
        <f t="shared" ca="1" si="556"/>
        <v>1850.8969899038457</v>
      </c>
      <c r="M655" s="79">
        <f t="shared" ca="1" si="531"/>
        <v>1850.8969899038457</v>
      </c>
      <c r="N655" s="79">
        <f t="shared" ca="1" si="540"/>
        <v>0</v>
      </c>
      <c r="O655" s="79">
        <f t="shared" ca="1" si="557"/>
        <v>1850.8969899038457</v>
      </c>
      <c r="P655" s="79">
        <f t="shared" ca="1" si="558"/>
        <v>1850.8969899038457</v>
      </c>
      <c r="Q655" s="79">
        <f t="shared" ca="1" si="548"/>
        <v>1137344.6792250073</v>
      </c>
      <c r="R655" s="14">
        <f ca="1">SUM(P$12:P655)</f>
        <v>577386.57708221045</v>
      </c>
      <c r="S655" s="77">
        <f ca="1">SUM(N$12:N655)+SUMIF(O$12:O655, "&lt;0")</f>
        <v>559958.10214278731</v>
      </c>
      <c r="U655" s="78">
        <v>44829</v>
      </c>
      <c r="V655" s="79">
        <f t="shared" ca="1" si="559"/>
        <v>1250</v>
      </c>
      <c r="W655" s="79">
        <f t="shared" ca="1" si="532"/>
        <v>1250</v>
      </c>
      <c r="X655" s="79">
        <f t="shared" ca="1" si="541"/>
        <v>0</v>
      </c>
      <c r="Y655" s="79">
        <f t="shared" ca="1" si="560"/>
        <v>1250</v>
      </c>
      <c r="Z655" s="79">
        <f t="shared" ca="1" si="561"/>
        <v>1250</v>
      </c>
      <c r="AA655" s="79">
        <f t="shared" ca="1" si="549"/>
        <v>793631.60100000002</v>
      </c>
      <c r="AB655" s="14">
        <f ca="1">SUM(Z$12:Z655)</f>
        <v>403389.57699999999</v>
      </c>
      <c r="AC655" s="77">
        <f ca="1">SUM(X$12:X655)+SUMIF(Y$12:Y655, "&lt;0")</f>
        <v>390242.02399999998</v>
      </c>
      <c r="AE655" s="78">
        <v>44829</v>
      </c>
      <c r="AF655" s="79">
        <f t="shared" ca="1" si="562"/>
        <v>2000</v>
      </c>
      <c r="AG655" s="79">
        <f t="shared" ca="1" si="533"/>
        <v>2000</v>
      </c>
      <c r="AH655" s="79">
        <f t="shared" ca="1" si="542"/>
        <v>15.237000000003718</v>
      </c>
      <c r="AI655" s="79">
        <f t="shared" ca="1" si="563"/>
        <v>1984.7629999999963</v>
      </c>
      <c r="AJ655" s="79">
        <f t="shared" ca="1" si="564"/>
        <v>1984.7629999999963</v>
      </c>
      <c r="AK655" s="79">
        <f t="shared" ca="1" si="581"/>
        <v>1222081.4901089161</v>
      </c>
      <c r="AL655" s="14">
        <f ca="1">SUM(AJ$12:AJ655)</f>
        <v>620462.1100000001</v>
      </c>
      <c r="AM655" s="77">
        <f ca="1">SUM(AH$12:AH655)+SUMIF(AI$12:AI655, "&lt;0")</f>
        <v>601619.3801089162</v>
      </c>
      <c r="AO655" s="78">
        <v>44829</v>
      </c>
      <c r="AP655" s="79">
        <f t="shared" ca="1" si="565"/>
        <v>3000</v>
      </c>
      <c r="AQ655" s="79">
        <f t="shared" ca="1" si="534"/>
        <v>3000</v>
      </c>
      <c r="AR655" s="79">
        <f t="shared" ca="1" si="543"/>
        <v>451.1110804695345</v>
      </c>
      <c r="AS655" s="79">
        <f t="shared" ca="1" si="566"/>
        <v>2548.8889195304655</v>
      </c>
      <c r="AT655" s="79">
        <f t="shared" ca="1" si="567"/>
        <v>2548.8889195304655</v>
      </c>
      <c r="AU655" s="79">
        <f t="shared" ca="1" si="550"/>
        <v>1765967.7235622816</v>
      </c>
      <c r="AV655" s="14">
        <f ca="1">SUM(AT$12:AT655)</f>
        <v>898653.60422290245</v>
      </c>
      <c r="AW655" s="77">
        <f ca="1">SUM(AR$12:AR655)+SUMIF(AS$12:AS655, "&lt;0")</f>
        <v>867314.1193393796</v>
      </c>
      <c r="AX655" s="14"/>
      <c r="AZ655" s="78">
        <v>44829</v>
      </c>
      <c r="BA655" s="79">
        <f t="shared" ca="1" si="568"/>
        <v>1500</v>
      </c>
      <c r="BB655" s="79">
        <f t="shared" ca="1" si="535"/>
        <v>1500</v>
      </c>
      <c r="BC655" s="79">
        <f t="shared" ca="1" si="544"/>
        <v>0</v>
      </c>
      <c r="BD655" s="79">
        <f t="shared" ca="1" si="569"/>
        <v>1500</v>
      </c>
      <c r="BE655" s="79">
        <f t="shared" ca="1" si="570"/>
        <v>1500</v>
      </c>
      <c r="BF655" s="79">
        <f t="shared" ca="1" si="551"/>
        <v>936631.60100000002</v>
      </c>
      <c r="BG655" s="14">
        <f ca="1">SUM(BE$12:BE655)</f>
        <v>475889.57699999999</v>
      </c>
      <c r="BH655" s="77">
        <f ca="1">SUM(BC$12:BC655)+SUMIF(BD$12:BD655, "&lt;0")</f>
        <v>460742.02400000003</v>
      </c>
      <c r="BJ655" s="78">
        <v>44829</v>
      </c>
      <c r="BK655" s="79">
        <f t="shared" ca="1" si="571"/>
        <v>1750</v>
      </c>
      <c r="BL655" s="79">
        <f t="shared" ca="1" si="536"/>
        <v>1750</v>
      </c>
      <c r="BM655" s="79">
        <f t="shared" ca="1" si="545"/>
        <v>0</v>
      </c>
      <c r="BN655" s="79">
        <f t="shared" ca="1" si="572"/>
        <v>1750</v>
      </c>
      <c r="BO655" s="79">
        <f t="shared" ca="1" si="573"/>
        <v>1750</v>
      </c>
      <c r="BP655" s="79">
        <f t="shared" ca="1" si="552"/>
        <v>1079631.601</v>
      </c>
      <c r="BQ655" s="14">
        <f ca="1">SUM(BO$12:BO655)</f>
        <v>548227.34699999983</v>
      </c>
      <c r="BR655" s="77">
        <f ca="1">SUM(BM$12:BM655)+SUMIF(BN$12:BN655, "&lt;0")</f>
        <v>531404.25400000007</v>
      </c>
      <c r="BT655" s="78">
        <v>44829</v>
      </c>
      <c r="BU655" s="79">
        <f t="shared" ca="1" si="574"/>
        <v>2000</v>
      </c>
      <c r="BV655" s="79">
        <f t="shared" ca="1" si="537"/>
        <v>2000</v>
      </c>
      <c r="BW655" s="79">
        <f t="shared" ca="1" si="546"/>
        <v>15.237000000003718</v>
      </c>
      <c r="BX655" s="79">
        <f t="shared" ca="1" si="575"/>
        <v>1984.7629999999963</v>
      </c>
      <c r="BY655" s="79">
        <f t="shared" ca="1" si="576"/>
        <v>1984.7629999999963</v>
      </c>
      <c r="BZ655" s="79">
        <f t="shared" ca="1" si="582"/>
        <v>1222081.4901089161</v>
      </c>
      <c r="CA655" s="14">
        <f ca="1">SUM(BY$12:BY655)</f>
        <v>620462.1100000001</v>
      </c>
      <c r="CB655" s="77">
        <f ca="1">SUM(BW$12:BW655)+SUMIF(BX$12:BX655, "&lt;0")</f>
        <v>601619.3801089162</v>
      </c>
      <c r="CD655" s="78">
        <v>44829</v>
      </c>
      <c r="CE655" s="79">
        <f t="shared" ca="1" si="577"/>
        <v>2500</v>
      </c>
      <c r="CF655" s="79">
        <f t="shared" ca="1" si="538"/>
        <v>2500</v>
      </c>
      <c r="CG655" s="79">
        <f t="shared" ca="1" si="547"/>
        <v>312.73367619880401</v>
      </c>
      <c r="CH655" s="79">
        <f t="shared" ca="1" si="578"/>
        <v>2187.266323801196</v>
      </c>
      <c r="CI655" s="79">
        <f t="shared" ca="1" si="579"/>
        <v>2187.266323801196</v>
      </c>
      <c r="CJ655" s="79">
        <f t="shared" ca="1" si="553"/>
        <v>1499341.6999499127</v>
      </c>
      <c r="CK655" s="14">
        <f ca="1">SUM(CI$12:CI655)</f>
        <v>763688.27228888613</v>
      </c>
      <c r="CL655" s="77">
        <f ca="1">SUM(CG$12:CG655)+SUMIF(CH$12:CH655, "&lt;0")</f>
        <v>735653.4276610266</v>
      </c>
    </row>
    <row r="656" spans="1:90" x14ac:dyDescent="0.2">
      <c r="A656" s="56">
        <v>44830</v>
      </c>
      <c r="B656" s="76">
        <f ca="1">IF($A656&gt;= $C$5,$C$6, INDEX('[1]Historical Data'!$D$2:$D$742, MATCH(A656, '[1]Historical Data'!$B$2:$B$742, 0)))</f>
        <v>1942.7882857142852</v>
      </c>
      <c r="C656" s="79">
        <f t="shared" ca="1" si="530"/>
        <v>1942.7882857142852</v>
      </c>
      <c r="D656" s="79">
        <f t="shared" ca="1" si="539"/>
        <v>536.16457142858008</v>
      </c>
      <c r="E656" s="79">
        <f t="shared" ca="1" si="554"/>
        <v>1406.6237142857051</v>
      </c>
      <c r="F656" s="79">
        <f t="shared" ca="1" si="555"/>
        <v>1406.6237142857051</v>
      </c>
      <c r="G656" s="79">
        <f t="shared" ca="1" si="580"/>
        <v>1191849.2887143041</v>
      </c>
      <c r="H656" s="14">
        <f ca="1">SUM(F$12:F656)</f>
        <v>605349.78528571385</v>
      </c>
      <c r="I656" s="77">
        <f ca="1">SUM(D$12:D656)+SUMIF(E$12:E656, "&lt;0")</f>
        <v>586499.50342857116</v>
      </c>
      <c r="J656" s="14"/>
      <c r="K656" s="78">
        <v>44830</v>
      </c>
      <c r="L656" s="79">
        <f t="shared" ca="1" si="556"/>
        <v>1850.8969899038457</v>
      </c>
      <c r="M656" s="79">
        <f t="shared" ca="1" si="531"/>
        <v>1850.8969899038457</v>
      </c>
      <c r="N656" s="79">
        <f t="shared" ca="1" si="540"/>
        <v>352.3819798077011</v>
      </c>
      <c r="O656" s="79">
        <f t="shared" ca="1" si="557"/>
        <v>1498.5150100961446</v>
      </c>
      <c r="P656" s="79">
        <f t="shared" ca="1" si="558"/>
        <v>1498.5150100961446</v>
      </c>
      <c r="Q656" s="79">
        <f t="shared" ca="1" si="548"/>
        <v>1139195.5762149112</v>
      </c>
      <c r="R656" s="14">
        <f ca="1">SUM(P$12:P656)</f>
        <v>578885.09209230659</v>
      </c>
      <c r="S656" s="77">
        <f ca="1">SUM(N$12:N656)+SUMIF(O$12:O656, "&lt;0")</f>
        <v>560310.48412259505</v>
      </c>
      <c r="U656" s="78">
        <v>44830</v>
      </c>
      <c r="V656" s="79">
        <f t="shared" ca="1" si="559"/>
        <v>1250</v>
      </c>
      <c r="W656" s="79">
        <f t="shared" ca="1" si="532"/>
        <v>1250</v>
      </c>
      <c r="X656" s="79">
        <f t="shared" ca="1" si="541"/>
        <v>0</v>
      </c>
      <c r="Y656" s="79">
        <f t="shared" ca="1" si="560"/>
        <v>1250</v>
      </c>
      <c r="Z656" s="79">
        <f t="shared" ca="1" si="561"/>
        <v>1250</v>
      </c>
      <c r="AA656" s="79">
        <f t="shared" ca="1" si="549"/>
        <v>794881.60100000002</v>
      </c>
      <c r="AB656" s="14">
        <f ca="1">SUM(Z$12:Z656)</f>
        <v>404639.57699999999</v>
      </c>
      <c r="AC656" s="77">
        <f ca="1">SUM(X$12:X656)+SUMIF(Y$12:Y656, "&lt;0")</f>
        <v>390242.02399999998</v>
      </c>
      <c r="AE656" s="78">
        <v>44830</v>
      </c>
      <c r="AF656" s="79">
        <f t="shared" ca="1" si="562"/>
        <v>2000</v>
      </c>
      <c r="AG656" s="79">
        <f t="shared" ca="1" si="533"/>
        <v>2000</v>
      </c>
      <c r="AH656" s="79">
        <f t="shared" ca="1" si="542"/>
        <v>635.35100000000602</v>
      </c>
      <c r="AI656" s="79">
        <f t="shared" ca="1" si="563"/>
        <v>1364.648999999994</v>
      </c>
      <c r="AJ656" s="79">
        <f t="shared" ca="1" si="564"/>
        <v>1364.648999999994</v>
      </c>
      <c r="AK656" s="79">
        <f t="shared" ca="1" si="581"/>
        <v>1224081.4901089161</v>
      </c>
      <c r="AL656" s="14">
        <f ca="1">SUM(AJ$12:AJ656)</f>
        <v>621826.75900000008</v>
      </c>
      <c r="AM656" s="77">
        <f ca="1">SUM(AH$12:AH656)+SUMIF(AI$12:AI656, "&lt;0")</f>
        <v>602254.73110891622</v>
      </c>
      <c r="AO656" s="78">
        <v>44830</v>
      </c>
      <c r="AP656" s="79">
        <f t="shared" ca="1" si="565"/>
        <v>3000</v>
      </c>
      <c r="AQ656" s="79">
        <f t="shared" ca="1" si="534"/>
        <v>3000</v>
      </c>
      <c r="AR656" s="79">
        <f t="shared" ca="1" si="543"/>
        <v>1071.2250804695368</v>
      </c>
      <c r="AS656" s="79">
        <f t="shared" ca="1" si="566"/>
        <v>1928.7749195304632</v>
      </c>
      <c r="AT656" s="79">
        <f t="shared" ca="1" si="567"/>
        <v>1928.7749195304632</v>
      </c>
      <c r="AU656" s="79">
        <f t="shared" ca="1" si="550"/>
        <v>1768967.7235622816</v>
      </c>
      <c r="AV656" s="14">
        <f ca="1">SUM(AT$12:AT656)</f>
        <v>900582.37914243294</v>
      </c>
      <c r="AW656" s="77">
        <f ca="1">SUM(AR$12:AR656)+SUMIF(AS$12:AS656, "&lt;0")</f>
        <v>868385.34441984911</v>
      </c>
      <c r="AX656" s="14"/>
      <c r="AZ656" s="78">
        <v>44830</v>
      </c>
      <c r="BA656" s="79">
        <f t="shared" ca="1" si="568"/>
        <v>1500</v>
      </c>
      <c r="BB656" s="79">
        <f t="shared" ca="1" si="535"/>
        <v>1500</v>
      </c>
      <c r="BC656" s="79">
        <f t="shared" ca="1" si="544"/>
        <v>0</v>
      </c>
      <c r="BD656" s="79">
        <f t="shared" ca="1" si="569"/>
        <v>1500</v>
      </c>
      <c r="BE656" s="79">
        <f t="shared" ca="1" si="570"/>
        <v>1500</v>
      </c>
      <c r="BF656" s="79">
        <f t="shared" ca="1" si="551"/>
        <v>938131.60100000002</v>
      </c>
      <c r="BG656" s="14">
        <f ca="1">SUM(BE$12:BE656)</f>
        <v>477389.57699999999</v>
      </c>
      <c r="BH656" s="77">
        <f ca="1">SUM(BC$12:BC656)+SUMIF(BD$12:BD656, "&lt;0")</f>
        <v>460742.02400000003</v>
      </c>
      <c r="BJ656" s="78">
        <v>44830</v>
      </c>
      <c r="BK656" s="79">
        <f t="shared" ca="1" si="571"/>
        <v>1750</v>
      </c>
      <c r="BL656" s="79">
        <f t="shared" ca="1" si="536"/>
        <v>1750</v>
      </c>
      <c r="BM656" s="79">
        <f t="shared" ca="1" si="545"/>
        <v>150.58800000000974</v>
      </c>
      <c r="BN656" s="79">
        <f t="shared" ca="1" si="572"/>
        <v>1599.4119999999903</v>
      </c>
      <c r="BO656" s="79">
        <f t="shared" ca="1" si="573"/>
        <v>1599.4119999999903</v>
      </c>
      <c r="BP656" s="79">
        <f t="shared" ca="1" si="552"/>
        <v>1081381.601</v>
      </c>
      <c r="BQ656" s="14">
        <f ca="1">SUM(BO$12:BO656)</f>
        <v>549826.75899999985</v>
      </c>
      <c r="BR656" s="77">
        <f ca="1">SUM(BM$12:BM656)+SUMIF(BN$12:BN656, "&lt;0")</f>
        <v>531554.84200000006</v>
      </c>
      <c r="BT656" s="78">
        <v>44830</v>
      </c>
      <c r="BU656" s="79">
        <f t="shared" ca="1" si="574"/>
        <v>2000</v>
      </c>
      <c r="BV656" s="79">
        <f t="shared" ca="1" si="537"/>
        <v>2000</v>
      </c>
      <c r="BW656" s="79">
        <f t="shared" ca="1" si="546"/>
        <v>635.35100000000602</v>
      </c>
      <c r="BX656" s="79">
        <f t="shared" ca="1" si="575"/>
        <v>1364.648999999994</v>
      </c>
      <c r="BY656" s="79">
        <f t="shared" ca="1" si="576"/>
        <v>1364.648999999994</v>
      </c>
      <c r="BZ656" s="79">
        <f t="shared" ca="1" si="582"/>
        <v>1224081.4901089161</v>
      </c>
      <c r="CA656" s="14">
        <f ca="1">SUM(BY$12:BY656)</f>
        <v>621826.75900000008</v>
      </c>
      <c r="CB656" s="77">
        <f ca="1">SUM(BW$12:BW656)+SUMIF(BX$12:BX656, "&lt;0")</f>
        <v>602254.73110891622</v>
      </c>
      <c r="CD656" s="78">
        <v>44830</v>
      </c>
      <c r="CE656" s="79">
        <f t="shared" ca="1" si="577"/>
        <v>2500</v>
      </c>
      <c r="CF656" s="79">
        <f t="shared" ca="1" si="538"/>
        <v>2500</v>
      </c>
      <c r="CG656" s="79">
        <f t="shared" ca="1" si="547"/>
        <v>956.35292284590923</v>
      </c>
      <c r="CH656" s="79">
        <f t="shared" ca="1" si="578"/>
        <v>1543.6470771540908</v>
      </c>
      <c r="CI656" s="79">
        <f t="shared" ca="1" si="579"/>
        <v>1543.6470771540908</v>
      </c>
      <c r="CJ656" s="79">
        <f t="shared" ca="1" si="553"/>
        <v>1501841.6999499127</v>
      </c>
      <c r="CK656" s="14">
        <f ca="1">SUM(CI$12:CI656)</f>
        <v>765231.91936604027</v>
      </c>
      <c r="CL656" s="77">
        <f ca="1">SUM(CG$12:CG656)+SUMIF(CH$12:CH656, "&lt;0")</f>
        <v>736609.78058387246</v>
      </c>
    </row>
    <row r="657" spans="1:90" x14ac:dyDescent="0.2">
      <c r="A657" s="56">
        <v>44831</v>
      </c>
      <c r="B657" s="76">
        <f ca="1">IF($A657&gt;= $C$5,$C$6, INDEX('[1]Historical Data'!$D$2:$D$742, MATCH(A657, '[1]Historical Data'!$B$2:$B$742, 0)))</f>
        <v>1942.7882857142852</v>
      </c>
      <c r="C657" s="79">
        <f t="shared" ca="1" si="530"/>
        <v>1942.7882857142852</v>
      </c>
      <c r="D657" s="79">
        <f t="shared" ca="1" si="539"/>
        <v>0</v>
      </c>
      <c r="E657" s="79">
        <f t="shared" ca="1" si="554"/>
        <v>1942.7882857142852</v>
      </c>
      <c r="F657" s="79">
        <f t="shared" ca="1" si="555"/>
        <v>1942.7882857142852</v>
      </c>
      <c r="G657" s="79">
        <f t="shared" ca="1" si="580"/>
        <v>1193792.0770000184</v>
      </c>
      <c r="H657" s="14">
        <f ca="1">SUM(F$12:F657)</f>
        <v>607292.57357142819</v>
      </c>
      <c r="I657" s="77">
        <f ca="1">SUM(D$12:D657)+SUMIF(E$12:E657, "&lt;0")</f>
        <v>586499.50342857116</v>
      </c>
      <c r="J657" s="14"/>
      <c r="K657" s="78">
        <v>44831</v>
      </c>
      <c r="L657" s="79">
        <f t="shared" ca="1" si="556"/>
        <v>1850.8969899038457</v>
      </c>
      <c r="M657" s="79">
        <f t="shared" ca="1" si="531"/>
        <v>1850.8969899038457</v>
      </c>
      <c r="N657" s="79">
        <f t="shared" ca="1" si="540"/>
        <v>0</v>
      </c>
      <c r="O657" s="79">
        <f t="shared" ca="1" si="557"/>
        <v>1850.8969899038457</v>
      </c>
      <c r="P657" s="79">
        <f t="shared" ca="1" si="558"/>
        <v>1850.8969899038457</v>
      </c>
      <c r="Q657" s="79">
        <f t="shared" ca="1" si="548"/>
        <v>1141046.4732048151</v>
      </c>
      <c r="R657" s="14">
        <f ca="1">SUM(P$12:P657)</f>
        <v>580735.98908221046</v>
      </c>
      <c r="S657" s="77">
        <f ca="1">SUM(N$12:N657)+SUMIF(O$12:O657, "&lt;0")</f>
        <v>560310.48412259505</v>
      </c>
      <c r="U657" s="78">
        <v>44831</v>
      </c>
      <c r="V657" s="79">
        <f t="shared" ca="1" si="559"/>
        <v>1250</v>
      </c>
      <c r="W657" s="79">
        <f t="shared" ca="1" si="532"/>
        <v>1250</v>
      </c>
      <c r="X657" s="79">
        <f t="shared" ca="1" si="541"/>
        <v>0</v>
      </c>
      <c r="Y657" s="79">
        <f t="shared" ca="1" si="560"/>
        <v>1250</v>
      </c>
      <c r="Z657" s="79">
        <f t="shared" ca="1" si="561"/>
        <v>1250</v>
      </c>
      <c r="AA657" s="79">
        <f t="shared" ca="1" si="549"/>
        <v>796131.60100000002</v>
      </c>
      <c r="AB657" s="14">
        <f ca="1">SUM(Z$12:Z657)</f>
        <v>405889.57699999999</v>
      </c>
      <c r="AC657" s="77">
        <f ca="1">SUM(X$12:X657)+SUMIF(Y$12:Y657, "&lt;0")</f>
        <v>390242.02399999998</v>
      </c>
      <c r="AE657" s="78">
        <v>44831</v>
      </c>
      <c r="AF657" s="79">
        <f t="shared" ca="1" si="562"/>
        <v>2000</v>
      </c>
      <c r="AG657" s="79">
        <f t="shared" ca="1" si="533"/>
        <v>2000</v>
      </c>
      <c r="AH657" s="79">
        <f t="shared" ca="1" si="542"/>
        <v>2.1179999999958454</v>
      </c>
      <c r="AI657" s="79">
        <f t="shared" ca="1" si="563"/>
        <v>1997.8820000000042</v>
      </c>
      <c r="AJ657" s="79">
        <f t="shared" ca="1" si="564"/>
        <v>1997.8820000000042</v>
      </c>
      <c r="AK657" s="79">
        <f t="shared" ca="1" si="581"/>
        <v>1226081.4901089161</v>
      </c>
      <c r="AL657" s="14">
        <f ca="1">SUM(AJ$12:AJ657)</f>
        <v>623824.64100000006</v>
      </c>
      <c r="AM657" s="77">
        <f ca="1">SUM(AH$12:AH657)+SUMIF(AI$12:AI657, "&lt;0")</f>
        <v>602256.84910891624</v>
      </c>
      <c r="AO657" s="78">
        <v>44831</v>
      </c>
      <c r="AP657" s="79">
        <f t="shared" ca="1" si="565"/>
        <v>3000</v>
      </c>
      <c r="AQ657" s="79">
        <f t="shared" ca="1" si="534"/>
        <v>3000</v>
      </c>
      <c r="AR657" s="79">
        <f t="shared" ca="1" si="543"/>
        <v>437.99208046952663</v>
      </c>
      <c r="AS657" s="79">
        <f t="shared" ca="1" si="566"/>
        <v>2562.0079195304734</v>
      </c>
      <c r="AT657" s="79">
        <f t="shared" ca="1" si="567"/>
        <v>2562.0079195304734</v>
      </c>
      <c r="AU657" s="79">
        <f t="shared" ca="1" si="550"/>
        <v>1771967.7235622816</v>
      </c>
      <c r="AV657" s="14">
        <f ca="1">SUM(AT$12:AT657)</f>
        <v>903144.38706196344</v>
      </c>
      <c r="AW657" s="77">
        <f ca="1">SUM(AR$12:AR657)+SUMIF(AS$12:AS657, "&lt;0")</f>
        <v>868823.3365003186</v>
      </c>
      <c r="AX657" s="14"/>
      <c r="AZ657" s="78">
        <v>44831</v>
      </c>
      <c r="BA657" s="79">
        <f t="shared" ca="1" si="568"/>
        <v>1500</v>
      </c>
      <c r="BB657" s="79">
        <f t="shared" ca="1" si="535"/>
        <v>1500</v>
      </c>
      <c r="BC657" s="79">
        <f t="shared" ca="1" si="544"/>
        <v>0</v>
      </c>
      <c r="BD657" s="79">
        <f t="shared" ca="1" si="569"/>
        <v>1500</v>
      </c>
      <c r="BE657" s="79">
        <f t="shared" ca="1" si="570"/>
        <v>1500</v>
      </c>
      <c r="BF657" s="79">
        <f t="shared" ca="1" si="551"/>
        <v>939631.60100000002</v>
      </c>
      <c r="BG657" s="14">
        <f ca="1">SUM(BE$12:BE657)</f>
        <v>478889.57699999999</v>
      </c>
      <c r="BH657" s="77">
        <f ca="1">SUM(BC$12:BC657)+SUMIF(BD$12:BD657, "&lt;0")</f>
        <v>460742.02400000003</v>
      </c>
      <c r="BJ657" s="78">
        <v>44831</v>
      </c>
      <c r="BK657" s="79">
        <f t="shared" ca="1" si="571"/>
        <v>1750</v>
      </c>
      <c r="BL657" s="79">
        <f t="shared" ca="1" si="536"/>
        <v>1750</v>
      </c>
      <c r="BM657" s="79">
        <f t="shared" ca="1" si="545"/>
        <v>0</v>
      </c>
      <c r="BN657" s="79">
        <f t="shared" ca="1" si="572"/>
        <v>1750</v>
      </c>
      <c r="BO657" s="79">
        <f t="shared" ca="1" si="573"/>
        <v>1750</v>
      </c>
      <c r="BP657" s="79">
        <f t="shared" ca="1" si="552"/>
        <v>1083131.601</v>
      </c>
      <c r="BQ657" s="14">
        <f ca="1">SUM(BO$12:BO657)</f>
        <v>551576.75899999985</v>
      </c>
      <c r="BR657" s="77">
        <f ca="1">SUM(BM$12:BM657)+SUMIF(BN$12:BN657, "&lt;0")</f>
        <v>531554.84200000006</v>
      </c>
      <c r="BT657" s="78">
        <v>44831</v>
      </c>
      <c r="BU657" s="79">
        <f t="shared" ca="1" si="574"/>
        <v>2000</v>
      </c>
      <c r="BV657" s="79">
        <f t="shared" ca="1" si="537"/>
        <v>2000</v>
      </c>
      <c r="BW657" s="79">
        <f t="shared" ca="1" si="546"/>
        <v>2.1179999999958454</v>
      </c>
      <c r="BX657" s="79">
        <f t="shared" ca="1" si="575"/>
        <v>1997.8820000000042</v>
      </c>
      <c r="BY657" s="79">
        <f t="shared" ca="1" si="576"/>
        <v>1997.8820000000042</v>
      </c>
      <c r="BZ657" s="79">
        <f t="shared" ca="1" si="582"/>
        <v>1226081.4901089161</v>
      </c>
      <c r="CA657" s="14">
        <f ca="1">SUM(BY$12:BY657)</f>
        <v>623824.64100000006</v>
      </c>
      <c r="CB657" s="77">
        <f ca="1">SUM(BW$12:BW657)+SUMIF(BX$12:BX657, "&lt;0")</f>
        <v>602256.84910891624</v>
      </c>
      <c r="CD657" s="78">
        <v>44831</v>
      </c>
      <c r="CE657" s="79">
        <f t="shared" ca="1" si="577"/>
        <v>2500</v>
      </c>
      <c r="CF657" s="79">
        <f t="shared" ca="1" si="538"/>
        <v>2500</v>
      </c>
      <c r="CG657" s="79">
        <f t="shared" ca="1" si="547"/>
        <v>346.62516949300198</v>
      </c>
      <c r="CH657" s="79">
        <f t="shared" ca="1" si="578"/>
        <v>2153.374830506998</v>
      </c>
      <c r="CI657" s="79">
        <f t="shared" ca="1" si="579"/>
        <v>2153.374830506998</v>
      </c>
      <c r="CJ657" s="79">
        <f t="shared" ca="1" si="553"/>
        <v>1504341.6999499127</v>
      </c>
      <c r="CK657" s="14">
        <f ca="1">SUM(CI$12:CI657)</f>
        <v>767385.29419654724</v>
      </c>
      <c r="CL657" s="77">
        <f ca="1">SUM(CG$12:CG657)+SUMIF(CH$12:CH657, "&lt;0")</f>
        <v>736956.40575336548</v>
      </c>
    </row>
    <row r="658" spans="1:90" x14ac:dyDescent="0.2">
      <c r="A658" s="56">
        <v>44832</v>
      </c>
      <c r="B658" s="76">
        <f ca="1">IF($A658&gt;= $C$5,$C$6, INDEX('[1]Historical Data'!$D$2:$D$742, MATCH(A658, '[1]Historical Data'!$B$2:$B$742, 0)))</f>
        <v>1942.7882857142852</v>
      </c>
      <c r="C658" s="79">
        <f t="shared" ref="C658:C721" ca="1" si="583">AVERAGE(B652:B658)</f>
        <v>1942.7882857142852</v>
      </c>
      <c r="D658" s="79">
        <f t="shared" ca="1" si="539"/>
        <v>1334.2705714285653</v>
      </c>
      <c r="E658" s="79">
        <f t="shared" ca="1" si="554"/>
        <v>608.51771428571988</v>
      </c>
      <c r="F658" s="79">
        <f t="shared" ca="1" si="555"/>
        <v>608.51771428571988</v>
      </c>
      <c r="G658" s="79">
        <f t="shared" ca="1" si="580"/>
        <v>1195734.8652857328</v>
      </c>
      <c r="H658" s="14">
        <f ca="1">SUM(F$12:F658)</f>
        <v>607901.09128571395</v>
      </c>
      <c r="I658" s="77">
        <f ca="1">SUM(D$12:D658)+SUMIF(E$12:E658, "&lt;0")</f>
        <v>587833.77399999974</v>
      </c>
      <c r="J658" s="14"/>
      <c r="K658" s="78">
        <v>44832</v>
      </c>
      <c r="L658" s="79">
        <f t="shared" ca="1" si="556"/>
        <v>1850.8969899038457</v>
      </c>
      <c r="M658" s="79">
        <f t="shared" ref="M658:M721" ca="1" si="584">AVERAGE(L652:L658)</f>
        <v>1850.8969899038457</v>
      </c>
      <c r="N658" s="79">
        <f t="shared" ca="1" si="540"/>
        <v>1150.4879798076863</v>
      </c>
      <c r="O658" s="79">
        <f t="shared" ca="1" si="557"/>
        <v>700.40901009615936</v>
      </c>
      <c r="P658" s="79">
        <f t="shared" ca="1" si="558"/>
        <v>700.40901009615936</v>
      </c>
      <c r="Q658" s="79">
        <f t="shared" ca="1" si="548"/>
        <v>1142897.3701947189</v>
      </c>
      <c r="R658" s="14">
        <f ca="1">SUM(P$12:P658)</f>
        <v>581436.39809230657</v>
      </c>
      <c r="S658" s="77">
        <f ca="1">SUM(N$12:N658)+SUMIF(O$12:O658, "&lt;0")</f>
        <v>561460.97210240271</v>
      </c>
      <c r="U658" s="78">
        <v>44832</v>
      </c>
      <c r="V658" s="79">
        <f t="shared" ca="1" si="559"/>
        <v>1250</v>
      </c>
      <c r="W658" s="79">
        <f t="shared" ref="W658:W721" ca="1" si="585">AVERAGE(V652:V658)</f>
        <v>1250</v>
      </c>
      <c r="X658" s="79">
        <f t="shared" ca="1" si="541"/>
        <v>0</v>
      </c>
      <c r="Y658" s="79">
        <f t="shared" ca="1" si="560"/>
        <v>1250</v>
      </c>
      <c r="Z658" s="79">
        <f t="shared" ca="1" si="561"/>
        <v>1250</v>
      </c>
      <c r="AA658" s="79">
        <f t="shared" ca="1" si="549"/>
        <v>797381.60100000002</v>
      </c>
      <c r="AB658" s="14">
        <f ca="1">SUM(Z$12:Z658)</f>
        <v>407139.57699999999</v>
      </c>
      <c r="AC658" s="77">
        <f ca="1">SUM(X$12:X658)+SUMIF(Y$12:Y658, "&lt;0")</f>
        <v>390242.02399999998</v>
      </c>
      <c r="AE658" s="78">
        <v>44832</v>
      </c>
      <c r="AF658" s="79">
        <f t="shared" ca="1" si="562"/>
        <v>2000</v>
      </c>
      <c r="AG658" s="79">
        <f t="shared" ref="AG658:AG721" ca="1" si="586">AVERAGE(AF652:AF658)</f>
        <v>2000</v>
      </c>
      <c r="AH658" s="79">
        <f t="shared" ca="1" si="542"/>
        <v>1446.5759999999991</v>
      </c>
      <c r="AI658" s="79">
        <f t="shared" ca="1" si="563"/>
        <v>553.42400000000089</v>
      </c>
      <c r="AJ658" s="79">
        <f t="shared" ca="1" si="564"/>
        <v>553.42400000000089</v>
      </c>
      <c r="AK658" s="79">
        <f t="shared" ca="1" si="581"/>
        <v>1228081.4901089161</v>
      </c>
      <c r="AL658" s="14">
        <f ca="1">SUM(AJ$12:AJ658)</f>
        <v>624378.06500000006</v>
      </c>
      <c r="AM658" s="77">
        <f ca="1">SUM(AH$12:AH658)+SUMIF(AI$12:AI658, "&lt;0")</f>
        <v>603703.42510891624</v>
      </c>
      <c r="AO658" s="78">
        <v>44832</v>
      </c>
      <c r="AP658" s="79">
        <f t="shared" ca="1" si="565"/>
        <v>3000</v>
      </c>
      <c r="AQ658" s="79">
        <f t="shared" ref="AQ658:AQ721" ca="1" si="587">ROUND(AVERAGE(AP652:AP658), 0)</f>
        <v>3000</v>
      </c>
      <c r="AR658" s="79">
        <f t="shared" ca="1" si="543"/>
        <v>1882.4500804695299</v>
      </c>
      <c r="AS658" s="79">
        <f t="shared" ca="1" si="566"/>
        <v>1117.5499195304701</v>
      </c>
      <c r="AT658" s="79">
        <f t="shared" ca="1" si="567"/>
        <v>1117.5499195304701</v>
      </c>
      <c r="AU658" s="79">
        <f t="shared" ca="1" si="550"/>
        <v>1774967.7235622816</v>
      </c>
      <c r="AV658" s="14">
        <f ca="1">SUM(AT$12:AT658)</f>
        <v>904261.93698149396</v>
      </c>
      <c r="AW658" s="77">
        <f ca="1">SUM(AR$12:AR658)+SUMIF(AS$12:AS658, "&lt;0")</f>
        <v>870705.78658078809</v>
      </c>
      <c r="AX658" s="14"/>
      <c r="AZ658" s="78">
        <v>44832</v>
      </c>
      <c r="BA658" s="79">
        <f t="shared" ca="1" si="568"/>
        <v>1500</v>
      </c>
      <c r="BB658" s="79">
        <f t="shared" ref="BB658:BB721" ca="1" si="588">AVERAGE(BA652:BA658)</f>
        <v>1500</v>
      </c>
      <c r="BC658" s="79">
        <f t="shared" ca="1" si="544"/>
        <v>11.512000000004264</v>
      </c>
      <c r="BD658" s="79">
        <f t="shared" ca="1" si="569"/>
        <v>1488.4879999999957</v>
      </c>
      <c r="BE658" s="79">
        <f t="shared" ca="1" si="570"/>
        <v>1488.4879999999957</v>
      </c>
      <c r="BF658" s="79">
        <f t="shared" ca="1" si="551"/>
        <v>941131.60100000002</v>
      </c>
      <c r="BG658" s="14">
        <f ca="1">SUM(BE$12:BE658)</f>
        <v>480378.065</v>
      </c>
      <c r="BH658" s="77">
        <f ca="1">SUM(BC$12:BC658)+SUMIF(BD$12:BD658, "&lt;0")</f>
        <v>460753.53600000002</v>
      </c>
      <c r="BJ658" s="78">
        <v>44832</v>
      </c>
      <c r="BK658" s="79">
        <f t="shared" ca="1" si="571"/>
        <v>1750</v>
      </c>
      <c r="BL658" s="79">
        <f t="shared" ref="BL658:BL721" ca="1" si="589">AVERAGE(BK652:BK658)</f>
        <v>1750</v>
      </c>
      <c r="BM658" s="79">
        <f t="shared" ca="1" si="545"/>
        <v>948.69399999999496</v>
      </c>
      <c r="BN658" s="79">
        <f t="shared" ca="1" si="572"/>
        <v>801.30600000000504</v>
      </c>
      <c r="BO658" s="79">
        <f t="shared" ca="1" si="573"/>
        <v>801.30600000000504</v>
      </c>
      <c r="BP658" s="79">
        <f t="shared" ca="1" si="552"/>
        <v>1084881.601</v>
      </c>
      <c r="BQ658" s="14">
        <f ca="1">SUM(BO$12:BO658)</f>
        <v>552378.06499999983</v>
      </c>
      <c r="BR658" s="77">
        <f ca="1">SUM(BM$12:BM658)+SUMIF(BN$12:BN658, "&lt;0")</f>
        <v>532503.53600000008</v>
      </c>
      <c r="BT658" s="78">
        <v>44832</v>
      </c>
      <c r="BU658" s="79">
        <f t="shared" ca="1" si="574"/>
        <v>2000</v>
      </c>
      <c r="BV658" s="79">
        <f t="shared" ref="BV658:BV721" ca="1" si="590">AVERAGE(BU652:BU658)</f>
        <v>2000</v>
      </c>
      <c r="BW658" s="79">
        <f t="shared" ca="1" si="546"/>
        <v>1446.5759999999991</v>
      </c>
      <c r="BX658" s="79">
        <f t="shared" ca="1" si="575"/>
        <v>553.42400000000089</v>
      </c>
      <c r="BY658" s="79">
        <f t="shared" ca="1" si="576"/>
        <v>553.42400000000089</v>
      </c>
      <c r="BZ658" s="79">
        <f t="shared" ca="1" si="582"/>
        <v>1228081.4901089161</v>
      </c>
      <c r="CA658" s="14">
        <f ca="1">SUM(BY$12:BY658)</f>
        <v>624378.06500000006</v>
      </c>
      <c r="CB658" s="77">
        <f ca="1">SUM(BW$12:BW658)+SUMIF(BX$12:BX658, "&lt;0")</f>
        <v>603703.42510891624</v>
      </c>
      <c r="CD658" s="78">
        <v>44832</v>
      </c>
      <c r="CE658" s="79">
        <f t="shared" ca="1" si="577"/>
        <v>2500</v>
      </c>
      <c r="CF658" s="79">
        <f t="shared" ref="CF658:CF721" ca="1" si="591">AVERAGE(CE652:CE658)</f>
        <v>2500</v>
      </c>
      <c r="CG658" s="79">
        <f t="shared" ca="1" si="547"/>
        <v>1814.5884161401082</v>
      </c>
      <c r="CH658" s="79">
        <f t="shared" ca="1" si="578"/>
        <v>685.41158385989183</v>
      </c>
      <c r="CI658" s="79">
        <f t="shared" ca="1" si="579"/>
        <v>685.41158385989183</v>
      </c>
      <c r="CJ658" s="79">
        <f t="shared" ca="1" si="553"/>
        <v>1506841.6999499127</v>
      </c>
      <c r="CK658" s="14">
        <f ca="1">SUM(CI$12:CI658)</f>
        <v>768070.70578040718</v>
      </c>
      <c r="CL658" s="77">
        <f ca="1">SUM(CG$12:CG658)+SUMIF(CH$12:CH658, "&lt;0")</f>
        <v>738770.99416950555</v>
      </c>
    </row>
    <row r="659" spans="1:90" x14ac:dyDescent="0.2">
      <c r="A659" s="56">
        <v>44833</v>
      </c>
      <c r="B659" s="76">
        <f ca="1">IF($A659&gt;= $C$5,$C$6, INDEX('[1]Historical Data'!$D$2:$D$742, MATCH(A659, '[1]Historical Data'!$B$2:$B$742, 0)))</f>
        <v>1942.7882857142852</v>
      </c>
      <c r="C659" s="79">
        <f t="shared" ca="1" si="583"/>
        <v>1942.7882857142852</v>
      </c>
      <c r="D659" s="79">
        <f t="shared" ca="1" si="539"/>
        <v>1424.8842857142884</v>
      </c>
      <c r="E659" s="79">
        <f t="shared" ca="1" si="554"/>
        <v>517.90399999999681</v>
      </c>
      <c r="F659" s="79">
        <f t="shared" ca="1" si="555"/>
        <v>517.90399999999681</v>
      </c>
      <c r="G659" s="79">
        <f t="shared" ca="1" si="580"/>
        <v>1197677.6535714471</v>
      </c>
      <c r="H659" s="14">
        <f ca="1">SUM(F$12:F659)</f>
        <v>608418.99528571393</v>
      </c>
      <c r="I659" s="77">
        <f ca="1">SUM(D$12:D659)+SUMIF(E$12:E659, "&lt;0")</f>
        <v>589258.65828571399</v>
      </c>
      <c r="J659" s="14"/>
      <c r="K659" s="78">
        <v>44833</v>
      </c>
      <c r="L659" s="79">
        <f t="shared" ca="1" si="556"/>
        <v>1850.8969899038457</v>
      </c>
      <c r="M659" s="79">
        <f t="shared" ca="1" si="584"/>
        <v>1850.8969899038457</v>
      </c>
      <c r="N659" s="79">
        <f t="shared" ca="1" si="540"/>
        <v>1332.9929899038489</v>
      </c>
      <c r="O659" s="79">
        <f t="shared" ca="1" si="557"/>
        <v>517.90399999999681</v>
      </c>
      <c r="P659" s="79">
        <f t="shared" ca="1" si="558"/>
        <v>517.90399999999681</v>
      </c>
      <c r="Q659" s="79">
        <f t="shared" ca="1" si="548"/>
        <v>1144748.2671846228</v>
      </c>
      <c r="R659" s="14">
        <f ca="1">SUM(P$12:P659)</f>
        <v>581954.30209230655</v>
      </c>
      <c r="S659" s="77">
        <f ca="1">SUM(N$12:N659)+SUMIF(O$12:O659, "&lt;0")</f>
        <v>562793.96509230661</v>
      </c>
      <c r="U659" s="78">
        <v>44833</v>
      </c>
      <c r="V659" s="79">
        <f t="shared" ca="1" si="559"/>
        <v>1250</v>
      </c>
      <c r="W659" s="79">
        <f t="shared" ca="1" si="585"/>
        <v>1250</v>
      </c>
      <c r="X659" s="79">
        <f t="shared" ca="1" si="541"/>
        <v>0</v>
      </c>
      <c r="Y659" s="79">
        <f t="shared" ca="1" si="560"/>
        <v>1250</v>
      </c>
      <c r="Z659" s="79">
        <f t="shared" ca="1" si="561"/>
        <v>1250</v>
      </c>
      <c r="AA659" s="79">
        <f t="shared" ca="1" si="549"/>
        <v>798631.60100000002</v>
      </c>
      <c r="AB659" s="14">
        <f ca="1">SUM(Z$12:Z659)</f>
        <v>408389.57699999999</v>
      </c>
      <c r="AC659" s="77">
        <f ca="1">SUM(X$12:X659)+SUMIF(Y$12:Y659, "&lt;0")</f>
        <v>390242.02399999998</v>
      </c>
      <c r="AE659" s="78">
        <v>44833</v>
      </c>
      <c r="AF659" s="79">
        <f t="shared" ca="1" si="562"/>
        <v>2000</v>
      </c>
      <c r="AG659" s="79">
        <f t="shared" ca="1" si="586"/>
        <v>2000</v>
      </c>
      <c r="AH659" s="79">
        <f t="shared" ca="1" si="542"/>
        <v>1482.0960000000032</v>
      </c>
      <c r="AI659" s="79">
        <f t="shared" ca="1" si="563"/>
        <v>517.90399999999681</v>
      </c>
      <c r="AJ659" s="79">
        <f t="shared" ca="1" si="564"/>
        <v>517.90399999999681</v>
      </c>
      <c r="AK659" s="79">
        <f t="shared" ca="1" si="581"/>
        <v>1230081.4901089161</v>
      </c>
      <c r="AL659" s="14">
        <f ca="1">SUM(AJ$12:AJ659)</f>
        <v>624895.96900000004</v>
      </c>
      <c r="AM659" s="77">
        <f ca="1">SUM(AH$12:AH659)+SUMIF(AI$12:AI659, "&lt;0")</f>
        <v>605185.52110891626</v>
      </c>
      <c r="AO659" s="78">
        <v>44833</v>
      </c>
      <c r="AP659" s="79">
        <f t="shared" ca="1" si="565"/>
        <v>3000</v>
      </c>
      <c r="AQ659" s="79">
        <f t="shared" ca="1" si="587"/>
        <v>3000</v>
      </c>
      <c r="AR659" s="79">
        <f t="shared" ca="1" si="543"/>
        <v>1917.970080469534</v>
      </c>
      <c r="AS659" s="79">
        <f t="shared" ca="1" si="566"/>
        <v>1082.029919530466</v>
      </c>
      <c r="AT659" s="79">
        <f t="shared" ca="1" si="567"/>
        <v>1082.029919530466</v>
      </c>
      <c r="AU659" s="79">
        <f t="shared" ca="1" si="550"/>
        <v>1777967.7235622816</v>
      </c>
      <c r="AV659" s="14">
        <f ca="1">SUM(AT$12:AT659)</f>
        <v>905343.96690102445</v>
      </c>
      <c r="AW659" s="77">
        <f ca="1">SUM(AR$12:AR659)+SUMIF(AS$12:AS659, "&lt;0")</f>
        <v>872623.75666125759</v>
      </c>
      <c r="AX659" s="14"/>
      <c r="AZ659" s="78">
        <v>44833</v>
      </c>
      <c r="BA659" s="79">
        <f t="shared" ca="1" si="568"/>
        <v>1500</v>
      </c>
      <c r="BB659" s="79">
        <f t="shared" ca="1" si="588"/>
        <v>1500</v>
      </c>
      <c r="BC659" s="79">
        <f t="shared" ca="1" si="544"/>
        <v>982.09600000000319</v>
      </c>
      <c r="BD659" s="79">
        <f t="shared" ca="1" si="569"/>
        <v>517.90399999999681</v>
      </c>
      <c r="BE659" s="79">
        <f t="shared" ca="1" si="570"/>
        <v>517.90399999999681</v>
      </c>
      <c r="BF659" s="79">
        <f t="shared" ca="1" si="551"/>
        <v>942631.60100000002</v>
      </c>
      <c r="BG659" s="14">
        <f ca="1">SUM(BE$12:BE659)</f>
        <v>480895.96899999998</v>
      </c>
      <c r="BH659" s="77">
        <f ca="1">SUM(BC$12:BC659)+SUMIF(BD$12:BD659, "&lt;0")</f>
        <v>461735.63200000004</v>
      </c>
      <c r="BJ659" s="78">
        <v>44833</v>
      </c>
      <c r="BK659" s="79">
        <f t="shared" ca="1" si="571"/>
        <v>1750</v>
      </c>
      <c r="BL659" s="79">
        <f t="shared" ca="1" si="589"/>
        <v>1750</v>
      </c>
      <c r="BM659" s="79">
        <f t="shared" ca="1" si="545"/>
        <v>1232.0960000000032</v>
      </c>
      <c r="BN659" s="79">
        <f t="shared" ca="1" si="572"/>
        <v>517.90399999999681</v>
      </c>
      <c r="BO659" s="79">
        <f t="shared" ca="1" si="573"/>
        <v>517.90399999999681</v>
      </c>
      <c r="BP659" s="79">
        <f t="shared" ca="1" si="552"/>
        <v>1086631.601</v>
      </c>
      <c r="BQ659" s="14">
        <f ca="1">SUM(BO$12:BO659)</f>
        <v>552895.96899999981</v>
      </c>
      <c r="BR659" s="77">
        <f ca="1">SUM(BM$12:BM659)+SUMIF(BN$12:BN659, "&lt;0")</f>
        <v>533735.6320000001</v>
      </c>
      <c r="BT659" s="78">
        <v>44833</v>
      </c>
      <c r="BU659" s="79">
        <f t="shared" ca="1" si="574"/>
        <v>2000</v>
      </c>
      <c r="BV659" s="79">
        <f t="shared" ca="1" si="590"/>
        <v>2000</v>
      </c>
      <c r="BW659" s="79">
        <f t="shared" ca="1" si="546"/>
        <v>1482.0960000000032</v>
      </c>
      <c r="BX659" s="79">
        <f t="shared" ca="1" si="575"/>
        <v>517.90399999999681</v>
      </c>
      <c r="BY659" s="79">
        <f t="shared" ca="1" si="576"/>
        <v>517.90399999999681</v>
      </c>
      <c r="BZ659" s="79">
        <f t="shared" ca="1" si="582"/>
        <v>1230081.4901089161</v>
      </c>
      <c r="CA659" s="14">
        <f ca="1">SUM(BY$12:BY659)</f>
        <v>624895.96900000004</v>
      </c>
      <c r="CB659" s="77">
        <f ca="1">SUM(BW$12:BW659)+SUMIF(BX$12:BX659, "&lt;0")</f>
        <v>605185.52110891626</v>
      </c>
      <c r="CD659" s="78">
        <v>44833</v>
      </c>
      <c r="CE659" s="79">
        <f t="shared" ca="1" si="577"/>
        <v>2500</v>
      </c>
      <c r="CF659" s="79">
        <f t="shared" ca="1" si="591"/>
        <v>2500</v>
      </c>
      <c r="CG659" s="79">
        <f t="shared" ca="1" si="547"/>
        <v>1873.6136627872152</v>
      </c>
      <c r="CH659" s="79">
        <f t="shared" ca="1" si="578"/>
        <v>626.38633721278484</v>
      </c>
      <c r="CI659" s="79">
        <f t="shared" ca="1" si="579"/>
        <v>626.38633721278484</v>
      </c>
      <c r="CJ659" s="79">
        <f t="shared" ca="1" si="553"/>
        <v>1509341.6999499127</v>
      </c>
      <c r="CK659" s="14">
        <f ca="1">SUM(CI$12:CI659)</f>
        <v>768697.09211761993</v>
      </c>
      <c r="CL659" s="77">
        <f ca="1">SUM(CG$12:CG659)+SUMIF(CH$12:CH659, "&lt;0")</f>
        <v>740644.60783229279</v>
      </c>
    </row>
    <row r="660" spans="1:90" x14ac:dyDescent="0.2">
      <c r="A660" s="56">
        <v>44834</v>
      </c>
      <c r="B660" s="76">
        <f ca="1">IF($A660&gt;= $C$5,$C$6, INDEX('[1]Historical Data'!$D$2:$D$742, MATCH(A660, '[1]Historical Data'!$B$2:$B$742, 0)))</f>
        <v>1942.7882857142852</v>
      </c>
      <c r="C660" s="79">
        <f t="shared" ca="1" si="583"/>
        <v>1942.7882857142852</v>
      </c>
      <c r="D660" s="79">
        <f t="shared" ca="1" si="539"/>
        <v>772.40399999999931</v>
      </c>
      <c r="E660" s="79">
        <f t="shared" ca="1" si="554"/>
        <v>1170.3842857142859</v>
      </c>
      <c r="F660" s="79">
        <f t="shared" ca="1" si="555"/>
        <v>1170.3842857142859</v>
      </c>
      <c r="G660" s="79">
        <f t="shared" ca="1" si="580"/>
        <v>1199620.4418571615</v>
      </c>
      <c r="H660" s="14">
        <f ca="1">SUM(F$12:F660)</f>
        <v>609589.37957142817</v>
      </c>
      <c r="I660" s="77">
        <f ca="1">SUM(D$12:D660)+SUMIF(E$12:E660, "&lt;0")</f>
        <v>590031.06228571397</v>
      </c>
      <c r="J660" s="14"/>
      <c r="K660" s="78">
        <v>44834</v>
      </c>
      <c r="L660" s="79">
        <f t="shared" ca="1" si="556"/>
        <v>1850.8969899038457</v>
      </c>
      <c r="M660" s="79">
        <f t="shared" ca="1" si="584"/>
        <v>1850.8969899038457</v>
      </c>
      <c r="N660" s="79">
        <f t="shared" ca="1" si="540"/>
        <v>772.40399999999931</v>
      </c>
      <c r="O660" s="79">
        <f t="shared" ca="1" si="557"/>
        <v>1078.4929899038464</v>
      </c>
      <c r="P660" s="79">
        <f t="shared" ca="1" si="558"/>
        <v>1078.4929899038464</v>
      </c>
      <c r="Q660" s="79">
        <f t="shared" ca="1" si="548"/>
        <v>1146599.1641745267</v>
      </c>
      <c r="R660" s="14">
        <f ca="1">SUM(P$12:P660)</f>
        <v>583032.79508221045</v>
      </c>
      <c r="S660" s="77">
        <f ca="1">SUM(N$12:N660)+SUMIF(O$12:O660, "&lt;0")</f>
        <v>563566.36909230659</v>
      </c>
      <c r="U660" s="78">
        <v>44834</v>
      </c>
      <c r="V660" s="79">
        <f t="shared" ca="1" si="559"/>
        <v>1250</v>
      </c>
      <c r="W660" s="79">
        <f t="shared" ca="1" si="585"/>
        <v>1250</v>
      </c>
      <c r="X660" s="79">
        <f t="shared" ca="1" si="541"/>
        <v>266.01200000000676</v>
      </c>
      <c r="Y660" s="79">
        <f t="shared" ca="1" si="560"/>
        <v>983.98799999999324</v>
      </c>
      <c r="Z660" s="79">
        <f t="shared" ca="1" si="561"/>
        <v>983.98799999999324</v>
      </c>
      <c r="AA660" s="79">
        <f t="shared" ca="1" si="549"/>
        <v>799881.60100000002</v>
      </c>
      <c r="AB660" s="14">
        <f ca="1">SUM(Z$12:Z660)</f>
        <v>409373.565</v>
      </c>
      <c r="AC660" s="77">
        <f ca="1">SUM(X$12:X660)+SUMIF(Y$12:Y660, "&lt;0")</f>
        <v>390508.03599999996</v>
      </c>
      <c r="AE660" s="78">
        <v>44834</v>
      </c>
      <c r="AF660" s="79">
        <f t="shared" ca="1" si="562"/>
        <v>2000</v>
      </c>
      <c r="AG660" s="79">
        <f t="shared" ca="1" si="586"/>
        <v>2000</v>
      </c>
      <c r="AH660" s="79">
        <f t="shared" ca="1" si="542"/>
        <v>921.50701009615364</v>
      </c>
      <c r="AI660" s="79">
        <f t="shared" ca="1" si="563"/>
        <v>1078.4929899038464</v>
      </c>
      <c r="AJ660" s="79">
        <f t="shared" ca="1" si="564"/>
        <v>1078.4929899038464</v>
      </c>
      <c r="AK660" s="79">
        <f t="shared" ca="1" si="581"/>
        <v>1232081.4901089161</v>
      </c>
      <c r="AL660" s="14">
        <f ca="1">SUM(AJ$12:AJ660)</f>
        <v>625974.46198990394</v>
      </c>
      <c r="AM660" s="77">
        <f ca="1">SUM(AH$12:AH660)+SUMIF(AI$12:AI660, "&lt;0")</f>
        <v>606107.02811901236</v>
      </c>
      <c r="AO660" s="78">
        <v>44834</v>
      </c>
      <c r="AP660" s="79">
        <f t="shared" ca="1" si="565"/>
        <v>3000</v>
      </c>
      <c r="AQ660" s="79">
        <f t="shared" ca="1" si="587"/>
        <v>3000</v>
      </c>
      <c r="AR660" s="79">
        <f t="shared" ca="1" si="543"/>
        <v>1357.3810905656844</v>
      </c>
      <c r="AS660" s="79">
        <f t="shared" ca="1" si="566"/>
        <v>1642.6189094343156</v>
      </c>
      <c r="AT660" s="79">
        <f t="shared" ca="1" si="567"/>
        <v>1642.6189094343156</v>
      </c>
      <c r="AU660" s="79">
        <f t="shared" ca="1" si="550"/>
        <v>1780967.7235622816</v>
      </c>
      <c r="AV660" s="14">
        <f ca="1">SUM(AT$12:AT660)</f>
        <v>906986.58581045875</v>
      </c>
      <c r="AW660" s="77">
        <f ca="1">SUM(AR$12:AR660)+SUMIF(AS$12:AS660, "&lt;0")</f>
        <v>873981.13775182329</v>
      </c>
      <c r="AX660" s="14"/>
      <c r="AZ660" s="78">
        <v>44834</v>
      </c>
      <c r="BA660" s="79">
        <f t="shared" ca="1" si="568"/>
        <v>1500</v>
      </c>
      <c r="BB660" s="79">
        <f t="shared" ca="1" si="588"/>
        <v>1500</v>
      </c>
      <c r="BC660" s="79">
        <f t="shared" ca="1" si="544"/>
        <v>772.40399999999931</v>
      </c>
      <c r="BD660" s="79">
        <f t="shared" ca="1" si="569"/>
        <v>727.59600000000069</v>
      </c>
      <c r="BE660" s="79">
        <f t="shared" ca="1" si="570"/>
        <v>727.59600000000069</v>
      </c>
      <c r="BF660" s="79">
        <f t="shared" ca="1" si="551"/>
        <v>944131.60100000002</v>
      </c>
      <c r="BG660" s="14">
        <f ca="1">SUM(BE$12:BE660)</f>
        <v>481623.565</v>
      </c>
      <c r="BH660" s="77">
        <f ca="1">SUM(BC$12:BC660)+SUMIF(BD$12:BD660, "&lt;0")</f>
        <v>462508.03600000002</v>
      </c>
      <c r="BJ660" s="78">
        <v>44834</v>
      </c>
      <c r="BK660" s="79">
        <f t="shared" ca="1" si="571"/>
        <v>1750</v>
      </c>
      <c r="BL660" s="79">
        <f t="shared" ca="1" si="589"/>
        <v>1750</v>
      </c>
      <c r="BM660" s="79">
        <f t="shared" ca="1" si="545"/>
        <v>772.40399999999931</v>
      </c>
      <c r="BN660" s="79">
        <f t="shared" ca="1" si="572"/>
        <v>977.59600000000069</v>
      </c>
      <c r="BO660" s="79">
        <f t="shared" ca="1" si="573"/>
        <v>977.59600000000069</v>
      </c>
      <c r="BP660" s="79">
        <f t="shared" ca="1" si="552"/>
        <v>1088381.601</v>
      </c>
      <c r="BQ660" s="14">
        <f ca="1">SUM(BO$12:BO660)</f>
        <v>553873.56499999983</v>
      </c>
      <c r="BR660" s="77">
        <f ca="1">SUM(BM$12:BM660)+SUMIF(BN$12:BN660, "&lt;0")</f>
        <v>534508.03600000008</v>
      </c>
      <c r="BT660" s="78">
        <v>44834</v>
      </c>
      <c r="BU660" s="79">
        <f t="shared" ca="1" si="574"/>
        <v>2000</v>
      </c>
      <c r="BV660" s="79">
        <f t="shared" ca="1" si="590"/>
        <v>2000</v>
      </c>
      <c r="BW660" s="79">
        <f t="shared" ca="1" si="546"/>
        <v>921.50701009615364</v>
      </c>
      <c r="BX660" s="79">
        <f t="shared" ca="1" si="575"/>
        <v>1078.4929899038464</v>
      </c>
      <c r="BY660" s="79">
        <f t="shared" ca="1" si="576"/>
        <v>1078.4929899038464</v>
      </c>
      <c r="BZ660" s="79">
        <f t="shared" ca="1" si="582"/>
        <v>1232081.4901089161</v>
      </c>
      <c r="CA660" s="14">
        <f ca="1">SUM(BY$12:BY660)</f>
        <v>625974.46198990394</v>
      </c>
      <c r="CB660" s="77">
        <f ca="1">SUM(BW$12:BW660)+SUMIF(BX$12:BX660, "&lt;0")</f>
        <v>606107.02811901236</v>
      </c>
      <c r="CD660" s="78">
        <v>44834</v>
      </c>
      <c r="CE660" s="79">
        <f t="shared" ca="1" si="577"/>
        <v>2500</v>
      </c>
      <c r="CF660" s="79">
        <f t="shared" ca="1" si="591"/>
        <v>2500</v>
      </c>
      <c r="CG660" s="79">
        <f t="shared" ca="1" si="547"/>
        <v>1336.5299195304685</v>
      </c>
      <c r="CH660" s="79">
        <f t="shared" ca="1" si="578"/>
        <v>1163.4700804695315</v>
      </c>
      <c r="CI660" s="79">
        <f t="shared" ca="1" si="579"/>
        <v>1163.4700804695315</v>
      </c>
      <c r="CJ660" s="79">
        <f t="shared" ca="1" si="553"/>
        <v>1511841.6999499127</v>
      </c>
      <c r="CK660" s="14">
        <f ca="1">SUM(CI$12:CI660)</f>
        <v>769860.56219808944</v>
      </c>
      <c r="CL660" s="77">
        <f ca="1">SUM(CG$12:CG660)+SUMIF(CH$12:CH660, "&lt;0")</f>
        <v>741981.13775182329</v>
      </c>
    </row>
    <row r="661" spans="1:90" x14ac:dyDescent="0.2">
      <c r="A661" s="56">
        <v>44835</v>
      </c>
      <c r="B661" s="76">
        <f ca="1">IF($A661&gt;= $C$5,$C$6, INDEX('[1]Historical Data'!$D$2:$D$742, MATCH(A661, '[1]Historical Data'!$B$2:$B$742, 0)))</f>
        <v>1942.7882857142852</v>
      </c>
      <c r="C661" s="79">
        <f t="shared" ca="1" si="583"/>
        <v>1942.7882857142852</v>
      </c>
      <c r="D661" s="79">
        <f t="shared" ca="1" si="539"/>
        <v>242.0260000000012</v>
      </c>
      <c r="E661" s="79">
        <f t="shared" ca="1" si="554"/>
        <v>1700.762285714284</v>
      </c>
      <c r="F661" s="79">
        <f t="shared" ca="1" si="555"/>
        <v>1700.762285714284</v>
      </c>
      <c r="G661" s="79">
        <f t="shared" ca="1" si="580"/>
        <v>1201563.2301428758</v>
      </c>
      <c r="H661" s="14">
        <f ca="1">SUM(F$12:F661)</f>
        <v>611290.14185714244</v>
      </c>
      <c r="I661" s="77">
        <f ca="1">SUM(D$12:D661)+SUMIF(E$12:E661, "&lt;0")</f>
        <v>590273.08828571392</v>
      </c>
      <c r="J661" s="14"/>
      <c r="K661" s="78">
        <v>44835</v>
      </c>
      <c r="L661" s="79">
        <f t="shared" ca="1" si="556"/>
        <v>1850.8969899038457</v>
      </c>
      <c r="M661" s="79">
        <f t="shared" ca="1" si="584"/>
        <v>1850.8969899038457</v>
      </c>
      <c r="N661" s="79">
        <f t="shared" ca="1" si="540"/>
        <v>242.0260000000012</v>
      </c>
      <c r="O661" s="79">
        <f t="shared" ca="1" si="557"/>
        <v>1608.8709899038445</v>
      </c>
      <c r="P661" s="79">
        <f t="shared" ca="1" si="558"/>
        <v>1608.8709899038445</v>
      </c>
      <c r="Q661" s="79">
        <f t="shared" ca="1" si="548"/>
        <v>1148450.0611644306</v>
      </c>
      <c r="R661" s="14">
        <f ca="1">SUM(P$12:P661)</f>
        <v>584641.66607211425</v>
      </c>
      <c r="S661" s="77">
        <f ca="1">SUM(N$12:N661)+SUMIF(O$12:O661, "&lt;0")</f>
        <v>563808.39509230654</v>
      </c>
      <c r="U661" s="78">
        <v>44835</v>
      </c>
      <c r="V661" s="79">
        <f t="shared" ca="1" si="559"/>
        <v>1250</v>
      </c>
      <c r="W661" s="79">
        <f t="shared" ca="1" si="585"/>
        <v>1250</v>
      </c>
      <c r="X661" s="79">
        <f t="shared" ca="1" si="541"/>
        <v>242.0260000000012</v>
      </c>
      <c r="Y661" s="79">
        <f t="shared" ca="1" si="560"/>
        <v>1007.9739999999988</v>
      </c>
      <c r="Z661" s="79">
        <f t="shared" ca="1" si="561"/>
        <v>1007.9739999999988</v>
      </c>
      <c r="AA661" s="79">
        <f t="shared" ca="1" si="549"/>
        <v>801131.60100000002</v>
      </c>
      <c r="AB661" s="14">
        <f ca="1">SUM(Z$12:Z661)</f>
        <v>410381.53899999999</v>
      </c>
      <c r="AC661" s="77">
        <f ca="1">SUM(X$12:X661)+SUMIF(Y$12:Y661, "&lt;0")</f>
        <v>390750.06199999998</v>
      </c>
      <c r="AE661" s="78">
        <v>44835</v>
      </c>
      <c r="AF661" s="79">
        <f t="shared" ca="1" si="562"/>
        <v>2000</v>
      </c>
      <c r="AG661" s="79">
        <f t="shared" ca="1" si="586"/>
        <v>2000</v>
      </c>
      <c r="AH661" s="79">
        <f t="shared" ca="1" si="542"/>
        <v>367.6237634490526</v>
      </c>
      <c r="AI661" s="79">
        <f t="shared" ca="1" si="563"/>
        <v>1632.3762365509474</v>
      </c>
      <c r="AJ661" s="79">
        <f t="shared" ca="1" si="564"/>
        <v>1632.3762365509474</v>
      </c>
      <c r="AK661" s="79">
        <f t="shared" ca="1" si="581"/>
        <v>1234081.4901089161</v>
      </c>
      <c r="AL661" s="14">
        <f ca="1">SUM(AJ$12:AJ661)</f>
        <v>627606.83822645491</v>
      </c>
      <c r="AM661" s="77">
        <f ca="1">SUM(AH$12:AH661)+SUMIF(AI$12:AI661, "&lt;0")</f>
        <v>606474.65188246139</v>
      </c>
      <c r="AO661" s="78">
        <v>44835</v>
      </c>
      <c r="AP661" s="79">
        <f t="shared" ca="1" si="565"/>
        <v>3000</v>
      </c>
      <c r="AQ661" s="79">
        <f t="shared" ca="1" si="587"/>
        <v>3000</v>
      </c>
      <c r="AR661" s="79">
        <f t="shared" ca="1" si="543"/>
        <v>806.15191953047042</v>
      </c>
      <c r="AS661" s="79">
        <f t="shared" ca="1" si="566"/>
        <v>2193.8480804695296</v>
      </c>
      <c r="AT661" s="79">
        <f t="shared" ca="1" si="567"/>
        <v>2193.8480804695296</v>
      </c>
      <c r="AU661" s="79">
        <f t="shared" ca="1" si="550"/>
        <v>1783967.7235622816</v>
      </c>
      <c r="AV661" s="14">
        <f ca="1">SUM(AT$12:AT661)</f>
        <v>909180.43389092828</v>
      </c>
      <c r="AW661" s="77">
        <f ca="1">SUM(AR$12:AR661)+SUMIF(AS$12:AS661, "&lt;0")</f>
        <v>874787.28967135376</v>
      </c>
      <c r="AX661" s="14"/>
      <c r="AZ661" s="78">
        <v>44835</v>
      </c>
      <c r="BA661" s="79">
        <f t="shared" ca="1" si="568"/>
        <v>1500</v>
      </c>
      <c r="BB661" s="79">
        <f t="shared" ca="1" si="588"/>
        <v>1500</v>
      </c>
      <c r="BC661" s="79">
        <f t="shared" ca="1" si="544"/>
        <v>242.0260000000012</v>
      </c>
      <c r="BD661" s="79">
        <f t="shared" ca="1" si="569"/>
        <v>1257.9739999999988</v>
      </c>
      <c r="BE661" s="79">
        <f t="shared" ca="1" si="570"/>
        <v>1257.9739999999988</v>
      </c>
      <c r="BF661" s="79">
        <f t="shared" ca="1" si="551"/>
        <v>945631.60100000002</v>
      </c>
      <c r="BG661" s="14">
        <f ca="1">SUM(BE$12:BE661)</f>
        <v>482881.53899999999</v>
      </c>
      <c r="BH661" s="77">
        <f ca="1">SUM(BC$12:BC661)+SUMIF(BD$12:BD661, "&lt;0")</f>
        <v>462750.06200000003</v>
      </c>
      <c r="BJ661" s="78">
        <v>44835</v>
      </c>
      <c r="BK661" s="79">
        <f t="shared" ca="1" si="571"/>
        <v>1750</v>
      </c>
      <c r="BL661" s="79">
        <f t="shared" ca="1" si="589"/>
        <v>1750</v>
      </c>
      <c r="BM661" s="79">
        <f t="shared" ca="1" si="545"/>
        <v>242.0260000000012</v>
      </c>
      <c r="BN661" s="79">
        <f t="shared" ca="1" si="572"/>
        <v>1507.9739999999988</v>
      </c>
      <c r="BO661" s="79">
        <f t="shared" ca="1" si="573"/>
        <v>1507.9739999999988</v>
      </c>
      <c r="BP661" s="79">
        <f t="shared" ca="1" si="552"/>
        <v>1090131.601</v>
      </c>
      <c r="BQ661" s="14">
        <f ca="1">SUM(BO$12:BO661)</f>
        <v>555381.53899999987</v>
      </c>
      <c r="BR661" s="77">
        <f ca="1">SUM(BM$12:BM661)+SUMIF(BN$12:BN661, "&lt;0")</f>
        <v>534750.06200000003</v>
      </c>
      <c r="BT661" s="78">
        <v>44835</v>
      </c>
      <c r="BU661" s="79">
        <f t="shared" ca="1" si="574"/>
        <v>2000</v>
      </c>
      <c r="BV661" s="79">
        <f t="shared" ca="1" si="590"/>
        <v>2000</v>
      </c>
      <c r="BW661" s="79">
        <f t="shared" ca="1" si="546"/>
        <v>367.6237634490526</v>
      </c>
      <c r="BX661" s="79">
        <f t="shared" ca="1" si="575"/>
        <v>1632.3762365509474</v>
      </c>
      <c r="BY661" s="79">
        <f t="shared" ca="1" si="576"/>
        <v>1632.3762365509474</v>
      </c>
      <c r="BZ661" s="79">
        <f t="shared" ca="1" si="582"/>
        <v>1234081.4901089161</v>
      </c>
      <c r="CA661" s="14">
        <f ca="1">SUM(BY$12:BY661)</f>
        <v>627606.83822645491</v>
      </c>
      <c r="CB661" s="77">
        <f ca="1">SUM(BW$12:BW661)+SUMIF(BX$12:BX661, "&lt;0")</f>
        <v>606474.65188246139</v>
      </c>
      <c r="CD661" s="78">
        <v>44835</v>
      </c>
      <c r="CE661" s="79">
        <f t="shared" ca="1" si="577"/>
        <v>2500</v>
      </c>
      <c r="CF661" s="79">
        <f t="shared" ca="1" si="591"/>
        <v>2500</v>
      </c>
      <c r="CG661" s="79">
        <f t="shared" ca="1" si="547"/>
        <v>806.15191953047042</v>
      </c>
      <c r="CH661" s="79">
        <f t="shared" ca="1" si="578"/>
        <v>1693.8480804695296</v>
      </c>
      <c r="CI661" s="79">
        <f t="shared" ca="1" si="579"/>
        <v>1693.8480804695296</v>
      </c>
      <c r="CJ661" s="79">
        <f t="shared" ca="1" si="553"/>
        <v>1514341.6999499127</v>
      </c>
      <c r="CK661" s="14">
        <f ca="1">SUM(CI$12:CI661)</f>
        <v>771554.41027855896</v>
      </c>
      <c r="CL661" s="77">
        <f ca="1">SUM(CG$12:CG661)+SUMIF(CH$12:CH661, "&lt;0")</f>
        <v>742787.28967135376</v>
      </c>
    </row>
    <row r="662" spans="1:90" x14ac:dyDescent="0.2">
      <c r="A662" s="56">
        <v>44836</v>
      </c>
      <c r="B662" s="76">
        <f ca="1">IF($A662&gt;= $C$5,$C$6, INDEX('[1]Historical Data'!$D$2:$D$742, MATCH(A662, '[1]Historical Data'!$B$2:$B$742, 0)))</f>
        <v>1942.7882857142852</v>
      </c>
      <c r="C662" s="79">
        <f t="shared" ca="1" si="583"/>
        <v>1942.7882857142852</v>
      </c>
      <c r="D662" s="79">
        <f t="shared" ca="1" si="539"/>
        <v>1110.8080000000014</v>
      </c>
      <c r="E662" s="79">
        <f t="shared" ca="1" si="554"/>
        <v>831.98028571428381</v>
      </c>
      <c r="F662" s="79">
        <f t="shared" ca="1" si="555"/>
        <v>831.98028571428381</v>
      </c>
      <c r="G662" s="79">
        <f t="shared" ca="1" si="580"/>
        <v>1203506.0184285901</v>
      </c>
      <c r="H662" s="14">
        <f ca="1">SUM(F$12:F662)</f>
        <v>612122.12214285671</v>
      </c>
      <c r="I662" s="77">
        <f ca="1">SUM(D$12:D662)+SUMIF(E$12:E662, "&lt;0")</f>
        <v>591383.89628571388</v>
      </c>
      <c r="J662" s="14"/>
      <c r="K662" s="78">
        <v>44836</v>
      </c>
      <c r="L662" s="79">
        <f t="shared" ca="1" si="556"/>
        <v>1850.8969899038457</v>
      </c>
      <c r="M662" s="79">
        <f t="shared" ca="1" si="584"/>
        <v>1850.8969899038457</v>
      </c>
      <c r="N662" s="79">
        <f t="shared" ca="1" si="540"/>
        <v>1110.8080000000014</v>
      </c>
      <c r="O662" s="79">
        <f t="shared" ca="1" si="557"/>
        <v>740.08898990384432</v>
      </c>
      <c r="P662" s="79">
        <f t="shared" ca="1" si="558"/>
        <v>740.08898990384432</v>
      </c>
      <c r="Q662" s="79">
        <f t="shared" ca="1" si="548"/>
        <v>1150300.9581543345</v>
      </c>
      <c r="R662" s="14">
        <f ca="1">SUM(P$12:P662)</f>
        <v>585381.75506201806</v>
      </c>
      <c r="S662" s="77">
        <f ca="1">SUM(N$12:N662)+SUMIF(O$12:O662, "&lt;0")</f>
        <v>564919.2030923065</v>
      </c>
      <c r="U662" s="78">
        <v>44836</v>
      </c>
      <c r="V662" s="79">
        <f t="shared" ca="1" si="559"/>
        <v>1250</v>
      </c>
      <c r="W662" s="79">
        <f t="shared" ca="1" si="585"/>
        <v>1250</v>
      </c>
      <c r="X662" s="79">
        <f t="shared" ca="1" si="541"/>
        <v>1110.8080000000014</v>
      </c>
      <c r="Y662" s="79">
        <f t="shared" ca="1" si="560"/>
        <v>139.19199999999864</v>
      </c>
      <c r="Z662" s="79">
        <f t="shared" ca="1" si="561"/>
        <v>139.19199999999864</v>
      </c>
      <c r="AA662" s="79">
        <f t="shared" ca="1" si="549"/>
        <v>802381.60100000002</v>
      </c>
      <c r="AB662" s="14">
        <f ca="1">SUM(Z$12:Z662)</f>
        <v>410520.73099999997</v>
      </c>
      <c r="AC662" s="77">
        <f ca="1">SUM(X$12:X662)+SUMIF(Y$12:Y662, "&lt;0")</f>
        <v>391860.87</v>
      </c>
      <c r="AE662" s="78">
        <v>44836</v>
      </c>
      <c r="AF662" s="79">
        <f t="shared" ca="1" si="562"/>
        <v>2000</v>
      </c>
      <c r="AG662" s="79">
        <f t="shared" ca="1" si="586"/>
        <v>2000</v>
      </c>
      <c r="AH662" s="79">
        <f t="shared" ca="1" si="542"/>
        <v>1212.9005168019498</v>
      </c>
      <c r="AI662" s="79">
        <f t="shared" ca="1" si="563"/>
        <v>787.09948319805017</v>
      </c>
      <c r="AJ662" s="79">
        <f t="shared" ca="1" si="564"/>
        <v>787.09948319805017</v>
      </c>
      <c r="AK662" s="79">
        <f t="shared" ca="1" si="581"/>
        <v>1236081.4901089161</v>
      </c>
      <c r="AL662" s="14">
        <f ca="1">SUM(AJ$12:AJ662)</f>
        <v>628393.93770965294</v>
      </c>
      <c r="AM662" s="77">
        <f ca="1">SUM(AH$12:AH662)+SUMIF(AI$12:AI662, "&lt;0")</f>
        <v>607687.55239926337</v>
      </c>
      <c r="AO662" s="78">
        <v>44836</v>
      </c>
      <c r="AP662" s="79">
        <f t="shared" ca="1" si="565"/>
        <v>3000</v>
      </c>
      <c r="AQ662" s="79">
        <f t="shared" ca="1" si="587"/>
        <v>3000</v>
      </c>
      <c r="AR662" s="79">
        <f t="shared" ca="1" si="543"/>
        <v>1674.9339195304706</v>
      </c>
      <c r="AS662" s="79">
        <f t="shared" ca="1" si="566"/>
        <v>1325.0660804695294</v>
      </c>
      <c r="AT662" s="79">
        <f t="shared" ca="1" si="567"/>
        <v>1325.0660804695294</v>
      </c>
      <c r="AU662" s="79">
        <f t="shared" ca="1" si="550"/>
        <v>1786967.7235622816</v>
      </c>
      <c r="AV662" s="14">
        <f ca="1">SUM(AT$12:AT662)</f>
        <v>910505.4999713978</v>
      </c>
      <c r="AW662" s="77">
        <f ca="1">SUM(AR$12:AR662)+SUMIF(AS$12:AS662, "&lt;0")</f>
        <v>876462.22359088424</v>
      </c>
      <c r="AX662" s="14"/>
      <c r="AZ662" s="78">
        <v>44836</v>
      </c>
      <c r="BA662" s="79">
        <f t="shared" ca="1" si="568"/>
        <v>1500</v>
      </c>
      <c r="BB662" s="79">
        <f t="shared" ca="1" si="588"/>
        <v>1500</v>
      </c>
      <c r="BC662" s="79">
        <f t="shared" ca="1" si="544"/>
        <v>1110.8080000000014</v>
      </c>
      <c r="BD662" s="79">
        <f t="shared" ca="1" si="569"/>
        <v>389.19199999999864</v>
      </c>
      <c r="BE662" s="79">
        <f t="shared" ca="1" si="570"/>
        <v>389.19199999999864</v>
      </c>
      <c r="BF662" s="79">
        <f t="shared" ca="1" si="551"/>
        <v>947131.60100000002</v>
      </c>
      <c r="BG662" s="14">
        <f ca="1">SUM(BE$12:BE662)</f>
        <v>483270.73099999997</v>
      </c>
      <c r="BH662" s="77">
        <f ca="1">SUM(BC$12:BC662)+SUMIF(BD$12:BD662, "&lt;0")</f>
        <v>463860.87000000005</v>
      </c>
      <c r="BJ662" s="78">
        <v>44836</v>
      </c>
      <c r="BK662" s="79">
        <f t="shared" ca="1" si="571"/>
        <v>1750</v>
      </c>
      <c r="BL662" s="79">
        <f t="shared" ca="1" si="589"/>
        <v>1750</v>
      </c>
      <c r="BM662" s="79">
        <f t="shared" ca="1" si="545"/>
        <v>1110.8080000000014</v>
      </c>
      <c r="BN662" s="79">
        <f t="shared" ca="1" si="572"/>
        <v>639.19199999999864</v>
      </c>
      <c r="BO662" s="79">
        <f t="shared" ca="1" si="573"/>
        <v>639.19199999999864</v>
      </c>
      <c r="BP662" s="79">
        <f t="shared" ca="1" si="552"/>
        <v>1091881.601</v>
      </c>
      <c r="BQ662" s="14">
        <f ca="1">SUM(BO$12:BO662)</f>
        <v>556020.73099999991</v>
      </c>
      <c r="BR662" s="77">
        <f ca="1">SUM(BM$12:BM662)+SUMIF(BN$12:BN662, "&lt;0")</f>
        <v>535860.87</v>
      </c>
      <c r="BT662" s="78">
        <v>44836</v>
      </c>
      <c r="BU662" s="79">
        <f t="shared" ca="1" si="574"/>
        <v>2000</v>
      </c>
      <c r="BV662" s="79">
        <f t="shared" ca="1" si="590"/>
        <v>2000</v>
      </c>
      <c r="BW662" s="79">
        <f t="shared" ca="1" si="546"/>
        <v>1212.9005168019498</v>
      </c>
      <c r="BX662" s="79">
        <f t="shared" ca="1" si="575"/>
        <v>787.09948319805017</v>
      </c>
      <c r="BY662" s="79">
        <f t="shared" ca="1" si="576"/>
        <v>787.09948319805017</v>
      </c>
      <c r="BZ662" s="79">
        <f t="shared" ca="1" si="582"/>
        <v>1236081.4901089161</v>
      </c>
      <c r="CA662" s="14">
        <f ca="1">SUM(BY$12:BY662)</f>
        <v>628393.93770965294</v>
      </c>
      <c r="CB662" s="77">
        <f ca="1">SUM(BW$12:BW662)+SUMIF(BX$12:BX662, "&lt;0")</f>
        <v>607687.55239926337</v>
      </c>
      <c r="CD662" s="78">
        <v>44836</v>
      </c>
      <c r="CE662" s="79">
        <f t="shared" ca="1" si="577"/>
        <v>2500</v>
      </c>
      <c r="CF662" s="79">
        <f t="shared" ca="1" si="591"/>
        <v>2500</v>
      </c>
      <c r="CG662" s="79">
        <f t="shared" ca="1" si="547"/>
        <v>1674.9339195304706</v>
      </c>
      <c r="CH662" s="79">
        <f t="shared" ca="1" si="578"/>
        <v>825.06608046952942</v>
      </c>
      <c r="CI662" s="79">
        <f t="shared" ca="1" si="579"/>
        <v>825.06608046952942</v>
      </c>
      <c r="CJ662" s="79">
        <f t="shared" ca="1" si="553"/>
        <v>1516841.6999499127</v>
      </c>
      <c r="CK662" s="14">
        <f ca="1">SUM(CI$12:CI662)</f>
        <v>772379.47635902849</v>
      </c>
      <c r="CL662" s="77">
        <f ca="1">SUM(CG$12:CG662)+SUMIF(CH$12:CH662, "&lt;0")</f>
        <v>744462.22359088424</v>
      </c>
    </row>
    <row r="663" spans="1:90" x14ac:dyDescent="0.2">
      <c r="A663" s="56">
        <v>44837</v>
      </c>
      <c r="B663" s="76">
        <f ca="1">IF($A663&gt;= $C$5,$C$6, INDEX('[1]Historical Data'!$D$2:$D$742, MATCH(A663, '[1]Historical Data'!$B$2:$B$742, 0)))</f>
        <v>1942.7882857142852</v>
      </c>
      <c r="C663" s="79">
        <f t="shared" ca="1" si="583"/>
        <v>1942.7882857142852</v>
      </c>
      <c r="D663" s="79">
        <f t="shared" ca="1" si="539"/>
        <v>1198.6289999999931</v>
      </c>
      <c r="E663" s="79">
        <f t="shared" ca="1" si="554"/>
        <v>744.15928571429208</v>
      </c>
      <c r="F663" s="79">
        <f t="shared" ca="1" si="555"/>
        <v>744.15928571429208</v>
      </c>
      <c r="G663" s="79">
        <f t="shared" ca="1" si="580"/>
        <v>1205448.8067143045</v>
      </c>
      <c r="H663" s="14">
        <f ca="1">SUM(F$12:F663)</f>
        <v>612866.28142857098</v>
      </c>
      <c r="I663" s="77">
        <f ca="1">SUM(D$12:D663)+SUMIF(E$12:E663, "&lt;0")</f>
        <v>592582.52528571384</v>
      </c>
      <c r="J663" s="14"/>
      <c r="K663" s="78">
        <v>44837</v>
      </c>
      <c r="L663" s="79">
        <f t="shared" ca="1" si="556"/>
        <v>1850.8969899038457</v>
      </c>
      <c r="M663" s="79">
        <f t="shared" ca="1" si="584"/>
        <v>1850.8969899038457</v>
      </c>
      <c r="N663" s="79">
        <f t="shared" ca="1" si="540"/>
        <v>1198.6289999999931</v>
      </c>
      <c r="O663" s="79">
        <f t="shared" ca="1" si="557"/>
        <v>652.26798990385259</v>
      </c>
      <c r="P663" s="79">
        <f t="shared" ca="1" si="558"/>
        <v>652.26798990385259</v>
      </c>
      <c r="Q663" s="79">
        <f t="shared" ca="1" si="548"/>
        <v>1152151.8551442383</v>
      </c>
      <c r="R663" s="14">
        <f ca="1">SUM(P$12:P663)</f>
        <v>586034.02305192186</v>
      </c>
      <c r="S663" s="77">
        <f ca="1">SUM(N$12:N663)+SUMIF(O$12:O663, "&lt;0")</f>
        <v>566117.83209230646</v>
      </c>
      <c r="U663" s="78">
        <v>44837</v>
      </c>
      <c r="V663" s="79">
        <f t="shared" ca="1" si="559"/>
        <v>1250</v>
      </c>
      <c r="W663" s="79">
        <f t="shared" ca="1" si="585"/>
        <v>1250</v>
      </c>
      <c r="X663" s="79">
        <f t="shared" ca="1" si="541"/>
        <v>1198.6289999999931</v>
      </c>
      <c r="Y663" s="79">
        <f t="shared" ca="1" si="560"/>
        <v>51.371000000006916</v>
      </c>
      <c r="Z663" s="79">
        <f t="shared" ca="1" si="561"/>
        <v>51.371000000006916</v>
      </c>
      <c r="AA663" s="79">
        <f t="shared" ca="1" si="549"/>
        <v>803631.60100000002</v>
      </c>
      <c r="AB663" s="14">
        <f ca="1">SUM(Z$12:Z663)</f>
        <v>410572.10199999996</v>
      </c>
      <c r="AC663" s="77">
        <f ca="1">SUM(X$12:X663)+SUMIF(Y$12:Y663, "&lt;0")</f>
        <v>393059.49900000001</v>
      </c>
      <c r="AE663" s="78">
        <v>44837</v>
      </c>
      <c r="AF663" s="79">
        <f t="shared" ca="1" si="562"/>
        <v>2000</v>
      </c>
      <c r="AG663" s="79">
        <f t="shared" ca="1" si="586"/>
        <v>2000</v>
      </c>
      <c r="AH663" s="79">
        <f t="shared" ca="1" si="542"/>
        <v>1277.2162701548386</v>
      </c>
      <c r="AI663" s="79">
        <f t="shared" ca="1" si="563"/>
        <v>722.78372984516136</v>
      </c>
      <c r="AJ663" s="79">
        <f t="shared" ca="1" si="564"/>
        <v>722.78372984516136</v>
      </c>
      <c r="AK663" s="79">
        <f t="shared" ca="1" si="581"/>
        <v>1238081.4901089161</v>
      </c>
      <c r="AL663" s="14">
        <f ca="1">SUM(AJ$12:AJ663)</f>
        <v>629116.72143949813</v>
      </c>
      <c r="AM663" s="77">
        <f ca="1">SUM(AH$12:AH663)+SUMIF(AI$12:AI663, "&lt;0")</f>
        <v>608964.76866941818</v>
      </c>
      <c r="AO663" s="78">
        <v>44837</v>
      </c>
      <c r="AP663" s="79">
        <f t="shared" ca="1" si="565"/>
        <v>3000</v>
      </c>
      <c r="AQ663" s="79">
        <f t="shared" ca="1" si="587"/>
        <v>3000</v>
      </c>
      <c r="AR663" s="79">
        <f t="shared" ca="1" si="543"/>
        <v>1762.7549195304623</v>
      </c>
      <c r="AS663" s="79">
        <f t="shared" ca="1" si="566"/>
        <v>1237.2450804695377</v>
      </c>
      <c r="AT663" s="79">
        <f t="shared" ca="1" si="567"/>
        <v>1237.2450804695377</v>
      </c>
      <c r="AU663" s="79">
        <f t="shared" ca="1" si="550"/>
        <v>1789967.7235622816</v>
      </c>
      <c r="AV663" s="14">
        <f ca="1">SUM(AT$12:AT663)</f>
        <v>911742.74505186733</v>
      </c>
      <c r="AW663" s="77">
        <f ca="1">SUM(AR$12:AR663)+SUMIF(AS$12:AS663, "&lt;0")</f>
        <v>878224.97851041472</v>
      </c>
      <c r="AX663" s="14"/>
      <c r="AZ663" s="78">
        <v>44837</v>
      </c>
      <c r="BA663" s="79">
        <f t="shared" ca="1" si="568"/>
        <v>1500</v>
      </c>
      <c r="BB663" s="79">
        <f t="shared" ca="1" si="588"/>
        <v>1500</v>
      </c>
      <c r="BC663" s="79">
        <f t="shared" ca="1" si="544"/>
        <v>1198.6289999999931</v>
      </c>
      <c r="BD663" s="79">
        <f t="shared" ca="1" si="569"/>
        <v>301.37100000000692</v>
      </c>
      <c r="BE663" s="79">
        <f t="shared" ca="1" si="570"/>
        <v>301.37100000000692</v>
      </c>
      <c r="BF663" s="79">
        <f t="shared" ca="1" si="551"/>
        <v>948631.60100000002</v>
      </c>
      <c r="BG663" s="14">
        <f ca="1">SUM(BE$12:BE663)</f>
        <v>483572.10199999996</v>
      </c>
      <c r="BH663" s="77">
        <f ca="1">SUM(BC$12:BC663)+SUMIF(BD$12:BD663, "&lt;0")</f>
        <v>465059.49900000007</v>
      </c>
      <c r="BJ663" s="78">
        <v>44837</v>
      </c>
      <c r="BK663" s="79">
        <f t="shared" ca="1" si="571"/>
        <v>1750</v>
      </c>
      <c r="BL663" s="79">
        <f t="shared" ca="1" si="589"/>
        <v>1750</v>
      </c>
      <c r="BM663" s="79">
        <f t="shared" ca="1" si="545"/>
        <v>1198.6289999999931</v>
      </c>
      <c r="BN663" s="79">
        <f t="shared" ca="1" si="572"/>
        <v>551.37100000000692</v>
      </c>
      <c r="BO663" s="79">
        <f t="shared" ca="1" si="573"/>
        <v>551.37100000000692</v>
      </c>
      <c r="BP663" s="79">
        <f t="shared" ca="1" si="552"/>
        <v>1093631.601</v>
      </c>
      <c r="BQ663" s="14">
        <f ca="1">SUM(BO$12:BO663)</f>
        <v>556572.10199999996</v>
      </c>
      <c r="BR663" s="77">
        <f ca="1">SUM(BM$12:BM663)+SUMIF(BN$12:BN663, "&lt;0")</f>
        <v>537059.49899999995</v>
      </c>
      <c r="BT663" s="78">
        <v>44837</v>
      </c>
      <c r="BU663" s="79">
        <f t="shared" ca="1" si="574"/>
        <v>2000</v>
      </c>
      <c r="BV663" s="79">
        <f t="shared" ca="1" si="590"/>
        <v>2000</v>
      </c>
      <c r="BW663" s="79">
        <f t="shared" ca="1" si="546"/>
        <v>1277.2162701548386</v>
      </c>
      <c r="BX663" s="79">
        <f t="shared" ca="1" si="575"/>
        <v>722.78372984516136</v>
      </c>
      <c r="BY663" s="79">
        <f t="shared" ca="1" si="576"/>
        <v>722.78372984516136</v>
      </c>
      <c r="BZ663" s="79">
        <f t="shared" ca="1" si="582"/>
        <v>1238081.4901089161</v>
      </c>
      <c r="CA663" s="14">
        <f ca="1">SUM(BY$12:BY663)</f>
        <v>629116.72143949813</v>
      </c>
      <c r="CB663" s="77">
        <f ca="1">SUM(BW$12:BW663)+SUMIF(BX$12:BX663, "&lt;0")</f>
        <v>608964.76866941818</v>
      </c>
      <c r="CD663" s="78">
        <v>44837</v>
      </c>
      <c r="CE663" s="79">
        <f t="shared" ca="1" si="577"/>
        <v>2500</v>
      </c>
      <c r="CF663" s="79">
        <f t="shared" ca="1" si="591"/>
        <v>2500</v>
      </c>
      <c r="CG663" s="79">
        <f t="shared" ca="1" si="547"/>
        <v>1762.7549195304623</v>
      </c>
      <c r="CH663" s="79">
        <f t="shared" ca="1" si="578"/>
        <v>737.2450804695377</v>
      </c>
      <c r="CI663" s="79">
        <f t="shared" ca="1" si="579"/>
        <v>737.2450804695377</v>
      </c>
      <c r="CJ663" s="79">
        <f t="shared" ca="1" si="553"/>
        <v>1519341.6999499127</v>
      </c>
      <c r="CK663" s="14">
        <f ca="1">SUM(CI$12:CI663)</f>
        <v>773116.72143949801</v>
      </c>
      <c r="CL663" s="77">
        <f ca="1">SUM(CG$12:CG663)+SUMIF(CH$12:CH663, "&lt;0")</f>
        <v>746224.97851041472</v>
      </c>
    </row>
    <row r="664" spans="1:90" x14ac:dyDescent="0.2">
      <c r="A664" s="56">
        <v>44838</v>
      </c>
      <c r="B664" s="76">
        <f ca="1">IF($A664&gt;= $C$5,$C$6, INDEX('[1]Historical Data'!$D$2:$D$742, MATCH(A664, '[1]Historical Data'!$B$2:$B$742, 0)))</f>
        <v>1942.7882857142852</v>
      </c>
      <c r="C664" s="79">
        <f t="shared" ca="1" si="583"/>
        <v>1942.7882857142852</v>
      </c>
      <c r="D664" s="79">
        <f t="shared" ca="1" si="539"/>
        <v>1491.6670000000049</v>
      </c>
      <c r="E664" s="79">
        <f t="shared" ca="1" si="554"/>
        <v>451.12128571428025</v>
      </c>
      <c r="F664" s="79">
        <f t="shared" ca="1" si="555"/>
        <v>451.12128571428025</v>
      </c>
      <c r="G664" s="79">
        <f t="shared" ca="1" si="580"/>
        <v>1207391.5950000188</v>
      </c>
      <c r="H664" s="14">
        <f ca="1">SUM(F$12:F664)</f>
        <v>613317.4027142853</v>
      </c>
      <c r="I664" s="77">
        <f ca="1">SUM(D$12:D664)+SUMIF(E$12:E664, "&lt;0")</f>
        <v>594074.19228571386</v>
      </c>
      <c r="J664" s="14"/>
      <c r="K664" s="78">
        <v>44838</v>
      </c>
      <c r="L664" s="79">
        <f t="shared" ca="1" si="556"/>
        <v>1850.8969899038457</v>
      </c>
      <c r="M664" s="79">
        <f t="shared" ca="1" si="584"/>
        <v>1850.8969899038457</v>
      </c>
      <c r="N664" s="79">
        <f t="shared" ca="1" si="540"/>
        <v>1491.6670000000049</v>
      </c>
      <c r="O664" s="79">
        <f t="shared" ca="1" si="557"/>
        <v>359.22998990384076</v>
      </c>
      <c r="P664" s="79">
        <f t="shared" ca="1" si="558"/>
        <v>359.22998990384076</v>
      </c>
      <c r="Q664" s="79">
        <f t="shared" ca="1" si="548"/>
        <v>1154002.7521341422</v>
      </c>
      <c r="R664" s="14">
        <f ca="1">SUM(P$12:P664)</f>
        <v>586393.25304182572</v>
      </c>
      <c r="S664" s="77">
        <f ca="1">SUM(N$12:N664)+SUMIF(O$12:O664, "&lt;0")</f>
        <v>567609.49909230648</v>
      </c>
      <c r="U664" s="78">
        <v>44838</v>
      </c>
      <c r="V664" s="79">
        <f t="shared" ca="1" si="559"/>
        <v>1250</v>
      </c>
      <c r="W664" s="79">
        <f t="shared" ca="1" si="585"/>
        <v>1250</v>
      </c>
      <c r="X664" s="79">
        <f t="shared" ca="1" si="541"/>
        <v>1250</v>
      </c>
      <c r="Y664" s="79">
        <f t="shared" ca="1" si="560"/>
        <v>0</v>
      </c>
      <c r="Z664" s="79">
        <f t="shared" ca="1" si="561"/>
        <v>0</v>
      </c>
      <c r="AA664" s="79">
        <f t="shared" ca="1" si="549"/>
        <v>804881.60100000002</v>
      </c>
      <c r="AB664" s="14">
        <f ca="1">SUM(Z$12:Z664)</f>
        <v>410572.10199999996</v>
      </c>
      <c r="AC664" s="77">
        <f ca="1">SUM(X$12:X664)+SUMIF(Y$12:Y664, "&lt;0")</f>
        <v>394309.49900000001</v>
      </c>
      <c r="AE664" s="78">
        <v>44838</v>
      </c>
      <c r="AF664" s="79">
        <f t="shared" ca="1" si="562"/>
        <v>2000</v>
      </c>
      <c r="AG664" s="79">
        <f t="shared" ca="1" si="586"/>
        <v>2000</v>
      </c>
      <c r="AH664" s="79">
        <f t="shared" ca="1" si="542"/>
        <v>1546.7490235077478</v>
      </c>
      <c r="AI664" s="79">
        <f t="shared" ca="1" si="563"/>
        <v>453.25097649225222</v>
      </c>
      <c r="AJ664" s="79">
        <f t="shared" ca="1" si="564"/>
        <v>453.25097649225222</v>
      </c>
      <c r="AK664" s="79">
        <f t="shared" ca="1" si="581"/>
        <v>1240081.4901089161</v>
      </c>
      <c r="AL664" s="14">
        <f ca="1">SUM(AJ$12:AJ664)</f>
        <v>629569.97241599043</v>
      </c>
      <c r="AM664" s="77">
        <f ca="1">SUM(AH$12:AH664)+SUMIF(AI$12:AI664, "&lt;0")</f>
        <v>610511.51769292587</v>
      </c>
      <c r="AO664" s="78">
        <v>44838</v>
      </c>
      <c r="AP664" s="79">
        <f t="shared" ca="1" si="565"/>
        <v>3000</v>
      </c>
      <c r="AQ664" s="79">
        <f t="shared" ca="1" si="587"/>
        <v>3000</v>
      </c>
      <c r="AR664" s="79">
        <f t="shared" ca="1" si="543"/>
        <v>2055.7929195304741</v>
      </c>
      <c r="AS664" s="79">
        <f t="shared" ca="1" si="566"/>
        <v>944.20708046952586</v>
      </c>
      <c r="AT664" s="79">
        <f t="shared" ca="1" si="567"/>
        <v>944.20708046952586</v>
      </c>
      <c r="AU664" s="79">
        <f t="shared" ca="1" si="550"/>
        <v>1792967.7235622816</v>
      </c>
      <c r="AV664" s="14">
        <f ca="1">SUM(AT$12:AT664)</f>
        <v>912686.95213233691</v>
      </c>
      <c r="AW664" s="77">
        <f ca="1">SUM(AR$12:AR664)+SUMIF(AS$12:AS664, "&lt;0")</f>
        <v>880280.77142994513</v>
      </c>
      <c r="AX664" s="14"/>
      <c r="AZ664" s="78">
        <v>44838</v>
      </c>
      <c r="BA664" s="79">
        <f t="shared" ca="1" si="568"/>
        <v>1500</v>
      </c>
      <c r="BB664" s="79">
        <f t="shared" ca="1" si="588"/>
        <v>1500</v>
      </c>
      <c r="BC664" s="79">
        <f t="shared" ca="1" si="544"/>
        <v>1491.6670000000049</v>
      </c>
      <c r="BD664" s="79">
        <f t="shared" ca="1" si="569"/>
        <v>8.3329999999950815</v>
      </c>
      <c r="BE664" s="79">
        <f t="shared" ca="1" si="570"/>
        <v>8.3329999999950815</v>
      </c>
      <c r="BF664" s="79">
        <f t="shared" ca="1" si="551"/>
        <v>950131.60100000002</v>
      </c>
      <c r="BG664" s="14">
        <f ca="1">SUM(BE$12:BE664)</f>
        <v>483580.43499999994</v>
      </c>
      <c r="BH664" s="77">
        <f ca="1">SUM(BC$12:BC664)+SUMIF(BD$12:BD664, "&lt;0")</f>
        <v>466551.16600000008</v>
      </c>
      <c r="BJ664" s="78">
        <v>44838</v>
      </c>
      <c r="BK664" s="79">
        <f t="shared" ca="1" si="571"/>
        <v>1750</v>
      </c>
      <c r="BL664" s="79">
        <f t="shared" ca="1" si="589"/>
        <v>1750</v>
      </c>
      <c r="BM664" s="79">
        <f t="shared" ca="1" si="545"/>
        <v>1491.6670000000049</v>
      </c>
      <c r="BN664" s="79">
        <f t="shared" ca="1" si="572"/>
        <v>258.33299999999508</v>
      </c>
      <c r="BO664" s="79">
        <f t="shared" ca="1" si="573"/>
        <v>258.33299999999508</v>
      </c>
      <c r="BP664" s="79">
        <f t="shared" ca="1" si="552"/>
        <v>1095381.601</v>
      </c>
      <c r="BQ664" s="14">
        <f ca="1">SUM(BO$12:BO664)</f>
        <v>556830.43499999994</v>
      </c>
      <c r="BR664" s="77">
        <f ca="1">SUM(BM$12:BM664)+SUMIF(BN$12:BN664, "&lt;0")</f>
        <v>538551.16599999997</v>
      </c>
      <c r="BT664" s="78">
        <v>44838</v>
      </c>
      <c r="BU664" s="79">
        <f t="shared" ca="1" si="574"/>
        <v>2000</v>
      </c>
      <c r="BV664" s="79">
        <f t="shared" ca="1" si="590"/>
        <v>2000</v>
      </c>
      <c r="BW664" s="79">
        <f t="shared" ca="1" si="546"/>
        <v>1546.7490235077478</v>
      </c>
      <c r="BX664" s="79">
        <f t="shared" ca="1" si="575"/>
        <v>453.25097649225222</v>
      </c>
      <c r="BY664" s="79">
        <f t="shared" ca="1" si="576"/>
        <v>453.25097649225222</v>
      </c>
      <c r="BZ664" s="79">
        <f t="shared" ca="1" si="582"/>
        <v>1240081.4901089161</v>
      </c>
      <c r="CA664" s="14">
        <f ca="1">SUM(BY$12:BY664)</f>
        <v>629569.97241599043</v>
      </c>
      <c r="CB664" s="77">
        <f ca="1">SUM(BW$12:BW664)+SUMIF(BX$12:BX664, "&lt;0")</f>
        <v>610511.51769292587</v>
      </c>
      <c r="CD664" s="78">
        <v>44838</v>
      </c>
      <c r="CE664" s="79">
        <f t="shared" ca="1" si="577"/>
        <v>2500</v>
      </c>
      <c r="CF664" s="79">
        <f t="shared" ca="1" si="591"/>
        <v>2500</v>
      </c>
      <c r="CG664" s="79">
        <f t="shared" ca="1" si="547"/>
        <v>2046.7490235077478</v>
      </c>
      <c r="CH664" s="79">
        <f t="shared" ca="1" si="578"/>
        <v>453.25097649225222</v>
      </c>
      <c r="CI664" s="79">
        <f t="shared" ca="1" si="579"/>
        <v>453.25097649225222</v>
      </c>
      <c r="CJ664" s="79">
        <f t="shared" ca="1" si="553"/>
        <v>1521841.6999499127</v>
      </c>
      <c r="CK664" s="14">
        <f ca="1">SUM(CI$12:CI664)</f>
        <v>773569.97241599031</v>
      </c>
      <c r="CL664" s="77">
        <f ca="1">SUM(CG$12:CG664)+SUMIF(CH$12:CH664, "&lt;0")</f>
        <v>748271.72753392241</v>
      </c>
    </row>
    <row r="665" spans="1:90" x14ac:dyDescent="0.2">
      <c r="A665" s="56">
        <v>44839</v>
      </c>
      <c r="B665" s="76">
        <f ca="1">IF($A665&gt;= $C$5,$C$6, INDEX('[1]Historical Data'!$D$2:$D$742, MATCH(A665, '[1]Historical Data'!$B$2:$B$742, 0)))</f>
        <v>1942.7882857142852</v>
      </c>
      <c r="C665" s="79">
        <f t="shared" ca="1" si="583"/>
        <v>1942.7882857142852</v>
      </c>
      <c r="D665" s="79">
        <f t="shared" ca="1" si="539"/>
        <v>1353.3700000000008</v>
      </c>
      <c r="E665" s="79">
        <f t="shared" ca="1" si="554"/>
        <v>589.41828571428437</v>
      </c>
      <c r="F665" s="79">
        <f t="shared" ca="1" si="555"/>
        <v>589.41828571428437</v>
      </c>
      <c r="G665" s="79">
        <f t="shared" ca="1" si="580"/>
        <v>1209334.3832857332</v>
      </c>
      <c r="H665" s="14">
        <f ca="1">SUM(F$12:F665)</f>
        <v>613906.82099999953</v>
      </c>
      <c r="I665" s="77">
        <f ca="1">SUM(D$12:D665)+SUMIF(E$12:E665, "&lt;0")</f>
        <v>595427.56228571385</v>
      </c>
      <c r="J665" s="14"/>
      <c r="K665" s="78">
        <v>44839</v>
      </c>
      <c r="L665" s="79">
        <f t="shared" ca="1" si="556"/>
        <v>1850.8969899038457</v>
      </c>
      <c r="M665" s="79">
        <f t="shared" ca="1" si="584"/>
        <v>1850.8969899038457</v>
      </c>
      <c r="N665" s="79">
        <f t="shared" ca="1" si="540"/>
        <v>1353.3700000000008</v>
      </c>
      <c r="O665" s="79">
        <f t="shared" ca="1" si="557"/>
        <v>497.52698990384488</v>
      </c>
      <c r="P665" s="79">
        <f t="shared" ca="1" si="558"/>
        <v>497.52698990384488</v>
      </c>
      <c r="Q665" s="79">
        <f t="shared" ca="1" si="548"/>
        <v>1155853.6491240461</v>
      </c>
      <c r="R665" s="14">
        <f ca="1">SUM(P$12:P665)</f>
        <v>586890.78003172961</v>
      </c>
      <c r="S665" s="77">
        <f ca="1">SUM(N$12:N665)+SUMIF(O$12:O665, "&lt;0")</f>
        <v>568962.86909230647</v>
      </c>
      <c r="U665" s="78">
        <v>44839</v>
      </c>
      <c r="V665" s="79">
        <f t="shared" ca="1" si="559"/>
        <v>1250</v>
      </c>
      <c r="W665" s="79">
        <f t="shared" ca="1" si="585"/>
        <v>1250</v>
      </c>
      <c r="X665" s="79">
        <f t="shared" ca="1" si="541"/>
        <v>1250</v>
      </c>
      <c r="Y665" s="79">
        <f t="shared" ca="1" si="560"/>
        <v>0</v>
      </c>
      <c r="Z665" s="79">
        <f t="shared" ca="1" si="561"/>
        <v>0</v>
      </c>
      <c r="AA665" s="79">
        <f t="shared" ca="1" si="549"/>
        <v>806131.60100000002</v>
      </c>
      <c r="AB665" s="14">
        <f ca="1">SUM(Z$12:Z665)</f>
        <v>410572.10199999996</v>
      </c>
      <c r="AC665" s="77">
        <f ca="1">SUM(X$12:X665)+SUMIF(Y$12:Y665, "&lt;0")</f>
        <v>395559.49900000001</v>
      </c>
      <c r="AE665" s="78">
        <v>44839</v>
      </c>
      <c r="AF665" s="79">
        <f t="shared" ca="1" si="562"/>
        <v>2000</v>
      </c>
      <c r="AG665" s="79">
        <f t="shared" ca="1" si="586"/>
        <v>2000</v>
      </c>
      <c r="AH665" s="79">
        <f t="shared" ca="1" si="542"/>
        <v>1384.9467768606407</v>
      </c>
      <c r="AI665" s="79">
        <f t="shared" ca="1" si="563"/>
        <v>615.05322313935926</v>
      </c>
      <c r="AJ665" s="79">
        <f t="shared" ca="1" si="564"/>
        <v>615.05322313935926</v>
      </c>
      <c r="AK665" s="79">
        <f t="shared" ca="1" si="581"/>
        <v>1242081.4901089161</v>
      </c>
      <c r="AL665" s="14">
        <f ca="1">SUM(AJ$12:AJ665)</f>
        <v>630185.0256391298</v>
      </c>
      <c r="AM665" s="77">
        <f ca="1">SUM(AH$12:AH665)+SUMIF(AI$12:AI665, "&lt;0")</f>
        <v>611896.4644697865</v>
      </c>
      <c r="AO665" s="78">
        <v>44839</v>
      </c>
      <c r="AP665" s="79">
        <f t="shared" ca="1" si="565"/>
        <v>3000</v>
      </c>
      <c r="AQ665" s="79">
        <f t="shared" ca="1" si="587"/>
        <v>3000</v>
      </c>
      <c r="AR665" s="79">
        <f t="shared" ca="1" si="543"/>
        <v>1917.4959195304698</v>
      </c>
      <c r="AS665" s="79">
        <f t="shared" ca="1" si="566"/>
        <v>1082.5040804695302</v>
      </c>
      <c r="AT665" s="79">
        <f t="shared" ca="1" si="567"/>
        <v>1082.5040804695302</v>
      </c>
      <c r="AU665" s="79">
        <f t="shared" ca="1" si="550"/>
        <v>1795967.7235622816</v>
      </c>
      <c r="AV665" s="14">
        <f ca="1">SUM(AT$12:AT665)</f>
        <v>913769.4562128064</v>
      </c>
      <c r="AW665" s="77">
        <f ca="1">SUM(AR$12:AR665)+SUMIF(AS$12:AS665, "&lt;0")</f>
        <v>882198.26734947565</v>
      </c>
      <c r="AX665" s="14"/>
      <c r="AZ665" s="78">
        <v>44839</v>
      </c>
      <c r="BA665" s="79">
        <f t="shared" ca="1" si="568"/>
        <v>1500</v>
      </c>
      <c r="BB665" s="79">
        <f t="shared" ca="1" si="588"/>
        <v>1500</v>
      </c>
      <c r="BC665" s="79">
        <f t="shared" ca="1" si="544"/>
        <v>1353.3700000000008</v>
      </c>
      <c r="BD665" s="79">
        <f t="shared" ca="1" si="569"/>
        <v>146.6299999999992</v>
      </c>
      <c r="BE665" s="79">
        <f t="shared" ca="1" si="570"/>
        <v>146.6299999999992</v>
      </c>
      <c r="BF665" s="79">
        <f t="shared" ca="1" si="551"/>
        <v>951631.60100000002</v>
      </c>
      <c r="BG665" s="14">
        <f ca="1">SUM(BE$12:BE665)</f>
        <v>483727.06499999994</v>
      </c>
      <c r="BH665" s="77">
        <f ca="1">SUM(BC$12:BC665)+SUMIF(BD$12:BD665, "&lt;0")</f>
        <v>467904.53600000008</v>
      </c>
      <c r="BJ665" s="78">
        <v>44839</v>
      </c>
      <c r="BK665" s="79">
        <f t="shared" ca="1" si="571"/>
        <v>1750</v>
      </c>
      <c r="BL665" s="79">
        <f t="shared" ca="1" si="589"/>
        <v>1750</v>
      </c>
      <c r="BM665" s="79">
        <f t="shared" ca="1" si="545"/>
        <v>1353.3700000000008</v>
      </c>
      <c r="BN665" s="79">
        <f t="shared" ca="1" si="572"/>
        <v>396.6299999999992</v>
      </c>
      <c r="BO665" s="79">
        <f t="shared" ca="1" si="573"/>
        <v>396.6299999999992</v>
      </c>
      <c r="BP665" s="79">
        <f t="shared" ca="1" si="552"/>
        <v>1097131.601</v>
      </c>
      <c r="BQ665" s="14">
        <f ca="1">SUM(BO$12:BO665)</f>
        <v>557227.06499999994</v>
      </c>
      <c r="BR665" s="77">
        <f ca="1">SUM(BM$12:BM665)+SUMIF(BN$12:BN665, "&lt;0")</f>
        <v>539904.53599999996</v>
      </c>
      <c r="BT665" s="78">
        <v>44839</v>
      </c>
      <c r="BU665" s="79">
        <f t="shared" ca="1" si="574"/>
        <v>2000</v>
      </c>
      <c r="BV665" s="79">
        <f t="shared" ca="1" si="590"/>
        <v>2000</v>
      </c>
      <c r="BW665" s="79">
        <f t="shared" ca="1" si="546"/>
        <v>1384.9467768606407</v>
      </c>
      <c r="BX665" s="79">
        <f t="shared" ca="1" si="575"/>
        <v>615.05322313935926</v>
      </c>
      <c r="BY665" s="79">
        <f t="shared" ca="1" si="576"/>
        <v>615.05322313935926</v>
      </c>
      <c r="BZ665" s="79">
        <f t="shared" ca="1" si="582"/>
        <v>1242081.4901089161</v>
      </c>
      <c r="CA665" s="14">
        <f ca="1">SUM(BY$12:BY665)</f>
        <v>630185.0256391298</v>
      </c>
      <c r="CB665" s="77">
        <f ca="1">SUM(BW$12:BW665)+SUMIF(BX$12:BX665, "&lt;0")</f>
        <v>611896.4644697865</v>
      </c>
      <c r="CD665" s="78">
        <v>44839</v>
      </c>
      <c r="CE665" s="79">
        <f t="shared" ca="1" si="577"/>
        <v>2500</v>
      </c>
      <c r="CF665" s="79">
        <f t="shared" ca="1" si="591"/>
        <v>2500</v>
      </c>
      <c r="CG665" s="79">
        <f t="shared" ca="1" si="547"/>
        <v>1884.9467768606407</v>
      </c>
      <c r="CH665" s="79">
        <f t="shared" ca="1" si="578"/>
        <v>615.05322313935926</v>
      </c>
      <c r="CI665" s="79">
        <f t="shared" ca="1" si="579"/>
        <v>615.05322313935926</v>
      </c>
      <c r="CJ665" s="79">
        <f t="shared" ca="1" si="553"/>
        <v>1524341.6999499127</v>
      </c>
      <c r="CK665" s="14">
        <f ca="1">SUM(CI$12:CI665)</f>
        <v>774185.02563912969</v>
      </c>
      <c r="CL665" s="77">
        <f ca="1">SUM(CG$12:CG665)+SUMIF(CH$12:CH665, "&lt;0")</f>
        <v>750156.67431078304</v>
      </c>
    </row>
    <row r="666" spans="1:90" x14ac:dyDescent="0.2">
      <c r="A666" s="56">
        <v>44840</v>
      </c>
      <c r="B666" s="76">
        <f ca="1">IF($A666&gt;= $C$5,$C$6, INDEX('[1]Historical Data'!$D$2:$D$742, MATCH(A666, '[1]Historical Data'!$B$2:$B$742, 0)))</f>
        <v>1942.7882857142852</v>
      </c>
      <c r="C666" s="79">
        <f t="shared" ca="1" si="583"/>
        <v>1942.7882857142852</v>
      </c>
      <c r="D666" s="79">
        <f t="shared" ca="1" si="539"/>
        <v>609.47499999999627</v>
      </c>
      <c r="E666" s="79">
        <f t="shared" ca="1" si="554"/>
        <v>1333.3132857142889</v>
      </c>
      <c r="F666" s="79">
        <f t="shared" ca="1" si="555"/>
        <v>1333.3132857142889</v>
      </c>
      <c r="G666" s="79">
        <f t="shared" ca="1" si="580"/>
        <v>1211277.1715714475</v>
      </c>
      <c r="H666" s="14">
        <f ca="1">SUM(F$12:F666)</f>
        <v>615240.13428571378</v>
      </c>
      <c r="I666" s="77">
        <f ca="1">SUM(D$12:D666)+SUMIF(E$12:E666, "&lt;0")</f>
        <v>596037.03728571383</v>
      </c>
      <c r="J666" s="14"/>
      <c r="K666" s="78">
        <v>44840</v>
      </c>
      <c r="L666" s="79">
        <f t="shared" ca="1" si="556"/>
        <v>1850.8969899038457</v>
      </c>
      <c r="M666" s="79">
        <f t="shared" ca="1" si="584"/>
        <v>1850.8969899038457</v>
      </c>
      <c r="N666" s="79">
        <f t="shared" ca="1" si="540"/>
        <v>609.47499999999627</v>
      </c>
      <c r="O666" s="79">
        <f t="shared" ca="1" si="557"/>
        <v>1241.4219899038494</v>
      </c>
      <c r="P666" s="79">
        <f t="shared" ca="1" si="558"/>
        <v>1241.4219899038494</v>
      </c>
      <c r="Q666" s="79">
        <f t="shared" ca="1" si="548"/>
        <v>1157704.54611395</v>
      </c>
      <c r="R666" s="14">
        <f ca="1">SUM(P$12:P666)</f>
        <v>588132.20202163351</v>
      </c>
      <c r="S666" s="77">
        <f ca="1">SUM(N$12:N666)+SUMIF(O$12:O666, "&lt;0")</f>
        <v>569572.34409230645</v>
      </c>
      <c r="U666" s="78">
        <v>44840</v>
      </c>
      <c r="V666" s="79">
        <f t="shared" ca="1" si="559"/>
        <v>1250</v>
      </c>
      <c r="W666" s="79">
        <f t="shared" ca="1" si="585"/>
        <v>1250</v>
      </c>
      <c r="X666" s="79">
        <f t="shared" ca="1" si="541"/>
        <v>954.51200000000199</v>
      </c>
      <c r="Y666" s="79">
        <f t="shared" ca="1" si="560"/>
        <v>295.48799999999801</v>
      </c>
      <c r="Z666" s="79">
        <f t="shared" ca="1" si="561"/>
        <v>295.48799999999801</v>
      </c>
      <c r="AA666" s="79">
        <f t="shared" ca="1" si="549"/>
        <v>807381.60100000002</v>
      </c>
      <c r="AB666" s="14">
        <f ca="1">SUM(Z$12:Z666)</f>
        <v>410867.58999999997</v>
      </c>
      <c r="AC666" s="77">
        <f ca="1">SUM(X$12:X666)+SUMIF(Y$12:Y666, "&lt;0")</f>
        <v>396514.011</v>
      </c>
      <c r="AE666" s="78">
        <v>44840</v>
      </c>
      <c r="AF666" s="79">
        <f t="shared" ca="1" si="562"/>
        <v>2000</v>
      </c>
      <c r="AG666" s="79">
        <f t="shared" ca="1" si="586"/>
        <v>2000</v>
      </c>
      <c r="AH666" s="79">
        <f t="shared" ca="1" si="542"/>
        <v>617.54653021353329</v>
      </c>
      <c r="AI666" s="79">
        <f t="shared" ca="1" si="563"/>
        <v>1382.4534697864667</v>
      </c>
      <c r="AJ666" s="79">
        <f t="shared" ca="1" si="564"/>
        <v>1382.4534697864667</v>
      </c>
      <c r="AK666" s="79">
        <f t="shared" ca="1" si="581"/>
        <v>1244081.4901089161</v>
      </c>
      <c r="AL666" s="14">
        <f ca="1">SUM(AJ$12:AJ666)</f>
        <v>631567.47910891625</v>
      </c>
      <c r="AM666" s="77">
        <f ca="1">SUM(AH$12:AH666)+SUMIF(AI$12:AI666, "&lt;0")</f>
        <v>612514.01100000006</v>
      </c>
      <c r="AO666" s="78">
        <v>44840</v>
      </c>
      <c r="AP666" s="79">
        <f t="shared" ca="1" si="565"/>
        <v>3000</v>
      </c>
      <c r="AQ666" s="79">
        <f t="shared" ca="1" si="587"/>
        <v>3000</v>
      </c>
      <c r="AR666" s="79">
        <f t="shared" ca="1" si="543"/>
        <v>1173.6009195304657</v>
      </c>
      <c r="AS666" s="79">
        <f t="shared" ca="1" si="566"/>
        <v>1826.3990804695343</v>
      </c>
      <c r="AT666" s="79">
        <f t="shared" ca="1" si="567"/>
        <v>1826.3990804695343</v>
      </c>
      <c r="AU666" s="79">
        <f t="shared" ca="1" si="550"/>
        <v>1798967.7235622816</v>
      </c>
      <c r="AV666" s="14">
        <f ca="1">SUM(AT$12:AT666)</f>
        <v>915595.8552932759</v>
      </c>
      <c r="AW666" s="77">
        <f ca="1">SUM(AR$12:AR666)+SUMIF(AS$12:AS666, "&lt;0")</f>
        <v>883371.86826900614</v>
      </c>
      <c r="AX666" s="14"/>
      <c r="AZ666" s="78">
        <v>44840</v>
      </c>
      <c r="BA666" s="79">
        <f t="shared" ca="1" si="568"/>
        <v>1500</v>
      </c>
      <c r="BB666" s="79">
        <f t="shared" ca="1" si="588"/>
        <v>1500</v>
      </c>
      <c r="BC666" s="79">
        <f t="shared" ca="1" si="544"/>
        <v>609.47499999999627</v>
      </c>
      <c r="BD666" s="79">
        <f t="shared" ca="1" si="569"/>
        <v>890.52500000000373</v>
      </c>
      <c r="BE666" s="79">
        <f t="shared" ca="1" si="570"/>
        <v>890.52500000000373</v>
      </c>
      <c r="BF666" s="79">
        <f t="shared" ca="1" si="551"/>
        <v>953131.60100000002</v>
      </c>
      <c r="BG666" s="14">
        <f ca="1">SUM(BE$12:BE666)</f>
        <v>484617.58999999997</v>
      </c>
      <c r="BH666" s="77">
        <f ca="1">SUM(BC$12:BC666)+SUMIF(BD$12:BD666, "&lt;0")</f>
        <v>468514.01100000006</v>
      </c>
      <c r="BJ666" s="78">
        <v>44840</v>
      </c>
      <c r="BK666" s="79">
        <f t="shared" ca="1" si="571"/>
        <v>1750</v>
      </c>
      <c r="BL666" s="79">
        <f t="shared" ca="1" si="589"/>
        <v>1750</v>
      </c>
      <c r="BM666" s="79">
        <f t="shared" ca="1" si="545"/>
        <v>609.47499999999627</v>
      </c>
      <c r="BN666" s="79">
        <f t="shared" ca="1" si="572"/>
        <v>1140.5250000000037</v>
      </c>
      <c r="BO666" s="79">
        <f t="shared" ca="1" si="573"/>
        <v>1140.5250000000037</v>
      </c>
      <c r="BP666" s="79">
        <f t="shared" ca="1" si="552"/>
        <v>1098881.601</v>
      </c>
      <c r="BQ666" s="14">
        <f ca="1">SUM(BO$12:BO666)</f>
        <v>558367.59</v>
      </c>
      <c r="BR666" s="77">
        <f ca="1">SUM(BM$12:BM666)+SUMIF(BN$12:BN666, "&lt;0")</f>
        <v>540514.01099999994</v>
      </c>
      <c r="BT666" s="78">
        <v>44840</v>
      </c>
      <c r="BU666" s="79">
        <f t="shared" ca="1" si="574"/>
        <v>2000</v>
      </c>
      <c r="BV666" s="79">
        <f t="shared" ca="1" si="590"/>
        <v>2000</v>
      </c>
      <c r="BW666" s="79">
        <f t="shared" ca="1" si="546"/>
        <v>617.54653021353329</v>
      </c>
      <c r="BX666" s="79">
        <f t="shared" ca="1" si="575"/>
        <v>1382.4534697864667</v>
      </c>
      <c r="BY666" s="79">
        <f t="shared" ca="1" si="576"/>
        <v>1382.4534697864667</v>
      </c>
      <c r="BZ666" s="79">
        <f t="shared" ca="1" si="582"/>
        <v>1244081.4901089161</v>
      </c>
      <c r="CA666" s="14">
        <f ca="1">SUM(BY$12:BY666)</f>
        <v>631567.47910891625</v>
      </c>
      <c r="CB666" s="77">
        <f ca="1">SUM(BW$12:BW666)+SUMIF(BX$12:BX666, "&lt;0")</f>
        <v>612514.01100000006</v>
      </c>
      <c r="CD666" s="78">
        <v>44840</v>
      </c>
      <c r="CE666" s="79">
        <f t="shared" ca="1" si="577"/>
        <v>2500</v>
      </c>
      <c r="CF666" s="79">
        <f t="shared" ca="1" si="591"/>
        <v>2500</v>
      </c>
      <c r="CG666" s="79">
        <f t="shared" ca="1" si="547"/>
        <v>1117.5465302135333</v>
      </c>
      <c r="CH666" s="79">
        <f t="shared" ca="1" si="578"/>
        <v>1382.4534697864667</v>
      </c>
      <c r="CI666" s="79">
        <f t="shared" ca="1" si="579"/>
        <v>1382.4534697864667</v>
      </c>
      <c r="CJ666" s="79">
        <f t="shared" ca="1" si="553"/>
        <v>1526841.6999499127</v>
      </c>
      <c r="CK666" s="14">
        <f ca="1">SUM(CI$12:CI666)</f>
        <v>775567.47910891613</v>
      </c>
      <c r="CL666" s="77">
        <f ca="1">SUM(CG$12:CG666)+SUMIF(CH$12:CH666, "&lt;0")</f>
        <v>751274.2208409966</v>
      </c>
    </row>
    <row r="667" spans="1:90" x14ac:dyDescent="0.2">
      <c r="A667" s="56">
        <v>44841</v>
      </c>
      <c r="B667" s="76">
        <f ca="1">IF($A667&gt;= $C$5,$C$6, INDEX('[1]Historical Data'!$D$2:$D$742, MATCH(A667, '[1]Historical Data'!$B$2:$B$742, 0)))</f>
        <v>1942.7882857142852</v>
      </c>
      <c r="C667" s="79">
        <f t="shared" ca="1" si="583"/>
        <v>1942.7882857142852</v>
      </c>
      <c r="D667" s="79">
        <f t="shared" ca="1" si="539"/>
        <v>771.04900000000134</v>
      </c>
      <c r="E667" s="79">
        <f t="shared" ca="1" si="554"/>
        <v>1171.7392857142838</v>
      </c>
      <c r="F667" s="79">
        <f t="shared" ca="1" si="555"/>
        <v>1171.7392857142838</v>
      </c>
      <c r="G667" s="79">
        <f t="shared" ca="1" si="580"/>
        <v>1213219.9598571619</v>
      </c>
      <c r="H667" s="14">
        <f ca="1">SUM(F$12:F667)</f>
        <v>616411.873571428</v>
      </c>
      <c r="I667" s="77">
        <f ca="1">SUM(D$12:D667)+SUMIF(E$12:E667, "&lt;0")</f>
        <v>596808.08628571383</v>
      </c>
      <c r="J667" s="14"/>
      <c r="K667" s="78">
        <v>44841</v>
      </c>
      <c r="L667" s="79">
        <f t="shared" ca="1" si="556"/>
        <v>1850.8969899038457</v>
      </c>
      <c r="M667" s="79">
        <f t="shared" ca="1" si="584"/>
        <v>1850.8969899038457</v>
      </c>
      <c r="N667" s="79">
        <f t="shared" ca="1" si="540"/>
        <v>771.04900000000134</v>
      </c>
      <c r="O667" s="79">
        <f t="shared" ca="1" si="557"/>
        <v>1079.8479899038443</v>
      </c>
      <c r="P667" s="79">
        <f t="shared" ca="1" si="558"/>
        <v>1079.8479899038443</v>
      </c>
      <c r="Q667" s="79">
        <f t="shared" ca="1" si="548"/>
        <v>1159555.4431038538</v>
      </c>
      <c r="R667" s="14">
        <f ca="1">SUM(P$12:P667)</f>
        <v>589212.05001153739</v>
      </c>
      <c r="S667" s="77">
        <f ca="1">SUM(N$12:N667)+SUMIF(O$12:O667, "&lt;0")</f>
        <v>570343.39309230645</v>
      </c>
      <c r="U667" s="78">
        <v>44841</v>
      </c>
      <c r="V667" s="79">
        <f t="shared" ca="1" si="559"/>
        <v>1250</v>
      </c>
      <c r="W667" s="79">
        <f t="shared" ca="1" si="585"/>
        <v>1250</v>
      </c>
      <c r="X667" s="79">
        <f t="shared" ca="1" si="541"/>
        <v>771.04900000000134</v>
      </c>
      <c r="Y667" s="79">
        <f t="shared" ca="1" si="560"/>
        <v>478.95099999999866</v>
      </c>
      <c r="Z667" s="79">
        <f t="shared" ca="1" si="561"/>
        <v>478.95099999999866</v>
      </c>
      <c r="AA667" s="79">
        <f t="shared" ca="1" si="549"/>
        <v>808631.60100000002</v>
      </c>
      <c r="AB667" s="14">
        <f ca="1">SUM(Z$12:Z667)</f>
        <v>411346.54099999997</v>
      </c>
      <c r="AC667" s="77">
        <f ca="1">SUM(X$12:X667)+SUMIF(Y$12:Y667, "&lt;0")</f>
        <v>397285.06</v>
      </c>
      <c r="AE667" s="78">
        <v>44841</v>
      </c>
      <c r="AF667" s="79">
        <f t="shared" ca="1" si="562"/>
        <v>2000</v>
      </c>
      <c r="AG667" s="79">
        <f t="shared" ca="1" si="586"/>
        <v>2000</v>
      </c>
      <c r="AH667" s="79">
        <f t="shared" ca="1" si="542"/>
        <v>771.04900000000134</v>
      </c>
      <c r="AI667" s="79">
        <f t="shared" ca="1" si="563"/>
        <v>1228.9509999999987</v>
      </c>
      <c r="AJ667" s="79">
        <f t="shared" ca="1" si="564"/>
        <v>1228.9509999999987</v>
      </c>
      <c r="AK667" s="79">
        <f t="shared" ca="1" si="581"/>
        <v>1246081.4901089161</v>
      </c>
      <c r="AL667" s="14">
        <f ca="1">SUM(AJ$12:AJ667)</f>
        <v>632796.43010891625</v>
      </c>
      <c r="AM667" s="77">
        <f ca="1">SUM(AH$12:AH667)+SUMIF(AI$12:AI667, "&lt;0")</f>
        <v>613285.06000000006</v>
      </c>
      <c r="AO667" s="78">
        <v>44841</v>
      </c>
      <c r="AP667" s="79">
        <f t="shared" ca="1" si="565"/>
        <v>3000</v>
      </c>
      <c r="AQ667" s="79">
        <f t="shared" ca="1" si="587"/>
        <v>3000</v>
      </c>
      <c r="AR667" s="79">
        <f t="shared" ca="1" si="543"/>
        <v>1335.1749195304703</v>
      </c>
      <c r="AS667" s="79">
        <f t="shared" ca="1" si="566"/>
        <v>1664.8250804695297</v>
      </c>
      <c r="AT667" s="79">
        <f t="shared" ca="1" si="567"/>
        <v>1664.8250804695297</v>
      </c>
      <c r="AU667" s="79">
        <f t="shared" ca="1" si="550"/>
        <v>1801967.7235622816</v>
      </c>
      <c r="AV667" s="14">
        <f ca="1">SUM(AT$12:AT667)</f>
        <v>917260.68037374539</v>
      </c>
      <c r="AW667" s="77">
        <f ca="1">SUM(AR$12:AR667)+SUMIF(AS$12:AS667, "&lt;0")</f>
        <v>884707.04318853666</v>
      </c>
      <c r="AX667" s="14"/>
      <c r="AZ667" s="78">
        <v>44841</v>
      </c>
      <c r="BA667" s="79">
        <f t="shared" ca="1" si="568"/>
        <v>1500</v>
      </c>
      <c r="BB667" s="79">
        <f t="shared" ca="1" si="588"/>
        <v>1500</v>
      </c>
      <c r="BC667" s="79">
        <f t="shared" ca="1" si="544"/>
        <v>771.04900000000134</v>
      </c>
      <c r="BD667" s="79">
        <f t="shared" ca="1" si="569"/>
        <v>728.95099999999866</v>
      </c>
      <c r="BE667" s="79">
        <f t="shared" ca="1" si="570"/>
        <v>728.95099999999866</v>
      </c>
      <c r="BF667" s="79">
        <f t="shared" ca="1" si="551"/>
        <v>954631.60100000002</v>
      </c>
      <c r="BG667" s="14">
        <f ca="1">SUM(BE$12:BE667)</f>
        <v>485346.54099999997</v>
      </c>
      <c r="BH667" s="77">
        <f ca="1">SUM(BC$12:BC667)+SUMIF(BD$12:BD667, "&lt;0")</f>
        <v>469285.06000000006</v>
      </c>
      <c r="BJ667" s="78">
        <v>44841</v>
      </c>
      <c r="BK667" s="79">
        <f t="shared" ca="1" si="571"/>
        <v>1750</v>
      </c>
      <c r="BL667" s="79">
        <f t="shared" ca="1" si="589"/>
        <v>1750</v>
      </c>
      <c r="BM667" s="79">
        <f t="shared" ca="1" si="545"/>
        <v>771.04900000000134</v>
      </c>
      <c r="BN667" s="79">
        <f t="shared" ca="1" si="572"/>
        <v>978.95099999999866</v>
      </c>
      <c r="BO667" s="79">
        <f t="shared" ca="1" si="573"/>
        <v>978.95099999999866</v>
      </c>
      <c r="BP667" s="79">
        <f t="shared" ca="1" si="552"/>
        <v>1100631.601</v>
      </c>
      <c r="BQ667" s="14">
        <f ca="1">SUM(BO$12:BO667)</f>
        <v>559346.54099999997</v>
      </c>
      <c r="BR667" s="77">
        <f ca="1">SUM(BM$12:BM667)+SUMIF(BN$12:BN667, "&lt;0")</f>
        <v>541285.05999999994</v>
      </c>
      <c r="BT667" s="78">
        <v>44841</v>
      </c>
      <c r="BU667" s="79">
        <f t="shared" ca="1" si="574"/>
        <v>2000</v>
      </c>
      <c r="BV667" s="79">
        <f t="shared" ca="1" si="590"/>
        <v>2000</v>
      </c>
      <c r="BW667" s="79">
        <f t="shared" ca="1" si="546"/>
        <v>771.04900000000134</v>
      </c>
      <c r="BX667" s="79">
        <f t="shared" ca="1" si="575"/>
        <v>1228.9509999999987</v>
      </c>
      <c r="BY667" s="79">
        <f t="shared" ca="1" si="576"/>
        <v>1228.9509999999987</v>
      </c>
      <c r="BZ667" s="79">
        <f t="shared" ca="1" si="582"/>
        <v>1246081.4901089161</v>
      </c>
      <c r="CA667" s="14">
        <f ca="1">SUM(BY$12:BY667)</f>
        <v>632796.43010891625</v>
      </c>
      <c r="CB667" s="77">
        <f ca="1">SUM(BW$12:BW667)+SUMIF(BX$12:BX667, "&lt;0")</f>
        <v>613285.06000000006</v>
      </c>
      <c r="CD667" s="78">
        <v>44841</v>
      </c>
      <c r="CE667" s="79">
        <f t="shared" ca="1" si="577"/>
        <v>2500</v>
      </c>
      <c r="CF667" s="79">
        <f t="shared" ca="1" si="591"/>
        <v>2500</v>
      </c>
      <c r="CG667" s="79">
        <f t="shared" ca="1" si="547"/>
        <v>1255.6152835664354</v>
      </c>
      <c r="CH667" s="79">
        <f t="shared" ca="1" si="578"/>
        <v>1244.3847164335646</v>
      </c>
      <c r="CI667" s="79">
        <f t="shared" ca="1" si="579"/>
        <v>1244.3847164335646</v>
      </c>
      <c r="CJ667" s="79">
        <f t="shared" ca="1" si="553"/>
        <v>1529341.6999499127</v>
      </c>
      <c r="CK667" s="14">
        <f ca="1">SUM(CI$12:CI667)</f>
        <v>776811.86382534972</v>
      </c>
      <c r="CL667" s="77">
        <f ca="1">SUM(CG$12:CG667)+SUMIF(CH$12:CH667, "&lt;0")</f>
        <v>752529.83612456301</v>
      </c>
    </row>
    <row r="668" spans="1:90" x14ac:dyDescent="0.2">
      <c r="A668" s="56">
        <v>44842</v>
      </c>
      <c r="B668" s="76">
        <f ca="1">IF($A668&gt;= $C$5,$C$6, INDEX('[1]Historical Data'!$D$2:$D$742, MATCH(A668, '[1]Historical Data'!$B$2:$B$742, 0)))</f>
        <v>1942.7882857142852</v>
      </c>
      <c r="C668" s="79">
        <f t="shared" ca="1" si="583"/>
        <v>1942.7882857142852</v>
      </c>
      <c r="D668" s="79">
        <f t="shared" ca="1" si="539"/>
        <v>0</v>
      </c>
      <c r="E668" s="79">
        <f t="shared" ca="1" si="554"/>
        <v>1942.7882857142852</v>
      </c>
      <c r="F668" s="79">
        <f t="shared" ca="1" si="555"/>
        <v>1942.7882857142852</v>
      </c>
      <c r="G668" s="79">
        <f t="shared" ca="1" si="580"/>
        <v>1215162.7481428762</v>
      </c>
      <c r="H668" s="14">
        <f ca="1">SUM(F$12:F668)</f>
        <v>618354.66185714235</v>
      </c>
      <c r="I668" s="77">
        <f ca="1">SUM(D$12:D668)+SUMIF(E$12:E668, "&lt;0")</f>
        <v>596808.08628571383</v>
      </c>
      <c r="J668" s="14"/>
      <c r="K668" s="78">
        <v>44842</v>
      </c>
      <c r="L668" s="79">
        <f t="shared" ca="1" si="556"/>
        <v>1850.8969899038457</v>
      </c>
      <c r="M668" s="79">
        <f t="shared" ca="1" si="584"/>
        <v>1850.8969899038457</v>
      </c>
      <c r="N668" s="79">
        <f t="shared" ca="1" si="540"/>
        <v>0</v>
      </c>
      <c r="O668" s="79">
        <f t="shared" ca="1" si="557"/>
        <v>1850.8969899038457</v>
      </c>
      <c r="P668" s="79">
        <f t="shared" ca="1" si="558"/>
        <v>1850.8969899038457</v>
      </c>
      <c r="Q668" s="79">
        <f t="shared" ca="1" si="548"/>
        <v>1161406.3400937577</v>
      </c>
      <c r="R668" s="14">
        <f ca="1">SUM(P$12:P668)</f>
        <v>591062.94700144127</v>
      </c>
      <c r="S668" s="77">
        <f ca="1">SUM(N$12:N668)+SUMIF(O$12:O668, "&lt;0")</f>
        <v>570343.39309230645</v>
      </c>
      <c r="U668" s="78">
        <v>44842</v>
      </c>
      <c r="V668" s="79">
        <f t="shared" ca="1" si="559"/>
        <v>1250</v>
      </c>
      <c r="W668" s="79">
        <f t="shared" ca="1" si="585"/>
        <v>1250</v>
      </c>
      <c r="X668" s="79">
        <f t="shared" ca="1" si="541"/>
        <v>0</v>
      </c>
      <c r="Y668" s="79">
        <f t="shared" ca="1" si="560"/>
        <v>1250</v>
      </c>
      <c r="Z668" s="79">
        <f t="shared" ca="1" si="561"/>
        <v>1250</v>
      </c>
      <c r="AA668" s="79">
        <f t="shared" ca="1" si="549"/>
        <v>809881.60100000002</v>
      </c>
      <c r="AB668" s="14">
        <f ca="1">SUM(Z$12:Z668)</f>
        <v>412596.54099999997</v>
      </c>
      <c r="AC668" s="77">
        <f ca="1">SUM(X$12:X668)+SUMIF(Y$12:Y668, "&lt;0")</f>
        <v>397285.06</v>
      </c>
      <c r="AE668" s="78">
        <v>44842</v>
      </c>
      <c r="AF668" s="79">
        <f t="shared" ca="1" si="562"/>
        <v>2000</v>
      </c>
      <c r="AG668" s="79">
        <f t="shared" ca="1" si="586"/>
        <v>2000</v>
      </c>
      <c r="AH668" s="79">
        <f t="shared" ca="1" si="542"/>
        <v>0</v>
      </c>
      <c r="AI668" s="79">
        <f t="shared" ca="1" si="563"/>
        <v>2000</v>
      </c>
      <c r="AJ668" s="79">
        <f t="shared" ca="1" si="564"/>
        <v>2000</v>
      </c>
      <c r="AK668" s="79">
        <f t="shared" ca="1" si="581"/>
        <v>1248081.4901089161</v>
      </c>
      <c r="AL668" s="14">
        <f ca="1">SUM(AJ$12:AJ668)</f>
        <v>634796.43010891625</v>
      </c>
      <c r="AM668" s="77">
        <f ca="1">SUM(AH$12:AH668)+SUMIF(AI$12:AI668, "&lt;0")</f>
        <v>613285.06000000006</v>
      </c>
      <c r="AO668" s="78">
        <v>44842</v>
      </c>
      <c r="AP668" s="79">
        <f t="shared" ca="1" si="565"/>
        <v>3000</v>
      </c>
      <c r="AQ668" s="79">
        <f t="shared" ca="1" si="587"/>
        <v>3000</v>
      </c>
      <c r="AR668" s="79">
        <f t="shared" ca="1" si="543"/>
        <v>564.12591953046922</v>
      </c>
      <c r="AS668" s="79">
        <f t="shared" ca="1" si="566"/>
        <v>2435.8740804695308</v>
      </c>
      <c r="AT668" s="79">
        <f t="shared" ca="1" si="567"/>
        <v>2435.8740804695308</v>
      </c>
      <c r="AU668" s="79">
        <f t="shared" ca="1" si="550"/>
        <v>1804967.7235622816</v>
      </c>
      <c r="AV668" s="14">
        <f ca="1">SUM(AT$12:AT668)</f>
        <v>919696.55445421487</v>
      </c>
      <c r="AW668" s="77">
        <f ca="1">SUM(AR$12:AR668)+SUMIF(AS$12:AS668, "&lt;0")</f>
        <v>885271.16910806717</v>
      </c>
      <c r="AX668" s="14"/>
      <c r="AZ668" s="78">
        <v>44842</v>
      </c>
      <c r="BA668" s="79">
        <f t="shared" ca="1" si="568"/>
        <v>1500</v>
      </c>
      <c r="BB668" s="79">
        <f t="shared" ca="1" si="588"/>
        <v>1500</v>
      </c>
      <c r="BC668" s="79">
        <f t="shared" ca="1" si="544"/>
        <v>0</v>
      </c>
      <c r="BD668" s="79">
        <f t="shared" ca="1" si="569"/>
        <v>1500</v>
      </c>
      <c r="BE668" s="79">
        <f t="shared" ca="1" si="570"/>
        <v>1500</v>
      </c>
      <c r="BF668" s="79">
        <f t="shared" ca="1" si="551"/>
        <v>956131.60100000002</v>
      </c>
      <c r="BG668" s="14">
        <f ca="1">SUM(BE$12:BE668)</f>
        <v>486846.54099999997</v>
      </c>
      <c r="BH668" s="77">
        <f ca="1">SUM(BC$12:BC668)+SUMIF(BD$12:BD668, "&lt;0")</f>
        <v>469285.06000000006</v>
      </c>
      <c r="BJ668" s="78">
        <v>44842</v>
      </c>
      <c r="BK668" s="79">
        <f t="shared" ca="1" si="571"/>
        <v>1750</v>
      </c>
      <c r="BL668" s="79">
        <f t="shared" ca="1" si="589"/>
        <v>1750</v>
      </c>
      <c r="BM668" s="79">
        <f t="shared" ca="1" si="545"/>
        <v>0</v>
      </c>
      <c r="BN668" s="79">
        <f t="shared" ca="1" si="572"/>
        <v>1750</v>
      </c>
      <c r="BO668" s="79">
        <f t="shared" ca="1" si="573"/>
        <v>1750</v>
      </c>
      <c r="BP668" s="79">
        <f t="shared" ca="1" si="552"/>
        <v>1102381.601</v>
      </c>
      <c r="BQ668" s="14">
        <f ca="1">SUM(BO$12:BO668)</f>
        <v>561096.54099999997</v>
      </c>
      <c r="BR668" s="77">
        <f ca="1">SUM(BM$12:BM668)+SUMIF(BN$12:BN668, "&lt;0")</f>
        <v>541285.05999999994</v>
      </c>
      <c r="BT668" s="78">
        <v>44842</v>
      </c>
      <c r="BU668" s="79">
        <f t="shared" ca="1" si="574"/>
        <v>2000</v>
      </c>
      <c r="BV668" s="79">
        <f t="shared" ca="1" si="590"/>
        <v>2000</v>
      </c>
      <c r="BW668" s="79">
        <f t="shared" ca="1" si="546"/>
        <v>0</v>
      </c>
      <c r="BX668" s="79">
        <f t="shared" ca="1" si="575"/>
        <v>2000</v>
      </c>
      <c r="BY668" s="79">
        <f t="shared" ca="1" si="576"/>
        <v>2000</v>
      </c>
      <c r="BZ668" s="79">
        <f t="shared" ca="1" si="582"/>
        <v>1248081.4901089161</v>
      </c>
      <c r="CA668" s="14">
        <f ca="1">SUM(BY$12:BY668)</f>
        <v>634796.43010891625</v>
      </c>
      <c r="CB668" s="77">
        <f ca="1">SUM(BW$12:BW668)+SUMIF(BX$12:BX668, "&lt;0")</f>
        <v>613285.06000000006</v>
      </c>
      <c r="CD668" s="78">
        <v>44842</v>
      </c>
      <c r="CE668" s="79">
        <f t="shared" ca="1" si="577"/>
        <v>2500</v>
      </c>
      <c r="CF668" s="79">
        <f t="shared" ca="1" si="591"/>
        <v>2500</v>
      </c>
      <c r="CG668" s="79">
        <f t="shared" ca="1" si="547"/>
        <v>461.06103691933117</v>
      </c>
      <c r="CH668" s="79">
        <f t="shared" ca="1" si="578"/>
        <v>2038.9389630806688</v>
      </c>
      <c r="CI668" s="79">
        <f t="shared" ca="1" si="579"/>
        <v>2038.9389630806688</v>
      </c>
      <c r="CJ668" s="79">
        <f t="shared" ca="1" si="553"/>
        <v>1531841.6999499127</v>
      </c>
      <c r="CK668" s="14">
        <f ca="1">SUM(CI$12:CI668)</f>
        <v>778850.80278843036</v>
      </c>
      <c r="CL668" s="77">
        <f ca="1">SUM(CG$12:CG668)+SUMIF(CH$12:CH668, "&lt;0")</f>
        <v>752990.89716148237</v>
      </c>
    </row>
    <row r="669" spans="1:90" x14ac:dyDescent="0.2">
      <c r="A669" s="56">
        <v>44843</v>
      </c>
      <c r="B669" s="76">
        <f ca="1">IF($A669&gt;= $C$5,$C$6, INDEX('[1]Historical Data'!$D$2:$D$742, MATCH(A669, '[1]Historical Data'!$B$2:$B$742, 0)))</f>
        <v>1942.7882857142852</v>
      </c>
      <c r="C669" s="79">
        <f t="shared" ca="1" si="583"/>
        <v>1942.7882857142852</v>
      </c>
      <c r="D669" s="79">
        <f t="shared" ca="1" si="539"/>
        <v>728.76699999999801</v>
      </c>
      <c r="E669" s="79">
        <f t="shared" ca="1" si="554"/>
        <v>1214.0212857142872</v>
      </c>
      <c r="F669" s="79">
        <f t="shared" ca="1" si="555"/>
        <v>1214.0212857142872</v>
      </c>
      <c r="G669" s="79">
        <f t="shared" ca="1" si="580"/>
        <v>1217105.5364285905</v>
      </c>
      <c r="H669" s="14">
        <f ca="1">SUM(F$12:F669)</f>
        <v>619568.68314285658</v>
      </c>
      <c r="I669" s="77">
        <f ca="1">SUM(D$12:D669)+SUMIF(E$12:E669, "&lt;0")</f>
        <v>597536.85328571382</v>
      </c>
      <c r="J669" s="14"/>
      <c r="K669" s="78">
        <v>44843</v>
      </c>
      <c r="L669" s="79">
        <f t="shared" ca="1" si="556"/>
        <v>1850.8969899038457</v>
      </c>
      <c r="M669" s="79">
        <f t="shared" ca="1" si="584"/>
        <v>1850.8969899038457</v>
      </c>
      <c r="N669" s="79">
        <f t="shared" ca="1" si="540"/>
        <v>728.76699999999801</v>
      </c>
      <c r="O669" s="79">
        <f t="shared" ca="1" si="557"/>
        <v>1122.1299899038477</v>
      </c>
      <c r="P669" s="79">
        <f t="shared" ca="1" si="558"/>
        <v>1122.1299899038477</v>
      </c>
      <c r="Q669" s="79">
        <f t="shared" ca="1" si="548"/>
        <v>1163257.2370836616</v>
      </c>
      <c r="R669" s="14">
        <f ca="1">SUM(P$12:P669)</f>
        <v>592185.07699134515</v>
      </c>
      <c r="S669" s="77">
        <f ca="1">SUM(N$12:N669)+SUMIF(O$12:O669, "&lt;0")</f>
        <v>571072.16009230644</v>
      </c>
      <c r="U669" s="78">
        <v>44843</v>
      </c>
      <c r="V669" s="79">
        <f t="shared" ca="1" si="559"/>
        <v>1250</v>
      </c>
      <c r="W669" s="79">
        <f t="shared" ca="1" si="585"/>
        <v>1250</v>
      </c>
      <c r="X669" s="79">
        <f t="shared" ca="1" si="541"/>
        <v>728.76699999999801</v>
      </c>
      <c r="Y669" s="79">
        <f t="shared" ca="1" si="560"/>
        <v>521.23300000000199</v>
      </c>
      <c r="Z669" s="79">
        <f t="shared" ca="1" si="561"/>
        <v>521.23300000000199</v>
      </c>
      <c r="AA669" s="79">
        <f t="shared" ca="1" si="549"/>
        <v>811131.60100000002</v>
      </c>
      <c r="AB669" s="14">
        <f ca="1">SUM(Z$12:Z669)</f>
        <v>413117.77399999998</v>
      </c>
      <c r="AC669" s="77">
        <f ca="1">SUM(X$12:X669)+SUMIF(Y$12:Y669, "&lt;0")</f>
        <v>398013.82699999999</v>
      </c>
      <c r="AE669" s="78">
        <v>44843</v>
      </c>
      <c r="AF669" s="79">
        <f t="shared" ca="1" si="562"/>
        <v>2000</v>
      </c>
      <c r="AG669" s="79">
        <f t="shared" ca="1" si="586"/>
        <v>2000</v>
      </c>
      <c r="AH669" s="79">
        <f t="shared" ca="1" si="542"/>
        <v>728.76699999999801</v>
      </c>
      <c r="AI669" s="79">
        <f t="shared" ca="1" si="563"/>
        <v>1271.233000000002</v>
      </c>
      <c r="AJ669" s="79">
        <f t="shared" ca="1" si="564"/>
        <v>1271.233000000002</v>
      </c>
      <c r="AK669" s="79">
        <f t="shared" ca="1" si="581"/>
        <v>1250081.4901089161</v>
      </c>
      <c r="AL669" s="14">
        <f ca="1">SUM(AJ$12:AJ669)</f>
        <v>636067.66310891625</v>
      </c>
      <c r="AM669" s="77">
        <f ca="1">SUM(AH$12:AH669)+SUMIF(AI$12:AI669, "&lt;0")</f>
        <v>614013.82700000005</v>
      </c>
      <c r="AO669" s="78">
        <v>44843</v>
      </c>
      <c r="AP669" s="79">
        <f t="shared" ca="1" si="565"/>
        <v>3000</v>
      </c>
      <c r="AQ669" s="79">
        <f t="shared" ca="1" si="587"/>
        <v>3000</v>
      </c>
      <c r="AR669" s="79">
        <f t="shared" ca="1" si="543"/>
        <v>1292.8929195304672</v>
      </c>
      <c r="AS669" s="79">
        <f t="shared" ca="1" si="566"/>
        <v>1707.1070804695328</v>
      </c>
      <c r="AT669" s="79">
        <f t="shared" ca="1" si="567"/>
        <v>1707.1070804695328</v>
      </c>
      <c r="AU669" s="79">
        <f t="shared" ca="1" si="550"/>
        <v>1807967.7235622816</v>
      </c>
      <c r="AV669" s="14">
        <f ca="1">SUM(AT$12:AT669)</f>
        <v>921403.66153468436</v>
      </c>
      <c r="AW669" s="77">
        <f ca="1">SUM(AR$12:AR669)+SUMIF(AS$12:AS669, "&lt;0")</f>
        <v>886564.06202759768</v>
      </c>
      <c r="AX669" s="14"/>
      <c r="AZ669" s="78">
        <v>44843</v>
      </c>
      <c r="BA669" s="79">
        <f t="shared" ca="1" si="568"/>
        <v>1500</v>
      </c>
      <c r="BB669" s="79">
        <f t="shared" ca="1" si="588"/>
        <v>1500</v>
      </c>
      <c r="BC669" s="79">
        <f t="shared" ca="1" si="544"/>
        <v>728.76699999999801</v>
      </c>
      <c r="BD669" s="79">
        <f t="shared" ca="1" si="569"/>
        <v>771.23300000000199</v>
      </c>
      <c r="BE669" s="79">
        <f t="shared" ca="1" si="570"/>
        <v>771.23300000000199</v>
      </c>
      <c r="BF669" s="79">
        <f t="shared" ca="1" si="551"/>
        <v>957631.60100000002</v>
      </c>
      <c r="BG669" s="14">
        <f ca="1">SUM(BE$12:BE669)</f>
        <v>487617.77399999998</v>
      </c>
      <c r="BH669" s="77">
        <f ca="1">SUM(BC$12:BC669)+SUMIF(BD$12:BD669, "&lt;0")</f>
        <v>470013.82700000005</v>
      </c>
      <c r="BJ669" s="78">
        <v>44843</v>
      </c>
      <c r="BK669" s="79">
        <f t="shared" ca="1" si="571"/>
        <v>1750</v>
      </c>
      <c r="BL669" s="79">
        <f t="shared" ca="1" si="589"/>
        <v>1750</v>
      </c>
      <c r="BM669" s="79">
        <f t="shared" ca="1" si="545"/>
        <v>728.76699999999801</v>
      </c>
      <c r="BN669" s="79">
        <f t="shared" ca="1" si="572"/>
        <v>1021.233000000002</v>
      </c>
      <c r="BO669" s="79">
        <f t="shared" ca="1" si="573"/>
        <v>1021.233000000002</v>
      </c>
      <c r="BP669" s="79">
        <f t="shared" ca="1" si="552"/>
        <v>1104131.601</v>
      </c>
      <c r="BQ669" s="14">
        <f ca="1">SUM(BO$12:BO669)</f>
        <v>562117.77399999998</v>
      </c>
      <c r="BR669" s="77">
        <f ca="1">SUM(BM$12:BM669)+SUMIF(BN$12:BN669, "&lt;0")</f>
        <v>542013.82699999993</v>
      </c>
      <c r="BT669" s="78">
        <v>44843</v>
      </c>
      <c r="BU669" s="79">
        <f t="shared" ca="1" si="574"/>
        <v>2000</v>
      </c>
      <c r="BV669" s="79">
        <f t="shared" ca="1" si="590"/>
        <v>2000</v>
      </c>
      <c r="BW669" s="79">
        <f t="shared" ca="1" si="546"/>
        <v>728.76699999999801</v>
      </c>
      <c r="BX669" s="79">
        <f t="shared" ca="1" si="575"/>
        <v>1271.233000000002</v>
      </c>
      <c r="BY669" s="79">
        <f t="shared" ca="1" si="576"/>
        <v>1271.233000000002</v>
      </c>
      <c r="BZ669" s="79">
        <f t="shared" ca="1" si="582"/>
        <v>1250081.4901089161</v>
      </c>
      <c r="CA669" s="14">
        <f ca="1">SUM(BY$12:BY669)</f>
        <v>636067.66310891625</v>
      </c>
      <c r="CB669" s="77">
        <f ca="1">SUM(BW$12:BW669)+SUMIF(BX$12:BX669, "&lt;0")</f>
        <v>614013.82700000005</v>
      </c>
      <c r="CD669" s="78">
        <v>44843</v>
      </c>
      <c r="CE669" s="79">
        <f t="shared" ca="1" si="577"/>
        <v>2500</v>
      </c>
      <c r="CF669" s="79">
        <f t="shared" ca="1" si="591"/>
        <v>2500</v>
      </c>
      <c r="CG669" s="79">
        <f t="shared" ca="1" si="547"/>
        <v>1166.3227902722265</v>
      </c>
      <c r="CH669" s="79">
        <f t="shared" ca="1" si="578"/>
        <v>1333.6772097277735</v>
      </c>
      <c r="CI669" s="79">
        <f t="shared" ca="1" si="579"/>
        <v>1333.6772097277735</v>
      </c>
      <c r="CJ669" s="79">
        <f t="shared" ca="1" si="553"/>
        <v>1534341.6999499127</v>
      </c>
      <c r="CK669" s="14">
        <f ca="1">SUM(CI$12:CI669)</f>
        <v>780184.47999815817</v>
      </c>
      <c r="CL669" s="77">
        <f ca="1">SUM(CG$12:CG669)+SUMIF(CH$12:CH669, "&lt;0")</f>
        <v>754157.21995175455</v>
      </c>
    </row>
    <row r="670" spans="1:90" x14ac:dyDescent="0.2">
      <c r="A670" s="56">
        <v>44844</v>
      </c>
      <c r="B670" s="76">
        <f ca="1">IF($A670&gt;= $C$5,$C$6, INDEX('[1]Historical Data'!$D$2:$D$742, MATCH(A670, '[1]Historical Data'!$B$2:$B$742, 0)))</f>
        <v>1942.7882857142852</v>
      </c>
      <c r="C670" s="79">
        <f t="shared" ca="1" si="583"/>
        <v>1942.7882857142852</v>
      </c>
      <c r="D670" s="79">
        <f t="shared" ca="1" si="539"/>
        <v>118.7950000000028</v>
      </c>
      <c r="E670" s="79">
        <f t="shared" ca="1" si="554"/>
        <v>1823.9932857142824</v>
      </c>
      <c r="F670" s="79">
        <f t="shared" ca="1" si="555"/>
        <v>1823.9932857142824</v>
      </c>
      <c r="G670" s="79">
        <f t="shared" ca="1" si="580"/>
        <v>1219048.3247143049</v>
      </c>
      <c r="H670" s="14">
        <f ca="1">SUM(F$12:F670)</f>
        <v>621392.67642857088</v>
      </c>
      <c r="I670" s="77">
        <f ca="1">SUM(D$12:D670)+SUMIF(E$12:E670, "&lt;0")</f>
        <v>597655.64828571386</v>
      </c>
      <c r="J670" s="14"/>
      <c r="K670" s="78">
        <v>44844</v>
      </c>
      <c r="L670" s="79">
        <f t="shared" ca="1" si="556"/>
        <v>1850.8969899038457</v>
      </c>
      <c r="M670" s="79">
        <f t="shared" ca="1" si="584"/>
        <v>1850.8969899038457</v>
      </c>
      <c r="N670" s="79">
        <f t="shared" ca="1" si="540"/>
        <v>118.7950000000028</v>
      </c>
      <c r="O670" s="79">
        <f t="shared" ca="1" si="557"/>
        <v>1732.1019899038429</v>
      </c>
      <c r="P670" s="79">
        <f t="shared" ca="1" si="558"/>
        <v>1732.1019899038429</v>
      </c>
      <c r="Q670" s="79">
        <f t="shared" ca="1" si="548"/>
        <v>1165108.1340735655</v>
      </c>
      <c r="R670" s="14">
        <f ca="1">SUM(P$12:P670)</f>
        <v>593917.17898124899</v>
      </c>
      <c r="S670" s="77">
        <f ca="1">SUM(N$12:N670)+SUMIF(O$12:O670, "&lt;0")</f>
        <v>571190.95509230648</v>
      </c>
      <c r="U670" s="78">
        <v>44844</v>
      </c>
      <c r="V670" s="79">
        <f t="shared" ca="1" si="559"/>
        <v>1250</v>
      </c>
      <c r="W670" s="79">
        <f t="shared" ca="1" si="585"/>
        <v>1250</v>
      </c>
      <c r="X670" s="79">
        <f t="shared" ca="1" si="541"/>
        <v>118.7950000000028</v>
      </c>
      <c r="Y670" s="79">
        <f t="shared" ca="1" si="560"/>
        <v>1131.2049999999972</v>
      </c>
      <c r="Z670" s="79">
        <f t="shared" ca="1" si="561"/>
        <v>1131.2049999999972</v>
      </c>
      <c r="AA670" s="79">
        <f t="shared" ca="1" si="549"/>
        <v>812381.60100000002</v>
      </c>
      <c r="AB670" s="14">
        <f ca="1">SUM(Z$12:Z670)</f>
        <v>414248.97899999999</v>
      </c>
      <c r="AC670" s="77">
        <f ca="1">SUM(X$12:X670)+SUMIF(Y$12:Y670, "&lt;0")</f>
        <v>398132.62199999997</v>
      </c>
      <c r="AE670" s="78">
        <v>44844</v>
      </c>
      <c r="AF670" s="79">
        <f t="shared" ca="1" si="562"/>
        <v>2000</v>
      </c>
      <c r="AG670" s="79">
        <f t="shared" ca="1" si="586"/>
        <v>2000</v>
      </c>
      <c r="AH670" s="79">
        <f t="shared" ca="1" si="542"/>
        <v>118.7950000000028</v>
      </c>
      <c r="AI670" s="79">
        <f t="shared" ca="1" si="563"/>
        <v>1881.2049999999972</v>
      </c>
      <c r="AJ670" s="79">
        <f t="shared" ca="1" si="564"/>
        <v>1881.2049999999972</v>
      </c>
      <c r="AK670" s="79">
        <f t="shared" ca="1" si="581"/>
        <v>1252081.4901089161</v>
      </c>
      <c r="AL670" s="14">
        <f ca="1">SUM(AJ$12:AJ670)</f>
        <v>637948.86810891621</v>
      </c>
      <c r="AM670" s="77">
        <f ca="1">SUM(AH$12:AH670)+SUMIF(AI$12:AI670, "&lt;0")</f>
        <v>614132.62200000009</v>
      </c>
      <c r="AO670" s="78">
        <v>44844</v>
      </c>
      <c r="AP670" s="79">
        <f t="shared" ca="1" si="565"/>
        <v>3000</v>
      </c>
      <c r="AQ670" s="79">
        <f t="shared" ca="1" si="587"/>
        <v>3000</v>
      </c>
      <c r="AR670" s="79">
        <f t="shared" ca="1" si="543"/>
        <v>682.92091953047202</v>
      </c>
      <c r="AS670" s="79">
        <f t="shared" ca="1" si="566"/>
        <v>2317.079080469528</v>
      </c>
      <c r="AT670" s="79">
        <f t="shared" ca="1" si="567"/>
        <v>2317.079080469528</v>
      </c>
      <c r="AU670" s="79">
        <f t="shared" ca="1" si="550"/>
        <v>1810967.7235622816</v>
      </c>
      <c r="AV670" s="14">
        <f ca="1">SUM(AT$12:AT670)</f>
        <v>923720.74061515392</v>
      </c>
      <c r="AW670" s="77">
        <f ca="1">SUM(AR$12:AR670)+SUMIF(AS$12:AS670, "&lt;0")</f>
        <v>887246.98294712813</v>
      </c>
      <c r="AX670" s="14"/>
      <c r="AZ670" s="78">
        <v>44844</v>
      </c>
      <c r="BA670" s="79">
        <f t="shared" ca="1" si="568"/>
        <v>1500</v>
      </c>
      <c r="BB670" s="79">
        <f t="shared" ca="1" si="588"/>
        <v>1500</v>
      </c>
      <c r="BC670" s="79">
        <f t="shared" ca="1" si="544"/>
        <v>118.7950000000028</v>
      </c>
      <c r="BD670" s="79">
        <f t="shared" ca="1" si="569"/>
        <v>1381.2049999999972</v>
      </c>
      <c r="BE670" s="79">
        <f t="shared" ca="1" si="570"/>
        <v>1381.2049999999972</v>
      </c>
      <c r="BF670" s="79">
        <f t="shared" ca="1" si="551"/>
        <v>959131.60100000002</v>
      </c>
      <c r="BG670" s="14">
        <f ca="1">SUM(BE$12:BE670)</f>
        <v>488998.97899999999</v>
      </c>
      <c r="BH670" s="77">
        <f ca="1">SUM(BC$12:BC670)+SUMIF(BD$12:BD670, "&lt;0")</f>
        <v>470132.62200000003</v>
      </c>
      <c r="BJ670" s="78">
        <v>44844</v>
      </c>
      <c r="BK670" s="79">
        <f t="shared" ca="1" si="571"/>
        <v>1750</v>
      </c>
      <c r="BL670" s="79">
        <f t="shared" ca="1" si="589"/>
        <v>1750</v>
      </c>
      <c r="BM670" s="79">
        <f t="shared" ca="1" si="545"/>
        <v>118.7950000000028</v>
      </c>
      <c r="BN670" s="79">
        <f t="shared" ca="1" si="572"/>
        <v>1631.2049999999972</v>
      </c>
      <c r="BO670" s="79">
        <f t="shared" ca="1" si="573"/>
        <v>1631.2049999999972</v>
      </c>
      <c r="BP670" s="79">
        <f t="shared" ca="1" si="552"/>
        <v>1105881.601</v>
      </c>
      <c r="BQ670" s="14">
        <f ca="1">SUM(BO$12:BO670)</f>
        <v>563748.97899999993</v>
      </c>
      <c r="BR670" s="77">
        <f ca="1">SUM(BM$12:BM670)+SUMIF(BN$12:BN670, "&lt;0")</f>
        <v>542132.62199999997</v>
      </c>
      <c r="BT670" s="78">
        <v>44844</v>
      </c>
      <c r="BU670" s="79">
        <f t="shared" ca="1" si="574"/>
        <v>2000</v>
      </c>
      <c r="BV670" s="79">
        <f t="shared" ca="1" si="590"/>
        <v>2000</v>
      </c>
      <c r="BW670" s="79">
        <f t="shared" ca="1" si="546"/>
        <v>118.7950000000028</v>
      </c>
      <c r="BX670" s="79">
        <f t="shared" ca="1" si="575"/>
        <v>1881.2049999999972</v>
      </c>
      <c r="BY670" s="79">
        <f t="shared" ca="1" si="576"/>
        <v>1881.2049999999972</v>
      </c>
      <c r="BZ670" s="79">
        <f t="shared" ca="1" si="582"/>
        <v>1252081.4901089161</v>
      </c>
      <c r="CA670" s="14">
        <f ca="1">SUM(BY$12:BY670)</f>
        <v>637948.86810891621</v>
      </c>
      <c r="CB670" s="77">
        <f ca="1">SUM(BW$12:BW670)+SUMIF(BX$12:BX670, "&lt;0")</f>
        <v>614132.62200000009</v>
      </c>
      <c r="CD670" s="78">
        <v>44844</v>
      </c>
      <c r="CE670" s="79">
        <f t="shared" ca="1" si="577"/>
        <v>2500</v>
      </c>
      <c r="CF670" s="79">
        <f t="shared" ca="1" si="591"/>
        <v>2500</v>
      </c>
      <c r="CG670" s="79">
        <f t="shared" ca="1" si="547"/>
        <v>532.84554362512836</v>
      </c>
      <c r="CH670" s="79">
        <f t="shared" ca="1" si="578"/>
        <v>1967.1544563748716</v>
      </c>
      <c r="CI670" s="79">
        <f t="shared" ca="1" si="579"/>
        <v>1967.1544563748716</v>
      </c>
      <c r="CJ670" s="79">
        <f t="shared" ca="1" si="553"/>
        <v>1536841.6999499127</v>
      </c>
      <c r="CK670" s="14">
        <f ca="1">SUM(CI$12:CI670)</f>
        <v>782151.63445453299</v>
      </c>
      <c r="CL670" s="77">
        <f ca="1">SUM(CG$12:CG670)+SUMIF(CH$12:CH670, "&lt;0")</f>
        <v>754690.06549537973</v>
      </c>
    </row>
    <row r="671" spans="1:90" x14ac:dyDescent="0.2">
      <c r="A671" s="56">
        <v>44845</v>
      </c>
      <c r="B671" s="76">
        <f ca="1">IF($A671&gt;= $C$5,$C$6, INDEX('[1]Historical Data'!$D$2:$D$742, MATCH(A671, '[1]Historical Data'!$B$2:$B$742, 0)))</f>
        <v>1942.7882857142852</v>
      </c>
      <c r="C671" s="79">
        <f t="shared" ca="1" si="583"/>
        <v>1942.7882857142852</v>
      </c>
      <c r="D671" s="79">
        <f t="shared" ca="1" si="539"/>
        <v>977.35300000000188</v>
      </c>
      <c r="E671" s="79">
        <f t="shared" ca="1" si="554"/>
        <v>965.43528571428328</v>
      </c>
      <c r="F671" s="79">
        <f t="shared" ca="1" si="555"/>
        <v>965.43528571428328</v>
      </c>
      <c r="G671" s="79">
        <f t="shared" ca="1" si="580"/>
        <v>1220991.1130000192</v>
      </c>
      <c r="H671" s="14">
        <f ca="1">SUM(F$12:F671)</f>
        <v>622358.11171428522</v>
      </c>
      <c r="I671" s="77">
        <f ca="1">SUM(D$12:D671)+SUMIF(E$12:E671, "&lt;0")</f>
        <v>598633.00128571386</v>
      </c>
      <c r="J671" s="14"/>
      <c r="K671" s="78">
        <v>44845</v>
      </c>
      <c r="L671" s="79">
        <f t="shared" ca="1" si="556"/>
        <v>1850.8969899038457</v>
      </c>
      <c r="M671" s="79">
        <f t="shared" ca="1" si="584"/>
        <v>1850.8969899038457</v>
      </c>
      <c r="N671" s="79">
        <f t="shared" ca="1" si="540"/>
        <v>977.35300000000188</v>
      </c>
      <c r="O671" s="79">
        <f t="shared" ca="1" si="557"/>
        <v>873.54398990384379</v>
      </c>
      <c r="P671" s="79">
        <f t="shared" ca="1" si="558"/>
        <v>873.54398990384379</v>
      </c>
      <c r="Q671" s="79">
        <f t="shared" ca="1" si="548"/>
        <v>1166959.0310634694</v>
      </c>
      <c r="R671" s="14">
        <f ca="1">SUM(P$12:P671)</f>
        <v>594790.72297115286</v>
      </c>
      <c r="S671" s="77">
        <f ca="1">SUM(N$12:N671)+SUMIF(O$12:O671, "&lt;0")</f>
        <v>572168.30809230648</v>
      </c>
      <c r="U671" s="78">
        <v>44845</v>
      </c>
      <c r="V671" s="79">
        <f t="shared" ca="1" si="559"/>
        <v>1250</v>
      </c>
      <c r="W671" s="79">
        <f t="shared" ca="1" si="585"/>
        <v>1250</v>
      </c>
      <c r="X671" s="79">
        <f t="shared" ca="1" si="541"/>
        <v>977.35300000000188</v>
      </c>
      <c r="Y671" s="79">
        <f t="shared" ca="1" si="560"/>
        <v>272.64699999999812</v>
      </c>
      <c r="Z671" s="79">
        <f t="shared" ca="1" si="561"/>
        <v>272.64699999999812</v>
      </c>
      <c r="AA671" s="79">
        <f t="shared" ca="1" si="549"/>
        <v>813631.60100000002</v>
      </c>
      <c r="AB671" s="14">
        <f ca="1">SUM(Z$12:Z671)</f>
        <v>414521.62599999999</v>
      </c>
      <c r="AC671" s="77">
        <f ca="1">SUM(X$12:X671)+SUMIF(Y$12:Y671, "&lt;0")</f>
        <v>399109.97499999998</v>
      </c>
      <c r="AE671" s="78">
        <v>44845</v>
      </c>
      <c r="AF671" s="79">
        <f t="shared" ca="1" si="562"/>
        <v>2000</v>
      </c>
      <c r="AG671" s="79">
        <f t="shared" ca="1" si="586"/>
        <v>2000</v>
      </c>
      <c r="AH671" s="79">
        <f t="shared" ca="1" si="542"/>
        <v>977.35300000000188</v>
      </c>
      <c r="AI671" s="79">
        <f t="shared" ca="1" si="563"/>
        <v>1022.6469999999981</v>
      </c>
      <c r="AJ671" s="79">
        <f t="shared" ca="1" si="564"/>
        <v>1022.6469999999981</v>
      </c>
      <c r="AK671" s="79">
        <f t="shared" ca="1" si="581"/>
        <v>1254081.4901089161</v>
      </c>
      <c r="AL671" s="14">
        <f ca="1">SUM(AJ$12:AJ671)</f>
        <v>638971.51510891621</v>
      </c>
      <c r="AM671" s="77">
        <f ca="1">SUM(AH$12:AH671)+SUMIF(AI$12:AI671, "&lt;0")</f>
        <v>615109.97500000009</v>
      </c>
      <c r="AO671" s="78">
        <v>44845</v>
      </c>
      <c r="AP671" s="79">
        <f t="shared" ca="1" si="565"/>
        <v>3000</v>
      </c>
      <c r="AQ671" s="79">
        <f t="shared" ca="1" si="587"/>
        <v>3000</v>
      </c>
      <c r="AR671" s="79">
        <f t="shared" ca="1" si="543"/>
        <v>1541.4789195304711</v>
      </c>
      <c r="AS671" s="79">
        <f t="shared" ca="1" si="566"/>
        <v>1458.5210804695289</v>
      </c>
      <c r="AT671" s="79">
        <f t="shared" ca="1" si="567"/>
        <v>1458.5210804695289</v>
      </c>
      <c r="AU671" s="79">
        <f t="shared" ca="1" si="550"/>
        <v>1813967.7235622816</v>
      </c>
      <c r="AV671" s="14">
        <f ca="1">SUM(AT$12:AT671)</f>
        <v>925179.2616956234</v>
      </c>
      <c r="AW671" s="77">
        <f ca="1">SUM(AR$12:AR671)+SUMIF(AS$12:AS671, "&lt;0")</f>
        <v>888788.46186665865</v>
      </c>
      <c r="AX671" s="14"/>
      <c r="AZ671" s="78">
        <v>44845</v>
      </c>
      <c r="BA671" s="79">
        <f t="shared" ca="1" si="568"/>
        <v>1500</v>
      </c>
      <c r="BB671" s="79">
        <f t="shared" ca="1" si="588"/>
        <v>1500</v>
      </c>
      <c r="BC671" s="79">
        <f t="shared" ca="1" si="544"/>
        <v>977.35300000000188</v>
      </c>
      <c r="BD671" s="79">
        <f t="shared" ca="1" si="569"/>
        <v>522.64699999999812</v>
      </c>
      <c r="BE671" s="79">
        <f t="shared" ca="1" si="570"/>
        <v>522.64699999999812</v>
      </c>
      <c r="BF671" s="79">
        <f t="shared" ca="1" si="551"/>
        <v>960631.60100000002</v>
      </c>
      <c r="BG671" s="14">
        <f ca="1">SUM(BE$12:BE671)</f>
        <v>489521.62599999999</v>
      </c>
      <c r="BH671" s="77">
        <f ca="1">SUM(BC$12:BC671)+SUMIF(BD$12:BD671, "&lt;0")</f>
        <v>471109.97500000003</v>
      </c>
      <c r="BJ671" s="78">
        <v>44845</v>
      </c>
      <c r="BK671" s="79">
        <f t="shared" ca="1" si="571"/>
        <v>1750</v>
      </c>
      <c r="BL671" s="79">
        <f t="shared" ca="1" si="589"/>
        <v>1750</v>
      </c>
      <c r="BM671" s="79">
        <f t="shared" ca="1" si="545"/>
        <v>977.35300000000188</v>
      </c>
      <c r="BN671" s="79">
        <f t="shared" ca="1" si="572"/>
        <v>772.64699999999812</v>
      </c>
      <c r="BO671" s="79">
        <f t="shared" ca="1" si="573"/>
        <v>772.64699999999812</v>
      </c>
      <c r="BP671" s="79">
        <f t="shared" ca="1" si="552"/>
        <v>1107631.601</v>
      </c>
      <c r="BQ671" s="14">
        <f ca="1">SUM(BO$12:BO671)</f>
        <v>564521.62599999993</v>
      </c>
      <c r="BR671" s="77">
        <f ca="1">SUM(BM$12:BM671)+SUMIF(BN$12:BN671, "&lt;0")</f>
        <v>543109.97499999998</v>
      </c>
      <c r="BT671" s="78">
        <v>44845</v>
      </c>
      <c r="BU671" s="79">
        <f t="shared" ca="1" si="574"/>
        <v>2000</v>
      </c>
      <c r="BV671" s="79">
        <f t="shared" ca="1" si="590"/>
        <v>2000</v>
      </c>
      <c r="BW671" s="79">
        <f t="shared" ca="1" si="546"/>
        <v>977.35300000000188</v>
      </c>
      <c r="BX671" s="79">
        <f t="shared" ca="1" si="575"/>
        <v>1022.6469999999981</v>
      </c>
      <c r="BY671" s="79">
        <f t="shared" ca="1" si="576"/>
        <v>1022.6469999999981</v>
      </c>
      <c r="BZ671" s="79">
        <f t="shared" ca="1" si="582"/>
        <v>1254081.4901089161</v>
      </c>
      <c r="CA671" s="14">
        <f ca="1">SUM(BY$12:BY671)</f>
        <v>638971.51510891621</v>
      </c>
      <c r="CB671" s="77">
        <f ca="1">SUM(BW$12:BW671)+SUMIF(BX$12:BX671, "&lt;0")</f>
        <v>615109.97500000009</v>
      </c>
      <c r="CD671" s="78">
        <v>44845</v>
      </c>
      <c r="CE671" s="79">
        <f t="shared" ca="1" si="577"/>
        <v>2500</v>
      </c>
      <c r="CF671" s="79">
        <f t="shared" ca="1" si="591"/>
        <v>2500</v>
      </c>
      <c r="CG671" s="79">
        <f t="shared" ca="1" si="547"/>
        <v>1367.8982969780245</v>
      </c>
      <c r="CH671" s="79">
        <f t="shared" ca="1" si="578"/>
        <v>1132.1017030219755</v>
      </c>
      <c r="CI671" s="79">
        <f t="shared" ca="1" si="579"/>
        <v>1132.1017030219755</v>
      </c>
      <c r="CJ671" s="79">
        <f t="shared" ca="1" si="553"/>
        <v>1539341.6999499127</v>
      </c>
      <c r="CK671" s="14">
        <f ca="1">SUM(CI$12:CI671)</f>
        <v>783283.73615755502</v>
      </c>
      <c r="CL671" s="77">
        <f ca="1">SUM(CG$12:CG671)+SUMIF(CH$12:CH671, "&lt;0")</f>
        <v>756057.96379235771</v>
      </c>
    </row>
    <row r="672" spans="1:90" x14ac:dyDescent="0.2">
      <c r="A672" s="56">
        <v>44846</v>
      </c>
      <c r="B672" s="76">
        <f ca="1">IF($A672&gt;= $C$5,$C$6, INDEX('[1]Historical Data'!$D$2:$D$742, MATCH(A672, '[1]Historical Data'!$B$2:$B$742, 0)))</f>
        <v>1942.7882857142852</v>
      </c>
      <c r="C672" s="79">
        <f t="shared" ca="1" si="583"/>
        <v>1942.7882857142852</v>
      </c>
      <c r="D672" s="79">
        <f t="shared" ca="1" si="539"/>
        <v>1021.1349999999948</v>
      </c>
      <c r="E672" s="79">
        <f t="shared" ca="1" si="554"/>
        <v>921.6532857142904</v>
      </c>
      <c r="F672" s="79">
        <f t="shared" ca="1" si="555"/>
        <v>921.6532857142904</v>
      </c>
      <c r="G672" s="79">
        <f t="shared" ca="1" si="580"/>
        <v>1222933.9012857336</v>
      </c>
      <c r="H672" s="14">
        <f ca="1">SUM(F$12:F672)</f>
        <v>623279.76499999955</v>
      </c>
      <c r="I672" s="77">
        <f ca="1">SUM(D$12:D672)+SUMIF(E$12:E672, "&lt;0")</f>
        <v>599654.13628571387</v>
      </c>
      <c r="J672" s="14"/>
      <c r="K672" s="78">
        <v>44846</v>
      </c>
      <c r="L672" s="79">
        <f t="shared" ca="1" si="556"/>
        <v>1850.8969899038457</v>
      </c>
      <c r="M672" s="79">
        <f t="shared" ca="1" si="584"/>
        <v>1850.8969899038457</v>
      </c>
      <c r="N672" s="79">
        <f t="shared" ca="1" si="540"/>
        <v>1021.1349999999948</v>
      </c>
      <c r="O672" s="79">
        <f t="shared" ca="1" si="557"/>
        <v>829.76198990385092</v>
      </c>
      <c r="P672" s="79">
        <f t="shared" ca="1" si="558"/>
        <v>829.76198990385092</v>
      </c>
      <c r="Q672" s="79">
        <f t="shared" ca="1" si="548"/>
        <v>1168809.9280533732</v>
      </c>
      <c r="R672" s="14">
        <f ca="1">SUM(P$12:P672)</f>
        <v>595620.48496105673</v>
      </c>
      <c r="S672" s="77">
        <f ca="1">SUM(N$12:N672)+SUMIF(O$12:O672, "&lt;0")</f>
        <v>573189.44309230649</v>
      </c>
      <c r="U672" s="78">
        <v>44846</v>
      </c>
      <c r="V672" s="79">
        <f t="shared" ca="1" si="559"/>
        <v>1250</v>
      </c>
      <c r="W672" s="79">
        <f t="shared" ca="1" si="585"/>
        <v>1250</v>
      </c>
      <c r="X672" s="79">
        <f t="shared" ca="1" si="541"/>
        <v>1021.1349999999948</v>
      </c>
      <c r="Y672" s="79">
        <f t="shared" ca="1" si="560"/>
        <v>228.86500000000524</v>
      </c>
      <c r="Z672" s="79">
        <f t="shared" ca="1" si="561"/>
        <v>228.86500000000524</v>
      </c>
      <c r="AA672" s="79">
        <f t="shared" ca="1" si="549"/>
        <v>814881.60100000002</v>
      </c>
      <c r="AB672" s="14">
        <f ca="1">SUM(Z$12:Z672)</f>
        <v>414750.49099999998</v>
      </c>
      <c r="AC672" s="77">
        <f ca="1">SUM(X$12:X672)+SUMIF(Y$12:Y672, "&lt;0")</f>
        <v>400131.11</v>
      </c>
      <c r="AE672" s="78">
        <v>44846</v>
      </c>
      <c r="AF672" s="79">
        <f t="shared" ca="1" si="562"/>
        <v>2000</v>
      </c>
      <c r="AG672" s="79">
        <f t="shared" ca="1" si="586"/>
        <v>2000</v>
      </c>
      <c r="AH672" s="79">
        <f t="shared" ca="1" si="542"/>
        <v>1021.1349999999948</v>
      </c>
      <c r="AI672" s="79">
        <f t="shared" ca="1" si="563"/>
        <v>978.86500000000524</v>
      </c>
      <c r="AJ672" s="79">
        <f t="shared" ca="1" si="564"/>
        <v>978.86500000000524</v>
      </c>
      <c r="AK672" s="79">
        <f t="shared" ca="1" si="581"/>
        <v>1256081.4901089161</v>
      </c>
      <c r="AL672" s="14">
        <f ca="1">SUM(AJ$12:AJ672)</f>
        <v>639950.3801089162</v>
      </c>
      <c r="AM672" s="77">
        <f ca="1">SUM(AH$12:AH672)+SUMIF(AI$12:AI672, "&lt;0")</f>
        <v>616131.1100000001</v>
      </c>
      <c r="AO672" s="78">
        <v>44846</v>
      </c>
      <c r="AP672" s="79">
        <f t="shared" ca="1" si="565"/>
        <v>3000</v>
      </c>
      <c r="AQ672" s="79">
        <f t="shared" ca="1" si="587"/>
        <v>3000</v>
      </c>
      <c r="AR672" s="79">
        <f t="shared" ca="1" si="543"/>
        <v>1585.260919530464</v>
      </c>
      <c r="AS672" s="79">
        <f t="shared" ca="1" si="566"/>
        <v>1414.739080469536</v>
      </c>
      <c r="AT672" s="79">
        <f t="shared" ca="1" si="567"/>
        <v>1414.739080469536</v>
      </c>
      <c r="AU672" s="79">
        <f t="shared" ca="1" si="550"/>
        <v>1816967.7235622816</v>
      </c>
      <c r="AV672" s="14">
        <f ca="1">SUM(AT$12:AT672)</f>
        <v>926594.00077609299</v>
      </c>
      <c r="AW672" s="77">
        <f ca="1">SUM(AR$12:AR672)+SUMIF(AS$12:AS672, "&lt;0")</f>
        <v>890373.72278618906</v>
      </c>
      <c r="AX672" s="14"/>
      <c r="AZ672" s="78">
        <v>44846</v>
      </c>
      <c r="BA672" s="79">
        <f t="shared" ca="1" si="568"/>
        <v>1500</v>
      </c>
      <c r="BB672" s="79">
        <f t="shared" ca="1" si="588"/>
        <v>1500</v>
      </c>
      <c r="BC672" s="79">
        <f t="shared" ca="1" si="544"/>
        <v>1021.1349999999948</v>
      </c>
      <c r="BD672" s="79">
        <f t="shared" ca="1" si="569"/>
        <v>478.86500000000524</v>
      </c>
      <c r="BE672" s="79">
        <f t="shared" ca="1" si="570"/>
        <v>478.86500000000524</v>
      </c>
      <c r="BF672" s="79">
        <f t="shared" ca="1" si="551"/>
        <v>962131.60100000002</v>
      </c>
      <c r="BG672" s="14">
        <f ca="1">SUM(BE$12:BE672)</f>
        <v>490000.49099999998</v>
      </c>
      <c r="BH672" s="77">
        <f ca="1">SUM(BC$12:BC672)+SUMIF(BD$12:BD672, "&lt;0")</f>
        <v>472131.11000000004</v>
      </c>
      <c r="BJ672" s="78">
        <v>44846</v>
      </c>
      <c r="BK672" s="79">
        <f t="shared" ca="1" si="571"/>
        <v>1750</v>
      </c>
      <c r="BL672" s="79">
        <f t="shared" ca="1" si="589"/>
        <v>1750</v>
      </c>
      <c r="BM672" s="79">
        <f t="shared" ca="1" si="545"/>
        <v>1021.1349999999948</v>
      </c>
      <c r="BN672" s="79">
        <f t="shared" ca="1" si="572"/>
        <v>728.86500000000524</v>
      </c>
      <c r="BO672" s="79">
        <f t="shared" ca="1" si="573"/>
        <v>728.86500000000524</v>
      </c>
      <c r="BP672" s="79">
        <f t="shared" ca="1" si="552"/>
        <v>1109381.601</v>
      </c>
      <c r="BQ672" s="14">
        <f ca="1">SUM(BO$12:BO672)</f>
        <v>565250.49099999992</v>
      </c>
      <c r="BR672" s="77">
        <f ca="1">SUM(BM$12:BM672)+SUMIF(BN$12:BN672, "&lt;0")</f>
        <v>544131.11</v>
      </c>
      <c r="BT672" s="78">
        <v>44846</v>
      </c>
      <c r="BU672" s="79">
        <f t="shared" ca="1" si="574"/>
        <v>2000</v>
      </c>
      <c r="BV672" s="79">
        <f t="shared" ca="1" si="590"/>
        <v>2000</v>
      </c>
      <c r="BW672" s="79">
        <f t="shared" ca="1" si="546"/>
        <v>1021.1349999999948</v>
      </c>
      <c r="BX672" s="79">
        <f t="shared" ca="1" si="575"/>
        <v>978.86500000000524</v>
      </c>
      <c r="BY672" s="79">
        <f t="shared" ca="1" si="576"/>
        <v>978.86500000000524</v>
      </c>
      <c r="BZ672" s="79">
        <f t="shared" ca="1" si="582"/>
        <v>1256081.4901089161</v>
      </c>
      <c r="CA672" s="14">
        <f ca="1">SUM(BY$12:BY672)</f>
        <v>639950.3801089162</v>
      </c>
      <c r="CB672" s="77">
        <f ca="1">SUM(BW$12:BW672)+SUMIF(BX$12:BX672, "&lt;0")</f>
        <v>616131.1100000001</v>
      </c>
      <c r="CD672" s="78">
        <v>44846</v>
      </c>
      <c r="CE672" s="79">
        <f t="shared" ca="1" si="577"/>
        <v>2500</v>
      </c>
      <c r="CF672" s="79">
        <f t="shared" ca="1" si="591"/>
        <v>2500</v>
      </c>
      <c r="CG672" s="79">
        <f t="shared" ca="1" si="547"/>
        <v>1388.1750503309145</v>
      </c>
      <c r="CH672" s="79">
        <f t="shared" ca="1" si="578"/>
        <v>1111.8249496690855</v>
      </c>
      <c r="CI672" s="79">
        <f t="shared" ca="1" si="579"/>
        <v>1111.8249496690855</v>
      </c>
      <c r="CJ672" s="79">
        <f t="shared" ca="1" si="553"/>
        <v>1541841.6999499127</v>
      </c>
      <c r="CK672" s="14">
        <f ca="1">SUM(CI$12:CI672)</f>
        <v>784395.56110722409</v>
      </c>
      <c r="CL672" s="77">
        <f ca="1">SUM(CG$12:CG672)+SUMIF(CH$12:CH672, "&lt;0")</f>
        <v>757446.13884268864</v>
      </c>
    </row>
    <row r="673" spans="1:90" x14ac:dyDescent="0.2">
      <c r="A673" s="56">
        <v>44847</v>
      </c>
      <c r="B673" s="76">
        <f ca="1">IF($A673&gt;= $C$5,$C$6, INDEX('[1]Historical Data'!$D$2:$D$742, MATCH(A673, '[1]Historical Data'!$B$2:$B$742, 0)))</f>
        <v>1942.7882857142852</v>
      </c>
      <c r="C673" s="79">
        <f t="shared" ca="1" si="583"/>
        <v>1942.7882857142852</v>
      </c>
      <c r="D673" s="79">
        <f t="shared" ca="1" si="539"/>
        <v>0</v>
      </c>
      <c r="E673" s="79">
        <f t="shared" ca="1" si="554"/>
        <v>1942.7882857142852</v>
      </c>
      <c r="F673" s="79">
        <f t="shared" ca="1" si="555"/>
        <v>1942.7882857142852</v>
      </c>
      <c r="G673" s="79">
        <f t="shared" ca="1" si="580"/>
        <v>1224876.6895714479</v>
      </c>
      <c r="H673" s="14">
        <f ca="1">SUM(F$12:F673)</f>
        <v>625222.55328571389</v>
      </c>
      <c r="I673" s="77">
        <f ca="1">SUM(D$12:D673)+SUMIF(E$12:E673, "&lt;0")</f>
        <v>599654.13628571387</v>
      </c>
      <c r="J673" s="14"/>
      <c r="K673" s="78">
        <v>44847</v>
      </c>
      <c r="L673" s="79">
        <f t="shared" ca="1" si="556"/>
        <v>1850.8969899038457</v>
      </c>
      <c r="M673" s="79">
        <f t="shared" ca="1" si="584"/>
        <v>1850.8969899038457</v>
      </c>
      <c r="N673" s="79">
        <f t="shared" ca="1" si="540"/>
        <v>0</v>
      </c>
      <c r="O673" s="79">
        <f t="shared" ca="1" si="557"/>
        <v>1850.8969899038457</v>
      </c>
      <c r="P673" s="79">
        <f t="shared" ca="1" si="558"/>
        <v>1850.8969899038457</v>
      </c>
      <c r="Q673" s="79">
        <f t="shared" ca="1" si="548"/>
        <v>1170660.8250432771</v>
      </c>
      <c r="R673" s="14">
        <f ca="1">SUM(P$12:P673)</f>
        <v>597471.38195096061</v>
      </c>
      <c r="S673" s="77">
        <f ca="1">SUM(N$12:N673)+SUMIF(O$12:O673, "&lt;0")</f>
        <v>573189.44309230649</v>
      </c>
      <c r="U673" s="78">
        <v>44847</v>
      </c>
      <c r="V673" s="79">
        <f t="shared" ca="1" si="559"/>
        <v>1250</v>
      </c>
      <c r="W673" s="79">
        <f t="shared" ca="1" si="585"/>
        <v>1250</v>
      </c>
      <c r="X673" s="79">
        <f t="shared" ca="1" si="541"/>
        <v>0</v>
      </c>
      <c r="Y673" s="79">
        <f t="shared" ca="1" si="560"/>
        <v>1250</v>
      </c>
      <c r="Z673" s="79">
        <f t="shared" ca="1" si="561"/>
        <v>1250</v>
      </c>
      <c r="AA673" s="79">
        <f t="shared" ca="1" si="549"/>
        <v>816131.60100000002</v>
      </c>
      <c r="AB673" s="14">
        <f ca="1">SUM(Z$12:Z673)</f>
        <v>416000.49099999998</v>
      </c>
      <c r="AC673" s="77">
        <f ca="1">SUM(X$12:X673)+SUMIF(Y$12:Y673, "&lt;0")</f>
        <v>400131.11</v>
      </c>
      <c r="AE673" s="78">
        <v>44847</v>
      </c>
      <c r="AF673" s="79">
        <f t="shared" ca="1" si="562"/>
        <v>2000</v>
      </c>
      <c r="AG673" s="79">
        <f t="shared" ca="1" si="586"/>
        <v>2000</v>
      </c>
      <c r="AH673" s="79">
        <f t="shared" ca="1" si="542"/>
        <v>0</v>
      </c>
      <c r="AI673" s="79">
        <f t="shared" ca="1" si="563"/>
        <v>2000</v>
      </c>
      <c r="AJ673" s="79">
        <f t="shared" ca="1" si="564"/>
        <v>2000</v>
      </c>
      <c r="AK673" s="79">
        <f t="shared" ca="1" si="581"/>
        <v>1258081.4901089161</v>
      </c>
      <c r="AL673" s="14">
        <f ca="1">SUM(AJ$12:AJ673)</f>
        <v>641950.3801089162</v>
      </c>
      <c r="AM673" s="77">
        <f ca="1">SUM(AH$12:AH673)+SUMIF(AI$12:AI673, "&lt;0")</f>
        <v>616131.1100000001</v>
      </c>
      <c r="AO673" s="78">
        <v>44847</v>
      </c>
      <c r="AP673" s="79">
        <f t="shared" ca="1" si="565"/>
        <v>3000</v>
      </c>
      <c r="AQ673" s="79">
        <f t="shared" ca="1" si="587"/>
        <v>3000</v>
      </c>
      <c r="AR673" s="79">
        <f t="shared" ca="1" si="543"/>
        <v>564.12591953046922</v>
      </c>
      <c r="AS673" s="79">
        <f t="shared" ca="1" si="566"/>
        <v>2435.8740804695308</v>
      </c>
      <c r="AT673" s="79">
        <f t="shared" ca="1" si="567"/>
        <v>2435.8740804695308</v>
      </c>
      <c r="AU673" s="79">
        <f t="shared" ca="1" si="550"/>
        <v>1819967.7235622816</v>
      </c>
      <c r="AV673" s="14">
        <f ca="1">SUM(AT$12:AT673)</f>
        <v>929029.87485656247</v>
      </c>
      <c r="AW673" s="77">
        <f ca="1">SUM(AR$12:AR673)+SUMIF(AS$12:AS673, "&lt;0")</f>
        <v>890937.84870571957</v>
      </c>
      <c r="AX673" s="14"/>
      <c r="AZ673" s="78">
        <v>44847</v>
      </c>
      <c r="BA673" s="79">
        <f t="shared" ca="1" si="568"/>
        <v>1500</v>
      </c>
      <c r="BB673" s="79">
        <f t="shared" ca="1" si="588"/>
        <v>1500</v>
      </c>
      <c r="BC673" s="79">
        <f t="shared" ca="1" si="544"/>
        <v>0</v>
      </c>
      <c r="BD673" s="79">
        <f t="shared" ca="1" si="569"/>
        <v>1500</v>
      </c>
      <c r="BE673" s="79">
        <f t="shared" ca="1" si="570"/>
        <v>1500</v>
      </c>
      <c r="BF673" s="79">
        <f t="shared" ca="1" si="551"/>
        <v>963631.60100000002</v>
      </c>
      <c r="BG673" s="14">
        <f ca="1">SUM(BE$12:BE673)</f>
        <v>491500.49099999998</v>
      </c>
      <c r="BH673" s="77">
        <f ca="1">SUM(BC$12:BC673)+SUMIF(BD$12:BD673, "&lt;0")</f>
        <v>472131.11000000004</v>
      </c>
      <c r="BJ673" s="78">
        <v>44847</v>
      </c>
      <c r="BK673" s="79">
        <f t="shared" ca="1" si="571"/>
        <v>1750</v>
      </c>
      <c r="BL673" s="79">
        <f t="shared" ca="1" si="589"/>
        <v>1750</v>
      </c>
      <c r="BM673" s="79">
        <f t="shared" ca="1" si="545"/>
        <v>0</v>
      </c>
      <c r="BN673" s="79">
        <f t="shared" ca="1" si="572"/>
        <v>1750</v>
      </c>
      <c r="BO673" s="79">
        <f t="shared" ca="1" si="573"/>
        <v>1750</v>
      </c>
      <c r="BP673" s="79">
        <f t="shared" ca="1" si="552"/>
        <v>1111131.601</v>
      </c>
      <c r="BQ673" s="14">
        <f ca="1">SUM(BO$12:BO673)</f>
        <v>567000.49099999992</v>
      </c>
      <c r="BR673" s="77">
        <f ca="1">SUM(BM$12:BM673)+SUMIF(BN$12:BN673, "&lt;0")</f>
        <v>544131.11</v>
      </c>
      <c r="BT673" s="78">
        <v>44847</v>
      </c>
      <c r="BU673" s="79">
        <f t="shared" ca="1" si="574"/>
        <v>2000</v>
      </c>
      <c r="BV673" s="79">
        <f t="shared" ca="1" si="590"/>
        <v>2000</v>
      </c>
      <c r="BW673" s="79">
        <f t="shared" ca="1" si="546"/>
        <v>0</v>
      </c>
      <c r="BX673" s="79">
        <f t="shared" ca="1" si="575"/>
        <v>2000</v>
      </c>
      <c r="BY673" s="79">
        <f t="shared" ca="1" si="576"/>
        <v>2000</v>
      </c>
      <c r="BZ673" s="79">
        <f t="shared" ca="1" si="582"/>
        <v>1258081.4901089161</v>
      </c>
      <c r="CA673" s="14">
        <f ca="1">SUM(BY$12:BY673)</f>
        <v>641950.3801089162</v>
      </c>
      <c r="CB673" s="77">
        <f ca="1">SUM(BW$12:BW673)+SUMIF(BX$12:BX673, "&lt;0")</f>
        <v>616131.1100000001</v>
      </c>
      <c r="CD673" s="78">
        <v>44847</v>
      </c>
      <c r="CE673" s="79">
        <f t="shared" ca="1" si="577"/>
        <v>2500</v>
      </c>
      <c r="CF673" s="79">
        <f t="shared" ca="1" si="591"/>
        <v>2500</v>
      </c>
      <c r="CG673" s="79">
        <f t="shared" ca="1" si="547"/>
        <v>343.53480368381679</v>
      </c>
      <c r="CH673" s="79">
        <f t="shared" ca="1" si="578"/>
        <v>2156.4651963161832</v>
      </c>
      <c r="CI673" s="79">
        <f t="shared" ca="1" si="579"/>
        <v>2156.4651963161832</v>
      </c>
      <c r="CJ673" s="79">
        <f t="shared" ca="1" si="553"/>
        <v>1544341.6999499127</v>
      </c>
      <c r="CK673" s="14">
        <f ca="1">SUM(CI$12:CI673)</f>
        <v>786552.02630354022</v>
      </c>
      <c r="CL673" s="77">
        <f ca="1">SUM(CG$12:CG673)+SUMIF(CH$12:CH673, "&lt;0")</f>
        <v>757789.67364637251</v>
      </c>
    </row>
    <row r="674" spans="1:90" x14ac:dyDescent="0.2">
      <c r="A674" s="56">
        <v>44848</v>
      </c>
      <c r="B674" s="76">
        <f ca="1">IF($A674&gt;= $C$5,$C$6, INDEX('[1]Historical Data'!$D$2:$D$742, MATCH(A674, '[1]Historical Data'!$B$2:$B$742, 0)))</f>
        <v>1942.7882857142852</v>
      </c>
      <c r="C674" s="79">
        <f t="shared" ca="1" si="583"/>
        <v>1942.7882857142852</v>
      </c>
      <c r="D674" s="79">
        <f t="shared" ca="1" si="539"/>
        <v>320.53100000000268</v>
      </c>
      <c r="E674" s="79">
        <f t="shared" ca="1" si="554"/>
        <v>1622.2572857142825</v>
      </c>
      <c r="F674" s="79">
        <f t="shared" ca="1" si="555"/>
        <v>1622.2572857142825</v>
      </c>
      <c r="G674" s="79">
        <f t="shared" ca="1" si="580"/>
        <v>1226819.4778571622</v>
      </c>
      <c r="H674" s="14">
        <f ca="1">SUM(F$12:F674)</f>
        <v>626844.81057142816</v>
      </c>
      <c r="I674" s="77">
        <f ca="1">SUM(D$12:D674)+SUMIF(E$12:E674, "&lt;0")</f>
        <v>599974.66728571383</v>
      </c>
      <c r="J674" s="14"/>
      <c r="K674" s="78">
        <v>44848</v>
      </c>
      <c r="L674" s="79">
        <f t="shared" ca="1" si="556"/>
        <v>1850.8969899038457</v>
      </c>
      <c r="M674" s="79">
        <f t="shared" ca="1" si="584"/>
        <v>1850.8969899038457</v>
      </c>
      <c r="N674" s="79">
        <f t="shared" ca="1" si="540"/>
        <v>320.53100000000268</v>
      </c>
      <c r="O674" s="79">
        <f t="shared" ca="1" si="557"/>
        <v>1530.365989903843</v>
      </c>
      <c r="P674" s="79">
        <f t="shared" ca="1" si="558"/>
        <v>1530.365989903843</v>
      </c>
      <c r="Q674" s="79">
        <f t="shared" ca="1" si="548"/>
        <v>1172511.722033181</v>
      </c>
      <c r="R674" s="14">
        <f ca="1">SUM(P$12:P674)</f>
        <v>599001.74794086441</v>
      </c>
      <c r="S674" s="77">
        <f ca="1">SUM(N$12:N674)+SUMIF(O$12:O674, "&lt;0")</f>
        <v>573509.97409230645</v>
      </c>
      <c r="U674" s="78">
        <v>44848</v>
      </c>
      <c r="V674" s="79">
        <f t="shared" ca="1" si="559"/>
        <v>1250</v>
      </c>
      <c r="W674" s="79">
        <f t="shared" ca="1" si="585"/>
        <v>1250</v>
      </c>
      <c r="X674" s="79">
        <f t="shared" ca="1" si="541"/>
        <v>320.53100000000268</v>
      </c>
      <c r="Y674" s="79">
        <f t="shared" ca="1" si="560"/>
        <v>929.46899999999732</v>
      </c>
      <c r="Z674" s="79">
        <f t="shared" ca="1" si="561"/>
        <v>929.46899999999732</v>
      </c>
      <c r="AA674" s="79">
        <f t="shared" ca="1" si="549"/>
        <v>817381.60100000002</v>
      </c>
      <c r="AB674" s="14">
        <f ca="1">SUM(Z$12:Z674)</f>
        <v>416929.95999999996</v>
      </c>
      <c r="AC674" s="77">
        <f ca="1">SUM(X$12:X674)+SUMIF(Y$12:Y674, "&lt;0")</f>
        <v>400451.641</v>
      </c>
      <c r="AE674" s="78">
        <v>44848</v>
      </c>
      <c r="AF674" s="79">
        <f t="shared" ca="1" si="562"/>
        <v>2000</v>
      </c>
      <c r="AG674" s="79">
        <f t="shared" ca="1" si="586"/>
        <v>2000</v>
      </c>
      <c r="AH674" s="79">
        <f t="shared" ca="1" si="542"/>
        <v>320.53100000000268</v>
      </c>
      <c r="AI674" s="79">
        <f t="shared" ca="1" si="563"/>
        <v>1679.4689999999973</v>
      </c>
      <c r="AJ674" s="79">
        <f t="shared" ca="1" si="564"/>
        <v>1679.4689999999973</v>
      </c>
      <c r="AK674" s="79">
        <f t="shared" ca="1" si="581"/>
        <v>1260081.4901089161</v>
      </c>
      <c r="AL674" s="14">
        <f ca="1">SUM(AJ$12:AJ674)</f>
        <v>643629.84910891624</v>
      </c>
      <c r="AM674" s="77">
        <f ca="1">SUM(AH$12:AH674)+SUMIF(AI$12:AI674, "&lt;0")</f>
        <v>616451.64100000006</v>
      </c>
      <c r="AO674" s="78">
        <v>44848</v>
      </c>
      <c r="AP674" s="79">
        <f t="shared" ca="1" si="565"/>
        <v>3000</v>
      </c>
      <c r="AQ674" s="79">
        <f t="shared" ca="1" si="587"/>
        <v>3000</v>
      </c>
      <c r="AR674" s="79">
        <f t="shared" ca="1" si="543"/>
        <v>884.6569195304719</v>
      </c>
      <c r="AS674" s="79">
        <f t="shared" ca="1" si="566"/>
        <v>2115.3430804695281</v>
      </c>
      <c r="AT674" s="79">
        <f t="shared" ca="1" si="567"/>
        <v>2115.3430804695281</v>
      </c>
      <c r="AU674" s="79">
        <f t="shared" ca="1" si="550"/>
        <v>1822967.7235622816</v>
      </c>
      <c r="AV674" s="14">
        <f ca="1">SUM(AT$12:AT674)</f>
        <v>931145.21793703199</v>
      </c>
      <c r="AW674" s="77">
        <f ca="1">SUM(AR$12:AR674)+SUMIF(AS$12:AS674, "&lt;0")</f>
        <v>891822.50562525005</v>
      </c>
      <c r="AX674" s="14"/>
      <c r="AZ674" s="78">
        <v>44848</v>
      </c>
      <c r="BA674" s="79">
        <f t="shared" ca="1" si="568"/>
        <v>1500</v>
      </c>
      <c r="BB674" s="79">
        <f t="shared" ca="1" si="588"/>
        <v>1500</v>
      </c>
      <c r="BC674" s="79">
        <f t="shared" ca="1" si="544"/>
        <v>320.53100000000268</v>
      </c>
      <c r="BD674" s="79">
        <f t="shared" ca="1" si="569"/>
        <v>1179.4689999999973</v>
      </c>
      <c r="BE674" s="79">
        <f t="shared" ca="1" si="570"/>
        <v>1179.4689999999973</v>
      </c>
      <c r="BF674" s="79">
        <f t="shared" ca="1" si="551"/>
        <v>965131.60100000002</v>
      </c>
      <c r="BG674" s="14">
        <f ca="1">SUM(BE$12:BE674)</f>
        <v>492679.95999999996</v>
      </c>
      <c r="BH674" s="77">
        <f ca="1">SUM(BC$12:BC674)+SUMIF(BD$12:BD674, "&lt;0")</f>
        <v>472451.64100000006</v>
      </c>
      <c r="BJ674" s="78">
        <v>44848</v>
      </c>
      <c r="BK674" s="79">
        <f t="shared" ca="1" si="571"/>
        <v>1750</v>
      </c>
      <c r="BL674" s="79">
        <f t="shared" ca="1" si="589"/>
        <v>1750</v>
      </c>
      <c r="BM674" s="79">
        <f t="shared" ca="1" si="545"/>
        <v>320.53100000000268</v>
      </c>
      <c r="BN674" s="79">
        <f t="shared" ca="1" si="572"/>
        <v>1429.4689999999973</v>
      </c>
      <c r="BO674" s="79">
        <f t="shared" ca="1" si="573"/>
        <v>1429.4689999999973</v>
      </c>
      <c r="BP674" s="79">
        <f t="shared" ca="1" si="552"/>
        <v>1112881.601</v>
      </c>
      <c r="BQ674" s="14">
        <f ca="1">SUM(BO$12:BO674)</f>
        <v>568429.96</v>
      </c>
      <c r="BR674" s="77">
        <f ca="1">SUM(BM$12:BM674)+SUMIF(BN$12:BN674, "&lt;0")</f>
        <v>544451.64099999995</v>
      </c>
      <c r="BT674" s="78">
        <v>44848</v>
      </c>
      <c r="BU674" s="79">
        <f t="shared" ca="1" si="574"/>
        <v>2000</v>
      </c>
      <c r="BV674" s="79">
        <f t="shared" ca="1" si="590"/>
        <v>2000</v>
      </c>
      <c r="BW674" s="79">
        <f t="shared" ca="1" si="546"/>
        <v>320.53100000000268</v>
      </c>
      <c r="BX674" s="79">
        <f t="shared" ca="1" si="575"/>
        <v>1679.4689999999973</v>
      </c>
      <c r="BY674" s="79">
        <f t="shared" ca="1" si="576"/>
        <v>1679.4689999999973</v>
      </c>
      <c r="BZ674" s="79">
        <f t="shared" ca="1" si="582"/>
        <v>1260081.4901089161</v>
      </c>
      <c r="CA674" s="14">
        <f ca="1">SUM(BY$12:BY674)</f>
        <v>643629.84910891624</v>
      </c>
      <c r="CB674" s="77">
        <f ca="1">SUM(BW$12:BW674)+SUMIF(BX$12:BX674, "&lt;0")</f>
        <v>616451.64100000006</v>
      </c>
      <c r="CD674" s="78">
        <v>44848</v>
      </c>
      <c r="CE674" s="79">
        <f t="shared" ca="1" si="577"/>
        <v>2500</v>
      </c>
      <c r="CF674" s="79">
        <f t="shared" ca="1" si="591"/>
        <v>2500</v>
      </c>
      <c r="CG674" s="79">
        <f t="shared" ca="1" si="547"/>
        <v>640.56055703671655</v>
      </c>
      <c r="CH674" s="79">
        <f t="shared" ca="1" si="578"/>
        <v>1859.4394429632835</v>
      </c>
      <c r="CI674" s="79">
        <f t="shared" ca="1" si="579"/>
        <v>1859.4394429632835</v>
      </c>
      <c r="CJ674" s="79">
        <f t="shared" ca="1" si="553"/>
        <v>1546841.6999499127</v>
      </c>
      <c r="CK674" s="14">
        <f ca="1">SUM(CI$12:CI674)</f>
        <v>788411.46574650356</v>
      </c>
      <c r="CL674" s="77">
        <f ca="1">SUM(CG$12:CG674)+SUMIF(CH$12:CH674, "&lt;0")</f>
        <v>758430.23420340917</v>
      </c>
    </row>
    <row r="675" spans="1:90" x14ac:dyDescent="0.2">
      <c r="A675" s="56">
        <v>44849</v>
      </c>
      <c r="B675" s="76">
        <f ca="1">IF($A675&gt;= $C$5,$C$6, INDEX('[1]Historical Data'!$D$2:$D$742, MATCH(A675, '[1]Historical Data'!$B$2:$B$742, 0)))</f>
        <v>1942.7882857142852</v>
      </c>
      <c r="C675" s="79">
        <f t="shared" ca="1" si="583"/>
        <v>1942.7882857142852</v>
      </c>
      <c r="D675" s="79">
        <f t="shared" ca="1" si="539"/>
        <v>0</v>
      </c>
      <c r="E675" s="79">
        <f t="shared" ca="1" si="554"/>
        <v>1942.7882857142852</v>
      </c>
      <c r="F675" s="79">
        <f t="shared" ca="1" si="555"/>
        <v>1942.7882857142852</v>
      </c>
      <c r="G675" s="79">
        <f t="shared" ca="1" si="580"/>
        <v>1228762.2661428766</v>
      </c>
      <c r="H675" s="14">
        <f ca="1">SUM(F$12:F675)</f>
        <v>628787.5988571425</v>
      </c>
      <c r="I675" s="77">
        <f ca="1">SUM(D$12:D675)+SUMIF(E$12:E675, "&lt;0")</f>
        <v>599974.66728571383</v>
      </c>
      <c r="J675" s="14"/>
      <c r="K675" s="78">
        <v>44849</v>
      </c>
      <c r="L675" s="79">
        <f t="shared" ca="1" si="556"/>
        <v>1850.8969899038457</v>
      </c>
      <c r="M675" s="79">
        <f t="shared" ca="1" si="584"/>
        <v>1850.8969899038457</v>
      </c>
      <c r="N675" s="79">
        <f t="shared" ca="1" si="540"/>
        <v>0</v>
      </c>
      <c r="O675" s="79">
        <f t="shared" ca="1" si="557"/>
        <v>1850.8969899038457</v>
      </c>
      <c r="P675" s="79">
        <f t="shared" ca="1" si="558"/>
        <v>1850.8969899038457</v>
      </c>
      <c r="Q675" s="79">
        <f t="shared" ca="1" si="548"/>
        <v>1174362.6190230849</v>
      </c>
      <c r="R675" s="14">
        <f ca="1">SUM(P$12:P675)</f>
        <v>600852.64493076829</v>
      </c>
      <c r="S675" s="77">
        <f ca="1">SUM(N$12:N675)+SUMIF(O$12:O675, "&lt;0")</f>
        <v>573509.97409230645</v>
      </c>
      <c r="U675" s="78">
        <v>44849</v>
      </c>
      <c r="V675" s="79">
        <f t="shared" ca="1" si="559"/>
        <v>1250</v>
      </c>
      <c r="W675" s="79">
        <f t="shared" ca="1" si="585"/>
        <v>1250</v>
      </c>
      <c r="X675" s="79">
        <f t="shared" ca="1" si="541"/>
        <v>0</v>
      </c>
      <c r="Y675" s="79">
        <f t="shared" ca="1" si="560"/>
        <v>1250</v>
      </c>
      <c r="Z675" s="79">
        <f t="shared" ca="1" si="561"/>
        <v>1250</v>
      </c>
      <c r="AA675" s="79">
        <f t="shared" ca="1" si="549"/>
        <v>818631.60100000002</v>
      </c>
      <c r="AB675" s="14">
        <f ca="1">SUM(Z$12:Z675)</f>
        <v>418179.95999999996</v>
      </c>
      <c r="AC675" s="77">
        <f ca="1">SUM(X$12:X675)+SUMIF(Y$12:Y675, "&lt;0")</f>
        <v>400451.641</v>
      </c>
      <c r="AE675" s="78">
        <v>44849</v>
      </c>
      <c r="AF675" s="79">
        <f t="shared" ca="1" si="562"/>
        <v>2000</v>
      </c>
      <c r="AG675" s="79">
        <f t="shared" ca="1" si="586"/>
        <v>2000</v>
      </c>
      <c r="AH675" s="79">
        <f t="shared" ca="1" si="542"/>
        <v>0</v>
      </c>
      <c r="AI675" s="79">
        <f t="shared" ca="1" si="563"/>
        <v>2000</v>
      </c>
      <c r="AJ675" s="79">
        <f t="shared" ca="1" si="564"/>
        <v>2000</v>
      </c>
      <c r="AK675" s="79">
        <f t="shared" ca="1" si="581"/>
        <v>1262081.4901089161</v>
      </c>
      <c r="AL675" s="14">
        <f ca="1">SUM(AJ$12:AJ675)</f>
        <v>645629.84910891624</v>
      </c>
      <c r="AM675" s="77">
        <f ca="1">SUM(AH$12:AH675)+SUMIF(AI$12:AI675, "&lt;0")</f>
        <v>616451.64100000006</v>
      </c>
      <c r="AO675" s="78">
        <v>44849</v>
      </c>
      <c r="AP675" s="79">
        <f t="shared" ca="1" si="565"/>
        <v>3000</v>
      </c>
      <c r="AQ675" s="79">
        <f t="shared" ca="1" si="587"/>
        <v>3000</v>
      </c>
      <c r="AR675" s="79">
        <f t="shared" ca="1" si="543"/>
        <v>564.12591953046922</v>
      </c>
      <c r="AS675" s="79">
        <f t="shared" ca="1" si="566"/>
        <v>2435.8740804695308</v>
      </c>
      <c r="AT675" s="79">
        <f t="shared" ca="1" si="567"/>
        <v>2435.8740804695308</v>
      </c>
      <c r="AU675" s="79">
        <f t="shared" ca="1" si="550"/>
        <v>1825967.7235622816</v>
      </c>
      <c r="AV675" s="14">
        <f ca="1">SUM(AT$12:AT675)</f>
        <v>933581.09201750148</v>
      </c>
      <c r="AW675" s="77">
        <f ca="1">SUM(AR$12:AR675)+SUMIF(AS$12:AS675, "&lt;0")</f>
        <v>892386.63154478057</v>
      </c>
      <c r="AX675" s="14"/>
      <c r="AZ675" s="78">
        <v>44849</v>
      </c>
      <c r="BA675" s="79">
        <f t="shared" ca="1" si="568"/>
        <v>1500</v>
      </c>
      <c r="BB675" s="79">
        <f t="shared" ca="1" si="588"/>
        <v>1500</v>
      </c>
      <c r="BC675" s="79">
        <f t="shared" ca="1" si="544"/>
        <v>0</v>
      </c>
      <c r="BD675" s="79">
        <f t="shared" ca="1" si="569"/>
        <v>1500</v>
      </c>
      <c r="BE675" s="79">
        <f t="shared" ca="1" si="570"/>
        <v>1500</v>
      </c>
      <c r="BF675" s="79">
        <f t="shared" ca="1" si="551"/>
        <v>966631.60100000002</v>
      </c>
      <c r="BG675" s="14">
        <f ca="1">SUM(BE$12:BE675)</f>
        <v>494179.95999999996</v>
      </c>
      <c r="BH675" s="77">
        <f ca="1">SUM(BC$12:BC675)+SUMIF(BD$12:BD675, "&lt;0")</f>
        <v>472451.64100000006</v>
      </c>
      <c r="BJ675" s="78">
        <v>44849</v>
      </c>
      <c r="BK675" s="79">
        <f t="shared" ca="1" si="571"/>
        <v>1750</v>
      </c>
      <c r="BL675" s="79">
        <f t="shared" ca="1" si="589"/>
        <v>1750</v>
      </c>
      <c r="BM675" s="79">
        <f t="shared" ca="1" si="545"/>
        <v>0</v>
      </c>
      <c r="BN675" s="79">
        <f t="shared" ca="1" si="572"/>
        <v>1750</v>
      </c>
      <c r="BO675" s="79">
        <f t="shared" ca="1" si="573"/>
        <v>1750</v>
      </c>
      <c r="BP675" s="79">
        <f t="shared" ca="1" si="552"/>
        <v>1114631.601</v>
      </c>
      <c r="BQ675" s="14">
        <f ca="1">SUM(BO$12:BO675)</f>
        <v>570179.96</v>
      </c>
      <c r="BR675" s="77">
        <f ca="1">SUM(BM$12:BM675)+SUMIF(BN$12:BN675, "&lt;0")</f>
        <v>544451.64099999995</v>
      </c>
      <c r="BT675" s="78">
        <v>44849</v>
      </c>
      <c r="BU675" s="79">
        <f t="shared" ca="1" si="574"/>
        <v>2000</v>
      </c>
      <c r="BV675" s="79">
        <f t="shared" ca="1" si="590"/>
        <v>2000</v>
      </c>
      <c r="BW675" s="79">
        <f t="shared" ca="1" si="546"/>
        <v>0</v>
      </c>
      <c r="BX675" s="79">
        <f t="shared" ca="1" si="575"/>
        <v>2000</v>
      </c>
      <c r="BY675" s="79">
        <f t="shared" ca="1" si="576"/>
        <v>2000</v>
      </c>
      <c r="BZ675" s="79">
        <f t="shared" ca="1" si="582"/>
        <v>1262081.4901089161</v>
      </c>
      <c r="CA675" s="14">
        <f ca="1">SUM(BY$12:BY675)</f>
        <v>645629.84910891624</v>
      </c>
      <c r="CB675" s="77">
        <f ca="1">SUM(BW$12:BW675)+SUMIF(BX$12:BX675, "&lt;0")</f>
        <v>616451.64100000006</v>
      </c>
      <c r="CD675" s="78">
        <v>44849</v>
      </c>
      <c r="CE675" s="79">
        <f t="shared" ca="1" si="577"/>
        <v>2500</v>
      </c>
      <c r="CF675" s="79">
        <f t="shared" ca="1" si="591"/>
        <v>2500</v>
      </c>
      <c r="CG675" s="79">
        <f t="shared" ca="1" si="547"/>
        <v>296.52431038961095</v>
      </c>
      <c r="CH675" s="79">
        <f t="shared" ca="1" si="578"/>
        <v>2203.4756896103891</v>
      </c>
      <c r="CI675" s="79">
        <f t="shared" ca="1" si="579"/>
        <v>2203.4756896103891</v>
      </c>
      <c r="CJ675" s="79">
        <f t="shared" ca="1" si="553"/>
        <v>1549341.6999499127</v>
      </c>
      <c r="CK675" s="14">
        <f ca="1">SUM(CI$12:CI675)</f>
        <v>790614.94143611391</v>
      </c>
      <c r="CL675" s="77">
        <f ca="1">SUM(CG$12:CG675)+SUMIF(CH$12:CH675, "&lt;0")</f>
        <v>758726.75851379882</v>
      </c>
    </row>
    <row r="676" spans="1:90" x14ac:dyDescent="0.2">
      <c r="A676" s="56">
        <v>44850</v>
      </c>
      <c r="B676" s="76">
        <f ca="1">IF($A676&gt;= $C$5,$C$6, INDEX('[1]Historical Data'!$D$2:$D$742, MATCH(A676, '[1]Historical Data'!$B$2:$B$742, 0)))</f>
        <v>1942.7882857142852</v>
      </c>
      <c r="C676" s="79">
        <f t="shared" ca="1" si="583"/>
        <v>1942.7882857142852</v>
      </c>
      <c r="D676" s="79">
        <f t="shared" ref="D676:D739" ca="1" si="592" xml:space="preserve"> F652 + IF(E675 &lt; 0, -E675, 0)</f>
        <v>0</v>
      </c>
      <c r="E676" s="79">
        <f t="shared" ca="1" si="554"/>
        <v>1942.7882857142852</v>
      </c>
      <c r="F676" s="79">
        <f t="shared" ca="1" si="555"/>
        <v>1942.7882857142852</v>
      </c>
      <c r="G676" s="79">
        <f t="shared" ca="1" si="580"/>
        <v>1230705.0544285909</v>
      </c>
      <c r="H676" s="14">
        <f ca="1">SUM(F$12:F676)</f>
        <v>630730.38714285684</v>
      </c>
      <c r="I676" s="77">
        <f ca="1">SUM(D$12:D676)+SUMIF(E$12:E676, "&lt;0")</f>
        <v>599974.66728571383</v>
      </c>
      <c r="J676" s="14"/>
      <c r="K676" s="78">
        <v>44850</v>
      </c>
      <c r="L676" s="79">
        <f t="shared" ca="1" si="556"/>
        <v>1850.8969899038457</v>
      </c>
      <c r="M676" s="79">
        <f t="shared" ca="1" si="584"/>
        <v>1850.8969899038457</v>
      </c>
      <c r="N676" s="79">
        <f t="shared" ref="N676:N739" ca="1" si="593" xml:space="preserve"> P652 + IF(O675 &lt; 0, -O675, 0)</f>
        <v>0</v>
      </c>
      <c r="O676" s="79">
        <f t="shared" ca="1" si="557"/>
        <v>1850.8969899038457</v>
      </c>
      <c r="P676" s="79">
        <f t="shared" ca="1" si="558"/>
        <v>1850.8969899038457</v>
      </c>
      <c r="Q676" s="79">
        <f t="shared" ca="1" si="548"/>
        <v>1176213.5160129888</v>
      </c>
      <c r="R676" s="14">
        <f ca="1">SUM(P$12:P676)</f>
        <v>602703.54192067217</v>
      </c>
      <c r="S676" s="77">
        <f ca="1">SUM(N$12:N676)+SUMIF(O$12:O676, "&lt;0")</f>
        <v>573509.97409230645</v>
      </c>
      <c r="U676" s="78">
        <v>44850</v>
      </c>
      <c r="V676" s="79">
        <f t="shared" ca="1" si="559"/>
        <v>1250</v>
      </c>
      <c r="W676" s="79">
        <f t="shared" ca="1" si="585"/>
        <v>1250</v>
      </c>
      <c r="X676" s="79">
        <f t="shared" ref="X676:X739" ca="1" si="594" xml:space="preserve"> Z652 + IF(Y675 &lt; 0, -Y675, 0)</f>
        <v>0</v>
      </c>
      <c r="Y676" s="79">
        <f t="shared" ca="1" si="560"/>
        <v>1250</v>
      </c>
      <c r="Z676" s="79">
        <f t="shared" ca="1" si="561"/>
        <v>1250</v>
      </c>
      <c r="AA676" s="79">
        <f t="shared" ca="1" si="549"/>
        <v>819881.60100000002</v>
      </c>
      <c r="AB676" s="14">
        <f ca="1">SUM(Z$12:Z676)</f>
        <v>419429.95999999996</v>
      </c>
      <c r="AC676" s="77">
        <f ca="1">SUM(X$12:X676)+SUMIF(Y$12:Y676, "&lt;0")</f>
        <v>400451.641</v>
      </c>
      <c r="AE676" s="78">
        <v>44850</v>
      </c>
      <c r="AF676" s="79">
        <f t="shared" ca="1" si="562"/>
        <v>2000</v>
      </c>
      <c r="AG676" s="79">
        <f t="shared" ca="1" si="586"/>
        <v>2000</v>
      </c>
      <c r="AH676" s="79">
        <f t="shared" ref="AH676:AH739" ca="1" si="595" xml:space="preserve"> AJ652 + IF(AI675 &lt; 0, -AI675, 0)</f>
        <v>0</v>
      </c>
      <c r="AI676" s="79">
        <f t="shared" ca="1" si="563"/>
        <v>2000</v>
      </c>
      <c r="AJ676" s="79">
        <f t="shared" ca="1" si="564"/>
        <v>2000</v>
      </c>
      <c r="AK676" s="79">
        <f t="shared" ca="1" si="581"/>
        <v>1264081.4901089161</v>
      </c>
      <c r="AL676" s="14">
        <f ca="1">SUM(AJ$12:AJ676)</f>
        <v>647629.84910891624</v>
      </c>
      <c r="AM676" s="77">
        <f ca="1">SUM(AH$12:AH676)+SUMIF(AI$12:AI676, "&lt;0")</f>
        <v>616451.64100000006</v>
      </c>
      <c r="AO676" s="78">
        <v>44850</v>
      </c>
      <c r="AP676" s="79">
        <f t="shared" ca="1" si="565"/>
        <v>3000</v>
      </c>
      <c r="AQ676" s="79">
        <f t="shared" ca="1" si="587"/>
        <v>3000</v>
      </c>
      <c r="AR676" s="79">
        <f t="shared" ref="AR676:AR739" ca="1" si="596" xml:space="preserve"> AT652 + IF(AS675 &lt; 0, -AS675, 0)</f>
        <v>564.12591953046876</v>
      </c>
      <c r="AS676" s="79">
        <f t="shared" ca="1" si="566"/>
        <v>2435.8740804695312</v>
      </c>
      <c r="AT676" s="79">
        <f t="shared" ca="1" si="567"/>
        <v>2435.8740804695312</v>
      </c>
      <c r="AU676" s="79">
        <f t="shared" ca="1" si="550"/>
        <v>1828967.7235622816</v>
      </c>
      <c r="AV676" s="14">
        <f ca="1">SUM(AT$12:AT676)</f>
        <v>936016.96609797096</v>
      </c>
      <c r="AW676" s="77">
        <f ca="1">SUM(AR$12:AR676)+SUMIF(AS$12:AS676, "&lt;0")</f>
        <v>892950.75746431109</v>
      </c>
      <c r="AX676" s="14"/>
      <c r="AZ676" s="78">
        <v>44850</v>
      </c>
      <c r="BA676" s="79">
        <f t="shared" ca="1" si="568"/>
        <v>1500</v>
      </c>
      <c r="BB676" s="79">
        <f t="shared" ca="1" si="588"/>
        <v>1500</v>
      </c>
      <c r="BC676" s="79">
        <f t="shared" ref="BC676:BC739" ca="1" si="597" xml:space="preserve"> BE652 + IF(BD675 &lt; 0, -BD675, 0)</f>
        <v>0</v>
      </c>
      <c r="BD676" s="79">
        <f t="shared" ca="1" si="569"/>
        <v>1500</v>
      </c>
      <c r="BE676" s="79">
        <f t="shared" ca="1" si="570"/>
        <v>1500</v>
      </c>
      <c r="BF676" s="79">
        <f t="shared" ca="1" si="551"/>
        <v>968131.60100000002</v>
      </c>
      <c r="BG676" s="14">
        <f ca="1">SUM(BE$12:BE676)</f>
        <v>495679.95999999996</v>
      </c>
      <c r="BH676" s="77">
        <f ca="1">SUM(BC$12:BC676)+SUMIF(BD$12:BD676, "&lt;0")</f>
        <v>472451.64100000006</v>
      </c>
      <c r="BJ676" s="78">
        <v>44850</v>
      </c>
      <c r="BK676" s="79">
        <f t="shared" ca="1" si="571"/>
        <v>1750</v>
      </c>
      <c r="BL676" s="79">
        <f t="shared" ca="1" si="589"/>
        <v>1750</v>
      </c>
      <c r="BM676" s="79">
        <f t="shared" ref="BM676:BM739" ca="1" si="598" xml:space="preserve"> BO652 + IF(BN675 &lt; 0, -BN675, 0)</f>
        <v>0</v>
      </c>
      <c r="BN676" s="79">
        <f t="shared" ca="1" si="572"/>
        <v>1750</v>
      </c>
      <c r="BO676" s="79">
        <f t="shared" ca="1" si="573"/>
        <v>1750</v>
      </c>
      <c r="BP676" s="79">
        <f t="shared" ca="1" si="552"/>
        <v>1116381.601</v>
      </c>
      <c r="BQ676" s="14">
        <f ca="1">SUM(BO$12:BO676)</f>
        <v>571929.96</v>
      </c>
      <c r="BR676" s="77">
        <f ca="1">SUM(BM$12:BM676)+SUMIF(BN$12:BN676, "&lt;0")</f>
        <v>544451.64099999995</v>
      </c>
      <c r="BT676" s="78">
        <v>44850</v>
      </c>
      <c r="BU676" s="79">
        <f t="shared" ca="1" si="574"/>
        <v>2000</v>
      </c>
      <c r="BV676" s="79">
        <f t="shared" ca="1" si="590"/>
        <v>2000</v>
      </c>
      <c r="BW676" s="79">
        <f t="shared" ref="BW676:BW739" ca="1" si="599" xml:space="preserve"> BY652 + IF(BX675 &lt; 0, -BX675, 0)</f>
        <v>0</v>
      </c>
      <c r="BX676" s="79">
        <f t="shared" ca="1" si="575"/>
        <v>2000</v>
      </c>
      <c r="BY676" s="79">
        <f t="shared" ca="1" si="576"/>
        <v>2000</v>
      </c>
      <c r="BZ676" s="79">
        <f t="shared" ca="1" si="582"/>
        <v>1264081.4901089161</v>
      </c>
      <c r="CA676" s="14">
        <f ca="1">SUM(BY$12:BY676)</f>
        <v>647629.84910891624</v>
      </c>
      <c r="CB676" s="77">
        <f ca="1">SUM(BW$12:BW676)+SUMIF(BX$12:BX676, "&lt;0")</f>
        <v>616451.64100000006</v>
      </c>
      <c r="CD676" s="78">
        <v>44850</v>
      </c>
      <c r="CE676" s="79">
        <f t="shared" ca="1" si="577"/>
        <v>2500</v>
      </c>
      <c r="CF676" s="79">
        <f t="shared" ca="1" si="591"/>
        <v>2500</v>
      </c>
      <c r="CG676" s="79">
        <f t="shared" ref="CG676:CG739" ca="1" si="600" xml:space="preserve"> CI652 + IF(CH675 &lt; 0, -CH675, 0)</f>
        <v>273.01906374250802</v>
      </c>
      <c r="CH676" s="79">
        <f t="shared" ca="1" si="578"/>
        <v>2226.980936257492</v>
      </c>
      <c r="CI676" s="79">
        <f t="shared" ca="1" si="579"/>
        <v>2226.980936257492</v>
      </c>
      <c r="CJ676" s="79">
        <f t="shared" ca="1" si="553"/>
        <v>1551841.6999499127</v>
      </c>
      <c r="CK676" s="14">
        <f ca="1">SUM(CI$12:CI676)</f>
        <v>792841.92237237142</v>
      </c>
      <c r="CL676" s="77">
        <f ca="1">SUM(CG$12:CG676)+SUMIF(CH$12:CH676, "&lt;0")</f>
        <v>758999.7775775413</v>
      </c>
    </row>
    <row r="677" spans="1:90" x14ac:dyDescent="0.2">
      <c r="A677" s="56">
        <v>44851</v>
      </c>
      <c r="B677" s="76">
        <f ca="1">IF($A677&gt;= $C$5,$C$6, INDEX('[1]Historical Data'!$D$2:$D$742, MATCH(A677, '[1]Historical Data'!$B$2:$B$742, 0)))</f>
        <v>1942.7882857142852</v>
      </c>
      <c r="C677" s="79">
        <f t="shared" ca="1" si="583"/>
        <v>1942.7882857142852</v>
      </c>
      <c r="D677" s="79">
        <f t="shared" ca="1" si="592"/>
        <v>437.93600000000151</v>
      </c>
      <c r="E677" s="79">
        <f t="shared" ca="1" si="554"/>
        <v>1504.8522857142837</v>
      </c>
      <c r="F677" s="79">
        <f t="shared" ca="1" si="555"/>
        <v>1504.8522857142837</v>
      </c>
      <c r="G677" s="79">
        <f t="shared" ca="1" si="580"/>
        <v>1232647.8427143053</v>
      </c>
      <c r="H677" s="14">
        <f ca="1">SUM(F$12:F677)</f>
        <v>632235.23942857108</v>
      </c>
      <c r="I677" s="77">
        <f ca="1">SUM(D$12:D677)+SUMIF(E$12:E677, "&lt;0")</f>
        <v>600412.60328571382</v>
      </c>
      <c r="J677" s="14"/>
      <c r="K677" s="78">
        <v>44851</v>
      </c>
      <c r="L677" s="79">
        <f t="shared" ca="1" si="556"/>
        <v>1850.8969899038457</v>
      </c>
      <c r="M677" s="79">
        <f t="shared" ca="1" si="584"/>
        <v>1850.8969899038457</v>
      </c>
      <c r="N677" s="79">
        <f t="shared" ca="1" si="593"/>
        <v>437.93600000000151</v>
      </c>
      <c r="O677" s="79">
        <f t="shared" ca="1" si="557"/>
        <v>1412.9609899038442</v>
      </c>
      <c r="P677" s="79">
        <f t="shared" ca="1" si="558"/>
        <v>1412.9609899038442</v>
      </c>
      <c r="Q677" s="79">
        <f t="shared" ca="1" si="548"/>
        <v>1178064.4130028926</v>
      </c>
      <c r="R677" s="14">
        <f ca="1">SUM(P$12:P677)</f>
        <v>604116.50291057606</v>
      </c>
      <c r="S677" s="77">
        <f ca="1">SUM(N$12:N677)+SUMIF(O$12:O677, "&lt;0")</f>
        <v>573947.91009230644</v>
      </c>
      <c r="U677" s="78">
        <v>44851</v>
      </c>
      <c r="V677" s="79">
        <f t="shared" ca="1" si="559"/>
        <v>1250</v>
      </c>
      <c r="W677" s="79">
        <f t="shared" ca="1" si="585"/>
        <v>1250</v>
      </c>
      <c r="X677" s="79">
        <f t="shared" ca="1" si="594"/>
        <v>437.93600000000151</v>
      </c>
      <c r="Y677" s="79">
        <f t="shared" ca="1" si="560"/>
        <v>812.06399999999849</v>
      </c>
      <c r="Z677" s="79">
        <f t="shared" ca="1" si="561"/>
        <v>812.06399999999849</v>
      </c>
      <c r="AA677" s="79">
        <f t="shared" ca="1" si="549"/>
        <v>821131.60100000002</v>
      </c>
      <c r="AB677" s="14">
        <f ca="1">SUM(Z$12:Z677)</f>
        <v>420242.02399999998</v>
      </c>
      <c r="AC677" s="77">
        <f ca="1">SUM(X$12:X677)+SUMIF(Y$12:Y677, "&lt;0")</f>
        <v>400889.57699999999</v>
      </c>
      <c r="AE677" s="78">
        <v>44851</v>
      </c>
      <c r="AF677" s="79">
        <f t="shared" ca="1" si="562"/>
        <v>2000</v>
      </c>
      <c r="AG677" s="79">
        <f t="shared" ca="1" si="586"/>
        <v>2000</v>
      </c>
      <c r="AH677" s="79">
        <f t="shared" ca="1" si="595"/>
        <v>437.93600000000151</v>
      </c>
      <c r="AI677" s="79">
        <f t="shared" ca="1" si="563"/>
        <v>1562.0639999999985</v>
      </c>
      <c r="AJ677" s="79">
        <f t="shared" ca="1" si="564"/>
        <v>1562.0639999999985</v>
      </c>
      <c r="AK677" s="79">
        <f t="shared" ca="1" si="581"/>
        <v>1266081.4901089161</v>
      </c>
      <c r="AL677" s="14">
        <f ca="1">SUM(AJ$12:AJ677)</f>
        <v>649191.91310891625</v>
      </c>
      <c r="AM677" s="77">
        <f ca="1">SUM(AH$12:AH677)+SUMIF(AI$12:AI677, "&lt;0")</f>
        <v>616889.57700000005</v>
      </c>
      <c r="AO677" s="78">
        <v>44851</v>
      </c>
      <c r="AP677" s="79">
        <f t="shared" ca="1" si="565"/>
        <v>3000</v>
      </c>
      <c r="AQ677" s="79">
        <f t="shared" ca="1" si="587"/>
        <v>3000</v>
      </c>
      <c r="AR677" s="79">
        <f t="shared" ca="1" si="596"/>
        <v>1002.0619195304707</v>
      </c>
      <c r="AS677" s="79">
        <f t="shared" ca="1" si="566"/>
        <v>1997.9380804695293</v>
      </c>
      <c r="AT677" s="79">
        <f t="shared" ca="1" si="567"/>
        <v>1997.9380804695293</v>
      </c>
      <c r="AU677" s="79">
        <f t="shared" ca="1" si="550"/>
        <v>1831967.7235622816</v>
      </c>
      <c r="AV677" s="14">
        <f ca="1">SUM(AT$12:AT677)</f>
        <v>938014.90417844045</v>
      </c>
      <c r="AW677" s="77">
        <f ca="1">SUM(AR$12:AR677)+SUMIF(AS$12:AS677, "&lt;0")</f>
        <v>893952.81938384159</v>
      </c>
      <c r="AX677" s="14"/>
      <c r="AZ677" s="78">
        <v>44851</v>
      </c>
      <c r="BA677" s="79">
        <f t="shared" ca="1" si="568"/>
        <v>1500</v>
      </c>
      <c r="BB677" s="79">
        <f t="shared" ca="1" si="588"/>
        <v>1500</v>
      </c>
      <c r="BC677" s="79">
        <f t="shared" ca="1" si="597"/>
        <v>437.93600000000151</v>
      </c>
      <c r="BD677" s="79">
        <f t="shared" ca="1" si="569"/>
        <v>1062.0639999999985</v>
      </c>
      <c r="BE677" s="79">
        <f t="shared" ca="1" si="570"/>
        <v>1062.0639999999985</v>
      </c>
      <c r="BF677" s="79">
        <f t="shared" ca="1" si="551"/>
        <v>969631.60100000002</v>
      </c>
      <c r="BG677" s="14">
        <f ca="1">SUM(BE$12:BE677)</f>
        <v>496742.02399999998</v>
      </c>
      <c r="BH677" s="77">
        <f ca="1">SUM(BC$12:BC677)+SUMIF(BD$12:BD677, "&lt;0")</f>
        <v>472889.57700000005</v>
      </c>
      <c r="BJ677" s="78">
        <v>44851</v>
      </c>
      <c r="BK677" s="79">
        <f t="shared" ca="1" si="571"/>
        <v>1750</v>
      </c>
      <c r="BL677" s="79">
        <f t="shared" ca="1" si="589"/>
        <v>1750</v>
      </c>
      <c r="BM677" s="79">
        <f t="shared" ca="1" si="598"/>
        <v>437.93600000000151</v>
      </c>
      <c r="BN677" s="79">
        <f t="shared" ca="1" si="572"/>
        <v>1312.0639999999985</v>
      </c>
      <c r="BO677" s="79">
        <f t="shared" ca="1" si="573"/>
        <v>1312.0639999999985</v>
      </c>
      <c r="BP677" s="79">
        <f t="shared" ca="1" si="552"/>
        <v>1118131.601</v>
      </c>
      <c r="BQ677" s="14">
        <f ca="1">SUM(BO$12:BO677)</f>
        <v>573242.02399999998</v>
      </c>
      <c r="BR677" s="77">
        <f ca="1">SUM(BM$12:BM677)+SUMIF(BN$12:BN677, "&lt;0")</f>
        <v>544889.57699999993</v>
      </c>
      <c r="BT677" s="78">
        <v>44851</v>
      </c>
      <c r="BU677" s="79">
        <f t="shared" ca="1" si="574"/>
        <v>2000</v>
      </c>
      <c r="BV677" s="79">
        <f t="shared" ca="1" si="590"/>
        <v>2000</v>
      </c>
      <c r="BW677" s="79">
        <f t="shared" ca="1" si="599"/>
        <v>437.93600000000151</v>
      </c>
      <c r="BX677" s="79">
        <f t="shared" ca="1" si="575"/>
        <v>1562.0639999999985</v>
      </c>
      <c r="BY677" s="79">
        <f t="shared" ca="1" si="576"/>
        <v>1562.0639999999985</v>
      </c>
      <c r="BZ677" s="79">
        <f t="shared" ca="1" si="582"/>
        <v>1266081.4901089161</v>
      </c>
      <c r="CA677" s="14">
        <f ca="1">SUM(BY$12:BY677)</f>
        <v>649191.91310891625</v>
      </c>
      <c r="CB677" s="77">
        <f ca="1">SUM(BW$12:BW677)+SUMIF(BX$12:BX677, "&lt;0")</f>
        <v>616889.57700000005</v>
      </c>
      <c r="CD677" s="78">
        <v>44851</v>
      </c>
      <c r="CE677" s="79">
        <f t="shared" ca="1" si="577"/>
        <v>2500</v>
      </c>
      <c r="CF677" s="79">
        <f t="shared" ca="1" si="591"/>
        <v>2500</v>
      </c>
      <c r="CG677" s="79">
        <f t="shared" ca="1" si="600"/>
        <v>687.44981709540662</v>
      </c>
      <c r="CH677" s="79">
        <f t="shared" ca="1" si="578"/>
        <v>1812.5501829045934</v>
      </c>
      <c r="CI677" s="79">
        <f t="shared" ca="1" si="579"/>
        <v>1812.5501829045934</v>
      </c>
      <c r="CJ677" s="79">
        <f t="shared" ca="1" si="553"/>
        <v>1554341.6999499127</v>
      </c>
      <c r="CK677" s="14">
        <f ca="1">SUM(CI$12:CI677)</f>
        <v>794654.47255527601</v>
      </c>
      <c r="CL677" s="77">
        <f ca="1">SUM(CG$12:CG677)+SUMIF(CH$12:CH677, "&lt;0")</f>
        <v>759687.22739463672</v>
      </c>
    </row>
    <row r="678" spans="1:90" x14ac:dyDescent="0.2">
      <c r="A678" s="56">
        <v>44852</v>
      </c>
      <c r="B678" s="76">
        <f ca="1">IF($A678&gt;= $C$5,$C$6, INDEX('[1]Historical Data'!$D$2:$D$742, MATCH(A678, '[1]Historical Data'!$B$2:$B$742, 0)))</f>
        <v>1942.7882857142852</v>
      </c>
      <c r="C678" s="79">
        <f t="shared" ca="1" si="583"/>
        <v>1942.7882857142852</v>
      </c>
      <c r="D678" s="79">
        <f t="shared" ca="1" si="592"/>
        <v>1587.7700000000004</v>
      </c>
      <c r="E678" s="79">
        <f t="shared" ca="1" si="554"/>
        <v>355.01828571428473</v>
      </c>
      <c r="F678" s="79">
        <f t="shared" ca="1" si="555"/>
        <v>355.01828571428473</v>
      </c>
      <c r="G678" s="79">
        <f t="shared" ca="1" si="580"/>
        <v>1234590.6310000196</v>
      </c>
      <c r="H678" s="14">
        <f ca="1">SUM(F$12:F678)</f>
        <v>632590.2577142854</v>
      </c>
      <c r="I678" s="77">
        <f ca="1">SUM(D$12:D678)+SUMIF(E$12:E678, "&lt;0")</f>
        <v>602000.37328571384</v>
      </c>
      <c r="J678" s="14"/>
      <c r="K678" s="78">
        <v>44852</v>
      </c>
      <c r="L678" s="79">
        <f t="shared" ca="1" si="556"/>
        <v>1850.8969899038457</v>
      </c>
      <c r="M678" s="79">
        <f t="shared" ca="1" si="584"/>
        <v>1850.8969899038457</v>
      </c>
      <c r="N678" s="79">
        <f t="shared" ca="1" si="593"/>
        <v>1587.7700000000004</v>
      </c>
      <c r="O678" s="79">
        <f t="shared" ca="1" si="557"/>
        <v>263.12698990384524</v>
      </c>
      <c r="P678" s="79">
        <f t="shared" ca="1" si="558"/>
        <v>263.12698990384524</v>
      </c>
      <c r="Q678" s="79">
        <f t="shared" ca="1" si="548"/>
        <v>1179915.3099927965</v>
      </c>
      <c r="R678" s="14">
        <f ca="1">SUM(P$12:P678)</f>
        <v>604379.62990047992</v>
      </c>
      <c r="S678" s="77">
        <f ca="1">SUM(N$12:N678)+SUMIF(O$12:O678, "&lt;0")</f>
        <v>575535.68009230646</v>
      </c>
      <c r="U678" s="78">
        <v>44852</v>
      </c>
      <c r="V678" s="79">
        <f t="shared" ca="1" si="559"/>
        <v>1250</v>
      </c>
      <c r="W678" s="79">
        <f t="shared" ca="1" si="585"/>
        <v>1250</v>
      </c>
      <c r="X678" s="79">
        <f t="shared" ca="1" si="594"/>
        <v>1250</v>
      </c>
      <c r="Y678" s="79">
        <f t="shared" ca="1" si="560"/>
        <v>0</v>
      </c>
      <c r="Z678" s="79">
        <f t="shared" ca="1" si="561"/>
        <v>0</v>
      </c>
      <c r="AA678" s="79">
        <f t="shared" ca="1" si="549"/>
        <v>822381.60100000002</v>
      </c>
      <c r="AB678" s="14">
        <f ca="1">SUM(Z$12:Z678)</f>
        <v>420242.02399999998</v>
      </c>
      <c r="AC678" s="77">
        <f ca="1">SUM(X$12:X678)+SUMIF(Y$12:Y678, "&lt;0")</f>
        <v>402139.57699999999</v>
      </c>
      <c r="AE678" s="78">
        <v>44852</v>
      </c>
      <c r="AF678" s="79">
        <f t="shared" ca="1" si="562"/>
        <v>2000</v>
      </c>
      <c r="AG678" s="79">
        <f t="shared" ca="1" si="586"/>
        <v>2000</v>
      </c>
      <c r="AH678" s="79">
        <f t="shared" ca="1" si="595"/>
        <v>1587.7700000000004</v>
      </c>
      <c r="AI678" s="79">
        <f t="shared" ca="1" si="563"/>
        <v>412.22999999999956</v>
      </c>
      <c r="AJ678" s="79">
        <f t="shared" ca="1" si="564"/>
        <v>412.22999999999956</v>
      </c>
      <c r="AK678" s="79">
        <f t="shared" ca="1" si="581"/>
        <v>1268081.4901089161</v>
      </c>
      <c r="AL678" s="14">
        <f ca="1">SUM(AJ$12:AJ678)</f>
        <v>649604.14310891624</v>
      </c>
      <c r="AM678" s="77">
        <f ca="1">SUM(AH$12:AH678)+SUMIF(AI$12:AI678, "&lt;0")</f>
        <v>618477.34700000007</v>
      </c>
      <c r="AO678" s="78">
        <v>44852</v>
      </c>
      <c r="AP678" s="79">
        <f t="shared" ca="1" si="565"/>
        <v>3000</v>
      </c>
      <c r="AQ678" s="79">
        <f t="shared" ca="1" si="587"/>
        <v>3000</v>
      </c>
      <c r="AR678" s="79">
        <f t="shared" ca="1" si="596"/>
        <v>2151.8959195304697</v>
      </c>
      <c r="AS678" s="79">
        <f t="shared" ca="1" si="566"/>
        <v>848.10408046953034</v>
      </c>
      <c r="AT678" s="79">
        <f t="shared" ca="1" si="567"/>
        <v>848.10408046953034</v>
      </c>
      <c r="AU678" s="79">
        <f t="shared" ca="1" si="550"/>
        <v>1834967.7235622816</v>
      </c>
      <c r="AV678" s="14">
        <f ca="1">SUM(AT$12:AT678)</f>
        <v>938863.00825891003</v>
      </c>
      <c r="AW678" s="77">
        <f ca="1">SUM(AR$12:AR678)+SUMIF(AS$12:AS678, "&lt;0")</f>
        <v>896104.71530337201</v>
      </c>
      <c r="AX678" s="14"/>
      <c r="AZ678" s="78">
        <v>44852</v>
      </c>
      <c r="BA678" s="79">
        <f t="shared" ca="1" si="568"/>
        <v>1500</v>
      </c>
      <c r="BB678" s="79">
        <f t="shared" ca="1" si="588"/>
        <v>1500</v>
      </c>
      <c r="BC678" s="79">
        <f t="shared" ca="1" si="597"/>
        <v>1500</v>
      </c>
      <c r="BD678" s="79">
        <f t="shared" ca="1" si="569"/>
        <v>0</v>
      </c>
      <c r="BE678" s="79">
        <f t="shared" ca="1" si="570"/>
        <v>0</v>
      </c>
      <c r="BF678" s="79">
        <f t="shared" ca="1" si="551"/>
        <v>971131.60100000002</v>
      </c>
      <c r="BG678" s="14">
        <f ca="1">SUM(BE$12:BE678)</f>
        <v>496742.02399999998</v>
      </c>
      <c r="BH678" s="77">
        <f ca="1">SUM(BC$12:BC678)+SUMIF(BD$12:BD678, "&lt;0")</f>
        <v>474389.57700000005</v>
      </c>
      <c r="BJ678" s="78">
        <v>44852</v>
      </c>
      <c r="BK678" s="79">
        <f t="shared" ca="1" si="571"/>
        <v>1750</v>
      </c>
      <c r="BL678" s="79">
        <f t="shared" ca="1" si="589"/>
        <v>1750</v>
      </c>
      <c r="BM678" s="79">
        <f t="shared" ca="1" si="598"/>
        <v>1587.7700000000004</v>
      </c>
      <c r="BN678" s="79">
        <f t="shared" ca="1" si="572"/>
        <v>162.22999999999956</v>
      </c>
      <c r="BO678" s="79">
        <f t="shared" ca="1" si="573"/>
        <v>162.22999999999956</v>
      </c>
      <c r="BP678" s="79">
        <f t="shared" ca="1" si="552"/>
        <v>1119881.601</v>
      </c>
      <c r="BQ678" s="14">
        <f ca="1">SUM(BO$12:BO678)</f>
        <v>573404.25399999996</v>
      </c>
      <c r="BR678" s="77">
        <f ca="1">SUM(BM$12:BM678)+SUMIF(BN$12:BN678, "&lt;0")</f>
        <v>546477.34699999995</v>
      </c>
      <c r="BT678" s="78">
        <v>44852</v>
      </c>
      <c r="BU678" s="79">
        <f t="shared" ca="1" si="574"/>
        <v>2000</v>
      </c>
      <c r="BV678" s="79">
        <f t="shared" ca="1" si="590"/>
        <v>2000</v>
      </c>
      <c r="BW678" s="79">
        <f t="shared" ca="1" si="599"/>
        <v>1587.7700000000004</v>
      </c>
      <c r="BX678" s="79">
        <f t="shared" ca="1" si="575"/>
        <v>412.22999999999956</v>
      </c>
      <c r="BY678" s="79">
        <f t="shared" ca="1" si="576"/>
        <v>412.22999999999956</v>
      </c>
      <c r="BZ678" s="79">
        <f t="shared" ca="1" si="582"/>
        <v>1268081.4901089161</v>
      </c>
      <c r="CA678" s="14">
        <f ca="1">SUM(BY$12:BY678)</f>
        <v>649604.14310891624</v>
      </c>
      <c r="CB678" s="77">
        <f ca="1">SUM(BW$12:BW678)+SUMIF(BX$12:BX678, "&lt;0")</f>
        <v>618477.34700000007</v>
      </c>
      <c r="CD678" s="78">
        <v>44852</v>
      </c>
      <c r="CE678" s="79">
        <f t="shared" ca="1" si="577"/>
        <v>2500</v>
      </c>
      <c r="CF678" s="79">
        <f t="shared" ca="1" si="591"/>
        <v>2500</v>
      </c>
      <c r="CG678" s="79">
        <f t="shared" ca="1" si="600"/>
        <v>1813.7785704483031</v>
      </c>
      <c r="CH678" s="79">
        <f t="shared" ca="1" si="578"/>
        <v>686.22142955169693</v>
      </c>
      <c r="CI678" s="79">
        <f t="shared" ca="1" si="579"/>
        <v>686.22142955169693</v>
      </c>
      <c r="CJ678" s="79">
        <f t="shared" ca="1" si="553"/>
        <v>1556841.6999499127</v>
      </c>
      <c r="CK678" s="14">
        <f ca="1">SUM(CI$12:CI678)</f>
        <v>795340.69398482773</v>
      </c>
      <c r="CL678" s="77">
        <f ca="1">SUM(CG$12:CG678)+SUMIF(CH$12:CH678, "&lt;0")</f>
        <v>761501.005965085</v>
      </c>
    </row>
    <row r="679" spans="1:90" x14ac:dyDescent="0.2">
      <c r="A679" s="56">
        <v>44853</v>
      </c>
      <c r="B679" s="76">
        <f ca="1">IF($A679&gt;= $C$5,$C$6, INDEX('[1]Historical Data'!$D$2:$D$742, MATCH(A679, '[1]Historical Data'!$B$2:$B$742, 0)))</f>
        <v>1942.7882857142852</v>
      </c>
      <c r="C679" s="79">
        <f t="shared" ca="1" si="583"/>
        <v>1942.7882857142852</v>
      </c>
      <c r="D679" s="79">
        <f t="shared" ca="1" si="592"/>
        <v>1942.7882857142852</v>
      </c>
      <c r="E679" s="79">
        <f t="shared" ca="1" si="554"/>
        <v>0</v>
      </c>
      <c r="F679" s="79">
        <f t="shared" ca="1" si="555"/>
        <v>0</v>
      </c>
      <c r="G679" s="79">
        <f t="shared" ca="1" si="580"/>
        <v>1236533.419285734</v>
      </c>
      <c r="H679" s="14">
        <f ca="1">SUM(F$12:F679)</f>
        <v>632590.2577142854</v>
      </c>
      <c r="I679" s="77">
        <f ca="1">SUM(D$12:D679)+SUMIF(E$12:E679, "&lt;0")</f>
        <v>603943.16157142818</v>
      </c>
      <c r="J679" s="14"/>
      <c r="K679" s="78">
        <v>44853</v>
      </c>
      <c r="L679" s="79">
        <f t="shared" ca="1" si="556"/>
        <v>1850.8969899038457</v>
      </c>
      <c r="M679" s="79">
        <f t="shared" ca="1" si="584"/>
        <v>1850.8969899038457</v>
      </c>
      <c r="N679" s="79">
        <f t="shared" ca="1" si="593"/>
        <v>1850.8969899038457</v>
      </c>
      <c r="O679" s="79">
        <f t="shared" ca="1" si="557"/>
        <v>0</v>
      </c>
      <c r="P679" s="79">
        <f t="shared" ca="1" si="558"/>
        <v>0</v>
      </c>
      <c r="Q679" s="79">
        <f t="shared" ca="1" si="548"/>
        <v>1181766.2069827004</v>
      </c>
      <c r="R679" s="14">
        <f ca="1">SUM(P$12:P679)</f>
        <v>604379.62990047992</v>
      </c>
      <c r="S679" s="77">
        <f ca="1">SUM(N$12:N679)+SUMIF(O$12:O679, "&lt;0")</f>
        <v>577386.57708221034</v>
      </c>
      <c r="U679" s="78">
        <v>44853</v>
      </c>
      <c r="V679" s="79">
        <f t="shared" ca="1" si="559"/>
        <v>1250</v>
      </c>
      <c r="W679" s="79">
        <f t="shared" ca="1" si="585"/>
        <v>1250</v>
      </c>
      <c r="X679" s="79">
        <f t="shared" ca="1" si="594"/>
        <v>1250</v>
      </c>
      <c r="Y679" s="79">
        <f t="shared" ca="1" si="560"/>
        <v>0</v>
      </c>
      <c r="Z679" s="79">
        <f t="shared" ca="1" si="561"/>
        <v>0</v>
      </c>
      <c r="AA679" s="79">
        <f t="shared" ca="1" si="549"/>
        <v>823631.60100000002</v>
      </c>
      <c r="AB679" s="14">
        <f ca="1">SUM(Z$12:Z679)</f>
        <v>420242.02399999998</v>
      </c>
      <c r="AC679" s="77">
        <f ca="1">SUM(X$12:X679)+SUMIF(Y$12:Y679, "&lt;0")</f>
        <v>403389.57699999999</v>
      </c>
      <c r="AE679" s="78">
        <v>44853</v>
      </c>
      <c r="AF679" s="79">
        <f t="shared" ca="1" si="562"/>
        <v>2000</v>
      </c>
      <c r="AG679" s="79">
        <f t="shared" ca="1" si="586"/>
        <v>2000</v>
      </c>
      <c r="AH679" s="79">
        <f t="shared" ca="1" si="595"/>
        <v>1984.7629999999963</v>
      </c>
      <c r="AI679" s="79">
        <f t="shared" ca="1" si="563"/>
        <v>15.237000000003718</v>
      </c>
      <c r="AJ679" s="79">
        <f t="shared" ca="1" si="564"/>
        <v>15.237000000003718</v>
      </c>
      <c r="AK679" s="79">
        <f t="shared" ca="1" si="581"/>
        <v>1270081.4901089161</v>
      </c>
      <c r="AL679" s="14">
        <f ca="1">SUM(AJ$12:AJ679)</f>
        <v>649619.3801089162</v>
      </c>
      <c r="AM679" s="77">
        <f ca="1">SUM(AH$12:AH679)+SUMIF(AI$12:AI679, "&lt;0")</f>
        <v>620462.1100000001</v>
      </c>
      <c r="AO679" s="78">
        <v>44853</v>
      </c>
      <c r="AP679" s="79">
        <f t="shared" ca="1" si="565"/>
        <v>3000</v>
      </c>
      <c r="AQ679" s="79">
        <f t="shared" ca="1" si="587"/>
        <v>3000</v>
      </c>
      <c r="AR679" s="79">
        <f t="shared" ca="1" si="596"/>
        <v>2548.8889195304655</v>
      </c>
      <c r="AS679" s="79">
        <f t="shared" ca="1" si="566"/>
        <v>451.1110804695345</v>
      </c>
      <c r="AT679" s="79">
        <f t="shared" ca="1" si="567"/>
        <v>451.1110804695345</v>
      </c>
      <c r="AU679" s="79">
        <f t="shared" ca="1" si="550"/>
        <v>1837967.7235622816</v>
      </c>
      <c r="AV679" s="14">
        <f ca="1">SUM(AT$12:AT679)</f>
        <v>939314.1193393796</v>
      </c>
      <c r="AW679" s="77">
        <f ca="1">SUM(AR$12:AR679)+SUMIF(AS$12:AS679, "&lt;0")</f>
        <v>898653.60422290245</v>
      </c>
      <c r="AX679" s="14"/>
      <c r="AZ679" s="78">
        <v>44853</v>
      </c>
      <c r="BA679" s="79">
        <f t="shared" ca="1" si="568"/>
        <v>1500</v>
      </c>
      <c r="BB679" s="79">
        <f t="shared" ca="1" si="588"/>
        <v>1500</v>
      </c>
      <c r="BC679" s="79">
        <f t="shared" ca="1" si="597"/>
        <v>1500</v>
      </c>
      <c r="BD679" s="79">
        <f t="shared" ca="1" si="569"/>
        <v>0</v>
      </c>
      <c r="BE679" s="79">
        <f t="shared" ca="1" si="570"/>
        <v>0</v>
      </c>
      <c r="BF679" s="79">
        <f t="shared" ca="1" si="551"/>
        <v>972631.60100000002</v>
      </c>
      <c r="BG679" s="14">
        <f ca="1">SUM(BE$12:BE679)</f>
        <v>496742.02399999998</v>
      </c>
      <c r="BH679" s="77">
        <f ca="1">SUM(BC$12:BC679)+SUMIF(BD$12:BD679, "&lt;0")</f>
        <v>475889.57700000005</v>
      </c>
      <c r="BJ679" s="78">
        <v>44853</v>
      </c>
      <c r="BK679" s="79">
        <f t="shared" ca="1" si="571"/>
        <v>1750</v>
      </c>
      <c r="BL679" s="79">
        <f t="shared" ca="1" si="589"/>
        <v>1750</v>
      </c>
      <c r="BM679" s="79">
        <f t="shared" ca="1" si="598"/>
        <v>1750</v>
      </c>
      <c r="BN679" s="79">
        <f t="shared" ca="1" si="572"/>
        <v>0</v>
      </c>
      <c r="BO679" s="79">
        <f t="shared" ca="1" si="573"/>
        <v>0</v>
      </c>
      <c r="BP679" s="79">
        <f t="shared" ca="1" si="552"/>
        <v>1121631.601</v>
      </c>
      <c r="BQ679" s="14">
        <f ca="1">SUM(BO$12:BO679)</f>
        <v>573404.25399999996</v>
      </c>
      <c r="BR679" s="77">
        <f ca="1">SUM(BM$12:BM679)+SUMIF(BN$12:BN679, "&lt;0")</f>
        <v>548227.34699999995</v>
      </c>
      <c r="BT679" s="78">
        <v>44853</v>
      </c>
      <c r="BU679" s="79">
        <f t="shared" ca="1" si="574"/>
        <v>2000</v>
      </c>
      <c r="BV679" s="79">
        <f t="shared" ca="1" si="590"/>
        <v>2000</v>
      </c>
      <c r="BW679" s="79">
        <f t="shared" ca="1" si="599"/>
        <v>1984.7629999999963</v>
      </c>
      <c r="BX679" s="79">
        <f t="shared" ca="1" si="575"/>
        <v>15.237000000003718</v>
      </c>
      <c r="BY679" s="79">
        <f t="shared" ca="1" si="576"/>
        <v>15.237000000003718</v>
      </c>
      <c r="BZ679" s="79">
        <f t="shared" ca="1" si="582"/>
        <v>1270081.4901089161</v>
      </c>
      <c r="CA679" s="14">
        <f ca="1">SUM(BY$12:BY679)</f>
        <v>649619.3801089162</v>
      </c>
      <c r="CB679" s="77">
        <f ca="1">SUM(BW$12:BW679)+SUMIF(BX$12:BX679, "&lt;0")</f>
        <v>620462.1100000001</v>
      </c>
      <c r="CD679" s="78">
        <v>44853</v>
      </c>
      <c r="CE679" s="79">
        <f t="shared" ca="1" si="577"/>
        <v>2500</v>
      </c>
      <c r="CF679" s="79">
        <f t="shared" ca="1" si="591"/>
        <v>2500</v>
      </c>
      <c r="CG679" s="79">
        <f t="shared" ca="1" si="600"/>
        <v>2187.266323801196</v>
      </c>
      <c r="CH679" s="79">
        <f t="shared" ca="1" si="578"/>
        <v>312.73367619880401</v>
      </c>
      <c r="CI679" s="79">
        <f t="shared" ca="1" si="579"/>
        <v>312.73367619880401</v>
      </c>
      <c r="CJ679" s="79">
        <f t="shared" ca="1" si="553"/>
        <v>1559341.6999499127</v>
      </c>
      <c r="CK679" s="14">
        <f ca="1">SUM(CI$12:CI679)</f>
        <v>795653.42766102648</v>
      </c>
      <c r="CL679" s="77">
        <f ca="1">SUM(CG$12:CG679)+SUMIF(CH$12:CH679, "&lt;0")</f>
        <v>763688.27228888625</v>
      </c>
    </row>
    <row r="680" spans="1:90" x14ac:dyDescent="0.2">
      <c r="A680" s="56">
        <v>44854</v>
      </c>
      <c r="B680" s="76">
        <f ca="1">IF($A680&gt;= $C$5,$C$6, INDEX('[1]Historical Data'!$D$2:$D$742, MATCH(A680, '[1]Historical Data'!$B$2:$B$742, 0)))</f>
        <v>1942.7882857142852</v>
      </c>
      <c r="C680" s="79">
        <f t="shared" ca="1" si="583"/>
        <v>1942.7882857142852</v>
      </c>
      <c r="D680" s="79">
        <f t="shared" ca="1" si="592"/>
        <v>1406.6237142857051</v>
      </c>
      <c r="E680" s="79">
        <f t="shared" ca="1" si="554"/>
        <v>536.16457142858008</v>
      </c>
      <c r="F680" s="79">
        <f t="shared" ca="1" si="555"/>
        <v>536.16457142858008</v>
      </c>
      <c r="G680" s="79">
        <f t="shared" ca="1" si="580"/>
        <v>1238476.2075714483</v>
      </c>
      <c r="H680" s="14">
        <f ca="1">SUM(F$12:F680)</f>
        <v>633126.42228571395</v>
      </c>
      <c r="I680" s="77">
        <f ca="1">SUM(D$12:D680)+SUMIF(E$12:E680, "&lt;0")</f>
        <v>605349.78528571385</v>
      </c>
      <c r="J680" s="14"/>
      <c r="K680" s="78">
        <v>44854</v>
      </c>
      <c r="L680" s="79">
        <f t="shared" ca="1" si="556"/>
        <v>1850.8969899038457</v>
      </c>
      <c r="M680" s="79">
        <f t="shared" ca="1" si="584"/>
        <v>1850.8969899038457</v>
      </c>
      <c r="N680" s="79">
        <f t="shared" ca="1" si="593"/>
        <v>1498.5150100961446</v>
      </c>
      <c r="O680" s="79">
        <f t="shared" ca="1" si="557"/>
        <v>352.3819798077011</v>
      </c>
      <c r="P680" s="79">
        <f t="shared" ca="1" si="558"/>
        <v>352.3819798077011</v>
      </c>
      <c r="Q680" s="79">
        <f t="shared" ca="1" si="548"/>
        <v>1183617.1039726043</v>
      </c>
      <c r="R680" s="14">
        <f ca="1">SUM(P$12:P680)</f>
        <v>604732.01188028767</v>
      </c>
      <c r="S680" s="77">
        <f ca="1">SUM(N$12:N680)+SUMIF(O$12:O680, "&lt;0")</f>
        <v>578885.09209230647</v>
      </c>
      <c r="U680" s="78">
        <v>44854</v>
      </c>
      <c r="V680" s="79">
        <f t="shared" ca="1" si="559"/>
        <v>1250</v>
      </c>
      <c r="W680" s="79">
        <f t="shared" ca="1" si="585"/>
        <v>1250</v>
      </c>
      <c r="X680" s="79">
        <f t="shared" ca="1" si="594"/>
        <v>1250</v>
      </c>
      <c r="Y680" s="79">
        <f t="shared" ca="1" si="560"/>
        <v>0</v>
      </c>
      <c r="Z680" s="79">
        <f t="shared" ca="1" si="561"/>
        <v>0</v>
      </c>
      <c r="AA680" s="79">
        <f t="shared" ca="1" si="549"/>
        <v>824881.60100000002</v>
      </c>
      <c r="AB680" s="14">
        <f ca="1">SUM(Z$12:Z680)</f>
        <v>420242.02399999998</v>
      </c>
      <c r="AC680" s="77">
        <f ca="1">SUM(X$12:X680)+SUMIF(Y$12:Y680, "&lt;0")</f>
        <v>404639.57699999999</v>
      </c>
      <c r="AE680" s="78">
        <v>44854</v>
      </c>
      <c r="AF680" s="79">
        <f t="shared" ca="1" si="562"/>
        <v>2000</v>
      </c>
      <c r="AG680" s="79">
        <f t="shared" ca="1" si="586"/>
        <v>2000</v>
      </c>
      <c r="AH680" s="79">
        <f t="shared" ca="1" si="595"/>
        <v>1364.648999999994</v>
      </c>
      <c r="AI680" s="79">
        <f t="shared" ca="1" si="563"/>
        <v>635.35100000000602</v>
      </c>
      <c r="AJ680" s="79">
        <f t="shared" ca="1" si="564"/>
        <v>635.35100000000602</v>
      </c>
      <c r="AK680" s="79">
        <f t="shared" ca="1" si="581"/>
        <v>1272081.4901089161</v>
      </c>
      <c r="AL680" s="14">
        <f ca="1">SUM(AJ$12:AJ680)</f>
        <v>650254.73110891622</v>
      </c>
      <c r="AM680" s="77">
        <f ca="1">SUM(AH$12:AH680)+SUMIF(AI$12:AI680, "&lt;0")</f>
        <v>621826.75900000008</v>
      </c>
      <c r="AO680" s="78">
        <v>44854</v>
      </c>
      <c r="AP680" s="79">
        <f t="shared" ca="1" si="565"/>
        <v>3000</v>
      </c>
      <c r="AQ680" s="79">
        <f t="shared" ca="1" si="587"/>
        <v>3000</v>
      </c>
      <c r="AR680" s="79">
        <f t="shared" ca="1" si="596"/>
        <v>1928.7749195304632</v>
      </c>
      <c r="AS680" s="79">
        <f t="shared" ca="1" si="566"/>
        <v>1071.2250804695368</v>
      </c>
      <c r="AT680" s="79">
        <f t="shared" ca="1" si="567"/>
        <v>1071.2250804695368</v>
      </c>
      <c r="AU680" s="79">
        <f t="shared" ca="1" si="550"/>
        <v>1840967.7235622816</v>
      </c>
      <c r="AV680" s="14">
        <f ca="1">SUM(AT$12:AT680)</f>
        <v>940385.34441984911</v>
      </c>
      <c r="AW680" s="77">
        <f ca="1">SUM(AR$12:AR680)+SUMIF(AS$12:AS680, "&lt;0")</f>
        <v>900582.37914243294</v>
      </c>
      <c r="AX680" s="14"/>
      <c r="AZ680" s="78">
        <v>44854</v>
      </c>
      <c r="BA680" s="79">
        <f t="shared" ca="1" si="568"/>
        <v>1500</v>
      </c>
      <c r="BB680" s="79">
        <f t="shared" ca="1" si="588"/>
        <v>1500</v>
      </c>
      <c r="BC680" s="79">
        <f t="shared" ca="1" si="597"/>
        <v>1500</v>
      </c>
      <c r="BD680" s="79">
        <f t="shared" ca="1" si="569"/>
        <v>0</v>
      </c>
      <c r="BE680" s="79">
        <f t="shared" ca="1" si="570"/>
        <v>0</v>
      </c>
      <c r="BF680" s="79">
        <f t="shared" ca="1" si="551"/>
        <v>974131.60100000002</v>
      </c>
      <c r="BG680" s="14">
        <f ca="1">SUM(BE$12:BE680)</f>
        <v>496742.02399999998</v>
      </c>
      <c r="BH680" s="77">
        <f ca="1">SUM(BC$12:BC680)+SUMIF(BD$12:BD680, "&lt;0")</f>
        <v>477389.57700000005</v>
      </c>
      <c r="BJ680" s="78">
        <v>44854</v>
      </c>
      <c r="BK680" s="79">
        <f t="shared" ca="1" si="571"/>
        <v>1750</v>
      </c>
      <c r="BL680" s="79">
        <f t="shared" ca="1" si="589"/>
        <v>1750</v>
      </c>
      <c r="BM680" s="79">
        <f t="shared" ca="1" si="598"/>
        <v>1599.4119999999903</v>
      </c>
      <c r="BN680" s="79">
        <f t="shared" ca="1" si="572"/>
        <v>150.58800000000974</v>
      </c>
      <c r="BO680" s="79">
        <f t="shared" ca="1" si="573"/>
        <v>150.58800000000974</v>
      </c>
      <c r="BP680" s="79">
        <f t="shared" ca="1" si="552"/>
        <v>1123381.601</v>
      </c>
      <c r="BQ680" s="14">
        <f ca="1">SUM(BO$12:BO680)</f>
        <v>573554.84199999995</v>
      </c>
      <c r="BR680" s="77">
        <f ca="1">SUM(BM$12:BM680)+SUMIF(BN$12:BN680, "&lt;0")</f>
        <v>549826.75899999996</v>
      </c>
      <c r="BT680" s="78">
        <v>44854</v>
      </c>
      <c r="BU680" s="79">
        <f t="shared" ca="1" si="574"/>
        <v>2000</v>
      </c>
      <c r="BV680" s="79">
        <f t="shared" ca="1" si="590"/>
        <v>2000</v>
      </c>
      <c r="BW680" s="79">
        <f t="shared" ca="1" si="599"/>
        <v>1364.648999999994</v>
      </c>
      <c r="BX680" s="79">
        <f t="shared" ca="1" si="575"/>
        <v>635.35100000000602</v>
      </c>
      <c r="BY680" s="79">
        <f t="shared" ca="1" si="576"/>
        <v>635.35100000000602</v>
      </c>
      <c r="BZ680" s="79">
        <f t="shared" ca="1" si="582"/>
        <v>1272081.4901089161</v>
      </c>
      <c r="CA680" s="14">
        <f ca="1">SUM(BY$12:BY680)</f>
        <v>650254.73110891622</v>
      </c>
      <c r="CB680" s="77">
        <f ca="1">SUM(BW$12:BW680)+SUMIF(BX$12:BX680, "&lt;0")</f>
        <v>621826.75900000008</v>
      </c>
      <c r="CD680" s="78">
        <v>44854</v>
      </c>
      <c r="CE680" s="79">
        <f t="shared" ca="1" si="577"/>
        <v>2500</v>
      </c>
      <c r="CF680" s="79">
        <f t="shared" ca="1" si="591"/>
        <v>2500</v>
      </c>
      <c r="CG680" s="79">
        <f t="shared" ca="1" si="600"/>
        <v>1543.6470771540908</v>
      </c>
      <c r="CH680" s="79">
        <f t="shared" ca="1" si="578"/>
        <v>956.35292284590923</v>
      </c>
      <c r="CI680" s="79">
        <f t="shared" ca="1" si="579"/>
        <v>956.35292284590923</v>
      </c>
      <c r="CJ680" s="79">
        <f t="shared" ca="1" si="553"/>
        <v>1561841.6999499127</v>
      </c>
      <c r="CK680" s="14">
        <f ca="1">SUM(CI$12:CI680)</f>
        <v>796609.78058387234</v>
      </c>
      <c r="CL680" s="77">
        <f ca="1">SUM(CG$12:CG680)+SUMIF(CH$12:CH680, "&lt;0")</f>
        <v>765231.91936604038</v>
      </c>
    </row>
    <row r="681" spans="1:90" x14ac:dyDescent="0.2">
      <c r="A681" s="56">
        <v>44855</v>
      </c>
      <c r="B681" s="76">
        <f ca="1">IF($A681&gt;= $C$5,$C$6, INDEX('[1]Historical Data'!$D$2:$D$742, MATCH(A681, '[1]Historical Data'!$B$2:$B$742, 0)))</f>
        <v>1942.7882857142852</v>
      </c>
      <c r="C681" s="79">
        <f t="shared" ca="1" si="583"/>
        <v>1942.7882857142852</v>
      </c>
      <c r="D681" s="79">
        <f t="shared" ca="1" si="592"/>
        <v>1942.7882857142852</v>
      </c>
      <c r="E681" s="79">
        <f t="shared" ca="1" si="554"/>
        <v>0</v>
      </c>
      <c r="F681" s="79">
        <f t="shared" ca="1" si="555"/>
        <v>0</v>
      </c>
      <c r="G681" s="79">
        <f t="shared" ca="1" si="580"/>
        <v>1240418.9958571626</v>
      </c>
      <c r="H681" s="14">
        <f ca="1">SUM(F$12:F681)</f>
        <v>633126.42228571395</v>
      </c>
      <c r="I681" s="77">
        <f ca="1">SUM(D$12:D681)+SUMIF(E$12:E681, "&lt;0")</f>
        <v>607292.57357142819</v>
      </c>
      <c r="J681" s="14"/>
      <c r="K681" s="78">
        <v>44855</v>
      </c>
      <c r="L681" s="79">
        <f t="shared" ca="1" si="556"/>
        <v>1850.8969899038457</v>
      </c>
      <c r="M681" s="79">
        <f t="shared" ca="1" si="584"/>
        <v>1850.8969899038457</v>
      </c>
      <c r="N681" s="79">
        <f t="shared" ca="1" si="593"/>
        <v>1850.8969899038457</v>
      </c>
      <c r="O681" s="79">
        <f t="shared" ca="1" si="557"/>
        <v>0</v>
      </c>
      <c r="P681" s="79">
        <f t="shared" ca="1" si="558"/>
        <v>0</v>
      </c>
      <c r="Q681" s="79">
        <f t="shared" ca="1" si="548"/>
        <v>1185468.0009625081</v>
      </c>
      <c r="R681" s="14">
        <f ca="1">SUM(P$12:P681)</f>
        <v>604732.01188028767</v>
      </c>
      <c r="S681" s="77">
        <f ca="1">SUM(N$12:N681)+SUMIF(O$12:O681, "&lt;0")</f>
        <v>580735.98908221035</v>
      </c>
      <c r="U681" s="78">
        <v>44855</v>
      </c>
      <c r="V681" s="79">
        <f t="shared" ca="1" si="559"/>
        <v>1250</v>
      </c>
      <c r="W681" s="79">
        <f t="shared" ca="1" si="585"/>
        <v>1250</v>
      </c>
      <c r="X681" s="79">
        <f t="shared" ca="1" si="594"/>
        <v>1250</v>
      </c>
      <c r="Y681" s="79">
        <f t="shared" ca="1" si="560"/>
        <v>0</v>
      </c>
      <c r="Z681" s="79">
        <f t="shared" ca="1" si="561"/>
        <v>0</v>
      </c>
      <c r="AA681" s="79">
        <f t="shared" ca="1" si="549"/>
        <v>826131.60100000002</v>
      </c>
      <c r="AB681" s="14">
        <f ca="1">SUM(Z$12:Z681)</f>
        <v>420242.02399999998</v>
      </c>
      <c r="AC681" s="77">
        <f ca="1">SUM(X$12:X681)+SUMIF(Y$12:Y681, "&lt;0")</f>
        <v>405889.57699999999</v>
      </c>
      <c r="AE681" s="78">
        <v>44855</v>
      </c>
      <c r="AF681" s="79">
        <f t="shared" ca="1" si="562"/>
        <v>2000</v>
      </c>
      <c r="AG681" s="79">
        <f t="shared" ca="1" si="586"/>
        <v>2000</v>
      </c>
      <c r="AH681" s="79">
        <f t="shared" ca="1" si="595"/>
        <v>1997.8820000000042</v>
      </c>
      <c r="AI681" s="79">
        <f t="shared" ca="1" si="563"/>
        <v>2.1179999999958454</v>
      </c>
      <c r="AJ681" s="79">
        <f t="shared" ca="1" si="564"/>
        <v>2.1179999999958454</v>
      </c>
      <c r="AK681" s="79">
        <f t="shared" ca="1" si="581"/>
        <v>1274081.4901089161</v>
      </c>
      <c r="AL681" s="14">
        <f ca="1">SUM(AJ$12:AJ681)</f>
        <v>650256.84910891624</v>
      </c>
      <c r="AM681" s="77">
        <f ca="1">SUM(AH$12:AH681)+SUMIF(AI$12:AI681, "&lt;0")</f>
        <v>623824.64100000006</v>
      </c>
      <c r="AO681" s="78">
        <v>44855</v>
      </c>
      <c r="AP681" s="79">
        <f t="shared" ca="1" si="565"/>
        <v>3000</v>
      </c>
      <c r="AQ681" s="79">
        <f t="shared" ca="1" si="587"/>
        <v>3000</v>
      </c>
      <c r="AR681" s="79">
        <f t="shared" ca="1" si="596"/>
        <v>2562.0079195304734</v>
      </c>
      <c r="AS681" s="79">
        <f t="shared" ca="1" si="566"/>
        <v>437.99208046952663</v>
      </c>
      <c r="AT681" s="79">
        <f t="shared" ca="1" si="567"/>
        <v>437.99208046952663</v>
      </c>
      <c r="AU681" s="79">
        <f t="shared" ca="1" si="550"/>
        <v>1843967.7235622816</v>
      </c>
      <c r="AV681" s="14">
        <f ca="1">SUM(AT$12:AT681)</f>
        <v>940823.3365003186</v>
      </c>
      <c r="AW681" s="77">
        <f ca="1">SUM(AR$12:AR681)+SUMIF(AS$12:AS681, "&lt;0")</f>
        <v>903144.38706196344</v>
      </c>
      <c r="AX681" s="14"/>
      <c r="AZ681" s="78">
        <v>44855</v>
      </c>
      <c r="BA681" s="79">
        <f t="shared" ca="1" si="568"/>
        <v>1500</v>
      </c>
      <c r="BB681" s="79">
        <f t="shared" ca="1" si="588"/>
        <v>1500</v>
      </c>
      <c r="BC681" s="79">
        <f t="shared" ca="1" si="597"/>
        <v>1500</v>
      </c>
      <c r="BD681" s="79">
        <f t="shared" ca="1" si="569"/>
        <v>0</v>
      </c>
      <c r="BE681" s="79">
        <f t="shared" ca="1" si="570"/>
        <v>0</v>
      </c>
      <c r="BF681" s="79">
        <f t="shared" ca="1" si="551"/>
        <v>975631.60100000002</v>
      </c>
      <c r="BG681" s="14">
        <f ca="1">SUM(BE$12:BE681)</f>
        <v>496742.02399999998</v>
      </c>
      <c r="BH681" s="77">
        <f ca="1">SUM(BC$12:BC681)+SUMIF(BD$12:BD681, "&lt;0")</f>
        <v>478889.57700000005</v>
      </c>
      <c r="BJ681" s="78">
        <v>44855</v>
      </c>
      <c r="BK681" s="79">
        <f t="shared" ca="1" si="571"/>
        <v>1750</v>
      </c>
      <c r="BL681" s="79">
        <f t="shared" ca="1" si="589"/>
        <v>1750</v>
      </c>
      <c r="BM681" s="79">
        <f t="shared" ca="1" si="598"/>
        <v>1750</v>
      </c>
      <c r="BN681" s="79">
        <f t="shared" ca="1" si="572"/>
        <v>0</v>
      </c>
      <c r="BO681" s="79">
        <f t="shared" ca="1" si="573"/>
        <v>0</v>
      </c>
      <c r="BP681" s="79">
        <f t="shared" ca="1" si="552"/>
        <v>1125131.601</v>
      </c>
      <c r="BQ681" s="14">
        <f ca="1">SUM(BO$12:BO681)</f>
        <v>573554.84199999995</v>
      </c>
      <c r="BR681" s="77">
        <f ca="1">SUM(BM$12:BM681)+SUMIF(BN$12:BN681, "&lt;0")</f>
        <v>551576.75899999996</v>
      </c>
      <c r="BT681" s="78">
        <v>44855</v>
      </c>
      <c r="BU681" s="79">
        <f t="shared" ca="1" si="574"/>
        <v>2000</v>
      </c>
      <c r="BV681" s="79">
        <f t="shared" ca="1" si="590"/>
        <v>2000</v>
      </c>
      <c r="BW681" s="79">
        <f t="shared" ca="1" si="599"/>
        <v>1997.8820000000042</v>
      </c>
      <c r="BX681" s="79">
        <f t="shared" ca="1" si="575"/>
        <v>2.1179999999958454</v>
      </c>
      <c r="BY681" s="79">
        <f t="shared" ca="1" si="576"/>
        <v>2.1179999999958454</v>
      </c>
      <c r="BZ681" s="79">
        <f t="shared" ca="1" si="582"/>
        <v>1274081.4901089161</v>
      </c>
      <c r="CA681" s="14">
        <f ca="1">SUM(BY$12:BY681)</f>
        <v>650256.84910891624</v>
      </c>
      <c r="CB681" s="77">
        <f ca="1">SUM(BW$12:BW681)+SUMIF(BX$12:BX681, "&lt;0")</f>
        <v>623824.64100000006</v>
      </c>
      <c r="CD681" s="78">
        <v>44855</v>
      </c>
      <c r="CE681" s="79">
        <f t="shared" ca="1" si="577"/>
        <v>2500</v>
      </c>
      <c r="CF681" s="79">
        <f t="shared" ca="1" si="591"/>
        <v>2500</v>
      </c>
      <c r="CG681" s="79">
        <f t="shared" ca="1" si="600"/>
        <v>2153.374830506998</v>
      </c>
      <c r="CH681" s="79">
        <f t="shared" ca="1" si="578"/>
        <v>346.62516949300198</v>
      </c>
      <c r="CI681" s="79">
        <f t="shared" ca="1" si="579"/>
        <v>346.62516949300198</v>
      </c>
      <c r="CJ681" s="79">
        <f t="shared" ca="1" si="553"/>
        <v>1564341.6999499127</v>
      </c>
      <c r="CK681" s="14">
        <f ca="1">SUM(CI$12:CI681)</f>
        <v>796956.40575336537</v>
      </c>
      <c r="CL681" s="77">
        <f ca="1">SUM(CG$12:CG681)+SUMIF(CH$12:CH681, "&lt;0")</f>
        <v>767385.29419654736</v>
      </c>
    </row>
    <row r="682" spans="1:90" x14ac:dyDescent="0.2">
      <c r="A682" s="56">
        <v>44856</v>
      </c>
      <c r="B682" s="76">
        <f ca="1">IF($A682&gt;= $C$5,$C$6, INDEX('[1]Historical Data'!$D$2:$D$742, MATCH(A682, '[1]Historical Data'!$B$2:$B$742, 0)))</f>
        <v>1942.7882857142852</v>
      </c>
      <c r="C682" s="79">
        <f t="shared" ca="1" si="583"/>
        <v>1942.7882857142852</v>
      </c>
      <c r="D682" s="79">
        <f t="shared" ca="1" si="592"/>
        <v>608.51771428571988</v>
      </c>
      <c r="E682" s="79">
        <f t="shared" ca="1" si="554"/>
        <v>1334.2705714285653</v>
      </c>
      <c r="F682" s="79">
        <f t="shared" ca="1" si="555"/>
        <v>1334.2705714285653</v>
      </c>
      <c r="G682" s="79">
        <f t="shared" ca="1" si="580"/>
        <v>1242361.784142877</v>
      </c>
      <c r="H682" s="14">
        <f ca="1">SUM(F$12:F682)</f>
        <v>634460.69285714254</v>
      </c>
      <c r="I682" s="77">
        <f ca="1">SUM(D$12:D682)+SUMIF(E$12:E682, "&lt;0")</f>
        <v>607901.09128571395</v>
      </c>
      <c r="J682" s="14"/>
      <c r="K682" s="78">
        <v>44856</v>
      </c>
      <c r="L682" s="79">
        <f t="shared" ca="1" si="556"/>
        <v>1850.8969899038457</v>
      </c>
      <c r="M682" s="79">
        <f t="shared" ca="1" si="584"/>
        <v>1850.8969899038457</v>
      </c>
      <c r="N682" s="79">
        <f t="shared" ca="1" si="593"/>
        <v>700.40901009615936</v>
      </c>
      <c r="O682" s="79">
        <f t="shared" ca="1" si="557"/>
        <v>1150.4879798076863</v>
      </c>
      <c r="P682" s="79">
        <f t="shared" ca="1" si="558"/>
        <v>1150.4879798076863</v>
      </c>
      <c r="Q682" s="79">
        <f t="shared" ca="1" si="548"/>
        <v>1187318.897952412</v>
      </c>
      <c r="R682" s="14">
        <f ca="1">SUM(P$12:P682)</f>
        <v>605882.49986009533</v>
      </c>
      <c r="S682" s="77">
        <f ca="1">SUM(N$12:N682)+SUMIF(O$12:O682, "&lt;0")</f>
        <v>581436.39809230645</v>
      </c>
      <c r="U682" s="78">
        <v>44856</v>
      </c>
      <c r="V682" s="79">
        <f t="shared" ca="1" si="559"/>
        <v>1250</v>
      </c>
      <c r="W682" s="79">
        <f t="shared" ca="1" si="585"/>
        <v>1250</v>
      </c>
      <c r="X682" s="79">
        <f t="shared" ca="1" si="594"/>
        <v>1250</v>
      </c>
      <c r="Y682" s="79">
        <f t="shared" ca="1" si="560"/>
        <v>0</v>
      </c>
      <c r="Z682" s="79">
        <f t="shared" ca="1" si="561"/>
        <v>0</v>
      </c>
      <c r="AA682" s="79">
        <f t="shared" ca="1" si="549"/>
        <v>827381.60100000002</v>
      </c>
      <c r="AB682" s="14">
        <f ca="1">SUM(Z$12:Z682)</f>
        <v>420242.02399999998</v>
      </c>
      <c r="AC682" s="77">
        <f ca="1">SUM(X$12:X682)+SUMIF(Y$12:Y682, "&lt;0")</f>
        <v>407139.57699999999</v>
      </c>
      <c r="AE682" s="78">
        <v>44856</v>
      </c>
      <c r="AF682" s="79">
        <f t="shared" ca="1" si="562"/>
        <v>2000</v>
      </c>
      <c r="AG682" s="79">
        <f t="shared" ca="1" si="586"/>
        <v>2000</v>
      </c>
      <c r="AH682" s="79">
        <f t="shared" ca="1" si="595"/>
        <v>553.42400000000089</v>
      </c>
      <c r="AI682" s="79">
        <f t="shared" ca="1" si="563"/>
        <v>1446.5759999999991</v>
      </c>
      <c r="AJ682" s="79">
        <f t="shared" ca="1" si="564"/>
        <v>1446.5759999999991</v>
      </c>
      <c r="AK682" s="79">
        <f t="shared" ca="1" si="581"/>
        <v>1276081.4901089161</v>
      </c>
      <c r="AL682" s="14">
        <f ca="1">SUM(AJ$12:AJ682)</f>
        <v>651703.42510891624</v>
      </c>
      <c r="AM682" s="77">
        <f ca="1">SUM(AH$12:AH682)+SUMIF(AI$12:AI682, "&lt;0")</f>
        <v>624378.06500000006</v>
      </c>
      <c r="AO682" s="78">
        <v>44856</v>
      </c>
      <c r="AP682" s="79">
        <f t="shared" ca="1" si="565"/>
        <v>3000</v>
      </c>
      <c r="AQ682" s="79">
        <f t="shared" ca="1" si="587"/>
        <v>3000</v>
      </c>
      <c r="AR682" s="79">
        <f t="shared" ca="1" si="596"/>
        <v>1117.5499195304701</v>
      </c>
      <c r="AS682" s="79">
        <f t="shared" ca="1" si="566"/>
        <v>1882.4500804695299</v>
      </c>
      <c r="AT682" s="79">
        <f t="shared" ca="1" si="567"/>
        <v>1882.4500804695299</v>
      </c>
      <c r="AU682" s="79">
        <f t="shared" ca="1" si="550"/>
        <v>1846967.7235622816</v>
      </c>
      <c r="AV682" s="14">
        <f ca="1">SUM(AT$12:AT682)</f>
        <v>942705.78658078809</v>
      </c>
      <c r="AW682" s="77">
        <f ca="1">SUM(AR$12:AR682)+SUMIF(AS$12:AS682, "&lt;0")</f>
        <v>904261.93698149396</v>
      </c>
      <c r="AX682" s="14"/>
      <c r="AZ682" s="78">
        <v>44856</v>
      </c>
      <c r="BA682" s="79">
        <f t="shared" ca="1" si="568"/>
        <v>1500</v>
      </c>
      <c r="BB682" s="79">
        <f t="shared" ca="1" si="588"/>
        <v>1500</v>
      </c>
      <c r="BC682" s="79">
        <f t="shared" ca="1" si="597"/>
        <v>1488.4879999999957</v>
      </c>
      <c r="BD682" s="79">
        <f t="shared" ca="1" si="569"/>
        <v>11.512000000004264</v>
      </c>
      <c r="BE682" s="79">
        <f t="shared" ca="1" si="570"/>
        <v>11.512000000004264</v>
      </c>
      <c r="BF682" s="79">
        <f t="shared" ca="1" si="551"/>
        <v>977131.60100000002</v>
      </c>
      <c r="BG682" s="14">
        <f ca="1">SUM(BE$12:BE682)</f>
        <v>496753.53599999996</v>
      </c>
      <c r="BH682" s="77">
        <f ca="1">SUM(BC$12:BC682)+SUMIF(BD$12:BD682, "&lt;0")</f>
        <v>480378.06500000006</v>
      </c>
      <c r="BJ682" s="78">
        <v>44856</v>
      </c>
      <c r="BK682" s="79">
        <f t="shared" ca="1" si="571"/>
        <v>1750</v>
      </c>
      <c r="BL682" s="79">
        <f t="shared" ca="1" si="589"/>
        <v>1750</v>
      </c>
      <c r="BM682" s="79">
        <f t="shared" ca="1" si="598"/>
        <v>801.30600000000504</v>
      </c>
      <c r="BN682" s="79">
        <f t="shared" ca="1" si="572"/>
        <v>948.69399999999496</v>
      </c>
      <c r="BO682" s="79">
        <f t="shared" ca="1" si="573"/>
        <v>948.69399999999496</v>
      </c>
      <c r="BP682" s="79">
        <f t="shared" ca="1" si="552"/>
        <v>1126881.601</v>
      </c>
      <c r="BQ682" s="14">
        <f ca="1">SUM(BO$12:BO682)</f>
        <v>574503.53599999996</v>
      </c>
      <c r="BR682" s="77">
        <f ca="1">SUM(BM$12:BM682)+SUMIF(BN$12:BN682, "&lt;0")</f>
        <v>552378.06499999994</v>
      </c>
      <c r="BT682" s="78">
        <v>44856</v>
      </c>
      <c r="BU682" s="79">
        <f t="shared" ca="1" si="574"/>
        <v>2000</v>
      </c>
      <c r="BV682" s="79">
        <f t="shared" ca="1" si="590"/>
        <v>2000</v>
      </c>
      <c r="BW682" s="79">
        <f t="shared" ca="1" si="599"/>
        <v>553.42400000000089</v>
      </c>
      <c r="BX682" s="79">
        <f t="shared" ca="1" si="575"/>
        <v>1446.5759999999991</v>
      </c>
      <c r="BY682" s="79">
        <f t="shared" ca="1" si="576"/>
        <v>1446.5759999999991</v>
      </c>
      <c r="BZ682" s="79">
        <f t="shared" ca="1" si="582"/>
        <v>1276081.4901089161</v>
      </c>
      <c r="CA682" s="14">
        <f ca="1">SUM(BY$12:BY682)</f>
        <v>651703.42510891624</v>
      </c>
      <c r="CB682" s="77">
        <f ca="1">SUM(BW$12:BW682)+SUMIF(BX$12:BX682, "&lt;0")</f>
        <v>624378.06500000006</v>
      </c>
      <c r="CD682" s="78">
        <v>44856</v>
      </c>
      <c r="CE682" s="79">
        <f t="shared" ca="1" si="577"/>
        <v>2500</v>
      </c>
      <c r="CF682" s="79">
        <f t="shared" ca="1" si="591"/>
        <v>2500</v>
      </c>
      <c r="CG682" s="79">
        <f t="shared" ca="1" si="600"/>
        <v>685.41158385989183</v>
      </c>
      <c r="CH682" s="79">
        <f t="shared" ca="1" si="578"/>
        <v>1814.5884161401082</v>
      </c>
      <c r="CI682" s="79">
        <f t="shared" ca="1" si="579"/>
        <v>1814.5884161401082</v>
      </c>
      <c r="CJ682" s="79">
        <f t="shared" ca="1" si="553"/>
        <v>1566841.6999499127</v>
      </c>
      <c r="CK682" s="14">
        <f ca="1">SUM(CI$12:CI682)</f>
        <v>798770.99416950543</v>
      </c>
      <c r="CL682" s="77">
        <f ca="1">SUM(CG$12:CG682)+SUMIF(CH$12:CH682, "&lt;0")</f>
        <v>768070.7057804073</v>
      </c>
    </row>
    <row r="683" spans="1:90" x14ac:dyDescent="0.2">
      <c r="A683" s="56">
        <v>44857</v>
      </c>
      <c r="B683" s="76">
        <f ca="1">IF($A683&gt;= $C$5,$C$6, INDEX('[1]Historical Data'!$D$2:$D$742, MATCH(A683, '[1]Historical Data'!$B$2:$B$742, 0)))</f>
        <v>1942.7882857142852</v>
      </c>
      <c r="C683" s="79">
        <f t="shared" ca="1" si="583"/>
        <v>1942.7882857142852</v>
      </c>
      <c r="D683" s="79">
        <f t="shared" ca="1" si="592"/>
        <v>517.90399999999681</v>
      </c>
      <c r="E683" s="79">
        <f t="shared" ca="1" si="554"/>
        <v>1424.8842857142884</v>
      </c>
      <c r="F683" s="79">
        <f t="shared" ca="1" si="555"/>
        <v>1424.8842857142884</v>
      </c>
      <c r="G683" s="79">
        <f t="shared" ca="1" si="580"/>
        <v>1244304.5724285913</v>
      </c>
      <c r="H683" s="14">
        <f ca="1">SUM(F$12:F683)</f>
        <v>635885.57714285678</v>
      </c>
      <c r="I683" s="77">
        <f ca="1">SUM(D$12:D683)+SUMIF(E$12:E683, "&lt;0")</f>
        <v>608418.99528571393</v>
      </c>
      <c r="J683" s="14"/>
      <c r="K683" s="78">
        <v>44857</v>
      </c>
      <c r="L683" s="79">
        <f t="shared" ca="1" si="556"/>
        <v>1850.8969899038457</v>
      </c>
      <c r="M683" s="79">
        <f t="shared" ca="1" si="584"/>
        <v>1850.8969899038457</v>
      </c>
      <c r="N683" s="79">
        <f t="shared" ca="1" si="593"/>
        <v>517.90399999999681</v>
      </c>
      <c r="O683" s="79">
        <f t="shared" ca="1" si="557"/>
        <v>1332.9929899038489</v>
      </c>
      <c r="P683" s="79">
        <f t="shared" ca="1" si="558"/>
        <v>1332.9929899038489</v>
      </c>
      <c r="Q683" s="79">
        <f t="shared" ca="1" si="548"/>
        <v>1189169.7949423159</v>
      </c>
      <c r="R683" s="14">
        <f ca="1">SUM(P$12:P683)</f>
        <v>607215.49284999922</v>
      </c>
      <c r="S683" s="77">
        <f ca="1">SUM(N$12:N683)+SUMIF(O$12:O683, "&lt;0")</f>
        <v>581954.30209230643</v>
      </c>
      <c r="U683" s="78">
        <v>44857</v>
      </c>
      <c r="V683" s="79">
        <f t="shared" ca="1" si="559"/>
        <v>1250</v>
      </c>
      <c r="W683" s="79">
        <f t="shared" ca="1" si="585"/>
        <v>1250</v>
      </c>
      <c r="X683" s="79">
        <f t="shared" ca="1" si="594"/>
        <v>1250</v>
      </c>
      <c r="Y683" s="79">
        <f t="shared" ca="1" si="560"/>
        <v>0</v>
      </c>
      <c r="Z683" s="79">
        <f t="shared" ca="1" si="561"/>
        <v>0</v>
      </c>
      <c r="AA683" s="79">
        <f t="shared" ca="1" si="549"/>
        <v>828631.60100000002</v>
      </c>
      <c r="AB683" s="14">
        <f ca="1">SUM(Z$12:Z683)</f>
        <v>420242.02399999998</v>
      </c>
      <c r="AC683" s="77">
        <f ca="1">SUM(X$12:X683)+SUMIF(Y$12:Y683, "&lt;0")</f>
        <v>408389.57699999999</v>
      </c>
      <c r="AE683" s="78">
        <v>44857</v>
      </c>
      <c r="AF683" s="79">
        <f t="shared" ca="1" si="562"/>
        <v>2000</v>
      </c>
      <c r="AG683" s="79">
        <f t="shared" ca="1" si="586"/>
        <v>2000</v>
      </c>
      <c r="AH683" s="79">
        <f t="shared" ca="1" si="595"/>
        <v>517.90399999999681</v>
      </c>
      <c r="AI683" s="79">
        <f t="shared" ca="1" si="563"/>
        <v>1482.0960000000032</v>
      </c>
      <c r="AJ683" s="79">
        <f t="shared" ca="1" si="564"/>
        <v>1482.0960000000032</v>
      </c>
      <c r="AK683" s="79">
        <f t="shared" ca="1" si="581"/>
        <v>1278081.4901089161</v>
      </c>
      <c r="AL683" s="14">
        <f ca="1">SUM(AJ$12:AJ683)</f>
        <v>653185.52110891626</v>
      </c>
      <c r="AM683" s="77">
        <f ca="1">SUM(AH$12:AH683)+SUMIF(AI$12:AI683, "&lt;0")</f>
        <v>624895.96900000004</v>
      </c>
      <c r="AO683" s="78">
        <v>44857</v>
      </c>
      <c r="AP683" s="79">
        <f t="shared" ca="1" si="565"/>
        <v>3000</v>
      </c>
      <c r="AQ683" s="79">
        <f t="shared" ca="1" si="587"/>
        <v>3000</v>
      </c>
      <c r="AR683" s="79">
        <f t="shared" ca="1" si="596"/>
        <v>1082.029919530466</v>
      </c>
      <c r="AS683" s="79">
        <f t="shared" ca="1" si="566"/>
        <v>1917.970080469534</v>
      </c>
      <c r="AT683" s="79">
        <f t="shared" ca="1" si="567"/>
        <v>1917.970080469534</v>
      </c>
      <c r="AU683" s="79">
        <f t="shared" ca="1" si="550"/>
        <v>1849967.7235622816</v>
      </c>
      <c r="AV683" s="14">
        <f ca="1">SUM(AT$12:AT683)</f>
        <v>944623.75666125759</v>
      </c>
      <c r="AW683" s="77">
        <f ca="1">SUM(AR$12:AR683)+SUMIF(AS$12:AS683, "&lt;0")</f>
        <v>905343.96690102445</v>
      </c>
      <c r="AX683" s="14"/>
      <c r="AZ683" s="78">
        <v>44857</v>
      </c>
      <c r="BA683" s="79">
        <f t="shared" ca="1" si="568"/>
        <v>1500</v>
      </c>
      <c r="BB683" s="79">
        <f t="shared" ca="1" si="588"/>
        <v>1500</v>
      </c>
      <c r="BC683" s="79">
        <f t="shared" ca="1" si="597"/>
        <v>517.90399999999681</v>
      </c>
      <c r="BD683" s="79">
        <f t="shared" ca="1" si="569"/>
        <v>982.09600000000319</v>
      </c>
      <c r="BE683" s="79">
        <f t="shared" ca="1" si="570"/>
        <v>982.09600000000319</v>
      </c>
      <c r="BF683" s="79">
        <f t="shared" ca="1" si="551"/>
        <v>978631.60100000002</v>
      </c>
      <c r="BG683" s="14">
        <f ca="1">SUM(BE$12:BE683)</f>
        <v>497735.63199999998</v>
      </c>
      <c r="BH683" s="77">
        <f ca="1">SUM(BC$12:BC683)+SUMIF(BD$12:BD683, "&lt;0")</f>
        <v>480895.96900000004</v>
      </c>
      <c r="BJ683" s="78">
        <v>44857</v>
      </c>
      <c r="BK683" s="79">
        <f t="shared" ca="1" si="571"/>
        <v>1750</v>
      </c>
      <c r="BL683" s="79">
        <f t="shared" ca="1" si="589"/>
        <v>1750</v>
      </c>
      <c r="BM683" s="79">
        <f t="shared" ca="1" si="598"/>
        <v>517.90399999999681</v>
      </c>
      <c r="BN683" s="79">
        <f t="shared" ca="1" si="572"/>
        <v>1232.0960000000032</v>
      </c>
      <c r="BO683" s="79">
        <f t="shared" ca="1" si="573"/>
        <v>1232.0960000000032</v>
      </c>
      <c r="BP683" s="79">
        <f t="shared" ca="1" si="552"/>
        <v>1128631.601</v>
      </c>
      <c r="BQ683" s="14">
        <f ca="1">SUM(BO$12:BO683)</f>
        <v>575735.63199999998</v>
      </c>
      <c r="BR683" s="77">
        <f ca="1">SUM(BM$12:BM683)+SUMIF(BN$12:BN683, "&lt;0")</f>
        <v>552895.96899999992</v>
      </c>
      <c r="BT683" s="78">
        <v>44857</v>
      </c>
      <c r="BU683" s="79">
        <f t="shared" ca="1" si="574"/>
        <v>2000</v>
      </c>
      <c r="BV683" s="79">
        <f t="shared" ca="1" si="590"/>
        <v>2000</v>
      </c>
      <c r="BW683" s="79">
        <f t="shared" ca="1" si="599"/>
        <v>517.90399999999681</v>
      </c>
      <c r="BX683" s="79">
        <f t="shared" ca="1" si="575"/>
        <v>1482.0960000000032</v>
      </c>
      <c r="BY683" s="79">
        <f t="shared" ca="1" si="576"/>
        <v>1482.0960000000032</v>
      </c>
      <c r="BZ683" s="79">
        <f t="shared" ca="1" si="582"/>
        <v>1278081.4901089161</v>
      </c>
      <c r="CA683" s="14">
        <f ca="1">SUM(BY$12:BY683)</f>
        <v>653185.52110891626</v>
      </c>
      <c r="CB683" s="77">
        <f ca="1">SUM(BW$12:BW683)+SUMIF(BX$12:BX683, "&lt;0")</f>
        <v>624895.96900000004</v>
      </c>
      <c r="CD683" s="78">
        <v>44857</v>
      </c>
      <c r="CE683" s="79">
        <f t="shared" ca="1" si="577"/>
        <v>2500</v>
      </c>
      <c r="CF683" s="79">
        <f t="shared" ca="1" si="591"/>
        <v>2500</v>
      </c>
      <c r="CG683" s="79">
        <f t="shared" ca="1" si="600"/>
        <v>626.38633721278484</v>
      </c>
      <c r="CH683" s="79">
        <f t="shared" ca="1" si="578"/>
        <v>1873.6136627872152</v>
      </c>
      <c r="CI683" s="79">
        <f t="shared" ca="1" si="579"/>
        <v>1873.6136627872152</v>
      </c>
      <c r="CJ683" s="79">
        <f t="shared" ca="1" si="553"/>
        <v>1569341.6999499127</v>
      </c>
      <c r="CK683" s="14">
        <f ca="1">SUM(CI$12:CI683)</f>
        <v>800644.60783229268</v>
      </c>
      <c r="CL683" s="77">
        <f ca="1">SUM(CG$12:CG683)+SUMIF(CH$12:CH683, "&lt;0")</f>
        <v>768697.09211762005</v>
      </c>
    </row>
    <row r="684" spans="1:90" x14ac:dyDescent="0.2">
      <c r="A684" s="56">
        <v>44858</v>
      </c>
      <c r="B684" s="76">
        <f ca="1">IF($A684&gt;= $C$5,$C$6, INDEX('[1]Historical Data'!$D$2:$D$742, MATCH(A684, '[1]Historical Data'!$B$2:$B$742, 0)))</f>
        <v>1942.7882857142852</v>
      </c>
      <c r="C684" s="79">
        <f t="shared" ca="1" si="583"/>
        <v>1942.7882857142852</v>
      </c>
      <c r="D684" s="79">
        <f t="shared" ca="1" si="592"/>
        <v>1170.3842857142859</v>
      </c>
      <c r="E684" s="79">
        <f t="shared" ca="1" si="554"/>
        <v>772.40399999999931</v>
      </c>
      <c r="F684" s="79">
        <f t="shared" ca="1" si="555"/>
        <v>772.40399999999931</v>
      </c>
      <c r="G684" s="79">
        <f t="shared" ca="1" si="580"/>
        <v>1246247.3607143057</v>
      </c>
      <c r="H684" s="14">
        <f ca="1">SUM(F$12:F684)</f>
        <v>636657.98114285676</v>
      </c>
      <c r="I684" s="77">
        <f ca="1">SUM(D$12:D684)+SUMIF(E$12:E684, "&lt;0")</f>
        <v>609589.37957142817</v>
      </c>
      <c r="J684" s="14"/>
      <c r="K684" s="78">
        <v>44858</v>
      </c>
      <c r="L684" s="79">
        <f t="shared" ca="1" si="556"/>
        <v>1850.8969899038457</v>
      </c>
      <c r="M684" s="79">
        <f t="shared" ca="1" si="584"/>
        <v>1850.8969899038457</v>
      </c>
      <c r="N684" s="79">
        <f t="shared" ca="1" si="593"/>
        <v>1078.4929899038464</v>
      </c>
      <c r="O684" s="79">
        <f t="shared" ca="1" si="557"/>
        <v>772.40399999999931</v>
      </c>
      <c r="P684" s="79">
        <f t="shared" ca="1" si="558"/>
        <v>772.40399999999931</v>
      </c>
      <c r="Q684" s="79">
        <f t="shared" ca="1" si="548"/>
        <v>1191020.6919322198</v>
      </c>
      <c r="R684" s="14">
        <f ca="1">SUM(P$12:P684)</f>
        <v>607987.8968499992</v>
      </c>
      <c r="S684" s="77">
        <f ca="1">SUM(N$12:N684)+SUMIF(O$12:O684, "&lt;0")</f>
        <v>583032.79508221033</v>
      </c>
      <c r="U684" s="78">
        <v>44858</v>
      </c>
      <c r="V684" s="79">
        <f t="shared" ca="1" si="559"/>
        <v>1250</v>
      </c>
      <c r="W684" s="79">
        <f t="shared" ca="1" si="585"/>
        <v>1250</v>
      </c>
      <c r="X684" s="79">
        <f t="shared" ca="1" si="594"/>
        <v>983.98799999999324</v>
      </c>
      <c r="Y684" s="79">
        <f t="shared" ca="1" si="560"/>
        <v>266.01200000000676</v>
      </c>
      <c r="Z684" s="79">
        <f t="shared" ca="1" si="561"/>
        <v>266.01200000000676</v>
      </c>
      <c r="AA684" s="79">
        <f t="shared" ca="1" si="549"/>
        <v>829881.60100000002</v>
      </c>
      <c r="AB684" s="14">
        <f ca="1">SUM(Z$12:Z684)</f>
        <v>420508.03599999996</v>
      </c>
      <c r="AC684" s="77">
        <f ca="1">SUM(X$12:X684)+SUMIF(Y$12:Y684, "&lt;0")</f>
        <v>409373.565</v>
      </c>
      <c r="AE684" s="78">
        <v>44858</v>
      </c>
      <c r="AF684" s="79">
        <f t="shared" ca="1" si="562"/>
        <v>2000</v>
      </c>
      <c r="AG684" s="79">
        <f t="shared" ca="1" si="586"/>
        <v>2000</v>
      </c>
      <c r="AH684" s="79">
        <f t="shared" ca="1" si="595"/>
        <v>1078.4929899038464</v>
      </c>
      <c r="AI684" s="79">
        <f t="shared" ca="1" si="563"/>
        <v>921.50701009615364</v>
      </c>
      <c r="AJ684" s="79">
        <f t="shared" ca="1" si="564"/>
        <v>921.50701009615364</v>
      </c>
      <c r="AK684" s="79">
        <f t="shared" ca="1" si="581"/>
        <v>1280081.4901089161</v>
      </c>
      <c r="AL684" s="14">
        <f ca="1">SUM(AJ$12:AJ684)</f>
        <v>654107.02811901236</v>
      </c>
      <c r="AM684" s="77">
        <f ca="1">SUM(AH$12:AH684)+SUMIF(AI$12:AI684, "&lt;0")</f>
        <v>625974.46198990394</v>
      </c>
      <c r="AO684" s="78">
        <v>44858</v>
      </c>
      <c r="AP684" s="79">
        <f t="shared" ca="1" si="565"/>
        <v>3000</v>
      </c>
      <c r="AQ684" s="79">
        <f t="shared" ca="1" si="587"/>
        <v>3000</v>
      </c>
      <c r="AR684" s="79">
        <f t="shared" ca="1" si="596"/>
        <v>1642.6189094343156</v>
      </c>
      <c r="AS684" s="79">
        <f t="shared" ca="1" si="566"/>
        <v>1357.3810905656844</v>
      </c>
      <c r="AT684" s="79">
        <f t="shared" ca="1" si="567"/>
        <v>1357.3810905656844</v>
      </c>
      <c r="AU684" s="79">
        <f t="shared" ca="1" si="550"/>
        <v>1852967.7235622816</v>
      </c>
      <c r="AV684" s="14">
        <f ca="1">SUM(AT$12:AT684)</f>
        <v>945981.13775182329</v>
      </c>
      <c r="AW684" s="77">
        <f ca="1">SUM(AR$12:AR684)+SUMIF(AS$12:AS684, "&lt;0")</f>
        <v>906986.58581045875</v>
      </c>
      <c r="AX684" s="14"/>
      <c r="AZ684" s="78">
        <v>44858</v>
      </c>
      <c r="BA684" s="79">
        <f t="shared" ca="1" si="568"/>
        <v>1500</v>
      </c>
      <c r="BB684" s="79">
        <f t="shared" ca="1" si="588"/>
        <v>1500</v>
      </c>
      <c r="BC684" s="79">
        <f t="shared" ca="1" si="597"/>
        <v>727.59600000000069</v>
      </c>
      <c r="BD684" s="79">
        <f t="shared" ca="1" si="569"/>
        <v>772.40399999999931</v>
      </c>
      <c r="BE684" s="79">
        <f t="shared" ca="1" si="570"/>
        <v>772.40399999999931</v>
      </c>
      <c r="BF684" s="79">
        <f t="shared" ca="1" si="551"/>
        <v>980131.60100000002</v>
      </c>
      <c r="BG684" s="14">
        <f ca="1">SUM(BE$12:BE684)</f>
        <v>498508.03599999996</v>
      </c>
      <c r="BH684" s="77">
        <f ca="1">SUM(BC$12:BC684)+SUMIF(BD$12:BD684, "&lt;0")</f>
        <v>481623.56500000006</v>
      </c>
      <c r="BJ684" s="78">
        <v>44858</v>
      </c>
      <c r="BK684" s="79">
        <f t="shared" ca="1" si="571"/>
        <v>1750</v>
      </c>
      <c r="BL684" s="79">
        <f t="shared" ca="1" si="589"/>
        <v>1750</v>
      </c>
      <c r="BM684" s="79">
        <f t="shared" ca="1" si="598"/>
        <v>977.59600000000069</v>
      </c>
      <c r="BN684" s="79">
        <f t="shared" ca="1" si="572"/>
        <v>772.40399999999931</v>
      </c>
      <c r="BO684" s="79">
        <f t="shared" ca="1" si="573"/>
        <v>772.40399999999931</v>
      </c>
      <c r="BP684" s="79">
        <f t="shared" ca="1" si="552"/>
        <v>1130381.601</v>
      </c>
      <c r="BQ684" s="14">
        <f ca="1">SUM(BO$12:BO684)</f>
        <v>576508.03599999996</v>
      </c>
      <c r="BR684" s="77">
        <f ca="1">SUM(BM$12:BM684)+SUMIF(BN$12:BN684, "&lt;0")</f>
        <v>553873.56499999994</v>
      </c>
      <c r="BT684" s="78">
        <v>44858</v>
      </c>
      <c r="BU684" s="79">
        <f t="shared" ca="1" si="574"/>
        <v>2000</v>
      </c>
      <c r="BV684" s="79">
        <f t="shared" ca="1" si="590"/>
        <v>2000</v>
      </c>
      <c r="BW684" s="79">
        <f t="shared" ca="1" si="599"/>
        <v>1078.4929899038464</v>
      </c>
      <c r="BX684" s="79">
        <f t="shared" ca="1" si="575"/>
        <v>921.50701009615364</v>
      </c>
      <c r="BY684" s="79">
        <f t="shared" ca="1" si="576"/>
        <v>921.50701009615364</v>
      </c>
      <c r="BZ684" s="79">
        <f t="shared" ca="1" si="582"/>
        <v>1280081.4901089161</v>
      </c>
      <c r="CA684" s="14">
        <f ca="1">SUM(BY$12:BY684)</f>
        <v>654107.02811901236</v>
      </c>
      <c r="CB684" s="77">
        <f ca="1">SUM(BW$12:BW684)+SUMIF(BX$12:BX684, "&lt;0")</f>
        <v>625974.46198990394</v>
      </c>
      <c r="CD684" s="78">
        <v>44858</v>
      </c>
      <c r="CE684" s="79">
        <f t="shared" ca="1" si="577"/>
        <v>2500</v>
      </c>
      <c r="CF684" s="79">
        <f t="shared" ca="1" si="591"/>
        <v>2500</v>
      </c>
      <c r="CG684" s="79">
        <f t="shared" ca="1" si="600"/>
        <v>1163.4700804695315</v>
      </c>
      <c r="CH684" s="79">
        <f t="shared" ca="1" si="578"/>
        <v>1336.5299195304685</v>
      </c>
      <c r="CI684" s="79">
        <f t="shared" ca="1" si="579"/>
        <v>1336.5299195304685</v>
      </c>
      <c r="CJ684" s="79">
        <f t="shared" ca="1" si="553"/>
        <v>1571841.6999499127</v>
      </c>
      <c r="CK684" s="14">
        <f ca="1">SUM(CI$12:CI684)</f>
        <v>801981.13775182317</v>
      </c>
      <c r="CL684" s="77">
        <f ca="1">SUM(CG$12:CG684)+SUMIF(CH$12:CH684, "&lt;0")</f>
        <v>769860.56219808955</v>
      </c>
    </row>
    <row r="685" spans="1:90" x14ac:dyDescent="0.2">
      <c r="A685" s="56">
        <v>44859</v>
      </c>
      <c r="B685" s="76">
        <f ca="1">IF($A685&gt;= $C$5,$C$6, INDEX('[1]Historical Data'!$D$2:$D$742, MATCH(A685, '[1]Historical Data'!$B$2:$B$742, 0)))</f>
        <v>1942.7882857142852</v>
      </c>
      <c r="C685" s="79">
        <f t="shared" ca="1" si="583"/>
        <v>1942.7882857142852</v>
      </c>
      <c r="D685" s="79">
        <f t="shared" ca="1" si="592"/>
        <v>1700.762285714284</v>
      </c>
      <c r="E685" s="79">
        <f t="shared" ca="1" si="554"/>
        <v>242.0260000000012</v>
      </c>
      <c r="F685" s="79">
        <f t="shared" ca="1" si="555"/>
        <v>242.0260000000012</v>
      </c>
      <c r="G685" s="79">
        <f t="shared" ca="1" si="580"/>
        <v>1248190.14900002</v>
      </c>
      <c r="H685" s="14">
        <f ca="1">SUM(F$12:F685)</f>
        <v>636900.00714285672</v>
      </c>
      <c r="I685" s="77">
        <f ca="1">SUM(D$12:D685)+SUMIF(E$12:E685, "&lt;0")</f>
        <v>611290.14185714244</v>
      </c>
      <c r="J685" s="14"/>
      <c r="K685" s="78">
        <v>44859</v>
      </c>
      <c r="L685" s="79">
        <f t="shared" ca="1" si="556"/>
        <v>1850.8969899038457</v>
      </c>
      <c r="M685" s="79">
        <f t="shared" ca="1" si="584"/>
        <v>1850.8969899038457</v>
      </c>
      <c r="N685" s="79">
        <f t="shared" ca="1" si="593"/>
        <v>1608.8709899038445</v>
      </c>
      <c r="O685" s="79">
        <f t="shared" ca="1" si="557"/>
        <v>242.0260000000012</v>
      </c>
      <c r="P685" s="79">
        <f t="shared" ca="1" si="558"/>
        <v>242.0260000000012</v>
      </c>
      <c r="Q685" s="79">
        <f t="shared" ref="Q685:Q748" ca="1" si="601">L685+Q684</f>
        <v>1192871.5889221237</v>
      </c>
      <c r="R685" s="14">
        <f ca="1">SUM(P$12:P685)</f>
        <v>608229.92284999916</v>
      </c>
      <c r="S685" s="77">
        <f ca="1">SUM(N$12:N685)+SUMIF(O$12:O685, "&lt;0")</f>
        <v>584641.66607211414</v>
      </c>
      <c r="U685" s="78">
        <v>44859</v>
      </c>
      <c r="V685" s="79">
        <f t="shared" ca="1" si="559"/>
        <v>1250</v>
      </c>
      <c r="W685" s="79">
        <f t="shared" ca="1" si="585"/>
        <v>1250</v>
      </c>
      <c r="X685" s="79">
        <f t="shared" ca="1" si="594"/>
        <v>1007.9739999999988</v>
      </c>
      <c r="Y685" s="79">
        <f t="shared" ca="1" si="560"/>
        <v>242.0260000000012</v>
      </c>
      <c r="Z685" s="79">
        <f t="shared" ca="1" si="561"/>
        <v>242.0260000000012</v>
      </c>
      <c r="AA685" s="79">
        <f t="shared" ref="AA685:AA748" ca="1" si="602">V685+AA684</f>
        <v>831131.60100000002</v>
      </c>
      <c r="AB685" s="14">
        <f ca="1">SUM(Z$12:Z685)</f>
        <v>420750.06199999998</v>
      </c>
      <c r="AC685" s="77">
        <f ca="1">SUM(X$12:X685)+SUMIF(Y$12:Y685, "&lt;0")</f>
        <v>410381.53899999999</v>
      </c>
      <c r="AE685" s="78">
        <v>44859</v>
      </c>
      <c r="AF685" s="79">
        <f t="shared" ca="1" si="562"/>
        <v>2000</v>
      </c>
      <c r="AG685" s="79">
        <f t="shared" ca="1" si="586"/>
        <v>2000</v>
      </c>
      <c r="AH685" s="79">
        <f t="shared" ca="1" si="595"/>
        <v>1632.3762365509474</v>
      </c>
      <c r="AI685" s="79">
        <f t="shared" ca="1" si="563"/>
        <v>367.6237634490526</v>
      </c>
      <c r="AJ685" s="79">
        <f t="shared" ca="1" si="564"/>
        <v>367.6237634490526</v>
      </c>
      <c r="AK685" s="79">
        <f t="shared" ca="1" si="581"/>
        <v>1282081.4901089161</v>
      </c>
      <c r="AL685" s="14">
        <f ca="1">SUM(AJ$12:AJ685)</f>
        <v>654474.65188246139</v>
      </c>
      <c r="AM685" s="77">
        <f ca="1">SUM(AH$12:AH685)+SUMIF(AI$12:AI685, "&lt;0")</f>
        <v>627606.83822645491</v>
      </c>
      <c r="AO685" s="78">
        <v>44859</v>
      </c>
      <c r="AP685" s="79">
        <f t="shared" ca="1" si="565"/>
        <v>3000</v>
      </c>
      <c r="AQ685" s="79">
        <f t="shared" ca="1" si="587"/>
        <v>3000</v>
      </c>
      <c r="AR685" s="79">
        <f t="shared" ca="1" si="596"/>
        <v>2193.8480804695296</v>
      </c>
      <c r="AS685" s="79">
        <f t="shared" ca="1" si="566"/>
        <v>806.15191953047042</v>
      </c>
      <c r="AT685" s="79">
        <f t="shared" ca="1" si="567"/>
        <v>806.15191953047042</v>
      </c>
      <c r="AU685" s="79">
        <f t="shared" ref="AU685:AU748" ca="1" si="603">AP685+AU684</f>
        <v>1855967.7235622816</v>
      </c>
      <c r="AV685" s="14">
        <f ca="1">SUM(AT$12:AT685)</f>
        <v>946787.28967135376</v>
      </c>
      <c r="AW685" s="77">
        <f ca="1">SUM(AR$12:AR685)+SUMIF(AS$12:AS685, "&lt;0")</f>
        <v>909180.43389092828</v>
      </c>
      <c r="AX685" s="14"/>
      <c r="AZ685" s="78">
        <v>44859</v>
      </c>
      <c r="BA685" s="79">
        <f t="shared" ca="1" si="568"/>
        <v>1500</v>
      </c>
      <c r="BB685" s="79">
        <f t="shared" ca="1" si="588"/>
        <v>1500</v>
      </c>
      <c r="BC685" s="79">
        <f t="shared" ca="1" si="597"/>
        <v>1257.9739999999988</v>
      </c>
      <c r="BD685" s="79">
        <f t="shared" ca="1" si="569"/>
        <v>242.0260000000012</v>
      </c>
      <c r="BE685" s="79">
        <f t="shared" ca="1" si="570"/>
        <v>242.0260000000012</v>
      </c>
      <c r="BF685" s="79">
        <f t="shared" ref="BF685:BF748" ca="1" si="604">BA685+BF684</f>
        <v>981631.60100000002</v>
      </c>
      <c r="BG685" s="14">
        <f ca="1">SUM(BE$12:BE685)</f>
        <v>498750.06199999998</v>
      </c>
      <c r="BH685" s="77">
        <f ca="1">SUM(BC$12:BC685)+SUMIF(BD$12:BD685, "&lt;0")</f>
        <v>482881.53900000005</v>
      </c>
      <c r="BJ685" s="78">
        <v>44859</v>
      </c>
      <c r="BK685" s="79">
        <f t="shared" ca="1" si="571"/>
        <v>1750</v>
      </c>
      <c r="BL685" s="79">
        <f t="shared" ca="1" si="589"/>
        <v>1750</v>
      </c>
      <c r="BM685" s="79">
        <f t="shared" ca="1" si="598"/>
        <v>1507.9739999999988</v>
      </c>
      <c r="BN685" s="79">
        <f t="shared" ca="1" si="572"/>
        <v>242.0260000000012</v>
      </c>
      <c r="BO685" s="79">
        <f t="shared" ca="1" si="573"/>
        <v>242.0260000000012</v>
      </c>
      <c r="BP685" s="79">
        <f t="shared" ref="BP685:BP748" ca="1" si="605">BK685+BP684</f>
        <v>1132131.601</v>
      </c>
      <c r="BQ685" s="14">
        <f ca="1">SUM(BO$12:BO685)</f>
        <v>576750.06199999992</v>
      </c>
      <c r="BR685" s="77">
        <f ca="1">SUM(BM$12:BM685)+SUMIF(BN$12:BN685, "&lt;0")</f>
        <v>555381.53899999999</v>
      </c>
      <c r="BT685" s="78">
        <v>44859</v>
      </c>
      <c r="BU685" s="79">
        <f t="shared" ca="1" si="574"/>
        <v>2000</v>
      </c>
      <c r="BV685" s="79">
        <f t="shared" ca="1" si="590"/>
        <v>2000</v>
      </c>
      <c r="BW685" s="79">
        <f t="shared" ca="1" si="599"/>
        <v>1632.3762365509474</v>
      </c>
      <c r="BX685" s="79">
        <f t="shared" ca="1" si="575"/>
        <v>367.6237634490526</v>
      </c>
      <c r="BY685" s="79">
        <f t="shared" ca="1" si="576"/>
        <v>367.6237634490526</v>
      </c>
      <c r="BZ685" s="79">
        <f t="shared" ca="1" si="582"/>
        <v>1282081.4901089161</v>
      </c>
      <c r="CA685" s="14">
        <f ca="1">SUM(BY$12:BY685)</f>
        <v>654474.65188246139</v>
      </c>
      <c r="CB685" s="77">
        <f ca="1">SUM(BW$12:BW685)+SUMIF(BX$12:BX685, "&lt;0")</f>
        <v>627606.83822645491</v>
      </c>
      <c r="CD685" s="78">
        <v>44859</v>
      </c>
      <c r="CE685" s="79">
        <f t="shared" ca="1" si="577"/>
        <v>2500</v>
      </c>
      <c r="CF685" s="79">
        <f t="shared" ca="1" si="591"/>
        <v>2500</v>
      </c>
      <c r="CG685" s="79">
        <f t="shared" ca="1" si="600"/>
        <v>1693.8480804695296</v>
      </c>
      <c r="CH685" s="79">
        <f t="shared" ca="1" si="578"/>
        <v>806.15191953047042</v>
      </c>
      <c r="CI685" s="79">
        <f t="shared" ca="1" si="579"/>
        <v>806.15191953047042</v>
      </c>
      <c r="CJ685" s="79">
        <f t="shared" ref="CJ685:CJ748" ca="1" si="606">CE685+CJ684</f>
        <v>1574341.6999499127</v>
      </c>
      <c r="CK685" s="14">
        <f ca="1">SUM(CI$12:CI685)</f>
        <v>802787.28967135365</v>
      </c>
      <c r="CL685" s="77">
        <f ca="1">SUM(CG$12:CG685)+SUMIF(CH$12:CH685, "&lt;0")</f>
        <v>771554.41027855908</v>
      </c>
    </row>
    <row r="686" spans="1:90" x14ac:dyDescent="0.2">
      <c r="A686" s="56">
        <v>44860</v>
      </c>
      <c r="B686" s="76">
        <f ca="1">IF($A686&gt;= $C$5,$C$6, INDEX('[1]Historical Data'!$D$2:$D$742, MATCH(A686, '[1]Historical Data'!$B$2:$B$742, 0)))</f>
        <v>1942.7882857142852</v>
      </c>
      <c r="C686" s="79">
        <f t="shared" ca="1" si="583"/>
        <v>1942.7882857142852</v>
      </c>
      <c r="D686" s="79">
        <f t="shared" ca="1" si="592"/>
        <v>831.98028571428381</v>
      </c>
      <c r="E686" s="79">
        <f t="shared" ca="1" si="554"/>
        <v>1110.8080000000014</v>
      </c>
      <c r="F686" s="79">
        <f t="shared" ca="1" si="555"/>
        <v>1110.8080000000014</v>
      </c>
      <c r="G686" s="79">
        <f t="shared" ca="1" si="580"/>
        <v>1250132.9372857343</v>
      </c>
      <c r="H686" s="14">
        <f ca="1">SUM(F$12:F686)</f>
        <v>638010.81514285668</v>
      </c>
      <c r="I686" s="77">
        <f ca="1">SUM(D$12:D686)+SUMIF(E$12:E686, "&lt;0")</f>
        <v>612122.12214285671</v>
      </c>
      <c r="J686" s="14"/>
      <c r="K686" s="78">
        <v>44860</v>
      </c>
      <c r="L686" s="79">
        <f t="shared" ca="1" si="556"/>
        <v>1850.8969899038457</v>
      </c>
      <c r="M686" s="79">
        <f t="shared" ca="1" si="584"/>
        <v>1850.8969899038457</v>
      </c>
      <c r="N686" s="79">
        <f t="shared" ca="1" si="593"/>
        <v>740.08898990384432</v>
      </c>
      <c r="O686" s="79">
        <f t="shared" ca="1" si="557"/>
        <v>1110.8080000000014</v>
      </c>
      <c r="P686" s="79">
        <f t="shared" ca="1" si="558"/>
        <v>1110.8080000000014</v>
      </c>
      <c r="Q686" s="79">
        <f t="shared" ca="1" si="601"/>
        <v>1194722.4859120275</v>
      </c>
      <c r="R686" s="14">
        <f ca="1">SUM(P$12:P686)</f>
        <v>609340.73084999912</v>
      </c>
      <c r="S686" s="77">
        <f ca="1">SUM(N$12:N686)+SUMIF(O$12:O686, "&lt;0")</f>
        <v>585381.75506201794</v>
      </c>
      <c r="U686" s="78">
        <v>44860</v>
      </c>
      <c r="V686" s="79">
        <f t="shared" ca="1" si="559"/>
        <v>1250</v>
      </c>
      <c r="W686" s="79">
        <f t="shared" ca="1" si="585"/>
        <v>1250</v>
      </c>
      <c r="X686" s="79">
        <f t="shared" ca="1" si="594"/>
        <v>139.19199999999864</v>
      </c>
      <c r="Y686" s="79">
        <f t="shared" ca="1" si="560"/>
        <v>1110.8080000000014</v>
      </c>
      <c r="Z686" s="79">
        <f t="shared" ca="1" si="561"/>
        <v>1110.8080000000014</v>
      </c>
      <c r="AA686" s="79">
        <f t="shared" ca="1" si="602"/>
        <v>832381.60100000002</v>
      </c>
      <c r="AB686" s="14">
        <f ca="1">SUM(Z$12:Z686)</f>
        <v>421860.87</v>
      </c>
      <c r="AC686" s="77">
        <f ca="1">SUM(X$12:X686)+SUMIF(Y$12:Y686, "&lt;0")</f>
        <v>410520.73099999997</v>
      </c>
      <c r="AE686" s="78">
        <v>44860</v>
      </c>
      <c r="AF686" s="79">
        <f t="shared" ca="1" si="562"/>
        <v>2000</v>
      </c>
      <c r="AG686" s="79">
        <f t="shared" ca="1" si="586"/>
        <v>2000</v>
      </c>
      <c r="AH686" s="79">
        <f t="shared" ca="1" si="595"/>
        <v>787.09948319805017</v>
      </c>
      <c r="AI686" s="79">
        <f t="shared" ca="1" si="563"/>
        <v>1212.9005168019498</v>
      </c>
      <c r="AJ686" s="79">
        <f t="shared" ca="1" si="564"/>
        <v>1212.9005168019498</v>
      </c>
      <c r="AK686" s="79">
        <f t="shared" ca="1" si="581"/>
        <v>1284081.4901089161</v>
      </c>
      <c r="AL686" s="14">
        <f ca="1">SUM(AJ$12:AJ686)</f>
        <v>655687.55239926337</v>
      </c>
      <c r="AM686" s="77">
        <f ca="1">SUM(AH$12:AH686)+SUMIF(AI$12:AI686, "&lt;0")</f>
        <v>628393.93770965294</v>
      </c>
      <c r="AO686" s="78">
        <v>44860</v>
      </c>
      <c r="AP686" s="79">
        <f t="shared" ca="1" si="565"/>
        <v>3000</v>
      </c>
      <c r="AQ686" s="79">
        <f t="shared" ca="1" si="587"/>
        <v>3000</v>
      </c>
      <c r="AR686" s="79">
        <f t="shared" ca="1" si="596"/>
        <v>1325.0660804695294</v>
      </c>
      <c r="AS686" s="79">
        <f t="shared" ca="1" si="566"/>
        <v>1674.9339195304706</v>
      </c>
      <c r="AT686" s="79">
        <f t="shared" ca="1" si="567"/>
        <v>1674.9339195304706</v>
      </c>
      <c r="AU686" s="79">
        <f t="shared" ca="1" si="603"/>
        <v>1858967.7235622816</v>
      </c>
      <c r="AV686" s="14">
        <f ca="1">SUM(AT$12:AT686)</f>
        <v>948462.22359088424</v>
      </c>
      <c r="AW686" s="77">
        <f ca="1">SUM(AR$12:AR686)+SUMIF(AS$12:AS686, "&lt;0")</f>
        <v>910505.4999713978</v>
      </c>
      <c r="AX686" s="14"/>
      <c r="AZ686" s="78">
        <v>44860</v>
      </c>
      <c r="BA686" s="79">
        <f t="shared" ca="1" si="568"/>
        <v>1500</v>
      </c>
      <c r="BB686" s="79">
        <f t="shared" ca="1" si="588"/>
        <v>1500</v>
      </c>
      <c r="BC686" s="79">
        <f t="shared" ca="1" si="597"/>
        <v>389.19199999999864</v>
      </c>
      <c r="BD686" s="79">
        <f t="shared" ca="1" si="569"/>
        <v>1110.8080000000014</v>
      </c>
      <c r="BE686" s="79">
        <f t="shared" ca="1" si="570"/>
        <v>1110.8080000000014</v>
      </c>
      <c r="BF686" s="79">
        <f t="shared" ca="1" si="604"/>
        <v>983131.60100000002</v>
      </c>
      <c r="BG686" s="14">
        <f ca="1">SUM(BE$12:BE686)</f>
        <v>499860.87</v>
      </c>
      <c r="BH686" s="77">
        <f ca="1">SUM(BC$12:BC686)+SUMIF(BD$12:BD686, "&lt;0")</f>
        <v>483270.73100000003</v>
      </c>
      <c r="BJ686" s="78">
        <v>44860</v>
      </c>
      <c r="BK686" s="79">
        <f t="shared" ca="1" si="571"/>
        <v>1750</v>
      </c>
      <c r="BL686" s="79">
        <f t="shared" ca="1" si="589"/>
        <v>1750</v>
      </c>
      <c r="BM686" s="79">
        <f t="shared" ca="1" si="598"/>
        <v>639.19199999999864</v>
      </c>
      <c r="BN686" s="79">
        <f t="shared" ca="1" si="572"/>
        <v>1110.8080000000014</v>
      </c>
      <c r="BO686" s="79">
        <f t="shared" ca="1" si="573"/>
        <v>1110.8080000000014</v>
      </c>
      <c r="BP686" s="79">
        <f t="shared" ca="1" si="605"/>
        <v>1133881.601</v>
      </c>
      <c r="BQ686" s="14">
        <f ca="1">SUM(BO$12:BO686)</f>
        <v>577860.86999999988</v>
      </c>
      <c r="BR686" s="77">
        <f ca="1">SUM(BM$12:BM686)+SUMIF(BN$12:BN686, "&lt;0")</f>
        <v>556020.73100000003</v>
      </c>
      <c r="BT686" s="78">
        <v>44860</v>
      </c>
      <c r="BU686" s="79">
        <f t="shared" ca="1" si="574"/>
        <v>2000</v>
      </c>
      <c r="BV686" s="79">
        <f t="shared" ca="1" si="590"/>
        <v>2000</v>
      </c>
      <c r="BW686" s="79">
        <f t="shared" ca="1" si="599"/>
        <v>787.09948319805017</v>
      </c>
      <c r="BX686" s="79">
        <f t="shared" ca="1" si="575"/>
        <v>1212.9005168019498</v>
      </c>
      <c r="BY686" s="79">
        <f t="shared" ca="1" si="576"/>
        <v>1212.9005168019498</v>
      </c>
      <c r="BZ686" s="79">
        <f t="shared" ca="1" si="582"/>
        <v>1284081.4901089161</v>
      </c>
      <c r="CA686" s="14">
        <f ca="1">SUM(BY$12:BY686)</f>
        <v>655687.55239926337</v>
      </c>
      <c r="CB686" s="77">
        <f ca="1">SUM(BW$12:BW686)+SUMIF(BX$12:BX686, "&lt;0")</f>
        <v>628393.93770965294</v>
      </c>
      <c r="CD686" s="78">
        <v>44860</v>
      </c>
      <c r="CE686" s="79">
        <f t="shared" ca="1" si="577"/>
        <v>2500</v>
      </c>
      <c r="CF686" s="79">
        <f t="shared" ca="1" si="591"/>
        <v>2500</v>
      </c>
      <c r="CG686" s="79">
        <f t="shared" ca="1" si="600"/>
        <v>825.06608046952942</v>
      </c>
      <c r="CH686" s="79">
        <f t="shared" ca="1" si="578"/>
        <v>1674.9339195304706</v>
      </c>
      <c r="CI686" s="79">
        <f t="shared" ca="1" si="579"/>
        <v>1674.9339195304706</v>
      </c>
      <c r="CJ686" s="79">
        <f t="shared" ca="1" si="606"/>
        <v>1576841.6999499127</v>
      </c>
      <c r="CK686" s="14">
        <f ca="1">SUM(CI$12:CI686)</f>
        <v>804462.22359088412</v>
      </c>
      <c r="CL686" s="77">
        <f ca="1">SUM(CG$12:CG686)+SUMIF(CH$12:CH686, "&lt;0")</f>
        <v>772379.4763590286</v>
      </c>
    </row>
    <row r="687" spans="1:90" x14ac:dyDescent="0.2">
      <c r="A687" s="56">
        <v>44861</v>
      </c>
      <c r="B687" s="76">
        <f ca="1">IF($A687&gt;= $C$5,$C$6, INDEX('[1]Historical Data'!$D$2:$D$742, MATCH(A687, '[1]Historical Data'!$B$2:$B$742, 0)))</f>
        <v>1942.7882857142852</v>
      </c>
      <c r="C687" s="79">
        <f t="shared" ca="1" si="583"/>
        <v>1942.7882857142852</v>
      </c>
      <c r="D687" s="79">
        <f t="shared" ca="1" si="592"/>
        <v>744.15928571429208</v>
      </c>
      <c r="E687" s="79">
        <f t="shared" ca="1" si="554"/>
        <v>1198.6289999999931</v>
      </c>
      <c r="F687" s="79">
        <f t="shared" ca="1" si="555"/>
        <v>1198.6289999999931</v>
      </c>
      <c r="G687" s="79">
        <f t="shared" ca="1" si="580"/>
        <v>1252075.7255714487</v>
      </c>
      <c r="H687" s="14">
        <f ca="1">SUM(F$12:F687)</f>
        <v>639209.44414285664</v>
      </c>
      <c r="I687" s="77">
        <f ca="1">SUM(D$12:D687)+SUMIF(E$12:E687, "&lt;0")</f>
        <v>612866.28142857098</v>
      </c>
      <c r="J687" s="14"/>
      <c r="K687" s="78">
        <v>44861</v>
      </c>
      <c r="L687" s="79">
        <f t="shared" ca="1" si="556"/>
        <v>1850.8969899038457</v>
      </c>
      <c r="M687" s="79">
        <f t="shared" ca="1" si="584"/>
        <v>1850.8969899038457</v>
      </c>
      <c r="N687" s="79">
        <f t="shared" ca="1" si="593"/>
        <v>652.26798990385259</v>
      </c>
      <c r="O687" s="79">
        <f t="shared" ca="1" si="557"/>
        <v>1198.6289999999931</v>
      </c>
      <c r="P687" s="79">
        <f t="shared" ca="1" si="558"/>
        <v>1198.6289999999931</v>
      </c>
      <c r="Q687" s="79">
        <f t="shared" ca="1" si="601"/>
        <v>1196573.3829019314</v>
      </c>
      <c r="R687" s="14">
        <f ca="1">SUM(P$12:P687)</f>
        <v>610539.35984999908</v>
      </c>
      <c r="S687" s="77">
        <f ca="1">SUM(N$12:N687)+SUMIF(O$12:O687, "&lt;0")</f>
        <v>586034.02305192174</v>
      </c>
      <c r="U687" s="78">
        <v>44861</v>
      </c>
      <c r="V687" s="79">
        <f t="shared" ca="1" si="559"/>
        <v>1250</v>
      </c>
      <c r="W687" s="79">
        <f t="shared" ca="1" si="585"/>
        <v>1250</v>
      </c>
      <c r="X687" s="79">
        <f t="shared" ca="1" si="594"/>
        <v>51.371000000006916</v>
      </c>
      <c r="Y687" s="79">
        <f t="shared" ca="1" si="560"/>
        <v>1198.6289999999931</v>
      </c>
      <c r="Z687" s="79">
        <f t="shared" ca="1" si="561"/>
        <v>1198.6289999999931</v>
      </c>
      <c r="AA687" s="79">
        <f t="shared" ca="1" si="602"/>
        <v>833631.60100000002</v>
      </c>
      <c r="AB687" s="14">
        <f ca="1">SUM(Z$12:Z687)</f>
        <v>423059.49900000001</v>
      </c>
      <c r="AC687" s="77">
        <f ca="1">SUM(X$12:X687)+SUMIF(Y$12:Y687, "&lt;0")</f>
        <v>410572.10199999996</v>
      </c>
      <c r="AE687" s="78">
        <v>44861</v>
      </c>
      <c r="AF687" s="79">
        <f t="shared" ca="1" si="562"/>
        <v>2000</v>
      </c>
      <c r="AG687" s="79">
        <f t="shared" ca="1" si="586"/>
        <v>2000</v>
      </c>
      <c r="AH687" s="79">
        <f t="shared" ca="1" si="595"/>
        <v>722.78372984516136</v>
      </c>
      <c r="AI687" s="79">
        <f t="shared" ca="1" si="563"/>
        <v>1277.2162701548386</v>
      </c>
      <c r="AJ687" s="79">
        <f t="shared" ca="1" si="564"/>
        <v>1277.2162701548386</v>
      </c>
      <c r="AK687" s="79">
        <f t="shared" ca="1" si="581"/>
        <v>1286081.4901089161</v>
      </c>
      <c r="AL687" s="14">
        <f ca="1">SUM(AJ$12:AJ687)</f>
        <v>656964.76866941818</v>
      </c>
      <c r="AM687" s="77">
        <f ca="1">SUM(AH$12:AH687)+SUMIF(AI$12:AI687, "&lt;0")</f>
        <v>629116.72143949813</v>
      </c>
      <c r="AO687" s="78">
        <v>44861</v>
      </c>
      <c r="AP687" s="79">
        <f t="shared" ca="1" si="565"/>
        <v>3000</v>
      </c>
      <c r="AQ687" s="79">
        <f t="shared" ca="1" si="587"/>
        <v>3000</v>
      </c>
      <c r="AR687" s="79">
        <f t="shared" ca="1" si="596"/>
        <v>1237.2450804695377</v>
      </c>
      <c r="AS687" s="79">
        <f t="shared" ca="1" si="566"/>
        <v>1762.7549195304623</v>
      </c>
      <c r="AT687" s="79">
        <f t="shared" ca="1" si="567"/>
        <v>1762.7549195304623</v>
      </c>
      <c r="AU687" s="79">
        <f t="shared" ca="1" si="603"/>
        <v>1861967.7235622816</v>
      </c>
      <c r="AV687" s="14">
        <f ca="1">SUM(AT$12:AT687)</f>
        <v>950224.97851041472</v>
      </c>
      <c r="AW687" s="77">
        <f ca="1">SUM(AR$12:AR687)+SUMIF(AS$12:AS687, "&lt;0")</f>
        <v>911742.74505186733</v>
      </c>
      <c r="AX687" s="14"/>
      <c r="AZ687" s="78">
        <v>44861</v>
      </c>
      <c r="BA687" s="79">
        <f t="shared" ca="1" si="568"/>
        <v>1500</v>
      </c>
      <c r="BB687" s="79">
        <f t="shared" ca="1" si="588"/>
        <v>1500</v>
      </c>
      <c r="BC687" s="79">
        <f t="shared" ca="1" si="597"/>
        <v>301.37100000000692</v>
      </c>
      <c r="BD687" s="79">
        <f t="shared" ca="1" si="569"/>
        <v>1198.6289999999931</v>
      </c>
      <c r="BE687" s="79">
        <f t="shared" ca="1" si="570"/>
        <v>1198.6289999999931</v>
      </c>
      <c r="BF687" s="79">
        <f t="shared" ca="1" si="604"/>
        <v>984631.60100000002</v>
      </c>
      <c r="BG687" s="14">
        <f ca="1">SUM(BE$12:BE687)</f>
        <v>501059.49900000001</v>
      </c>
      <c r="BH687" s="77">
        <f ca="1">SUM(BC$12:BC687)+SUMIF(BD$12:BD687, "&lt;0")</f>
        <v>483572.10200000001</v>
      </c>
      <c r="BJ687" s="78">
        <v>44861</v>
      </c>
      <c r="BK687" s="79">
        <f t="shared" ca="1" si="571"/>
        <v>1750</v>
      </c>
      <c r="BL687" s="79">
        <f t="shared" ca="1" si="589"/>
        <v>1750</v>
      </c>
      <c r="BM687" s="79">
        <f t="shared" ca="1" si="598"/>
        <v>551.37100000000692</v>
      </c>
      <c r="BN687" s="79">
        <f t="shared" ca="1" si="572"/>
        <v>1198.6289999999931</v>
      </c>
      <c r="BO687" s="79">
        <f t="shared" ca="1" si="573"/>
        <v>1198.6289999999931</v>
      </c>
      <c r="BP687" s="79">
        <f t="shared" ca="1" si="605"/>
        <v>1135631.601</v>
      </c>
      <c r="BQ687" s="14">
        <f ca="1">SUM(BO$12:BO687)</f>
        <v>579059.49899999984</v>
      </c>
      <c r="BR687" s="77">
        <f ca="1">SUM(BM$12:BM687)+SUMIF(BN$12:BN687, "&lt;0")</f>
        <v>556572.10200000007</v>
      </c>
      <c r="BT687" s="78">
        <v>44861</v>
      </c>
      <c r="BU687" s="79">
        <f t="shared" ca="1" si="574"/>
        <v>2000</v>
      </c>
      <c r="BV687" s="79">
        <f t="shared" ca="1" si="590"/>
        <v>2000</v>
      </c>
      <c r="BW687" s="79">
        <f t="shared" ca="1" si="599"/>
        <v>722.78372984516136</v>
      </c>
      <c r="BX687" s="79">
        <f t="shared" ca="1" si="575"/>
        <v>1277.2162701548386</v>
      </c>
      <c r="BY687" s="79">
        <f t="shared" ca="1" si="576"/>
        <v>1277.2162701548386</v>
      </c>
      <c r="BZ687" s="79">
        <f t="shared" ca="1" si="582"/>
        <v>1286081.4901089161</v>
      </c>
      <c r="CA687" s="14">
        <f ca="1">SUM(BY$12:BY687)</f>
        <v>656964.76866941818</v>
      </c>
      <c r="CB687" s="77">
        <f ca="1">SUM(BW$12:BW687)+SUMIF(BX$12:BX687, "&lt;0")</f>
        <v>629116.72143949813</v>
      </c>
      <c r="CD687" s="78">
        <v>44861</v>
      </c>
      <c r="CE687" s="79">
        <f t="shared" ca="1" si="577"/>
        <v>2500</v>
      </c>
      <c r="CF687" s="79">
        <f t="shared" ca="1" si="591"/>
        <v>2500</v>
      </c>
      <c r="CG687" s="79">
        <f t="shared" ca="1" si="600"/>
        <v>737.2450804695377</v>
      </c>
      <c r="CH687" s="79">
        <f t="shared" ca="1" si="578"/>
        <v>1762.7549195304623</v>
      </c>
      <c r="CI687" s="79">
        <f t="shared" ca="1" si="579"/>
        <v>1762.7549195304623</v>
      </c>
      <c r="CJ687" s="79">
        <f t="shared" ca="1" si="606"/>
        <v>1579341.6999499127</v>
      </c>
      <c r="CK687" s="14">
        <f ca="1">SUM(CI$12:CI687)</f>
        <v>806224.9785104146</v>
      </c>
      <c r="CL687" s="77">
        <f ca="1">SUM(CG$12:CG687)+SUMIF(CH$12:CH687, "&lt;0")</f>
        <v>773116.72143949813</v>
      </c>
    </row>
    <row r="688" spans="1:90" x14ac:dyDescent="0.2">
      <c r="A688" s="56">
        <v>44862</v>
      </c>
      <c r="B688" s="76">
        <f ca="1">IF($A688&gt;= $C$5,$C$6, INDEX('[1]Historical Data'!$D$2:$D$742, MATCH(A688, '[1]Historical Data'!$B$2:$B$742, 0)))</f>
        <v>1942.7882857142852</v>
      </c>
      <c r="C688" s="79">
        <f t="shared" ca="1" si="583"/>
        <v>1942.7882857142852</v>
      </c>
      <c r="D688" s="79">
        <f t="shared" ca="1" si="592"/>
        <v>451.12128571428025</v>
      </c>
      <c r="E688" s="79">
        <f t="shared" ca="1" si="554"/>
        <v>1491.6670000000049</v>
      </c>
      <c r="F688" s="79">
        <f t="shared" ca="1" si="555"/>
        <v>1491.6670000000049</v>
      </c>
      <c r="G688" s="79">
        <f t="shared" ca="1" si="580"/>
        <v>1254018.513857163</v>
      </c>
      <c r="H688" s="14">
        <f ca="1">SUM(F$12:F688)</f>
        <v>640701.11114285665</v>
      </c>
      <c r="I688" s="77">
        <f ca="1">SUM(D$12:D688)+SUMIF(E$12:E688, "&lt;0")</f>
        <v>613317.4027142853</v>
      </c>
      <c r="J688" s="14"/>
      <c r="K688" s="78">
        <v>44862</v>
      </c>
      <c r="L688" s="79">
        <f t="shared" ca="1" si="556"/>
        <v>1850.8969899038457</v>
      </c>
      <c r="M688" s="79">
        <f t="shared" ca="1" si="584"/>
        <v>1850.8969899038457</v>
      </c>
      <c r="N688" s="79">
        <f t="shared" ca="1" si="593"/>
        <v>359.22998990384076</v>
      </c>
      <c r="O688" s="79">
        <f t="shared" ca="1" si="557"/>
        <v>1491.6670000000049</v>
      </c>
      <c r="P688" s="79">
        <f t="shared" ca="1" si="558"/>
        <v>1491.6670000000049</v>
      </c>
      <c r="Q688" s="79">
        <f t="shared" ca="1" si="601"/>
        <v>1198424.2798918353</v>
      </c>
      <c r="R688" s="14">
        <f ca="1">SUM(P$12:P688)</f>
        <v>612031.02684999909</v>
      </c>
      <c r="S688" s="77">
        <f ca="1">SUM(N$12:N688)+SUMIF(O$12:O688, "&lt;0")</f>
        <v>586393.25304182561</v>
      </c>
      <c r="U688" s="78">
        <v>44862</v>
      </c>
      <c r="V688" s="79">
        <f t="shared" ca="1" si="559"/>
        <v>1250</v>
      </c>
      <c r="W688" s="79">
        <f t="shared" ca="1" si="585"/>
        <v>1250</v>
      </c>
      <c r="X688" s="79">
        <f t="shared" ca="1" si="594"/>
        <v>0</v>
      </c>
      <c r="Y688" s="79">
        <f t="shared" ca="1" si="560"/>
        <v>1250</v>
      </c>
      <c r="Z688" s="79">
        <f t="shared" ca="1" si="561"/>
        <v>1250</v>
      </c>
      <c r="AA688" s="79">
        <f t="shared" ca="1" si="602"/>
        <v>834881.60100000002</v>
      </c>
      <c r="AB688" s="14">
        <f ca="1">SUM(Z$12:Z688)</f>
        <v>424309.49900000001</v>
      </c>
      <c r="AC688" s="77">
        <f ca="1">SUM(X$12:X688)+SUMIF(Y$12:Y688, "&lt;0")</f>
        <v>410572.10199999996</v>
      </c>
      <c r="AE688" s="78">
        <v>44862</v>
      </c>
      <c r="AF688" s="79">
        <f t="shared" ca="1" si="562"/>
        <v>2000</v>
      </c>
      <c r="AG688" s="79">
        <f t="shared" ca="1" si="586"/>
        <v>2000</v>
      </c>
      <c r="AH688" s="79">
        <f t="shared" ca="1" si="595"/>
        <v>453.25097649225222</v>
      </c>
      <c r="AI688" s="79">
        <f t="shared" ca="1" si="563"/>
        <v>1546.7490235077478</v>
      </c>
      <c r="AJ688" s="79">
        <f t="shared" ca="1" si="564"/>
        <v>1546.7490235077478</v>
      </c>
      <c r="AK688" s="79">
        <f t="shared" ca="1" si="581"/>
        <v>1288081.4901089161</v>
      </c>
      <c r="AL688" s="14">
        <f ca="1">SUM(AJ$12:AJ688)</f>
        <v>658511.51769292587</v>
      </c>
      <c r="AM688" s="77">
        <f ca="1">SUM(AH$12:AH688)+SUMIF(AI$12:AI688, "&lt;0")</f>
        <v>629569.97241599043</v>
      </c>
      <c r="AO688" s="78">
        <v>44862</v>
      </c>
      <c r="AP688" s="79">
        <f t="shared" ca="1" si="565"/>
        <v>3000</v>
      </c>
      <c r="AQ688" s="79">
        <f t="shared" ca="1" si="587"/>
        <v>3000</v>
      </c>
      <c r="AR688" s="79">
        <f t="shared" ca="1" si="596"/>
        <v>944.20708046952586</v>
      </c>
      <c r="AS688" s="79">
        <f t="shared" ca="1" si="566"/>
        <v>2055.7929195304741</v>
      </c>
      <c r="AT688" s="79">
        <f t="shared" ca="1" si="567"/>
        <v>2055.7929195304741</v>
      </c>
      <c r="AU688" s="79">
        <f t="shared" ca="1" si="603"/>
        <v>1864967.7235622816</v>
      </c>
      <c r="AV688" s="14">
        <f ca="1">SUM(AT$12:AT688)</f>
        <v>952280.77142994513</v>
      </c>
      <c r="AW688" s="77">
        <f ca="1">SUM(AR$12:AR688)+SUMIF(AS$12:AS688, "&lt;0")</f>
        <v>912686.95213233691</v>
      </c>
      <c r="AX688" s="14"/>
      <c r="AZ688" s="78">
        <v>44862</v>
      </c>
      <c r="BA688" s="79">
        <f t="shared" ca="1" si="568"/>
        <v>1500</v>
      </c>
      <c r="BB688" s="79">
        <f t="shared" ca="1" si="588"/>
        <v>1500</v>
      </c>
      <c r="BC688" s="79">
        <f t="shared" ca="1" si="597"/>
        <v>8.3329999999950815</v>
      </c>
      <c r="BD688" s="79">
        <f t="shared" ca="1" si="569"/>
        <v>1491.6670000000049</v>
      </c>
      <c r="BE688" s="79">
        <f t="shared" ca="1" si="570"/>
        <v>1491.6670000000049</v>
      </c>
      <c r="BF688" s="79">
        <f t="shared" ca="1" si="604"/>
        <v>986131.60100000002</v>
      </c>
      <c r="BG688" s="14">
        <f ca="1">SUM(BE$12:BE688)</f>
        <v>502551.16600000003</v>
      </c>
      <c r="BH688" s="77">
        <f ca="1">SUM(BC$12:BC688)+SUMIF(BD$12:BD688, "&lt;0")</f>
        <v>483580.435</v>
      </c>
      <c r="BJ688" s="78">
        <v>44862</v>
      </c>
      <c r="BK688" s="79">
        <f t="shared" ca="1" si="571"/>
        <v>1750</v>
      </c>
      <c r="BL688" s="79">
        <f t="shared" ca="1" si="589"/>
        <v>1750</v>
      </c>
      <c r="BM688" s="79">
        <f t="shared" ca="1" si="598"/>
        <v>258.33299999999508</v>
      </c>
      <c r="BN688" s="79">
        <f t="shared" ca="1" si="572"/>
        <v>1491.6670000000049</v>
      </c>
      <c r="BO688" s="79">
        <f t="shared" ca="1" si="573"/>
        <v>1491.6670000000049</v>
      </c>
      <c r="BP688" s="79">
        <f t="shared" ca="1" si="605"/>
        <v>1137381.601</v>
      </c>
      <c r="BQ688" s="14">
        <f ca="1">SUM(BO$12:BO688)</f>
        <v>580551.16599999985</v>
      </c>
      <c r="BR688" s="77">
        <f ca="1">SUM(BM$12:BM688)+SUMIF(BN$12:BN688, "&lt;0")</f>
        <v>556830.43500000006</v>
      </c>
      <c r="BT688" s="78">
        <v>44862</v>
      </c>
      <c r="BU688" s="79">
        <f t="shared" ca="1" si="574"/>
        <v>2000</v>
      </c>
      <c r="BV688" s="79">
        <f t="shared" ca="1" si="590"/>
        <v>2000</v>
      </c>
      <c r="BW688" s="79">
        <f t="shared" ca="1" si="599"/>
        <v>453.25097649225222</v>
      </c>
      <c r="BX688" s="79">
        <f t="shared" ca="1" si="575"/>
        <v>1546.7490235077478</v>
      </c>
      <c r="BY688" s="79">
        <f t="shared" ca="1" si="576"/>
        <v>1546.7490235077478</v>
      </c>
      <c r="BZ688" s="79">
        <f t="shared" ca="1" si="582"/>
        <v>1288081.4901089161</v>
      </c>
      <c r="CA688" s="14">
        <f ca="1">SUM(BY$12:BY688)</f>
        <v>658511.51769292587</v>
      </c>
      <c r="CB688" s="77">
        <f ca="1">SUM(BW$12:BW688)+SUMIF(BX$12:BX688, "&lt;0")</f>
        <v>629569.97241599043</v>
      </c>
      <c r="CD688" s="78">
        <v>44862</v>
      </c>
      <c r="CE688" s="79">
        <f t="shared" ca="1" si="577"/>
        <v>2500</v>
      </c>
      <c r="CF688" s="79">
        <f t="shared" ca="1" si="591"/>
        <v>2500</v>
      </c>
      <c r="CG688" s="79">
        <f t="shared" ca="1" si="600"/>
        <v>453.25097649225222</v>
      </c>
      <c r="CH688" s="79">
        <f t="shared" ca="1" si="578"/>
        <v>2046.7490235077478</v>
      </c>
      <c r="CI688" s="79">
        <f t="shared" ca="1" si="579"/>
        <v>2046.7490235077478</v>
      </c>
      <c r="CJ688" s="79">
        <f t="shared" ca="1" si="606"/>
        <v>1581841.6999499127</v>
      </c>
      <c r="CK688" s="14">
        <f ca="1">SUM(CI$12:CI688)</f>
        <v>808271.7275339223</v>
      </c>
      <c r="CL688" s="77">
        <f ca="1">SUM(CG$12:CG688)+SUMIF(CH$12:CH688, "&lt;0")</f>
        <v>773569.97241599043</v>
      </c>
    </row>
    <row r="689" spans="1:90" x14ac:dyDescent="0.2">
      <c r="A689" s="56">
        <v>44863</v>
      </c>
      <c r="B689" s="76">
        <f ca="1">IF($A689&gt;= $C$5,$C$6, INDEX('[1]Historical Data'!$D$2:$D$742, MATCH(A689, '[1]Historical Data'!$B$2:$B$742, 0)))</f>
        <v>1942.7882857142852</v>
      </c>
      <c r="C689" s="79">
        <f t="shared" ca="1" si="583"/>
        <v>1942.7882857142852</v>
      </c>
      <c r="D689" s="79">
        <f t="shared" ca="1" si="592"/>
        <v>589.41828571428437</v>
      </c>
      <c r="E689" s="79">
        <f t="shared" ca="1" si="554"/>
        <v>1353.3700000000008</v>
      </c>
      <c r="F689" s="79">
        <f t="shared" ca="1" si="555"/>
        <v>1353.3700000000008</v>
      </c>
      <c r="G689" s="79">
        <f t="shared" ca="1" si="580"/>
        <v>1255961.3021428774</v>
      </c>
      <c r="H689" s="14">
        <f ca="1">SUM(F$12:F689)</f>
        <v>642054.48114285665</v>
      </c>
      <c r="I689" s="77">
        <f ca="1">SUM(D$12:D689)+SUMIF(E$12:E689, "&lt;0")</f>
        <v>613906.82099999953</v>
      </c>
      <c r="J689" s="14"/>
      <c r="K689" s="78">
        <v>44863</v>
      </c>
      <c r="L689" s="79">
        <f t="shared" ca="1" si="556"/>
        <v>1850.8969899038457</v>
      </c>
      <c r="M689" s="79">
        <f t="shared" ca="1" si="584"/>
        <v>1850.8969899038457</v>
      </c>
      <c r="N689" s="79">
        <f t="shared" ca="1" si="593"/>
        <v>497.52698990384488</v>
      </c>
      <c r="O689" s="79">
        <f t="shared" ca="1" si="557"/>
        <v>1353.3700000000008</v>
      </c>
      <c r="P689" s="79">
        <f t="shared" ca="1" si="558"/>
        <v>1353.3700000000008</v>
      </c>
      <c r="Q689" s="79">
        <f t="shared" ca="1" si="601"/>
        <v>1200275.1768817392</v>
      </c>
      <c r="R689" s="14">
        <f ca="1">SUM(P$12:P689)</f>
        <v>613384.39684999909</v>
      </c>
      <c r="S689" s="77">
        <f ca="1">SUM(N$12:N689)+SUMIF(O$12:O689, "&lt;0")</f>
        <v>586890.78003172949</v>
      </c>
      <c r="U689" s="78">
        <v>44863</v>
      </c>
      <c r="V689" s="79">
        <f t="shared" ca="1" si="559"/>
        <v>1250</v>
      </c>
      <c r="W689" s="79">
        <f t="shared" ca="1" si="585"/>
        <v>1250</v>
      </c>
      <c r="X689" s="79">
        <f t="shared" ca="1" si="594"/>
        <v>0</v>
      </c>
      <c r="Y689" s="79">
        <f t="shared" ca="1" si="560"/>
        <v>1250</v>
      </c>
      <c r="Z689" s="79">
        <f t="shared" ca="1" si="561"/>
        <v>1250</v>
      </c>
      <c r="AA689" s="79">
        <f t="shared" ca="1" si="602"/>
        <v>836131.60100000002</v>
      </c>
      <c r="AB689" s="14">
        <f ca="1">SUM(Z$12:Z689)</f>
        <v>425559.49900000001</v>
      </c>
      <c r="AC689" s="77">
        <f ca="1">SUM(X$12:X689)+SUMIF(Y$12:Y689, "&lt;0")</f>
        <v>410572.10199999996</v>
      </c>
      <c r="AE689" s="78">
        <v>44863</v>
      </c>
      <c r="AF689" s="79">
        <f t="shared" ca="1" si="562"/>
        <v>2000</v>
      </c>
      <c r="AG689" s="79">
        <f t="shared" ca="1" si="586"/>
        <v>2000</v>
      </c>
      <c r="AH689" s="79">
        <f t="shared" ca="1" si="595"/>
        <v>615.05322313935926</v>
      </c>
      <c r="AI689" s="79">
        <f t="shared" ca="1" si="563"/>
        <v>1384.9467768606407</v>
      </c>
      <c r="AJ689" s="79">
        <f t="shared" ca="1" si="564"/>
        <v>1384.9467768606407</v>
      </c>
      <c r="AK689" s="79">
        <f t="shared" ca="1" si="581"/>
        <v>1290081.4901089161</v>
      </c>
      <c r="AL689" s="14">
        <f ca="1">SUM(AJ$12:AJ689)</f>
        <v>659896.4644697865</v>
      </c>
      <c r="AM689" s="77">
        <f ca="1">SUM(AH$12:AH689)+SUMIF(AI$12:AI689, "&lt;0")</f>
        <v>630185.0256391298</v>
      </c>
      <c r="AO689" s="78">
        <v>44863</v>
      </c>
      <c r="AP689" s="79">
        <f t="shared" ca="1" si="565"/>
        <v>3000</v>
      </c>
      <c r="AQ689" s="79">
        <f t="shared" ca="1" si="587"/>
        <v>3000</v>
      </c>
      <c r="AR689" s="79">
        <f t="shared" ca="1" si="596"/>
        <v>1082.5040804695302</v>
      </c>
      <c r="AS689" s="79">
        <f t="shared" ca="1" si="566"/>
        <v>1917.4959195304698</v>
      </c>
      <c r="AT689" s="79">
        <f t="shared" ca="1" si="567"/>
        <v>1917.4959195304698</v>
      </c>
      <c r="AU689" s="79">
        <f t="shared" ca="1" si="603"/>
        <v>1867967.7235622816</v>
      </c>
      <c r="AV689" s="14">
        <f ca="1">SUM(AT$12:AT689)</f>
        <v>954198.26734947565</v>
      </c>
      <c r="AW689" s="77">
        <f ca="1">SUM(AR$12:AR689)+SUMIF(AS$12:AS689, "&lt;0")</f>
        <v>913769.4562128064</v>
      </c>
      <c r="AX689" s="14"/>
      <c r="AZ689" s="78">
        <v>44863</v>
      </c>
      <c r="BA689" s="79">
        <f t="shared" ca="1" si="568"/>
        <v>1500</v>
      </c>
      <c r="BB689" s="79">
        <f t="shared" ca="1" si="588"/>
        <v>1500</v>
      </c>
      <c r="BC689" s="79">
        <f t="shared" ca="1" si="597"/>
        <v>146.6299999999992</v>
      </c>
      <c r="BD689" s="79">
        <f t="shared" ca="1" si="569"/>
        <v>1353.3700000000008</v>
      </c>
      <c r="BE689" s="79">
        <f t="shared" ca="1" si="570"/>
        <v>1353.3700000000008</v>
      </c>
      <c r="BF689" s="79">
        <f t="shared" ca="1" si="604"/>
        <v>987631.60100000002</v>
      </c>
      <c r="BG689" s="14">
        <f ca="1">SUM(BE$12:BE689)</f>
        <v>503904.53600000002</v>
      </c>
      <c r="BH689" s="77">
        <f ca="1">SUM(BC$12:BC689)+SUMIF(BD$12:BD689, "&lt;0")</f>
        <v>483727.065</v>
      </c>
      <c r="BJ689" s="78">
        <v>44863</v>
      </c>
      <c r="BK689" s="79">
        <f t="shared" ca="1" si="571"/>
        <v>1750</v>
      </c>
      <c r="BL689" s="79">
        <f t="shared" ca="1" si="589"/>
        <v>1750</v>
      </c>
      <c r="BM689" s="79">
        <f t="shared" ca="1" si="598"/>
        <v>396.6299999999992</v>
      </c>
      <c r="BN689" s="79">
        <f t="shared" ca="1" si="572"/>
        <v>1353.3700000000008</v>
      </c>
      <c r="BO689" s="79">
        <f t="shared" ca="1" si="573"/>
        <v>1353.3700000000008</v>
      </c>
      <c r="BP689" s="79">
        <f t="shared" ca="1" si="605"/>
        <v>1139131.601</v>
      </c>
      <c r="BQ689" s="14">
        <f ca="1">SUM(BO$12:BO689)</f>
        <v>581904.53599999985</v>
      </c>
      <c r="BR689" s="77">
        <f ca="1">SUM(BM$12:BM689)+SUMIF(BN$12:BN689, "&lt;0")</f>
        <v>557227.06500000006</v>
      </c>
      <c r="BT689" s="78">
        <v>44863</v>
      </c>
      <c r="BU689" s="79">
        <f t="shared" ca="1" si="574"/>
        <v>2000</v>
      </c>
      <c r="BV689" s="79">
        <f t="shared" ca="1" si="590"/>
        <v>2000</v>
      </c>
      <c r="BW689" s="79">
        <f t="shared" ca="1" si="599"/>
        <v>615.05322313935926</v>
      </c>
      <c r="BX689" s="79">
        <f t="shared" ca="1" si="575"/>
        <v>1384.9467768606407</v>
      </c>
      <c r="BY689" s="79">
        <f t="shared" ca="1" si="576"/>
        <v>1384.9467768606407</v>
      </c>
      <c r="BZ689" s="79">
        <f t="shared" ca="1" si="582"/>
        <v>1290081.4901089161</v>
      </c>
      <c r="CA689" s="14">
        <f ca="1">SUM(BY$12:BY689)</f>
        <v>659896.4644697865</v>
      </c>
      <c r="CB689" s="77">
        <f ca="1">SUM(BW$12:BW689)+SUMIF(BX$12:BX689, "&lt;0")</f>
        <v>630185.0256391298</v>
      </c>
      <c r="CD689" s="78">
        <v>44863</v>
      </c>
      <c r="CE689" s="79">
        <f t="shared" ca="1" si="577"/>
        <v>2500</v>
      </c>
      <c r="CF689" s="79">
        <f t="shared" ca="1" si="591"/>
        <v>2500</v>
      </c>
      <c r="CG689" s="79">
        <f t="shared" ca="1" si="600"/>
        <v>615.05322313935926</v>
      </c>
      <c r="CH689" s="79">
        <f t="shared" ca="1" si="578"/>
        <v>1884.9467768606407</v>
      </c>
      <c r="CI689" s="79">
        <f t="shared" ca="1" si="579"/>
        <v>1884.9467768606407</v>
      </c>
      <c r="CJ689" s="79">
        <f t="shared" ca="1" si="606"/>
        <v>1584341.6999499127</v>
      </c>
      <c r="CK689" s="14">
        <f ca="1">SUM(CI$12:CI689)</f>
        <v>810156.67431078292</v>
      </c>
      <c r="CL689" s="77">
        <f ca="1">SUM(CG$12:CG689)+SUMIF(CH$12:CH689, "&lt;0")</f>
        <v>774185.0256391298</v>
      </c>
    </row>
    <row r="690" spans="1:90" x14ac:dyDescent="0.2">
      <c r="A690" s="56">
        <v>44864</v>
      </c>
      <c r="B690" s="76">
        <f ca="1">IF($A690&gt;= $C$5,$C$6, INDEX('[1]Historical Data'!$D$2:$D$742, MATCH(A690, '[1]Historical Data'!$B$2:$B$742, 0)))</f>
        <v>1942.7882857142852</v>
      </c>
      <c r="C690" s="79">
        <f t="shared" ca="1" si="583"/>
        <v>1942.7882857142852</v>
      </c>
      <c r="D690" s="79">
        <f t="shared" ca="1" si="592"/>
        <v>1333.3132857142889</v>
      </c>
      <c r="E690" s="79">
        <f t="shared" ca="1" si="554"/>
        <v>609.47499999999627</v>
      </c>
      <c r="F690" s="79">
        <f t="shared" ca="1" si="555"/>
        <v>609.47499999999627</v>
      </c>
      <c r="G690" s="79">
        <f t="shared" ca="1" si="580"/>
        <v>1257904.0904285917</v>
      </c>
      <c r="H690" s="14">
        <f ca="1">SUM(F$12:F690)</f>
        <v>642663.95614285662</v>
      </c>
      <c r="I690" s="77">
        <f ca="1">SUM(D$12:D690)+SUMIF(E$12:E690, "&lt;0")</f>
        <v>615240.13428571378</v>
      </c>
      <c r="J690" s="14"/>
      <c r="K690" s="78">
        <v>44864</v>
      </c>
      <c r="L690" s="79">
        <f t="shared" ca="1" si="556"/>
        <v>1850.8969899038457</v>
      </c>
      <c r="M690" s="79">
        <f t="shared" ca="1" si="584"/>
        <v>1850.8969899038457</v>
      </c>
      <c r="N690" s="79">
        <f t="shared" ca="1" si="593"/>
        <v>1241.4219899038494</v>
      </c>
      <c r="O690" s="79">
        <f t="shared" ca="1" si="557"/>
        <v>609.47499999999627</v>
      </c>
      <c r="P690" s="79">
        <f t="shared" ca="1" si="558"/>
        <v>609.47499999999627</v>
      </c>
      <c r="Q690" s="79">
        <f t="shared" ca="1" si="601"/>
        <v>1202126.073871643</v>
      </c>
      <c r="R690" s="14">
        <f ca="1">SUM(P$12:P690)</f>
        <v>613993.87184999906</v>
      </c>
      <c r="S690" s="77">
        <f ca="1">SUM(N$12:N690)+SUMIF(O$12:O690, "&lt;0")</f>
        <v>588132.20202163339</v>
      </c>
      <c r="U690" s="78">
        <v>44864</v>
      </c>
      <c r="V690" s="79">
        <f t="shared" ca="1" si="559"/>
        <v>1250</v>
      </c>
      <c r="W690" s="79">
        <f t="shared" ca="1" si="585"/>
        <v>1250</v>
      </c>
      <c r="X690" s="79">
        <f t="shared" ca="1" si="594"/>
        <v>295.48799999999801</v>
      </c>
      <c r="Y690" s="79">
        <f t="shared" ca="1" si="560"/>
        <v>954.51200000000199</v>
      </c>
      <c r="Z690" s="79">
        <f t="shared" ca="1" si="561"/>
        <v>954.51200000000199</v>
      </c>
      <c r="AA690" s="79">
        <f t="shared" ca="1" si="602"/>
        <v>837381.60100000002</v>
      </c>
      <c r="AB690" s="14">
        <f ca="1">SUM(Z$12:Z690)</f>
        <v>426514.011</v>
      </c>
      <c r="AC690" s="77">
        <f ca="1">SUM(X$12:X690)+SUMIF(Y$12:Y690, "&lt;0")</f>
        <v>410867.58999999997</v>
      </c>
      <c r="AE690" s="78">
        <v>44864</v>
      </c>
      <c r="AF690" s="79">
        <f t="shared" ca="1" si="562"/>
        <v>2000</v>
      </c>
      <c r="AG690" s="79">
        <f t="shared" ca="1" si="586"/>
        <v>2000</v>
      </c>
      <c r="AH690" s="79">
        <f t="shared" ca="1" si="595"/>
        <v>1382.4534697864667</v>
      </c>
      <c r="AI690" s="79">
        <f t="shared" ca="1" si="563"/>
        <v>617.54653021353329</v>
      </c>
      <c r="AJ690" s="79">
        <f t="shared" ca="1" si="564"/>
        <v>617.54653021353329</v>
      </c>
      <c r="AK690" s="79">
        <f t="shared" ca="1" si="581"/>
        <v>1292081.4901089161</v>
      </c>
      <c r="AL690" s="14">
        <f ca="1">SUM(AJ$12:AJ690)</f>
        <v>660514.01100000006</v>
      </c>
      <c r="AM690" s="77">
        <f ca="1">SUM(AH$12:AH690)+SUMIF(AI$12:AI690, "&lt;0")</f>
        <v>631567.47910891625</v>
      </c>
      <c r="AO690" s="78">
        <v>44864</v>
      </c>
      <c r="AP690" s="79">
        <f t="shared" ca="1" si="565"/>
        <v>3000</v>
      </c>
      <c r="AQ690" s="79">
        <f t="shared" ca="1" si="587"/>
        <v>3000</v>
      </c>
      <c r="AR690" s="79">
        <f t="shared" ca="1" si="596"/>
        <v>1826.3990804695343</v>
      </c>
      <c r="AS690" s="79">
        <f t="shared" ca="1" si="566"/>
        <v>1173.6009195304657</v>
      </c>
      <c r="AT690" s="79">
        <f t="shared" ca="1" si="567"/>
        <v>1173.6009195304657</v>
      </c>
      <c r="AU690" s="79">
        <f t="shared" ca="1" si="603"/>
        <v>1870967.7235622816</v>
      </c>
      <c r="AV690" s="14">
        <f ca="1">SUM(AT$12:AT690)</f>
        <v>955371.86826900614</v>
      </c>
      <c r="AW690" s="77">
        <f ca="1">SUM(AR$12:AR690)+SUMIF(AS$12:AS690, "&lt;0")</f>
        <v>915595.8552932759</v>
      </c>
      <c r="AX690" s="14"/>
      <c r="AZ690" s="78">
        <v>44864</v>
      </c>
      <c r="BA690" s="79">
        <f t="shared" ca="1" si="568"/>
        <v>1500</v>
      </c>
      <c r="BB690" s="79">
        <f t="shared" ca="1" si="588"/>
        <v>1500</v>
      </c>
      <c r="BC690" s="79">
        <f t="shared" ca="1" si="597"/>
        <v>890.52500000000373</v>
      </c>
      <c r="BD690" s="79">
        <f t="shared" ca="1" si="569"/>
        <v>609.47499999999627</v>
      </c>
      <c r="BE690" s="79">
        <f t="shared" ca="1" si="570"/>
        <v>609.47499999999627</v>
      </c>
      <c r="BF690" s="79">
        <f t="shared" ca="1" si="604"/>
        <v>989131.60100000002</v>
      </c>
      <c r="BG690" s="14">
        <f ca="1">SUM(BE$12:BE690)</f>
        <v>504514.011</v>
      </c>
      <c r="BH690" s="77">
        <f ca="1">SUM(BC$12:BC690)+SUMIF(BD$12:BD690, "&lt;0")</f>
        <v>484617.59</v>
      </c>
      <c r="BJ690" s="78">
        <v>44864</v>
      </c>
      <c r="BK690" s="79">
        <f t="shared" ca="1" si="571"/>
        <v>1750</v>
      </c>
      <c r="BL690" s="79">
        <f t="shared" ca="1" si="589"/>
        <v>1750</v>
      </c>
      <c r="BM690" s="79">
        <f t="shared" ca="1" si="598"/>
        <v>1140.5250000000037</v>
      </c>
      <c r="BN690" s="79">
        <f t="shared" ca="1" si="572"/>
        <v>609.47499999999627</v>
      </c>
      <c r="BO690" s="79">
        <f t="shared" ca="1" si="573"/>
        <v>609.47499999999627</v>
      </c>
      <c r="BP690" s="79">
        <f t="shared" ca="1" si="605"/>
        <v>1140881.601</v>
      </c>
      <c r="BQ690" s="14">
        <f ca="1">SUM(BO$12:BO690)</f>
        <v>582514.01099999982</v>
      </c>
      <c r="BR690" s="77">
        <f ca="1">SUM(BM$12:BM690)+SUMIF(BN$12:BN690, "&lt;0")</f>
        <v>558367.59000000008</v>
      </c>
      <c r="BT690" s="78">
        <v>44864</v>
      </c>
      <c r="BU690" s="79">
        <f t="shared" ca="1" si="574"/>
        <v>2000</v>
      </c>
      <c r="BV690" s="79">
        <f t="shared" ca="1" si="590"/>
        <v>2000</v>
      </c>
      <c r="BW690" s="79">
        <f t="shared" ca="1" si="599"/>
        <v>1382.4534697864667</v>
      </c>
      <c r="BX690" s="79">
        <f t="shared" ca="1" si="575"/>
        <v>617.54653021353329</v>
      </c>
      <c r="BY690" s="79">
        <f t="shared" ca="1" si="576"/>
        <v>617.54653021353329</v>
      </c>
      <c r="BZ690" s="79">
        <f t="shared" ca="1" si="582"/>
        <v>1292081.4901089161</v>
      </c>
      <c r="CA690" s="14">
        <f ca="1">SUM(BY$12:BY690)</f>
        <v>660514.01100000006</v>
      </c>
      <c r="CB690" s="77">
        <f ca="1">SUM(BW$12:BW690)+SUMIF(BX$12:BX690, "&lt;0")</f>
        <v>631567.47910891625</v>
      </c>
      <c r="CD690" s="78">
        <v>44864</v>
      </c>
      <c r="CE690" s="79">
        <f t="shared" ca="1" si="577"/>
        <v>2500</v>
      </c>
      <c r="CF690" s="79">
        <f t="shared" ca="1" si="591"/>
        <v>2500</v>
      </c>
      <c r="CG690" s="79">
        <f t="shared" ca="1" si="600"/>
        <v>1382.4534697864667</v>
      </c>
      <c r="CH690" s="79">
        <f t="shared" ca="1" si="578"/>
        <v>1117.5465302135333</v>
      </c>
      <c r="CI690" s="79">
        <f t="shared" ca="1" si="579"/>
        <v>1117.5465302135333</v>
      </c>
      <c r="CJ690" s="79">
        <f t="shared" ca="1" si="606"/>
        <v>1586841.6999499127</v>
      </c>
      <c r="CK690" s="14">
        <f ca="1">SUM(CI$12:CI690)</f>
        <v>811274.22084099648</v>
      </c>
      <c r="CL690" s="77">
        <f ca="1">SUM(CG$12:CG690)+SUMIF(CH$12:CH690, "&lt;0")</f>
        <v>775567.47910891625</v>
      </c>
    </row>
    <row r="691" spans="1:90" x14ac:dyDescent="0.2">
      <c r="A691" s="56">
        <v>44865</v>
      </c>
      <c r="B691" s="76">
        <f ca="1">IF($A691&gt;= $C$5,$C$6, INDEX('[1]Historical Data'!$D$2:$D$742, MATCH(A691, '[1]Historical Data'!$B$2:$B$742, 0)))</f>
        <v>1942.7882857142852</v>
      </c>
      <c r="C691" s="79">
        <f t="shared" ca="1" si="583"/>
        <v>1942.7882857142852</v>
      </c>
      <c r="D691" s="79">
        <f t="shared" ca="1" si="592"/>
        <v>1171.7392857142838</v>
      </c>
      <c r="E691" s="79">
        <f t="shared" ca="1" si="554"/>
        <v>771.04900000000134</v>
      </c>
      <c r="F691" s="79">
        <f t="shared" ca="1" si="555"/>
        <v>771.04900000000134</v>
      </c>
      <c r="G691" s="79">
        <f t="shared" ca="1" si="580"/>
        <v>1259846.878714306</v>
      </c>
      <c r="H691" s="14">
        <f ca="1">SUM(F$12:F691)</f>
        <v>643435.00514285662</v>
      </c>
      <c r="I691" s="77">
        <f ca="1">SUM(D$12:D691)+SUMIF(E$12:E691, "&lt;0")</f>
        <v>616411.873571428</v>
      </c>
      <c r="J691" s="14"/>
      <c r="K691" s="78">
        <v>44865</v>
      </c>
      <c r="L691" s="79">
        <f t="shared" ca="1" si="556"/>
        <v>1850.8969899038457</v>
      </c>
      <c r="M691" s="79">
        <f t="shared" ca="1" si="584"/>
        <v>1850.8969899038457</v>
      </c>
      <c r="N691" s="79">
        <f t="shared" ca="1" si="593"/>
        <v>1079.8479899038443</v>
      </c>
      <c r="O691" s="79">
        <f t="shared" ca="1" si="557"/>
        <v>771.04900000000134</v>
      </c>
      <c r="P691" s="79">
        <f t="shared" ca="1" si="558"/>
        <v>771.04900000000134</v>
      </c>
      <c r="Q691" s="79">
        <f t="shared" ca="1" si="601"/>
        <v>1203976.9708615469</v>
      </c>
      <c r="R691" s="14">
        <f ca="1">SUM(P$12:P691)</f>
        <v>614764.92084999906</v>
      </c>
      <c r="S691" s="77">
        <f ca="1">SUM(N$12:N691)+SUMIF(O$12:O691, "&lt;0")</f>
        <v>589212.05001153727</v>
      </c>
      <c r="U691" s="78">
        <v>44865</v>
      </c>
      <c r="V691" s="79">
        <f t="shared" ca="1" si="559"/>
        <v>1250</v>
      </c>
      <c r="W691" s="79">
        <f t="shared" ca="1" si="585"/>
        <v>1250</v>
      </c>
      <c r="X691" s="79">
        <f t="shared" ca="1" si="594"/>
        <v>478.95099999999866</v>
      </c>
      <c r="Y691" s="79">
        <f t="shared" ca="1" si="560"/>
        <v>771.04900000000134</v>
      </c>
      <c r="Z691" s="79">
        <f t="shared" ca="1" si="561"/>
        <v>771.04900000000134</v>
      </c>
      <c r="AA691" s="79">
        <f t="shared" ca="1" si="602"/>
        <v>838631.60100000002</v>
      </c>
      <c r="AB691" s="14">
        <f ca="1">SUM(Z$12:Z691)</f>
        <v>427285.06</v>
      </c>
      <c r="AC691" s="77">
        <f ca="1">SUM(X$12:X691)+SUMIF(Y$12:Y691, "&lt;0")</f>
        <v>411346.54099999997</v>
      </c>
      <c r="AE691" s="78">
        <v>44865</v>
      </c>
      <c r="AF691" s="79">
        <f t="shared" ca="1" si="562"/>
        <v>2000</v>
      </c>
      <c r="AG691" s="79">
        <f t="shared" ca="1" si="586"/>
        <v>2000</v>
      </c>
      <c r="AH691" s="79">
        <f t="shared" ca="1" si="595"/>
        <v>1228.9509999999987</v>
      </c>
      <c r="AI691" s="79">
        <f t="shared" ca="1" si="563"/>
        <v>771.04900000000134</v>
      </c>
      <c r="AJ691" s="79">
        <f t="shared" ca="1" si="564"/>
        <v>771.04900000000134</v>
      </c>
      <c r="AK691" s="79">
        <f t="shared" ca="1" si="581"/>
        <v>1294081.4901089161</v>
      </c>
      <c r="AL691" s="14">
        <f ca="1">SUM(AJ$12:AJ691)</f>
        <v>661285.06000000006</v>
      </c>
      <c r="AM691" s="77">
        <f ca="1">SUM(AH$12:AH691)+SUMIF(AI$12:AI691, "&lt;0")</f>
        <v>632796.43010891625</v>
      </c>
      <c r="AO691" s="78">
        <v>44865</v>
      </c>
      <c r="AP691" s="79">
        <f t="shared" ca="1" si="565"/>
        <v>3000</v>
      </c>
      <c r="AQ691" s="79">
        <f t="shared" ca="1" si="587"/>
        <v>3000</v>
      </c>
      <c r="AR691" s="79">
        <f t="shared" ca="1" si="596"/>
        <v>1664.8250804695297</v>
      </c>
      <c r="AS691" s="79">
        <f t="shared" ca="1" si="566"/>
        <v>1335.1749195304703</v>
      </c>
      <c r="AT691" s="79">
        <f t="shared" ca="1" si="567"/>
        <v>1335.1749195304703</v>
      </c>
      <c r="AU691" s="79">
        <f t="shared" ca="1" si="603"/>
        <v>1873967.7235622816</v>
      </c>
      <c r="AV691" s="14">
        <f ca="1">SUM(AT$12:AT691)</f>
        <v>956707.04318853666</v>
      </c>
      <c r="AW691" s="77">
        <f ca="1">SUM(AR$12:AR691)+SUMIF(AS$12:AS691, "&lt;0")</f>
        <v>917260.68037374539</v>
      </c>
      <c r="AX691" s="14"/>
      <c r="AZ691" s="78">
        <v>44865</v>
      </c>
      <c r="BA691" s="79">
        <f t="shared" ca="1" si="568"/>
        <v>1500</v>
      </c>
      <c r="BB691" s="79">
        <f t="shared" ca="1" si="588"/>
        <v>1500</v>
      </c>
      <c r="BC691" s="79">
        <f t="shared" ca="1" si="597"/>
        <v>728.95099999999866</v>
      </c>
      <c r="BD691" s="79">
        <f t="shared" ca="1" si="569"/>
        <v>771.04900000000134</v>
      </c>
      <c r="BE691" s="79">
        <f t="shared" ca="1" si="570"/>
        <v>771.04900000000134</v>
      </c>
      <c r="BF691" s="79">
        <f t="shared" ca="1" si="604"/>
        <v>990631.60100000002</v>
      </c>
      <c r="BG691" s="14">
        <f ca="1">SUM(BE$12:BE691)</f>
        <v>505285.06</v>
      </c>
      <c r="BH691" s="77">
        <f ca="1">SUM(BC$12:BC691)+SUMIF(BD$12:BD691, "&lt;0")</f>
        <v>485346.54100000003</v>
      </c>
      <c r="BJ691" s="78">
        <v>44865</v>
      </c>
      <c r="BK691" s="79">
        <f t="shared" ca="1" si="571"/>
        <v>1750</v>
      </c>
      <c r="BL691" s="79">
        <f t="shared" ca="1" si="589"/>
        <v>1750</v>
      </c>
      <c r="BM691" s="79">
        <f t="shared" ca="1" si="598"/>
        <v>978.95099999999866</v>
      </c>
      <c r="BN691" s="79">
        <f t="shared" ca="1" si="572"/>
        <v>771.04900000000134</v>
      </c>
      <c r="BO691" s="79">
        <f t="shared" ca="1" si="573"/>
        <v>771.04900000000134</v>
      </c>
      <c r="BP691" s="79">
        <f t="shared" ca="1" si="605"/>
        <v>1142631.601</v>
      </c>
      <c r="BQ691" s="14">
        <f ca="1">SUM(BO$12:BO691)</f>
        <v>583285.05999999982</v>
      </c>
      <c r="BR691" s="77">
        <f ca="1">SUM(BM$12:BM691)+SUMIF(BN$12:BN691, "&lt;0")</f>
        <v>559346.54100000008</v>
      </c>
      <c r="BT691" s="78">
        <v>44865</v>
      </c>
      <c r="BU691" s="79">
        <f t="shared" ca="1" si="574"/>
        <v>2000</v>
      </c>
      <c r="BV691" s="79">
        <f t="shared" ca="1" si="590"/>
        <v>2000</v>
      </c>
      <c r="BW691" s="79">
        <f t="shared" ca="1" si="599"/>
        <v>1228.9509999999987</v>
      </c>
      <c r="BX691" s="79">
        <f t="shared" ca="1" si="575"/>
        <v>771.04900000000134</v>
      </c>
      <c r="BY691" s="79">
        <f t="shared" ca="1" si="576"/>
        <v>771.04900000000134</v>
      </c>
      <c r="BZ691" s="79">
        <f t="shared" ca="1" si="582"/>
        <v>1294081.4901089161</v>
      </c>
      <c r="CA691" s="14">
        <f ca="1">SUM(BY$12:BY691)</f>
        <v>661285.06000000006</v>
      </c>
      <c r="CB691" s="77">
        <f ca="1">SUM(BW$12:BW691)+SUMIF(BX$12:BX691, "&lt;0")</f>
        <v>632796.43010891625</v>
      </c>
      <c r="CD691" s="78">
        <v>44865</v>
      </c>
      <c r="CE691" s="79">
        <f t="shared" ca="1" si="577"/>
        <v>2500</v>
      </c>
      <c r="CF691" s="79">
        <f t="shared" ca="1" si="591"/>
        <v>2500</v>
      </c>
      <c r="CG691" s="79">
        <f t="shared" ca="1" si="600"/>
        <v>1244.3847164335646</v>
      </c>
      <c r="CH691" s="79">
        <f t="shared" ca="1" si="578"/>
        <v>1255.6152835664354</v>
      </c>
      <c r="CI691" s="79">
        <f t="shared" ca="1" si="579"/>
        <v>1255.6152835664354</v>
      </c>
      <c r="CJ691" s="79">
        <f t="shared" ca="1" si="606"/>
        <v>1589341.6999499127</v>
      </c>
      <c r="CK691" s="14">
        <f ca="1">SUM(CI$12:CI691)</f>
        <v>812529.83612456289</v>
      </c>
      <c r="CL691" s="77">
        <f ca="1">SUM(CG$12:CG691)+SUMIF(CH$12:CH691, "&lt;0")</f>
        <v>776811.86382534984</v>
      </c>
    </row>
    <row r="692" spans="1:90" x14ac:dyDescent="0.2">
      <c r="A692" s="56">
        <v>44866</v>
      </c>
      <c r="B692" s="76">
        <f ca="1">IF($A692&gt;= $C$5,$C$6, INDEX('[1]Historical Data'!$D$2:$D$742, MATCH(A692, '[1]Historical Data'!$B$2:$B$742, 0)))</f>
        <v>1942.7882857142852</v>
      </c>
      <c r="C692" s="79">
        <f t="shared" ca="1" si="583"/>
        <v>1942.7882857142852</v>
      </c>
      <c r="D692" s="79">
        <f t="shared" ca="1" si="592"/>
        <v>1942.7882857142852</v>
      </c>
      <c r="E692" s="79">
        <f t="shared" ca="1" si="554"/>
        <v>0</v>
      </c>
      <c r="F692" s="79">
        <f t="shared" ca="1" si="555"/>
        <v>0</v>
      </c>
      <c r="G692" s="79">
        <f t="shared" ca="1" si="580"/>
        <v>1261789.6670000204</v>
      </c>
      <c r="H692" s="14">
        <f ca="1">SUM(F$12:F692)</f>
        <v>643435.00514285662</v>
      </c>
      <c r="I692" s="77">
        <f ca="1">SUM(D$12:D692)+SUMIF(E$12:E692, "&lt;0")</f>
        <v>618354.66185714235</v>
      </c>
      <c r="J692" s="14"/>
      <c r="K692" s="78">
        <v>44866</v>
      </c>
      <c r="L692" s="79">
        <f t="shared" ca="1" si="556"/>
        <v>1850.8969899038457</v>
      </c>
      <c r="M692" s="79">
        <f t="shared" ca="1" si="584"/>
        <v>1850.8969899038457</v>
      </c>
      <c r="N692" s="79">
        <f t="shared" ca="1" si="593"/>
        <v>1850.8969899038457</v>
      </c>
      <c r="O692" s="79">
        <f t="shared" ca="1" si="557"/>
        <v>0</v>
      </c>
      <c r="P692" s="79">
        <f t="shared" ca="1" si="558"/>
        <v>0</v>
      </c>
      <c r="Q692" s="79">
        <f t="shared" ca="1" si="601"/>
        <v>1205827.8678514508</v>
      </c>
      <c r="R692" s="14">
        <f ca="1">SUM(P$12:P692)</f>
        <v>614764.92084999906</v>
      </c>
      <c r="S692" s="77">
        <f ca="1">SUM(N$12:N692)+SUMIF(O$12:O692, "&lt;0")</f>
        <v>591062.94700144115</v>
      </c>
      <c r="U692" s="78">
        <v>44866</v>
      </c>
      <c r="V692" s="79">
        <f t="shared" ca="1" si="559"/>
        <v>1250</v>
      </c>
      <c r="W692" s="79">
        <f t="shared" ca="1" si="585"/>
        <v>1250</v>
      </c>
      <c r="X692" s="79">
        <f t="shared" ca="1" si="594"/>
        <v>1250</v>
      </c>
      <c r="Y692" s="79">
        <f t="shared" ca="1" si="560"/>
        <v>0</v>
      </c>
      <c r="Z692" s="79">
        <f t="shared" ca="1" si="561"/>
        <v>0</v>
      </c>
      <c r="AA692" s="79">
        <f t="shared" ca="1" si="602"/>
        <v>839881.60100000002</v>
      </c>
      <c r="AB692" s="14">
        <f ca="1">SUM(Z$12:Z692)</f>
        <v>427285.06</v>
      </c>
      <c r="AC692" s="77">
        <f ca="1">SUM(X$12:X692)+SUMIF(Y$12:Y692, "&lt;0")</f>
        <v>412596.54099999997</v>
      </c>
      <c r="AE692" s="78">
        <v>44866</v>
      </c>
      <c r="AF692" s="79">
        <f t="shared" ca="1" si="562"/>
        <v>2000</v>
      </c>
      <c r="AG692" s="79">
        <f t="shared" ca="1" si="586"/>
        <v>2000</v>
      </c>
      <c r="AH692" s="79">
        <f t="shared" ca="1" si="595"/>
        <v>2000</v>
      </c>
      <c r="AI692" s="79">
        <f t="shared" ca="1" si="563"/>
        <v>0</v>
      </c>
      <c r="AJ692" s="79">
        <f t="shared" ca="1" si="564"/>
        <v>0</v>
      </c>
      <c r="AK692" s="79">
        <f t="shared" ca="1" si="581"/>
        <v>1296081.4901089161</v>
      </c>
      <c r="AL692" s="14">
        <f ca="1">SUM(AJ$12:AJ692)</f>
        <v>661285.06000000006</v>
      </c>
      <c r="AM692" s="77">
        <f ca="1">SUM(AH$12:AH692)+SUMIF(AI$12:AI692, "&lt;0")</f>
        <v>634796.43010891625</v>
      </c>
      <c r="AO692" s="78">
        <v>44866</v>
      </c>
      <c r="AP692" s="79">
        <f t="shared" ca="1" si="565"/>
        <v>3000</v>
      </c>
      <c r="AQ692" s="79">
        <f t="shared" ca="1" si="587"/>
        <v>3000</v>
      </c>
      <c r="AR692" s="79">
        <f t="shared" ca="1" si="596"/>
        <v>2435.8740804695308</v>
      </c>
      <c r="AS692" s="79">
        <f t="shared" ca="1" si="566"/>
        <v>564.12591953046922</v>
      </c>
      <c r="AT692" s="79">
        <f t="shared" ca="1" si="567"/>
        <v>564.12591953046922</v>
      </c>
      <c r="AU692" s="79">
        <f t="shared" ca="1" si="603"/>
        <v>1876967.7235622816</v>
      </c>
      <c r="AV692" s="14">
        <f ca="1">SUM(AT$12:AT692)</f>
        <v>957271.16910806717</v>
      </c>
      <c r="AW692" s="77">
        <f ca="1">SUM(AR$12:AR692)+SUMIF(AS$12:AS692, "&lt;0")</f>
        <v>919696.55445421487</v>
      </c>
      <c r="AX692" s="14"/>
      <c r="AZ692" s="78">
        <v>44866</v>
      </c>
      <c r="BA692" s="79">
        <f t="shared" ca="1" si="568"/>
        <v>1500</v>
      </c>
      <c r="BB692" s="79">
        <f t="shared" ca="1" si="588"/>
        <v>1500</v>
      </c>
      <c r="BC692" s="79">
        <f t="shared" ca="1" si="597"/>
        <v>1500</v>
      </c>
      <c r="BD692" s="79">
        <f t="shared" ca="1" si="569"/>
        <v>0</v>
      </c>
      <c r="BE692" s="79">
        <f t="shared" ca="1" si="570"/>
        <v>0</v>
      </c>
      <c r="BF692" s="79">
        <f t="shared" ca="1" si="604"/>
        <v>992131.60100000002</v>
      </c>
      <c r="BG692" s="14">
        <f ca="1">SUM(BE$12:BE692)</f>
        <v>505285.06</v>
      </c>
      <c r="BH692" s="77">
        <f ca="1">SUM(BC$12:BC692)+SUMIF(BD$12:BD692, "&lt;0")</f>
        <v>486846.54100000003</v>
      </c>
      <c r="BJ692" s="78">
        <v>44866</v>
      </c>
      <c r="BK692" s="79">
        <f t="shared" ca="1" si="571"/>
        <v>1750</v>
      </c>
      <c r="BL692" s="79">
        <f t="shared" ca="1" si="589"/>
        <v>1750</v>
      </c>
      <c r="BM692" s="79">
        <f t="shared" ca="1" si="598"/>
        <v>1750</v>
      </c>
      <c r="BN692" s="79">
        <f t="shared" ca="1" si="572"/>
        <v>0</v>
      </c>
      <c r="BO692" s="79">
        <f t="shared" ca="1" si="573"/>
        <v>0</v>
      </c>
      <c r="BP692" s="79">
        <f t="shared" ca="1" si="605"/>
        <v>1144381.601</v>
      </c>
      <c r="BQ692" s="14">
        <f ca="1">SUM(BO$12:BO692)</f>
        <v>583285.05999999982</v>
      </c>
      <c r="BR692" s="77">
        <f ca="1">SUM(BM$12:BM692)+SUMIF(BN$12:BN692, "&lt;0")</f>
        <v>561096.54100000008</v>
      </c>
      <c r="BT692" s="78">
        <v>44866</v>
      </c>
      <c r="BU692" s="79">
        <f t="shared" ca="1" si="574"/>
        <v>2000</v>
      </c>
      <c r="BV692" s="79">
        <f t="shared" ca="1" si="590"/>
        <v>2000</v>
      </c>
      <c r="BW692" s="79">
        <f t="shared" ca="1" si="599"/>
        <v>2000</v>
      </c>
      <c r="BX692" s="79">
        <f t="shared" ca="1" si="575"/>
        <v>0</v>
      </c>
      <c r="BY692" s="79">
        <f t="shared" ca="1" si="576"/>
        <v>0</v>
      </c>
      <c r="BZ692" s="79">
        <f t="shared" ca="1" si="582"/>
        <v>1296081.4901089161</v>
      </c>
      <c r="CA692" s="14">
        <f ca="1">SUM(BY$12:BY692)</f>
        <v>661285.06000000006</v>
      </c>
      <c r="CB692" s="77">
        <f ca="1">SUM(BW$12:BW692)+SUMIF(BX$12:BX692, "&lt;0")</f>
        <v>634796.43010891625</v>
      </c>
      <c r="CD692" s="78">
        <v>44866</v>
      </c>
      <c r="CE692" s="79">
        <f t="shared" ca="1" si="577"/>
        <v>2500</v>
      </c>
      <c r="CF692" s="79">
        <f t="shared" ca="1" si="591"/>
        <v>2500</v>
      </c>
      <c r="CG692" s="79">
        <f t="shared" ca="1" si="600"/>
        <v>2038.9389630806688</v>
      </c>
      <c r="CH692" s="79">
        <f t="shared" ca="1" si="578"/>
        <v>461.06103691933117</v>
      </c>
      <c r="CI692" s="79">
        <f t="shared" ca="1" si="579"/>
        <v>461.06103691933117</v>
      </c>
      <c r="CJ692" s="79">
        <f t="shared" ca="1" si="606"/>
        <v>1591841.6999499127</v>
      </c>
      <c r="CK692" s="14">
        <f ca="1">SUM(CI$12:CI692)</f>
        <v>812990.89716148225</v>
      </c>
      <c r="CL692" s="77">
        <f ca="1">SUM(CG$12:CG692)+SUMIF(CH$12:CH692, "&lt;0")</f>
        <v>778850.80278843048</v>
      </c>
    </row>
    <row r="693" spans="1:90" x14ac:dyDescent="0.2">
      <c r="A693" s="56">
        <v>44867</v>
      </c>
      <c r="B693" s="76">
        <f ca="1">IF($A693&gt;= $C$5,$C$6, INDEX('[1]Historical Data'!$D$2:$D$742, MATCH(A693, '[1]Historical Data'!$B$2:$B$742, 0)))</f>
        <v>1942.7882857142852</v>
      </c>
      <c r="C693" s="79">
        <f t="shared" ca="1" si="583"/>
        <v>1942.7882857142852</v>
      </c>
      <c r="D693" s="79">
        <f t="shared" ca="1" si="592"/>
        <v>1214.0212857142872</v>
      </c>
      <c r="E693" s="79">
        <f t="shared" ca="1" si="554"/>
        <v>728.76699999999801</v>
      </c>
      <c r="F693" s="79">
        <f t="shared" ca="1" si="555"/>
        <v>728.76699999999801</v>
      </c>
      <c r="G693" s="79">
        <f t="shared" ca="1" si="580"/>
        <v>1263732.4552857347</v>
      </c>
      <c r="H693" s="14">
        <f ca="1">SUM(F$12:F693)</f>
        <v>644163.77214285661</v>
      </c>
      <c r="I693" s="77">
        <f ca="1">SUM(D$12:D693)+SUMIF(E$12:E693, "&lt;0")</f>
        <v>619568.68314285658</v>
      </c>
      <c r="J693" s="14"/>
      <c r="K693" s="78">
        <v>44867</v>
      </c>
      <c r="L693" s="79">
        <f t="shared" ca="1" si="556"/>
        <v>1850.8969899038457</v>
      </c>
      <c r="M693" s="79">
        <f t="shared" ca="1" si="584"/>
        <v>1850.8969899038457</v>
      </c>
      <c r="N693" s="79">
        <f t="shared" ca="1" si="593"/>
        <v>1122.1299899038477</v>
      </c>
      <c r="O693" s="79">
        <f t="shared" ca="1" si="557"/>
        <v>728.76699999999801</v>
      </c>
      <c r="P693" s="79">
        <f t="shared" ca="1" si="558"/>
        <v>728.76699999999801</v>
      </c>
      <c r="Q693" s="79">
        <f t="shared" ca="1" si="601"/>
        <v>1207678.7648413547</v>
      </c>
      <c r="R693" s="14">
        <f ca="1">SUM(P$12:P693)</f>
        <v>615493.68784999906</v>
      </c>
      <c r="S693" s="77">
        <f ca="1">SUM(N$12:N693)+SUMIF(O$12:O693, "&lt;0")</f>
        <v>592185.07699134503</v>
      </c>
      <c r="U693" s="78">
        <v>44867</v>
      </c>
      <c r="V693" s="79">
        <f t="shared" ca="1" si="559"/>
        <v>1250</v>
      </c>
      <c r="W693" s="79">
        <f t="shared" ca="1" si="585"/>
        <v>1250</v>
      </c>
      <c r="X693" s="79">
        <f t="shared" ca="1" si="594"/>
        <v>521.23300000000199</v>
      </c>
      <c r="Y693" s="79">
        <f t="shared" ca="1" si="560"/>
        <v>728.76699999999801</v>
      </c>
      <c r="Z693" s="79">
        <f t="shared" ca="1" si="561"/>
        <v>728.76699999999801</v>
      </c>
      <c r="AA693" s="79">
        <f t="shared" ca="1" si="602"/>
        <v>841131.60100000002</v>
      </c>
      <c r="AB693" s="14">
        <f ca="1">SUM(Z$12:Z693)</f>
        <v>428013.82699999999</v>
      </c>
      <c r="AC693" s="77">
        <f ca="1">SUM(X$12:X693)+SUMIF(Y$12:Y693, "&lt;0")</f>
        <v>413117.77399999998</v>
      </c>
      <c r="AE693" s="78">
        <v>44867</v>
      </c>
      <c r="AF693" s="79">
        <f t="shared" ca="1" si="562"/>
        <v>2000</v>
      </c>
      <c r="AG693" s="79">
        <f t="shared" ca="1" si="586"/>
        <v>2000</v>
      </c>
      <c r="AH693" s="79">
        <f t="shared" ca="1" si="595"/>
        <v>1271.233000000002</v>
      </c>
      <c r="AI693" s="79">
        <f t="shared" ca="1" si="563"/>
        <v>728.76699999999801</v>
      </c>
      <c r="AJ693" s="79">
        <f t="shared" ca="1" si="564"/>
        <v>728.76699999999801</v>
      </c>
      <c r="AK693" s="79">
        <f t="shared" ca="1" si="581"/>
        <v>1298081.4901089161</v>
      </c>
      <c r="AL693" s="14">
        <f ca="1">SUM(AJ$12:AJ693)</f>
        <v>662013.82700000005</v>
      </c>
      <c r="AM693" s="77">
        <f ca="1">SUM(AH$12:AH693)+SUMIF(AI$12:AI693, "&lt;0")</f>
        <v>636067.66310891625</v>
      </c>
      <c r="AO693" s="78">
        <v>44867</v>
      </c>
      <c r="AP693" s="79">
        <f t="shared" ca="1" si="565"/>
        <v>3000</v>
      </c>
      <c r="AQ693" s="79">
        <f t="shared" ca="1" si="587"/>
        <v>3000</v>
      </c>
      <c r="AR693" s="79">
        <f t="shared" ca="1" si="596"/>
        <v>1707.1070804695328</v>
      </c>
      <c r="AS693" s="79">
        <f t="shared" ca="1" si="566"/>
        <v>1292.8929195304672</v>
      </c>
      <c r="AT693" s="79">
        <f t="shared" ca="1" si="567"/>
        <v>1292.8929195304672</v>
      </c>
      <c r="AU693" s="79">
        <f t="shared" ca="1" si="603"/>
        <v>1879967.7235622816</v>
      </c>
      <c r="AV693" s="14">
        <f ca="1">SUM(AT$12:AT693)</f>
        <v>958564.06202759768</v>
      </c>
      <c r="AW693" s="77">
        <f ca="1">SUM(AR$12:AR693)+SUMIF(AS$12:AS693, "&lt;0")</f>
        <v>921403.66153468436</v>
      </c>
      <c r="AX693" s="14"/>
      <c r="AZ693" s="78">
        <v>44867</v>
      </c>
      <c r="BA693" s="79">
        <f t="shared" ca="1" si="568"/>
        <v>1500</v>
      </c>
      <c r="BB693" s="79">
        <f t="shared" ca="1" si="588"/>
        <v>1500</v>
      </c>
      <c r="BC693" s="79">
        <f t="shared" ca="1" si="597"/>
        <v>771.23300000000199</v>
      </c>
      <c r="BD693" s="79">
        <f t="shared" ca="1" si="569"/>
        <v>728.76699999999801</v>
      </c>
      <c r="BE693" s="79">
        <f t="shared" ca="1" si="570"/>
        <v>728.76699999999801</v>
      </c>
      <c r="BF693" s="79">
        <f t="shared" ca="1" si="604"/>
        <v>993631.60100000002</v>
      </c>
      <c r="BG693" s="14">
        <f ca="1">SUM(BE$12:BE693)</f>
        <v>506013.82699999999</v>
      </c>
      <c r="BH693" s="77">
        <f ca="1">SUM(BC$12:BC693)+SUMIF(BD$12:BD693, "&lt;0")</f>
        <v>487617.77400000003</v>
      </c>
      <c r="BJ693" s="78">
        <v>44867</v>
      </c>
      <c r="BK693" s="79">
        <f t="shared" ca="1" si="571"/>
        <v>1750</v>
      </c>
      <c r="BL693" s="79">
        <f t="shared" ca="1" si="589"/>
        <v>1750</v>
      </c>
      <c r="BM693" s="79">
        <f t="shared" ca="1" si="598"/>
        <v>1021.233000000002</v>
      </c>
      <c r="BN693" s="79">
        <f t="shared" ca="1" si="572"/>
        <v>728.76699999999801</v>
      </c>
      <c r="BO693" s="79">
        <f t="shared" ca="1" si="573"/>
        <v>728.76699999999801</v>
      </c>
      <c r="BP693" s="79">
        <f t="shared" ca="1" si="605"/>
        <v>1146131.601</v>
      </c>
      <c r="BQ693" s="14">
        <f ca="1">SUM(BO$12:BO693)</f>
        <v>584013.82699999982</v>
      </c>
      <c r="BR693" s="77">
        <f ca="1">SUM(BM$12:BM693)+SUMIF(BN$12:BN693, "&lt;0")</f>
        <v>562117.77400000009</v>
      </c>
      <c r="BT693" s="78">
        <v>44867</v>
      </c>
      <c r="BU693" s="79">
        <f t="shared" ca="1" si="574"/>
        <v>2000</v>
      </c>
      <c r="BV693" s="79">
        <f t="shared" ca="1" si="590"/>
        <v>2000</v>
      </c>
      <c r="BW693" s="79">
        <f t="shared" ca="1" si="599"/>
        <v>1271.233000000002</v>
      </c>
      <c r="BX693" s="79">
        <f t="shared" ca="1" si="575"/>
        <v>728.76699999999801</v>
      </c>
      <c r="BY693" s="79">
        <f t="shared" ca="1" si="576"/>
        <v>728.76699999999801</v>
      </c>
      <c r="BZ693" s="79">
        <f t="shared" ca="1" si="582"/>
        <v>1298081.4901089161</v>
      </c>
      <c r="CA693" s="14">
        <f ca="1">SUM(BY$12:BY693)</f>
        <v>662013.82700000005</v>
      </c>
      <c r="CB693" s="77">
        <f ca="1">SUM(BW$12:BW693)+SUMIF(BX$12:BX693, "&lt;0")</f>
        <v>636067.66310891625</v>
      </c>
      <c r="CD693" s="78">
        <v>44867</v>
      </c>
      <c r="CE693" s="79">
        <f t="shared" ca="1" si="577"/>
        <v>2500</v>
      </c>
      <c r="CF693" s="79">
        <f t="shared" ca="1" si="591"/>
        <v>2500</v>
      </c>
      <c r="CG693" s="79">
        <f t="shared" ca="1" si="600"/>
        <v>1333.6772097277735</v>
      </c>
      <c r="CH693" s="79">
        <f t="shared" ca="1" si="578"/>
        <v>1166.3227902722265</v>
      </c>
      <c r="CI693" s="79">
        <f t="shared" ca="1" si="579"/>
        <v>1166.3227902722265</v>
      </c>
      <c r="CJ693" s="79">
        <f t="shared" ca="1" si="606"/>
        <v>1594341.6999499127</v>
      </c>
      <c r="CK693" s="14">
        <f ca="1">SUM(CI$12:CI693)</f>
        <v>814157.21995175444</v>
      </c>
      <c r="CL693" s="77">
        <f ca="1">SUM(CG$12:CG693)+SUMIF(CH$12:CH693, "&lt;0")</f>
        <v>780184.47999815829</v>
      </c>
    </row>
    <row r="694" spans="1:90" x14ac:dyDescent="0.2">
      <c r="A694" s="56">
        <v>44868</v>
      </c>
      <c r="B694" s="76">
        <f ca="1">IF($A694&gt;= $C$5,$C$6, INDEX('[1]Historical Data'!$D$2:$D$742, MATCH(A694, '[1]Historical Data'!$B$2:$B$742, 0)))</f>
        <v>1942.7882857142852</v>
      </c>
      <c r="C694" s="79">
        <f t="shared" ca="1" si="583"/>
        <v>1942.7882857142852</v>
      </c>
      <c r="D694" s="79">
        <f t="shared" ca="1" si="592"/>
        <v>1823.9932857142824</v>
      </c>
      <c r="E694" s="79">
        <f t="shared" ca="1" si="554"/>
        <v>118.7950000000028</v>
      </c>
      <c r="F694" s="79">
        <f t="shared" ca="1" si="555"/>
        <v>118.7950000000028</v>
      </c>
      <c r="G694" s="79">
        <f t="shared" ca="1" si="580"/>
        <v>1265675.2435714491</v>
      </c>
      <c r="H694" s="14">
        <f ca="1">SUM(F$12:F694)</f>
        <v>644282.56714285666</v>
      </c>
      <c r="I694" s="77">
        <f ca="1">SUM(D$12:D694)+SUMIF(E$12:E694, "&lt;0")</f>
        <v>621392.67642857088</v>
      </c>
      <c r="J694" s="14"/>
      <c r="K694" s="78">
        <v>44868</v>
      </c>
      <c r="L694" s="79">
        <f t="shared" ca="1" si="556"/>
        <v>1850.8969899038457</v>
      </c>
      <c r="M694" s="79">
        <f t="shared" ca="1" si="584"/>
        <v>1850.8969899038457</v>
      </c>
      <c r="N694" s="79">
        <f t="shared" ca="1" si="593"/>
        <v>1732.1019899038429</v>
      </c>
      <c r="O694" s="79">
        <f t="shared" ca="1" si="557"/>
        <v>118.7950000000028</v>
      </c>
      <c r="P694" s="79">
        <f t="shared" ca="1" si="558"/>
        <v>118.7950000000028</v>
      </c>
      <c r="Q694" s="79">
        <f t="shared" ca="1" si="601"/>
        <v>1209529.6618312586</v>
      </c>
      <c r="R694" s="14">
        <f ca="1">SUM(P$12:P694)</f>
        <v>615612.4828499991</v>
      </c>
      <c r="S694" s="77">
        <f ca="1">SUM(N$12:N694)+SUMIF(O$12:O694, "&lt;0")</f>
        <v>593917.17898124887</v>
      </c>
      <c r="U694" s="78">
        <v>44868</v>
      </c>
      <c r="V694" s="79">
        <f t="shared" ca="1" si="559"/>
        <v>1250</v>
      </c>
      <c r="W694" s="79">
        <f t="shared" ca="1" si="585"/>
        <v>1250</v>
      </c>
      <c r="X694" s="79">
        <f t="shared" ca="1" si="594"/>
        <v>1131.2049999999972</v>
      </c>
      <c r="Y694" s="79">
        <f t="shared" ca="1" si="560"/>
        <v>118.7950000000028</v>
      </c>
      <c r="Z694" s="79">
        <f t="shared" ca="1" si="561"/>
        <v>118.7950000000028</v>
      </c>
      <c r="AA694" s="79">
        <f t="shared" ca="1" si="602"/>
        <v>842381.60100000002</v>
      </c>
      <c r="AB694" s="14">
        <f ca="1">SUM(Z$12:Z694)</f>
        <v>428132.62199999997</v>
      </c>
      <c r="AC694" s="77">
        <f ca="1">SUM(X$12:X694)+SUMIF(Y$12:Y694, "&lt;0")</f>
        <v>414248.97899999999</v>
      </c>
      <c r="AE694" s="78">
        <v>44868</v>
      </c>
      <c r="AF694" s="79">
        <f t="shared" ca="1" si="562"/>
        <v>2000</v>
      </c>
      <c r="AG694" s="79">
        <f t="shared" ca="1" si="586"/>
        <v>2000</v>
      </c>
      <c r="AH694" s="79">
        <f t="shared" ca="1" si="595"/>
        <v>1881.2049999999972</v>
      </c>
      <c r="AI694" s="79">
        <f t="shared" ca="1" si="563"/>
        <v>118.7950000000028</v>
      </c>
      <c r="AJ694" s="79">
        <f t="shared" ca="1" si="564"/>
        <v>118.7950000000028</v>
      </c>
      <c r="AK694" s="79">
        <f t="shared" ca="1" si="581"/>
        <v>1300081.4901089161</v>
      </c>
      <c r="AL694" s="14">
        <f ca="1">SUM(AJ$12:AJ694)</f>
        <v>662132.62200000009</v>
      </c>
      <c r="AM694" s="77">
        <f ca="1">SUM(AH$12:AH694)+SUMIF(AI$12:AI694, "&lt;0")</f>
        <v>637948.86810891621</v>
      </c>
      <c r="AO694" s="78">
        <v>44868</v>
      </c>
      <c r="AP694" s="79">
        <f t="shared" ca="1" si="565"/>
        <v>3000</v>
      </c>
      <c r="AQ694" s="79">
        <f t="shared" ca="1" si="587"/>
        <v>3000</v>
      </c>
      <c r="AR694" s="79">
        <f t="shared" ca="1" si="596"/>
        <v>2317.079080469528</v>
      </c>
      <c r="AS694" s="79">
        <f t="shared" ca="1" si="566"/>
        <v>682.92091953047202</v>
      </c>
      <c r="AT694" s="79">
        <f t="shared" ca="1" si="567"/>
        <v>682.92091953047202</v>
      </c>
      <c r="AU694" s="79">
        <f t="shared" ca="1" si="603"/>
        <v>1882967.7235622816</v>
      </c>
      <c r="AV694" s="14">
        <f ca="1">SUM(AT$12:AT694)</f>
        <v>959246.98294712813</v>
      </c>
      <c r="AW694" s="77">
        <f ca="1">SUM(AR$12:AR694)+SUMIF(AS$12:AS694, "&lt;0")</f>
        <v>923720.74061515392</v>
      </c>
      <c r="AX694" s="14"/>
      <c r="AZ694" s="78">
        <v>44868</v>
      </c>
      <c r="BA694" s="79">
        <f t="shared" ca="1" si="568"/>
        <v>1500</v>
      </c>
      <c r="BB694" s="79">
        <f t="shared" ca="1" si="588"/>
        <v>1500</v>
      </c>
      <c r="BC694" s="79">
        <f t="shared" ca="1" si="597"/>
        <v>1381.2049999999972</v>
      </c>
      <c r="BD694" s="79">
        <f t="shared" ca="1" si="569"/>
        <v>118.7950000000028</v>
      </c>
      <c r="BE694" s="79">
        <f t="shared" ca="1" si="570"/>
        <v>118.7950000000028</v>
      </c>
      <c r="BF694" s="79">
        <f t="shared" ca="1" si="604"/>
        <v>995131.60100000002</v>
      </c>
      <c r="BG694" s="14">
        <f ca="1">SUM(BE$12:BE694)</f>
        <v>506132.62199999997</v>
      </c>
      <c r="BH694" s="77">
        <f ca="1">SUM(BC$12:BC694)+SUMIF(BD$12:BD694, "&lt;0")</f>
        <v>488998.97900000005</v>
      </c>
      <c r="BJ694" s="78">
        <v>44868</v>
      </c>
      <c r="BK694" s="79">
        <f t="shared" ca="1" si="571"/>
        <v>1750</v>
      </c>
      <c r="BL694" s="79">
        <f t="shared" ca="1" si="589"/>
        <v>1750</v>
      </c>
      <c r="BM694" s="79">
        <f t="shared" ca="1" si="598"/>
        <v>1631.2049999999972</v>
      </c>
      <c r="BN694" s="79">
        <f t="shared" ca="1" si="572"/>
        <v>118.7950000000028</v>
      </c>
      <c r="BO694" s="79">
        <f t="shared" ca="1" si="573"/>
        <v>118.7950000000028</v>
      </c>
      <c r="BP694" s="79">
        <f t="shared" ca="1" si="605"/>
        <v>1147881.601</v>
      </c>
      <c r="BQ694" s="14">
        <f ca="1">SUM(BO$12:BO694)</f>
        <v>584132.62199999986</v>
      </c>
      <c r="BR694" s="77">
        <f ca="1">SUM(BM$12:BM694)+SUMIF(BN$12:BN694, "&lt;0")</f>
        <v>563748.97900000005</v>
      </c>
      <c r="BT694" s="78">
        <v>44868</v>
      </c>
      <c r="BU694" s="79">
        <f t="shared" ca="1" si="574"/>
        <v>2000</v>
      </c>
      <c r="BV694" s="79">
        <f t="shared" ca="1" si="590"/>
        <v>2000</v>
      </c>
      <c r="BW694" s="79">
        <f t="shared" ca="1" si="599"/>
        <v>1881.2049999999972</v>
      </c>
      <c r="BX694" s="79">
        <f t="shared" ca="1" si="575"/>
        <v>118.7950000000028</v>
      </c>
      <c r="BY694" s="79">
        <f t="shared" ca="1" si="576"/>
        <v>118.7950000000028</v>
      </c>
      <c r="BZ694" s="79">
        <f t="shared" ca="1" si="582"/>
        <v>1300081.4901089161</v>
      </c>
      <c r="CA694" s="14">
        <f ca="1">SUM(BY$12:BY694)</f>
        <v>662132.62200000009</v>
      </c>
      <c r="CB694" s="77">
        <f ca="1">SUM(BW$12:BW694)+SUMIF(BX$12:BX694, "&lt;0")</f>
        <v>637948.86810891621</v>
      </c>
      <c r="CD694" s="78">
        <v>44868</v>
      </c>
      <c r="CE694" s="79">
        <f t="shared" ca="1" si="577"/>
        <v>2500</v>
      </c>
      <c r="CF694" s="79">
        <f t="shared" ca="1" si="591"/>
        <v>2500</v>
      </c>
      <c r="CG694" s="79">
        <f t="shared" ca="1" si="600"/>
        <v>1967.1544563748716</v>
      </c>
      <c r="CH694" s="79">
        <f t="shared" ca="1" si="578"/>
        <v>532.84554362512836</v>
      </c>
      <c r="CI694" s="79">
        <f t="shared" ca="1" si="579"/>
        <v>532.84554362512836</v>
      </c>
      <c r="CJ694" s="79">
        <f t="shared" ca="1" si="606"/>
        <v>1596841.6999499127</v>
      </c>
      <c r="CK694" s="14">
        <f ca="1">SUM(CI$12:CI694)</f>
        <v>814690.06549537962</v>
      </c>
      <c r="CL694" s="77">
        <f ca="1">SUM(CG$12:CG694)+SUMIF(CH$12:CH694, "&lt;0")</f>
        <v>782151.63445453311</v>
      </c>
    </row>
    <row r="695" spans="1:90" x14ac:dyDescent="0.2">
      <c r="A695" s="56">
        <v>44869</v>
      </c>
      <c r="B695" s="76">
        <f ca="1">IF($A695&gt;= $C$5,$C$6, INDEX('[1]Historical Data'!$D$2:$D$742, MATCH(A695, '[1]Historical Data'!$B$2:$B$742, 0)))</f>
        <v>1942.7882857142852</v>
      </c>
      <c r="C695" s="79">
        <f t="shared" ca="1" si="583"/>
        <v>1942.7882857142852</v>
      </c>
      <c r="D695" s="79">
        <f t="shared" ca="1" si="592"/>
        <v>965.43528571428328</v>
      </c>
      <c r="E695" s="79">
        <f t="shared" ca="1" si="554"/>
        <v>977.35300000000188</v>
      </c>
      <c r="F695" s="79">
        <f t="shared" ca="1" si="555"/>
        <v>977.35300000000188</v>
      </c>
      <c r="G695" s="79">
        <f t="shared" ca="1" si="580"/>
        <v>1267618.0318571634</v>
      </c>
      <c r="H695" s="14">
        <f ca="1">SUM(F$12:F695)</f>
        <v>645259.92014285666</v>
      </c>
      <c r="I695" s="77">
        <f ca="1">SUM(D$12:D695)+SUMIF(E$12:E695, "&lt;0")</f>
        <v>622358.11171428522</v>
      </c>
      <c r="J695" s="14"/>
      <c r="K695" s="78">
        <v>44869</v>
      </c>
      <c r="L695" s="79">
        <f t="shared" ca="1" si="556"/>
        <v>1850.8969899038457</v>
      </c>
      <c r="M695" s="79">
        <f t="shared" ca="1" si="584"/>
        <v>1850.8969899038457</v>
      </c>
      <c r="N695" s="79">
        <f t="shared" ca="1" si="593"/>
        <v>873.54398990384379</v>
      </c>
      <c r="O695" s="79">
        <f t="shared" ca="1" si="557"/>
        <v>977.35300000000188</v>
      </c>
      <c r="P695" s="79">
        <f t="shared" ca="1" si="558"/>
        <v>977.35300000000188</v>
      </c>
      <c r="Q695" s="79">
        <f t="shared" ca="1" si="601"/>
        <v>1211380.5588211624</v>
      </c>
      <c r="R695" s="14">
        <f ca="1">SUM(P$12:P695)</f>
        <v>616589.8358499991</v>
      </c>
      <c r="S695" s="77">
        <f ca="1">SUM(N$12:N695)+SUMIF(O$12:O695, "&lt;0")</f>
        <v>594790.72297115275</v>
      </c>
      <c r="U695" s="78">
        <v>44869</v>
      </c>
      <c r="V695" s="79">
        <f t="shared" ca="1" si="559"/>
        <v>1250</v>
      </c>
      <c r="W695" s="79">
        <f t="shared" ca="1" si="585"/>
        <v>1250</v>
      </c>
      <c r="X695" s="79">
        <f t="shared" ca="1" si="594"/>
        <v>272.64699999999812</v>
      </c>
      <c r="Y695" s="79">
        <f t="shared" ca="1" si="560"/>
        <v>977.35300000000188</v>
      </c>
      <c r="Z695" s="79">
        <f t="shared" ca="1" si="561"/>
        <v>977.35300000000188</v>
      </c>
      <c r="AA695" s="79">
        <f t="shared" ca="1" si="602"/>
        <v>843631.60100000002</v>
      </c>
      <c r="AB695" s="14">
        <f ca="1">SUM(Z$12:Z695)</f>
        <v>429109.97499999998</v>
      </c>
      <c r="AC695" s="77">
        <f ca="1">SUM(X$12:X695)+SUMIF(Y$12:Y695, "&lt;0")</f>
        <v>414521.62599999999</v>
      </c>
      <c r="AE695" s="78">
        <v>44869</v>
      </c>
      <c r="AF695" s="79">
        <f t="shared" ca="1" si="562"/>
        <v>2000</v>
      </c>
      <c r="AG695" s="79">
        <f t="shared" ca="1" si="586"/>
        <v>2000</v>
      </c>
      <c r="AH695" s="79">
        <f t="shared" ca="1" si="595"/>
        <v>1022.6469999999981</v>
      </c>
      <c r="AI695" s="79">
        <f t="shared" ca="1" si="563"/>
        <v>977.35300000000188</v>
      </c>
      <c r="AJ695" s="79">
        <f t="shared" ca="1" si="564"/>
        <v>977.35300000000188</v>
      </c>
      <c r="AK695" s="79">
        <f t="shared" ca="1" si="581"/>
        <v>1302081.4901089161</v>
      </c>
      <c r="AL695" s="14">
        <f ca="1">SUM(AJ$12:AJ695)</f>
        <v>663109.97500000009</v>
      </c>
      <c r="AM695" s="77">
        <f ca="1">SUM(AH$12:AH695)+SUMIF(AI$12:AI695, "&lt;0")</f>
        <v>638971.51510891621</v>
      </c>
      <c r="AO695" s="78">
        <v>44869</v>
      </c>
      <c r="AP695" s="79">
        <f t="shared" ca="1" si="565"/>
        <v>3000</v>
      </c>
      <c r="AQ695" s="79">
        <f t="shared" ca="1" si="587"/>
        <v>3000</v>
      </c>
      <c r="AR695" s="79">
        <f t="shared" ca="1" si="596"/>
        <v>1458.5210804695289</v>
      </c>
      <c r="AS695" s="79">
        <f t="shared" ca="1" si="566"/>
        <v>1541.4789195304711</v>
      </c>
      <c r="AT695" s="79">
        <f t="shared" ca="1" si="567"/>
        <v>1541.4789195304711</v>
      </c>
      <c r="AU695" s="79">
        <f t="shared" ca="1" si="603"/>
        <v>1885967.7235622816</v>
      </c>
      <c r="AV695" s="14">
        <f ca="1">SUM(AT$12:AT695)</f>
        <v>960788.46186665865</v>
      </c>
      <c r="AW695" s="77">
        <f ca="1">SUM(AR$12:AR695)+SUMIF(AS$12:AS695, "&lt;0")</f>
        <v>925179.2616956234</v>
      </c>
      <c r="AX695" s="14"/>
      <c r="AZ695" s="78">
        <v>44869</v>
      </c>
      <c r="BA695" s="79">
        <f t="shared" ca="1" si="568"/>
        <v>1500</v>
      </c>
      <c r="BB695" s="79">
        <f t="shared" ca="1" si="588"/>
        <v>1500</v>
      </c>
      <c r="BC695" s="79">
        <f t="shared" ca="1" si="597"/>
        <v>522.64699999999812</v>
      </c>
      <c r="BD695" s="79">
        <f t="shared" ca="1" si="569"/>
        <v>977.35300000000188</v>
      </c>
      <c r="BE695" s="79">
        <f t="shared" ca="1" si="570"/>
        <v>977.35300000000188</v>
      </c>
      <c r="BF695" s="79">
        <f t="shared" ca="1" si="604"/>
        <v>996631.60100000002</v>
      </c>
      <c r="BG695" s="14">
        <f ca="1">SUM(BE$12:BE695)</f>
        <v>507109.97499999998</v>
      </c>
      <c r="BH695" s="77">
        <f ca="1">SUM(BC$12:BC695)+SUMIF(BD$12:BD695, "&lt;0")</f>
        <v>489521.62600000005</v>
      </c>
      <c r="BJ695" s="78">
        <v>44869</v>
      </c>
      <c r="BK695" s="79">
        <f t="shared" ca="1" si="571"/>
        <v>1750</v>
      </c>
      <c r="BL695" s="79">
        <f t="shared" ca="1" si="589"/>
        <v>1750</v>
      </c>
      <c r="BM695" s="79">
        <f t="shared" ca="1" si="598"/>
        <v>772.64699999999812</v>
      </c>
      <c r="BN695" s="79">
        <f t="shared" ca="1" si="572"/>
        <v>977.35300000000188</v>
      </c>
      <c r="BO695" s="79">
        <f t="shared" ca="1" si="573"/>
        <v>977.35300000000188</v>
      </c>
      <c r="BP695" s="79">
        <f t="shared" ca="1" si="605"/>
        <v>1149631.601</v>
      </c>
      <c r="BQ695" s="14">
        <f ca="1">SUM(BO$12:BO695)</f>
        <v>585109.97499999986</v>
      </c>
      <c r="BR695" s="77">
        <f ca="1">SUM(BM$12:BM695)+SUMIF(BN$12:BN695, "&lt;0")</f>
        <v>564521.62600000005</v>
      </c>
      <c r="BT695" s="78">
        <v>44869</v>
      </c>
      <c r="BU695" s="79">
        <f t="shared" ca="1" si="574"/>
        <v>2000</v>
      </c>
      <c r="BV695" s="79">
        <f t="shared" ca="1" si="590"/>
        <v>2000</v>
      </c>
      <c r="BW695" s="79">
        <f t="shared" ca="1" si="599"/>
        <v>1022.6469999999981</v>
      </c>
      <c r="BX695" s="79">
        <f t="shared" ca="1" si="575"/>
        <v>977.35300000000188</v>
      </c>
      <c r="BY695" s="79">
        <f t="shared" ca="1" si="576"/>
        <v>977.35300000000188</v>
      </c>
      <c r="BZ695" s="79">
        <f t="shared" ca="1" si="582"/>
        <v>1302081.4901089161</v>
      </c>
      <c r="CA695" s="14">
        <f ca="1">SUM(BY$12:BY695)</f>
        <v>663109.97500000009</v>
      </c>
      <c r="CB695" s="77">
        <f ca="1">SUM(BW$12:BW695)+SUMIF(BX$12:BX695, "&lt;0")</f>
        <v>638971.51510891621</v>
      </c>
      <c r="CD695" s="78">
        <v>44869</v>
      </c>
      <c r="CE695" s="79">
        <f t="shared" ca="1" si="577"/>
        <v>2500</v>
      </c>
      <c r="CF695" s="79">
        <f t="shared" ca="1" si="591"/>
        <v>2500</v>
      </c>
      <c r="CG695" s="79">
        <f t="shared" ca="1" si="600"/>
        <v>1132.1017030219755</v>
      </c>
      <c r="CH695" s="79">
        <f t="shared" ca="1" si="578"/>
        <v>1367.8982969780245</v>
      </c>
      <c r="CI695" s="79">
        <f t="shared" ca="1" si="579"/>
        <v>1367.8982969780245</v>
      </c>
      <c r="CJ695" s="79">
        <f t="shared" ca="1" si="606"/>
        <v>1599341.6999499127</v>
      </c>
      <c r="CK695" s="14">
        <f ca="1">SUM(CI$12:CI695)</f>
        <v>816057.96379235759</v>
      </c>
      <c r="CL695" s="77">
        <f ca="1">SUM(CG$12:CG695)+SUMIF(CH$12:CH695, "&lt;0")</f>
        <v>783283.73615755513</v>
      </c>
    </row>
    <row r="696" spans="1:90" x14ac:dyDescent="0.2">
      <c r="A696" s="56">
        <v>44870</v>
      </c>
      <c r="B696" s="76">
        <f ca="1">IF($A696&gt;= $C$5,$C$6, INDEX('[1]Historical Data'!$D$2:$D$742, MATCH(A696, '[1]Historical Data'!$B$2:$B$742, 0)))</f>
        <v>1942.7882857142852</v>
      </c>
      <c r="C696" s="79">
        <f t="shared" ca="1" si="583"/>
        <v>1942.7882857142852</v>
      </c>
      <c r="D696" s="79">
        <f t="shared" ca="1" si="592"/>
        <v>921.6532857142904</v>
      </c>
      <c r="E696" s="79">
        <f t="shared" ca="1" si="554"/>
        <v>1021.1349999999948</v>
      </c>
      <c r="F696" s="79">
        <f t="shared" ca="1" si="555"/>
        <v>1021.1349999999948</v>
      </c>
      <c r="G696" s="79">
        <f t="shared" ca="1" si="580"/>
        <v>1269560.8201428778</v>
      </c>
      <c r="H696" s="14">
        <f ca="1">SUM(F$12:F696)</f>
        <v>646281.05514285667</v>
      </c>
      <c r="I696" s="77">
        <f ca="1">SUM(D$12:D696)+SUMIF(E$12:E696, "&lt;0")</f>
        <v>623279.76499999955</v>
      </c>
      <c r="J696" s="14"/>
      <c r="K696" s="78">
        <v>44870</v>
      </c>
      <c r="L696" s="79">
        <f t="shared" ca="1" si="556"/>
        <v>1850.8969899038457</v>
      </c>
      <c r="M696" s="79">
        <f t="shared" ca="1" si="584"/>
        <v>1850.8969899038457</v>
      </c>
      <c r="N696" s="79">
        <f t="shared" ca="1" si="593"/>
        <v>829.76198990385092</v>
      </c>
      <c r="O696" s="79">
        <f t="shared" ca="1" si="557"/>
        <v>1021.1349999999948</v>
      </c>
      <c r="P696" s="79">
        <f t="shared" ca="1" si="558"/>
        <v>1021.1349999999948</v>
      </c>
      <c r="Q696" s="79">
        <f t="shared" ca="1" si="601"/>
        <v>1213231.4558110663</v>
      </c>
      <c r="R696" s="14">
        <f ca="1">SUM(P$12:P696)</f>
        <v>617610.97084999911</v>
      </c>
      <c r="S696" s="77">
        <f ca="1">SUM(N$12:N696)+SUMIF(O$12:O696, "&lt;0")</f>
        <v>595620.48496105662</v>
      </c>
      <c r="U696" s="78">
        <v>44870</v>
      </c>
      <c r="V696" s="79">
        <f t="shared" ca="1" si="559"/>
        <v>1250</v>
      </c>
      <c r="W696" s="79">
        <f t="shared" ca="1" si="585"/>
        <v>1250</v>
      </c>
      <c r="X696" s="79">
        <f t="shared" ca="1" si="594"/>
        <v>228.86500000000524</v>
      </c>
      <c r="Y696" s="79">
        <f t="shared" ca="1" si="560"/>
        <v>1021.1349999999948</v>
      </c>
      <c r="Z696" s="79">
        <f t="shared" ca="1" si="561"/>
        <v>1021.1349999999948</v>
      </c>
      <c r="AA696" s="79">
        <f t="shared" ca="1" si="602"/>
        <v>844881.60100000002</v>
      </c>
      <c r="AB696" s="14">
        <f ca="1">SUM(Z$12:Z696)</f>
        <v>430131.11</v>
      </c>
      <c r="AC696" s="77">
        <f ca="1">SUM(X$12:X696)+SUMIF(Y$12:Y696, "&lt;0")</f>
        <v>414750.49099999998</v>
      </c>
      <c r="AE696" s="78">
        <v>44870</v>
      </c>
      <c r="AF696" s="79">
        <f t="shared" ca="1" si="562"/>
        <v>2000</v>
      </c>
      <c r="AG696" s="79">
        <f t="shared" ca="1" si="586"/>
        <v>2000</v>
      </c>
      <c r="AH696" s="79">
        <f t="shared" ca="1" si="595"/>
        <v>978.86500000000524</v>
      </c>
      <c r="AI696" s="79">
        <f t="shared" ca="1" si="563"/>
        <v>1021.1349999999948</v>
      </c>
      <c r="AJ696" s="79">
        <f t="shared" ca="1" si="564"/>
        <v>1021.1349999999948</v>
      </c>
      <c r="AK696" s="79">
        <f t="shared" ca="1" si="581"/>
        <v>1304081.4901089161</v>
      </c>
      <c r="AL696" s="14">
        <f ca="1">SUM(AJ$12:AJ696)</f>
        <v>664131.1100000001</v>
      </c>
      <c r="AM696" s="77">
        <f ca="1">SUM(AH$12:AH696)+SUMIF(AI$12:AI696, "&lt;0")</f>
        <v>639950.3801089162</v>
      </c>
      <c r="AO696" s="78">
        <v>44870</v>
      </c>
      <c r="AP696" s="79">
        <f t="shared" ca="1" si="565"/>
        <v>3000</v>
      </c>
      <c r="AQ696" s="79">
        <f t="shared" ca="1" si="587"/>
        <v>3000</v>
      </c>
      <c r="AR696" s="79">
        <f t="shared" ca="1" si="596"/>
        <v>1414.739080469536</v>
      </c>
      <c r="AS696" s="79">
        <f t="shared" ca="1" si="566"/>
        <v>1585.260919530464</v>
      </c>
      <c r="AT696" s="79">
        <f t="shared" ca="1" si="567"/>
        <v>1585.260919530464</v>
      </c>
      <c r="AU696" s="79">
        <f t="shared" ca="1" si="603"/>
        <v>1888967.7235622816</v>
      </c>
      <c r="AV696" s="14">
        <f ca="1">SUM(AT$12:AT696)</f>
        <v>962373.72278618906</v>
      </c>
      <c r="AW696" s="77">
        <f ca="1">SUM(AR$12:AR696)+SUMIF(AS$12:AS696, "&lt;0")</f>
        <v>926594.00077609299</v>
      </c>
      <c r="AX696" s="14"/>
      <c r="AZ696" s="78">
        <v>44870</v>
      </c>
      <c r="BA696" s="79">
        <f t="shared" ca="1" si="568"/>
        <v>1500</v>
      </c>
      <c r="BB696" s="79">
        <f t="shared" ca="1" si="588"/>
        <v>1500</v>
      </c>
      <c r="BC696" s="79">
        <f t="shared" ca="1" si="597"/>
        <v>478.86500000000524</v>
      </c>
      <c r="BD696" s="79">
        <f t="shared" ca="1" si="569"/>
        <v>1021.1349999999948</v>
      </c>
      <c r="BE696" s="79">
        <f t="shared" ca="1" si="570"/>
        <v>1021.1349999999948</v>
      </c>
      <c r="BF696" s="79">
        <f t="shared" ca="1" si="604"/>
        <v>998131.60100000002</v>
      </c>
      <c r="BG696" s="14">
        <f ca="1">SUM(BE$12:BE696)</f>
        <v>508131.11</v>
      </c>
      <c r="BH696" s="77">
        <f ca="1">SUM(BC$12:BC696)+SUMIF(BD$12:BD696, "&lt;0")</f>
        <v>490000.49100000004</v>
      </c>
      <c r="BJ696" s="78">
        <v>44870</v>
      </c>
      <c r="BK696" s="79">
        <f t="shared" ca="1" si="571"/>
        <v>1750</v>
      </c>
      <c r="BL696" s="79">
        <f t="shared" ca="1" si="589"/>
        <v>1750</v>
      </c>
      <c r="BM696" s="79">
        <f t="shared" ca="1" si="598"/>
        <v>728.86500000000524</v>
      </c>
      <c r="BN696" s="79">
        <f t="shared" ca="1" si="572"/>
        <v>1021.1349999999948</v>
      </c>
      <c r="BO696" s="79">
        <f t="shared" ca="1" si="573"/>
        <v>1021.1349999999948</v>
      </c>
      <c r="BP696" s="79">
        <f t="shared" ca="1" si="605"/>
        <v>1151381.601</v>
      </c>
      <c r="BQ696" s="14">
        <f ca="1">SUM(BO$12:BO696)</f>
        <v>586131.10999999987</v>
      </c>
      <c r="BR696" s="77">
        <f ca="1">SUM(BM$12:BM696)+SUMIF(BN$12:BN696, "&lt;0")</f>
        <v>565250.49100000004</v>
      </c>
      <c r="BT696" s="78">
        <v>44870</v>
      </c>
      <c r="BU696" s="79">
        <f t="shared" ca="1" si="574"/>
        <v>2000</v>
      </c>
      <c r="BV696" s="79">
        <f t="shared" ca="1" si="590"/>
        <v>2000</v>
      </c>
      <c r="BW696" s="79">
        <f t="shared" ca="1" si="599"/>
        <v>978.86500000000524</v>
      </c>
      <c r="BX696" s="79">
        <f t="shared" ca="1" si="575"/>
        <v>1021.1349999999948</v>
      </c>
      <c r="BY696" s="79">
        <f t="shared" ca="1" si="576"/>
        <v>1021.1349999999948</v>
      </c>
      <c r="BZ696" s="79">
        <f t="shared" ca="1" si="582"/>
        <v>1304081.4901089161</v>
      </c>
      <c r="CA696" s="14">
        <f ca="1">SUM(BY$12:BY696)</f>
        <v>664131.1100000001</v>
      </c>
      <c r="CB696" s="77">
        <f ca="1">SUM(BW$12:BW696)+SUMIF(BX$12:BX696, "&lt;0")</f>
        <v>639950.3801089162</v>
      </c>
      <c r="CD696" s="78">
        <v>44870</v>
      </c>
      <c r="CE696" s="79">
        <f t="shared" ca="1" si="577"/>
        <v>2500</v>
      </c>
      <c r="CF696" s="79">
        <f t="shared" ca="1" si="591"/>
        <v>2500</v>
      </c>
      <c r="CG696" s="79">
        <f t="shared" ca="1" si="600"/>
        <v>1111.8249496690855</v>
      </c>
      <c r="CH696" s="79">
        <f t="shared" ca="1" si="578"/>
        <v>1388.1750503309145</v>
      </c>
      <c r="CI696" s="79">
        <f t="shared" ca="1" si="579"/>
        <v>1388.1750503309145</v>
      </c>
      <c r="CJ696" s="79">
        <f t="shared" ca="1" si="606"/>
        <v>1601841.6999499127</v>
      </c>
      <c r="CK696" s="14">
        <f ca="1">SUM(CI$12:CI696)</f>
        <v>817446.13884268852</v>
      </c>
      <c r="CL696" s="77">
        <f ca="1">SUM(CG$12:CG696)+SUMIF(CH$12:CH696, "&lt;0")</f>
        <v>784395.5611072242</v>
      </c>
    </row>
    <row r="697" spans="1:90" x14ac:dyDescent="0.2">
      <c r="A697" s="56">
        <v>44871</v>
      </c>
      <c r="B697" s="76">
        <f ca="1">IF($A697&gt;= $C$5,$C$6, INDEX('[1]Historical Data'!$D$2:$D$742, MATCH(A697, '[1]Historical Data'!$B$2:$B$742, 0)))</f>
        <v>1942.7882857142852</v>
      </c>
      <c r="C697" s="79">
        <f t="shared" ca="1" si="583"/>
        <v>1942.7882857142852</v>
      </c>
      <c r="D697" s="79">
        <f t="shared" ca="1" si="592"/>
        <v>1942.7882857142852</v>
      </c>
      <c r="E697" s="79">
        <f t="shared" ca="1" si="554"/>
        <v>0</v>
      </c>
      <c r="F697" s="79">
        <f t="shared" ca="1" si="555"/>
        <v>0</v>
      </c>
      <c r="G697" s="79">
        <f t="shared" ca="1" si="580"/>
        <v>1271503.6084285921</v>
      </c>
      <c r="H697" s="14">
        <f ca="1">SUM(F$12:F697)</f>
        <v>646281.05514285667</v>
      </c>
      <c r="I697" s="77">
        <f ca="1">SUM(D$12:D697)+SUMIF(E$12:E697, "&lt;0")</f>
        <v>625222.55328571389</v>
      </c>
      <c r="J697" s="14"/>
      <c r="K697" s="78">
        <v>44871</v>
      </c>
      <c r="L697" s="79">
        <f t="shared" ca="1" si="556"/>
        <v>1850.8969899038457</v>
      </c>
      <c r="M697" s="79">
        <f t="shared" ca="1" si="584"/>
        <v>1850.8969899038457</v>
      </c>
      <c r="N697" s="79">
        <f t="shared" ca="1" si="593"/>
        <v>1850.8969899038457</v>
      </c>
      <c r="O697" s="79">
        <f t="shared" ca="1" si="557"/>
        <v>0</v>
      </c>
      <c r="P697" s="79">
        <f t="shared" ca="1" si="558"/>
        <v>0</v>
      </c>
      <c r="Q697" s="79">
        <f t="shared" ca="1" si="601"/>
        <v>1215082.3528009702</v>
      </c>
      <c r="R697" s="14">
        <f ca="1">SUM(P$12:P697)</f>
        <v>617610.97084999911</v>
      </c>
      <c r="S697" s="77">
        <f ca="1">SUM(N$12:N697)+SUMIF(O$12:O697, "&lt;0")</f>
        <v>597471.38195096049</v>
      </c>
      <c r="U697" s="78">
        <v>44871</v>
      </c>
      <c r="V697" s="79">
        <f t="shared" ca="1" si="559"/>
        <v>1250</v>
      </c>
      <c r="W697" s="79">
        <f t="shared" ca="1" si="585"/>
        <v>1250</v>
      </c>
      <c r="X697" s="79">
        <f t="shared" ca="1" si="594"/>
        <v>1250</v>
      </c>
      <c r="Y697" s="79">
        <f t="shared" ca="1" si="560"/>
        <v>0</v>
      </c>
      <c r="Z697" s="79">
        <f t="shared" ca="1" si="561"/>
        <v>0</v>
      </c>
      <c r="AA697" s="79">
        <f t="shared" ca="1" si="602"/>
        <v>846131.60100000002</v>
      </c>
      <c r="AB697" s="14">
        <f ca="1">SUM(Z$12:Z697)</f>
        <v>430131.11</v>
      </c>
      <c r="AC697" s="77">
        <f ca="1">SUM(X$12:X697)+SUMIF(Y$12:Y697, "&lt;0")</f>
        <v>416000.49099999998</v>
      </c>
      <c r="AE697" s="78">
        <v>44871</v>
      </c>
      <c r="AF697" s="79">
        <f t="shared" ca="1" si="562"/>
        <v>2000</v>
      </c>
      <c r="AG697" s="79">
        <f t="shared" ca="1" si="586"/>
        <v>2000</v>
      </c>
      <c r="AH697" s="79">
        <f t="shared" ca="1" si="595"/>
        <v>2000</v>
      </c>
      <c r="AI697" s="79">
        <f t="shared" ca="1" si="563"/>
        <v>0</v>
      </c>
      <c r="AJ697" s="79">
        <f t="shared" ca="1" si="564"/>
        <v>0</v>
      </c>
      <c r="AK697" s="79">
        <f t="shared" ca="1" si="581"/>
        <v>1306081.4901089161</v>
      </c>
      <c r="AL697" s="14">
        <f ca="1">SUM(AJ$12:AJ697)</f>
        <v>664131.1100000001</v>
      </c>
      <c r="AM697" s="77">
        <f ca="1">SUM(AH$12:AH697)+SUMIF(AI$12:AI697, "&lt;0")</f>
        <v>641950.3801089162</v>
      </c>
      <c r="AO697" s="78">
        <v>44871</v>
      </c>
      <c r="AP697" s="79">
        <f t="shared" ca="1" si="565"/>
        <v>3000</v>
      </c>
      <c r="AQ697" s="79">
        <f t="shared" ca="1" si="587"/>
        <v>3000</v>
      </c>
      <c r="AR697" s="79">
        <f t="shared" ca="1" si="596"/>
        <v>2435.8740804695308</v>
      </c>
      <c r="AS697" s="79">
        <f t="shared" ca="1" si="566"/>
        <v>564.12591953046922</v>
      </c>
      <c r="AT697" s="79">
        <f t="shared" ca="1" si="567"/>
        <v>564.12591953046922</v>
      </c>
      <c r="AU697" s="79">
        <f t="shared" ca="1" si="603"/>
        <v>1891967.7235622816</v>
      </c>
      <c r="AV697" s="14">
        <f ca="1">SUM(AT$12:AT697)</f>
        <v>962937.84870571957</v>
      </c>
      <c r="AW697" s="77">
        <f ca="1">SUM(AR$12:AR697)+SUMIF(AS$12:AS697, "&lt;0")</f>
        <v>929029.87485656247</v>
      </c>
      <c r="AX697" s="14"/>
      <c r="AZ697" s="78">
        <v>44871</v>
      </c>
      <c r="BA697" s="79">
        <f t="shared" ca="1" si="568"/>
        <v>1500</v>
      </c>
      <c r="BB697" s="79">
        <f t="shared" ca="1" si="588"/>
        <v>1500</v>
      </c>
      <c r="BC697" s="79">
        <f t="shared" ca="1" si="597"/>
        <v>1500</v>
      </c>
      <c r="BD697" s="79">
        <f t="shared" ca="1" si="569"/>
        <v>0</v>
      </c>
      <c r="BE697" s="79">
        <f t="shared" ca="1" si="570"/>
        <v>0</v>
      </c>
      <c r="BF697" s="79">
        <f t="shared" ca="1" si="604"/>
        <v>999631.60100000002</v>
      </c>
      <c r="BG697" s="14">
        <f ca="1">SUM(BE$12:BE697)</f>
        <v>508131.11</v>
      </c>
      <c r="BH697" s="77">
        <f ca="1">SUM(BC$12:BC697)+SUMIF(BD$12:BD697, "&lt;0")</f>
        <v>491500.49100000004</v>
      </c>
      <c r="BJ697" s="78">
        <v>44871</v>
      </c>
      <c r="BK697" s="79">
        <f t="shared" ca="1" si="571"/>
        <v>1750</v>
      </c>
      <c r="BL697" s="79">
        <f t="shared" ca="1" si="589"/>
        <v>1750</v>
      </c>
      <c r="BM697" s="79">
        <f t="shared" ca="1" si="598"/>
        <v>1750</v>
      </c>
      <c r="BN697" s="79">
        <f t="shared" ca="1" si="572"/>
        <v>0</v>
      </c>
      <c r="BO697" s="79">
        <f t="shared" ca="1" si="573"/>
        <v>0</v>
      </c>
      <c r="BP697" s="79">
        <f t="shared" ca="1" si="605"/>
        <v>1153131.601</v>
      </c>
      <c r="BQ697" s="14">
        <f ca="1">SUM(BO$12:BO697)</f>
        <v>586131.10999999987</v>
      </c>
      <c r="BR697" s="77">
        <f ca="1">SUM(BM$12:BM697)+SUMIF(BN$12:BN697, "&lt;0")</f>
        <v>567000.49100000004</v>
      </c>
      <c r="BT697" s="78">
        <v>44871</v>
      </c>
      <c r="BU697" s="79">
        <f t="shared" ca="1" si="574"/>
        <v>2000</v>
      </c>
      <c r="BV697" s="79">
        <f t="shared" ca="1" si="590"/>
        <v>2000</v>
      </c>
      <c r="BW697" s="79">
        <f t="shared" ca="1" si="599"/>
        <v>2000</v>
      </c>
      <c r="BX697" s="79">
        <f t="shared" ca="1" si="575"/>
        <v>0</v>
      </c>
      <c r="BY697" s="79">
        <f t="shared" ca="1" si="576"/>
        <v>0</v>
      </c>
      <c r="BZ697" s="79">
        <f t="shared" ca="1" si="582"/>
        <v>1306081.4901089161</v>
      </c>
      <c r="CA697" s="14">
        <f ca="1">SUM(BY$12:BY697)</f>
        <v>664131.1100000001</v>
      </c>
      <c r="CB697" s="77">
        <f ca="1">SUM(BW$12:BW697)+SUMIF(BX$12:BX697, "&lt;0")</f>
        <v>641950.3801089162</v>
      </c>
      <c r="CD697" s="78">
        <v>44871</v>
      </c>
      <c r="CE697" s="79">
        <f t="shared" ca="1" si="577"/>
        <v>2500</v>
      </c>
      <c r="CF697" s="79">
        <f t="shared" ca="1" si="591"/>
        <v>2500</v>
      </c>
      <c r="CG697" s="79">
        <f t="shared" ca="1" si="600"/>
        <v>2156.4651963161832</v>
      </c>
      <c r="CH697" s="79">
        <f t="shared" ca="1" si="578"/>
        <v>343.53480368381679</v>
      </c>
      <c r="CI697" s="79">
        <f t="shared" ca="1" si="579"/>
        <v>343.53480368381679</v>
      </c>
      <c r="CJ697" s="79">
        <f t="shared" ca="1" si="606"/>
        <v>1604341.6999499127</v>
      </c>
      <c r="CK697" s="14">
        <f ca="1">SUM(CI$12:CI697)</f>
        <v>817789.67364637239</v>
      </c>
      <c r="CL697" s="77">
        <f ca="1">SUM(CG$12:CG697)+SUMIF(CH$12:CH697, "&lt;0")</f>
        <v>786552.02630354033</v>
      </c>
    </row>
    <row r="698" spans="1:90" x14ac:dyDescent="0.2">
      <c r="A698" s="56">
        <v>44872</v>
      </c>
      <c r="B698" s="76">
        <f ca="1">IF($A698&gt;= $C$5,$C$6, INDEX('[1]Historical Data'!$D$2:$D$742, MATCH(A698, '[1]Historical Data'!$B$2:$B$742, 0)))</f>
        <v>1942.7882857142852</v>
      </c>
      <c r="C698" s="79">
        <f t="shared" ca="1" si="583"/>
        <v>1942.7882857142852</v>
      </c>
      <c r="D698" s="79">
        <f t="shared" ca="1" si="592"/>
        <v>1622.2572857142825</v>
      </c>
      <c r="E698" s="79">
        <f t="shared" ca="1" si="554"/>
        <v>320.53100000000268</v>
      </c>
      <c r="F698" s="79">
        <f t="shared" ca="1" si="555"/>
        <v>320.53100000000268</v>
      </c>
      <c r="G698" s="79">
        <f t="shared" ca="1" si="580"/>
        <v>1273446.3967143064</v>
      </c>
      <c r="H698" s="14">
        <f ca="1">SUM(F$12:F698)</f>
        <v>646601.58614285663</v>
      </c>
      <c r="I698" s="77">
        <f ca="1">SUM(D$12:D698)+SUMIF(E$12:E698, "&lt;0")</f>
        <v>626844.81057142816</v>
      </c>
      <c r="J698" s="14"/>
      <c r="K698" s="78">
        <v>44872</v>
      </c>
      <c r="L698" s="79">
        <f t="shared" ca="1" si="556"/>
        <v>1850.8969899038457</v>
      </c>
      <c r="M698" s="79">
        <f t="shared" ca="1" si="584"/>
        <v>1850.8969899038457</v>
      </c>
      <c r="N698" s="79">
        <f t="shared" ca="1" si="593"/>
        <v>1530.365989903843</v>
      </c>
      <c r="O698" s="79">
        <f t="shared" ca="1" si="557"/>
        <v>320.53100000000268</v>
      </c>
      <c r="P698" s="79">
        <f t="shared" ca="1" si="558"/>
        <v>320.53100000000268</v>
      </c>
      <c r="Q698" s="79">
        <f t="shared" ca="1" si="601"/>
        <v>1216933.2497908741</v>
      </c>
      <c r="R698" s="14">
        <f ca="1">SUM(P$12:P698)</f>
        <v>617931.50184999907</v>
      </c>
      <c r="S698" s="77">
        <f ca="1">SUM(N$12:N698)+SUMIF(O$12:O698, "&lt;0")</f>
        <v>599001.7479408643</v>
      </c>
      <c r="U698" s="78">
        <v>44872</v>
      </c>
      <c r="V698" s="79">
        <f t="shared" ca="1" si="559"/>
        <v>1250</v>
      </c>
      <c r="W698" s="79">
        <f t="shared" ca="1" si="585"/>
        <v>1250</v>
      </c>
      <c r="X698" s="79">
        <f t="shared" ca="1" si="594"/>
        <v>929.46899999999732</v>
      </c>
      <c r="Y698" s="79">
        <f t="shared" ca="1" si="560"/>
        <v>320.53100000000268</v>
      </c>
      <c r="Z698" s="79">
        <f t="shared" ca="1" si="561"/>
        <v>320.53100000000268</v>
      </c>
      <c r="AA698" s="79">
        <f t="shared" ca="1" si="602"/>
        <v>847381.60100000002</v>
      </c>
      <c r="AB698" s="14">
        <f ca="1">SUM(Z$12:Z698)</f>
        <v>430451.641</v>
      </c>
      <c r="AC698" s="77">
        <f ca="1">SUM(X$12:X698)+SUMIF(Y$12:Y698, "&lt;0")</f>
        <v>416929.95999999996</v>
      </c>
      <c r="AE698" s="78">
        <v>44872</v>
      </c>
      <c r="AF698" s="79">
        <f t="shared" ca="1" si="562"/>
        <v>2000</v>
      </c>
      <c r="AG698" s="79">
        <f t="shared" ca="1" si="586"/>
        <v>2000</v>
      </c>
      <c r="AH698" s="79">
        <f t="shared" ca="1" si="595"/>
        <v>1679.4689999999973</v>
      </c>
      <c r="AI698" s="79">
        <f t="shared" ca="1" si="563"/>
        <v>320.53100000000268</v>
      </c>
      <c r="AJ698" s="79">
        <f t="shared" ca="1" si="564"/>
        <v>320.53100000000268</v>
      </c>
      <c r="AK698" s="79">
        <f t="shared" ca="1" si="581"/>
        <v>1308081.4901089161</v>
      </c>
      <c r="AL698" s="14">
        <f ca="1">SUM(AJ$12:AJ698)</f>
        <v>664451.64100000006</v>
      </c>
      <c r="AM698" s="77">
        <f ca="1">SUM(AH$12:AH698)+SUMIF(AI$12:AI698, "&lt;0")</f>
        <v>643629.84910891624</v>
      </c>
      <c r="AO698" s="78">
        <v>44872</v>
      </c>
      <c r="AP698" s="79">
        <f t="shared" ca="1" si="565"/>
        <v>3000</v>
      </c>
      <c r="AQ698" s="79">
        <f t="shared" ca="1" si="587"/>
        <v>3000</v>
      </c>
      <c r="AR698" s="79">
        <f t="shared" ca="1" si="596"/>
        <v>2115.3430804695281</v>
      </c>
      <c r="AS698" s="79">
        <f t="shared" ca="1" si="566"/>
        <v>884.6569195304719</v>
      </c>
      <c r="AT698" s="79">
        <f t="shared" ca="1" si="567"/>
        <v>884.6569195304719</v>
      </c>
      <c r="AU698" s="79">
        <f t="shared" ca="1" si="603"/>
        <v>1894967.7235622816</v>
      </c>
      <c r="AV698" s="14">
        <f ca="1">SUM(AT$12:AT698)</f>
        <v>963822.50562525005</v>
      </c>
      <c r="AW698" s="77">
        <f ca="1">SUM(AR$12:AR698)+SUMIF(AS$12:AS698, "&lt;0")</f>
        <v>931145.21793703199</v>
      </c>
      <c r="AX698" s="14"/>
      <c r="AZ698" s="78">
        <v>44872</v>
      </c>
      <c r="BA698" s="79">
        <f t="shared" ca="1" si="568"/>
        <v>1500</v>
      </c>
      <c r="BB698" s="79">
        <f t="shared" ca="1" si="588"/>
        <v>1500</v>
      </c>
      <c r="BC698" s="79">
        <f t="shared" ca="1" si="597"/>
        <v>1179.4689999999973</v>
      </c>
      <c r="BD698" s="79">
        <f t="shared" ca="1" si="569"/>
        <v>320.53100000000268</v>
      </c>
      <c r="BE698" s="79">
        <f t="shared" ca="1" si="570"/>
        <v>320.53100000000268</v>
      </c>
      <c r="BF698" s="79">
        <f t="shared" ca="1" si="604"/>
        <v>1001131.601</v>
      </c>
      <c r="BG698" s="14">
        <f ca="1">SUM(BE$12:BE698)</f>
        <v>508451.641</v>
      </c>
      <c r="BH698" s="77">
        <f ca="1">SUM(BC$12:BC698)+SUMIF(BD$12:BD698, "&lt;0")</f>
        <v>492679.96</v>
      </c>
      <c r="BJ698" s="78">
        <v>44872</v>
      </c>
      <c r="BK698" s="79">
        <f t="shared" ca="1" si="571"/>
        <v>1750</v>
      </c>
      <c r="BL698" s="79">
        <f t="shared" ca="1" si="589"/>
        <v>1750</v>
      </c>
      <c r="BM698" s="79">
        <f t="shared" ca="1" si="598"/>
        <v>1429.4689999999973</v>
      </c>
      <c r="BN698" s="79">
        <f t="shared" ca="1" si="572"/>
        <v>320.53100000000268</v>
      </c>
      <c r="BO698" s="79">
        <f t="shared" ca="1" si="573"/>
        <v>320.53100000000268</v>
      </c>
      <c r="BP698" s="79">
        <f t="shared" ca="1" si="605"/>
        <v>1154881.601</v>
      </c>
      <c r="BQ698" s="14">
        <f ca="1">SUM(BO$12:BO698)</f>
        <v>586451.64099999983</v>
      </c>
      <c r="BR698" s="77">
        <f ca="1">SUM(BM$12:BM698)+SUMIF(BN$12:BN698, "&lt;0")</f>
        <v>568429.96000000008</v>
      </c>
      <c r="BT698" s="78">
        <v>44872</v>
      </c>
      <c r="BU698" s="79">
        <f t="shared" ca="1" si="574"/>
        <v>2000</v>
      </c>
      <c r="BV698" s="79">
        <f t="shared" ca="1" si="590"/>
        <v>2000</v>
      </c>
      <c r="BW698" s="79">
        <f t="shared" ca="1" si="599"/>
        <v>1679.4689999999973</v>
      </c>
      <c r="BX698" s="79">
        <f t="shared" ca="1" si="575"/>
        <v>320.53100000000268</v>
      </c>
      <c r="BY698" s="79">
        <f t="shared" ca="1" si="576"/>
        <v>320.53100000000268</v>
      </c>
      <c r="BZ698" s="79">
        <f t="shared" ca="1" si="582"/>
        <v>1308081.4901089161</v>
      </c>
      <c r="CA698" s="14">
        <f ca="1">SUM(BY$12:BY698)</f>
        <v>664451.64100000006</v>
      </c>
      <c r="CB698" s="77">
        <f ca="1">SUM(BW$12:BW698)+SUMIF(BX$12:BX698, "&lt;0")</f>
        <v>643629.84910891624</v>
      </c>
      <c r="CD698" s="78">
        <v>44872</v>
      </c>
      <c r="CE698" s="79">
        <f t="shared" ca="1" si="577"/>
        <v>2500</v>
      </c>
      <c r="CF698" s="79">
        <f t="shared" ca="1" si="591"/>
        <v>2500</v>
      </c>
      <c r="CG698" s="79">
        <f t="shared" ca="1" si="600"/>
        <v>1859.4394429632835</v>
      </c>
      <c r="CH698" s="79">
        <f t="shared" ca="1" si="578"/>
        <v>640.56055703671655</v>
      </c>
      <c r="CI698" s="79">
        <f t="shared" ca="1" si="579"/>
        <v>640.56055703671655</v>
      </c>
      <c r="CJ698" s="79">
        <f t="shared" ca="1" si="606"/>
        <v>1606841.6999499127</v>
      </c>
      <c r="CK698" s="14">
        <f ca="1">SUM(CI$12:CI698)</f>
        <v>818430.23420340905</v>
      </c>
      <c r="CL698" s="77">
        <f ca="1">SUM(CG$12:CG698)+SUMIF(CH$12:CH698, "&lt;0")</f>
        <v>788411.46574650367</v>
      </c>
    </row>
    <row r="699" spans="1:90" x14ac:dyDescent="0.2">
      <c r="A699" s="56">
        <v>44873</v>
      </c>
      <c r="B699" s="76">
        <f ca="1">IF($A699&gt;= $C$5,$C$6, INDEX('[1]Historical Data'!$D$2:$D$742, MATCH(A699, '[1]Historical Data'!$B$2:$B$742, 0)))</f>
        <v>1942.7882857142852</v>
      </c>
      <c r="C699" s="79">
        <f t="shared" ca="1" si="583"/>
        <v>1942.7882857142852</v>
      </c>
      <c r="D699" s="79">
        <f t="shared" ca="1" si="592"/>
        <v>1942.7882857142852</v>
      </c>
      <c r="E699" s="79">
        <f t="shared" ca="1" si="554"/>
        <v>0</v>
      </c>
      <c r="F699" s="79">
        <f t="shared" ca="1" si="555"/>
        <v>0</v>
      </c>
      <c r="G699" s="79">
        <f t="shared" ca="1" si="580"/>
        <v>1275389.1850000208</v>
      </c>
      <c r="H699" s="14">
        <f ca="1">SUM(F$12:F699)</f>
        <v>646601.58614285663</v>
      </c>
      <c r="I699" s="77">
        <f ca="1">SUM(D$12:D699)+SUMIF(E$12:E699, "&lt;0")</f>
        <v>628787.5988571425</v>
      </c>
      <c r="J699" s="14"/>
      <c r="K699" s="78">
        <v>44873</v>
      </c>
      <c r="L699" s="79">
        <f t="shared" ca="1" si="556"/>
        <v>1850.8969899038457</v>
      </c>
      <c r="M699" s="79">
        <f t="shared" ca="1" si="584"/>
        <v>1850.8969899038457</v>
      </c>
      <c r="N699" s="79">
        <f t="shared" ca="1" si="593"/>
        <v>1850.8969899038457</v>
      </c>
      <c r="O699" s="79">
        <f t="shared" ca="1" si="557"/>
        <v>0</v>
      </c>
      <c r="P699" s="79">
        <f t="shared" ca="1" si="558"/>
        <v>0</v>
      </c>
      <c r="Q699" s="79">
        <f t="shared" ca="1" si="601"/>
        <v>1218784.146780778</v>
      </c>
      <c r="R699" s="14">
        <f ca="1">SUM(P$12:P699)</f>
        <v>617931.50184999907</v>
      </c>
      <c r="S699" s="77">
        <f ca="1">SUM(N$12:N699)+SUMIF(O$12:O699, "&lt;0")</f>
        <v>600852.64493076818</v>
      </c>
      <c r="U699" s="78">
        <v>44873</v>
      </c>
      <c r="V699" s="79">
        <f t="shared" ca="1" si="559"/>
        <v>1250</v>
      </c>
      <c r="W699" s="79">
        <f t="shared" ca="1" si="585"/>
        <v>1250</v>
      </c>
      <c r="X699" s="79">
        <f t="shared" ca="1" si="594"/>
        <v>1250</v>
      </c>
      <c r="Y699" s="79">
        <f t="shared" ca="1" si="560"/>
        <v>0</v>
      </c>
      <c r="Z699" s="79">
        <f t="shared" ca="1" si="561"/>
        <v>0</v>
      </c>
      <c r="AA699" s="79">
        <f t="shared" ca="1" si="602"/>
        <v>848631.60100000002</v>
      </c>
      <c r="AB699" s="14">
        <f ca="1">SUM(Z$12:Z699)</f>
        <v>430451.641</v>
      </c>
      <c r="AC699" s="77">
        <f ca="1">SUM(X$12:X699)+SUMIF(Y$12:Y699, "&lt;0")</f>
        <v>418179.95999999996</v>
      </c>
      <c r="AE699" s="78">
        <v>44873</v>
      </c>
      <c r="AF699" s="79">
        <f t="shared" ca="1" si="562"/>
        <v>2000</v>
      </c>
      <c r="AG699" s="79">
        <f t="shared" ca="1" si="586"/>
        <v>2000</v>
      </c>
      <c r="AH699" s="79">
        <f t="shared" ca="1" si="595"/>
        <v>2000</v>
      </c>
      <c r="AI699" s="79">
        <f t="shared" ca="1" si="563"/>
        <v>0</v>
      </c>
      <c r="AJ699" s="79">
        <f t="shared" ca="1" si="564"/>
        <v>0</v>
      </c>
      <c r="AK699" s="79">
        <f t="shared" ca="1" si="581"/>
        <v>1310081.4901089161</v>
      </c>
      <c r="AL699" s="14">
        <f ca="1">SUM(AJ$12:AJ699)</f>
        <v>664451.64100000006</v>
      </c>
      <c r="AM699" s="77">
        <f ca="1">SUM(AH$12:AH699)+SUMIF(AI$12:AI699, "&lt;0")</f>
        <v>645629.84910891624</v>
      </c>
      <c r="AO699" s="78">
        <v>44873</v>
      </c>
      <c r="AP699" s="79">
        <f t="shared" ca="1" si="565"/>
        <v>3000</v>
      </c>
      <c r="AQ699" s="79">
        <f t="shared" ca="1" si="587"/>
        <v>3000</v>
      </c>
      <c r="AR699" s="79">
        <f t="shared" ca="1" si="596"/>
        <v>2435.8740804695308</v>
      </c>
      <c r="AS699" s="79">
        <f t="shared" ca="1" si="566"/>
        <v>564.12591953046922</v>
      </c>
      <c r="AT699" s="79">
        <f t="shared" ca="1" si="567"/>
        <v>564.12591953046922</v>
      </c>
      <c r="AU699" s="79">
        <f t="shared" ca="1" si="603"/>
        <v>1897967.7235622816</v>
      </c>
      <c r="AV699" s="14">
        <f ca="1">SUM(AT$12:AT699)</f>
        <v>964386.63154478057</v>
      </c>
      <c r="AW699" s="77">
        <f ca="1">SUM(AR$12:AR699)+SUMIF(AS$12:AS699, "&lt;0")</f>
        <v>933581.09201750148</v>
      </c>
      <c r="AX699" s="14"/>
      <c r="AZ699" s="78">
        <v>44873</v>
      </c>
      <c r="BA699" s="79">
        <f t="shared" ca="1" si="568"/>
        <v>1500</v>
      </c>
      <c r="BB699" s="79">
        <f t="shared" ca="1" si="588"/>
        <v>1500</v>
      </c>
      <c r="BC699" s="79">
        <f t="shared" ca="1" si="597"/>
        <v>1500</v>
      </c>
      <c r="BD699" s="79">
        <f t="shared" ca="1" si="569"/>
        <v>0</v>
      </c>
      <c r="BE699" s="79">
        <f t="shared" ca="1" si="570"/>
        <v>0</v>
      </c>
      <c r="BF699" s="79">
        <f t="shared" ca="1" si="604"/>
        <v>1002631.601</v>
      </c>
      <c r="BG699" s="14">
        <f ca="1">SUM(BE$12:BE699)</f>
        <v>508451.641</v>
      </c>
      <c r="BH699" s="77">
        <f ca="1">SUM(BC$12:BC699)+SUMIF(BD$12:BD699, "&lt;0")</f>
        <v>494179.96</v>
      </c>
      <c r="BJ699" s="78">
        <v>44873</v>
      </c>
      <c r="BK699" s="79">
        <f t="shared" ca="1" si="571"/>
        <v>1750</v>
      </c>
      <c r="BL699" s="79">
        <f t="shared" ca="1" si="589"/>
        <v>1750</v>
      </c>
      <c r="BM699" s="79">
        <f t="shared" ca="1" si="598"/>
        <v>1750</v>
      </c>
      <c r="BN699" s="79">
        <f t="shared" ca="1" si="572"/>
        <v>0</v>
      </c>
      <c r="BO699" s="79">
        <f t="shared" ca="1" si="573"/>
        <v>0</v>
      </c>
      <c r="BP699" s="79">
        <f t="shared" ca="1" si="605"/>
        <v>1156631.601</v>
      </c>
      <c r="BQ699" s="14">
        <f ca="1">SUM(BO$12:BO699)</f>
        <v>586451.64099999983</v>
      </c>
      <c r="BR699" s="77">
        <f ca="1">SUM(BM$12:BM699)+SUMIF(BN$12:BN699, "&lt;0")</f>
        <v>570179.96000000008</v>
      </c>
      <c r="BT699" s="78">
        <v>44873</v>
      </c>
      <c r="BU699" s="79">
        <f t="shared" ca="1" si="574"/>
        <v>2000</v>
      </c>
      <c r="BV699" s="79">
        <f t="shared" ca="1" si="590"/>
        <v>2000</v>
      </c>
      <c r="BW699" s="79">
        <f t="shared" ca="1" si="599"/>
        <v>2000</v>
      </c>
      <c r="BX699" s="79">
        <f t="shared" ca="1" si="575"/>
        <v>0</v>
      </c>
      <c r="BY699" s="79">
        <f t="shared" ca="1" si="576"/>
        <v>0</v>
      </c>
      <c r="BZ699" s="79">
        <f t="shared" ca="1" si="582"/>
        <v>1310081.4901089161</v>
      </c>
      <c r="CA699" s="14">
        <f ca="1">SUM(BY$12:BY699)</f>
        <v>664451.64100000006</v>
      </c>
      <c r="CB699" s="77">
        <f ca="1">SUM(BW$12:BW699)+SUMIF(BX$12:BX699, "&lt;0")</f>
        <v>645629.84910891624</v>
      </c>
      <c r="CD699" s="78">
        <v>44873</v>
      </c>
      <c r="CE699" s="79">
        <f t="shared" ca="1" si="577"/>
        <v>2500</v>
      </c>
      <c r="CF699" s="79">
        <f t="shared" ca="1" si="591"/>
        <v>2500</v>
      </c>
      <c r="CG699" s="79">
        <f t="shared" ca="1" si="600"/>
        <v>2203.4756896103891</v>
      </c>
      <c r="CH699" s="79">
        <f t="shared" ca="1" si="578"/>
        <v>296.52431038961095</v>
      </c>
      <c r="CI699" s="79">
        <f t="shared" ca="1" si="579"/>
        <v>296.52431038961095</v>
      </c>
      <c r="CJ699" s="79">
        <f t="shared" ca="1" si="606"/>
        <v>1609341.6999499127</v>
      </c>
      <c r="CK699" s="14">
        <f ca="1">SUM(CI$12:CI699)</f>
        <v>818726.7585137987</v>
      </c>
      <c r="CL699" s="77">
        <f ca="1">SUM(CG$12:CG699)+SUMIF(CH$12:CH699, "&lt;0")</f>
        <v>790614.94143611402</v>
      </c>
    </row>
    <row r="700" spans="1:90" x14ac:dyDescent="0.2">
      <c r="A700" s="56">
        <v>44874</v>
      </c>
      <c r="B700" s="76">
        <f ca="1">IF($A700&gt;= $C$5,$C$6, INDEX('[1]Historical Data'!$D$2:$D$742, MATCH(A700, '[1]Historical Data'!$B$2:$B$742, 0)))</f>
        <v>1942.7882857142852</v>
      </c>
      <c r="C700" s="79">
        <f t="shared" ca="1" si="583"/>
        <v>1942.7882857142852</v>
      </c>
      <c r="D700" s="79">
        <f t="shared" ca="1" si="592"/>
        <v>1942.7882857142852</v>
      </c>
      <c r="E700" s="79">
        <f t="shared" ca="1" si="554"/>
        <v>0</v>
      </c>
      <c r="F700" s="79">
        <f t="shared" ca="1" si="555"/>
        <v>0</v>
      </c>
      <c r="G700" s="79">
        <f t="shared" ca="1" si="580"/>
        <v>1277331.9732857351</v>
      </c>
      <c r="H700" s="14">
        <f ca="1">SUM(F$12:F700)</f>
        <v>646601.58614285663</v>
      </c>
      <c r="I700" s="77">
        <f ca="1">SUM(D$12:D700)+SUMIF(E$12:E700, "&lt;0")</f>
        <v>630730.38714285684</v>
      </c>
      <c r="J700" s="14"/>
      <c r="K700" s="78">
        <v>44874</v>
      </c>
      <c r="L700" s="79">
        <f t="shared" ca="1" si="556"/>
        <v>1850.8969899038457</v>
      </c>
      <c r="M700" s="79">
        <f t="shared" ca="1" si="584"/>
        <v>1850.8969899038457</v>
      </c>
      <c r="N700" s="79">
        <f t="shared" ca="1" si="593"/>
        <v>1850.8969899038457</v>
      </c>
      <c r="O700" s="79">
        <f t="shared" ca="1" si="557"/>
        <v>0</v>
      </c>
      <c r="P700" s="79">
        <f t="shared" ca="1" si="558"/>
        <v>0</v>
      </c>
      <c r="Q700" s="79">
        <f t="shared" ca="1" si="601"/>
        <v>1220635.0437706818</v>
      </c>
      <c r="R700" s="14">
        <f ca="1">SUM(P$12:P700)</f>
        <v>617931.50184999907</v>
      </c>
      <c r="S700" s="77">
        <f ca="1">SUM(N$12:N700)+SUMIF(O$12:O700, "&lt;0")</f>
        <v>602703.54192067205</v>
      </c>
      <c r="U700" s="78">
        <v>44874</v>
      </c>
      <c r="V700" s="79">
        <f t="shared" ca="1" si="559"/>
        <v>1250</v>
      </c>
      <c r="W700" s="79">
        <f t="shared" ca="1" si="585"/>
        <v>1250</v>
      </c>
      <c r="X700" s="79">
        <f t="shared" ca="1" si="594"/>
        <v>1250</v>
      </c>
      <c r="Y700" s="79">
        <f t="shared" ca="1" si="560"/>
        <v>0</v>
      </c>
      <c r="Z700" s="79">
        <f t="shared" ca="1" si="561"/>
        <v>0</v>
      </c>
      <c r="AA700" s="79">
        <f t="shared" ca="1" si="602"/>
        <v>849881.60100000002</v>
      </c>
      <c r="AB700" s="14">
        <f ca="1">SUM(Z$12:Z700)</f>
        <v>430451.641</v>
      </c>
      <c r="AC700" s="77">
        <f ca="1">SUM(X$12:X700)+SUMIF(Y$12:Y700, "&lt;0")</f>
        <v>419429.95999999996</v>
      </c>
      <c r="AE700" s="78">
        <v>44874</v>
      </c>
      <c r="AF700" s="79">
        <f t="shared" ca="1" si="562"/>
        <v>2000</v>
      </c>
      <c r="AG700" s="79">
        <f t="shared" ca="1" si="586"/>
        <v>2000</v>
      </c>
      <c r="AH700" s="79">
        <f t="shared" ca="1" si="595"/>
        <v>2000</v>
      </c>
      <c r="AI700" s="79">
        <f t="shared" ca="1" si="563"/>
        <v>0</v>
      </c>
      <c r="AJ700" s="79">
        <f t="shared" ca="1" si="564"/>
        <v>0</v>
      </c>
      <c r="AK700" s="79">
        <f t="shared" ca="1" si="581"/>
        <v>1312081.4901089161</v>
      </c>
      <c r="AL700" s="14">
        <f ca="1">SUM(AJ$12:AJ700)</f>
        <v>664451.64100000006</v>
      </c>
      <c r="AM700" s="77">
        <f ca="1">SUM(AH$12:AH700)+SUMIF(AI$12:AI700, "&lt;0")</f>
        <v>647629.84910891624</v>
      </c>
      <c r="AO700" s="78">
        <v>44874</v>
      </c>
      <c r="AP700" s="79">
        <f t="shared" ca="1" si="565"/>
        <v>3000</v>
      </c>
      <c r="AQ700" s="79">
        <f t="shared" ca="1" si="587"/>
        <v>3000</v>
      </c>
      <c r="AR700" s="79">
        <f t="shared" ca="1" si="596"/>
        <v>2435.8740804695312</v>
      </c>
      <c r="AS700" s="79">
        <f t="shared" ca="1" si="566"/>
        <v>564.12591953046876</v>
      </c>
      <c r="AT700" s="79">
        <f t="shared" ca="1" si="567"/>
        <v>564.12591953046876</v>
      </c>
      <c r="AU700" s="79">
        <f t="shared" ca="1" si="603"/>
        <v>1900967.7235622816</v>
      </c>
      <c r="AV700" s="14">
        <f ca="1">SUM(AT$12:AT700)</f>
        <v>964950.75746431109</v>
      </c>
      <c r="AW700" s="77">
        <f ca="1">SUM(AR$12:AR700)+SUMIF(AS$12:AS700, "&lt;0")</f>
        <v>936016.96609797096</v>
      </c>
      <c r="AX700" s="14"/>
      <c r="AZ700" s="78">
        <v>44874</v>
      </c>
      <c r="BA700" s="79">
        <f t="shared" ca="1" si="568"/>
        <v>1500</v>
      </c>
      <c r="BB700" s="79">
        <f t="shared" ca="1" si="588"/>
        <v>1500</v>
      </c>
      <c r="BC700" s="79">
        <f t="shared" ca="1" si="597"/>
        <v>1500</v>
      </c>
      <c r="BD700" s="79">
        <f t="shared" ca="1" si="569"/>
        <v>0</v>
      </c>
      <c r="BE700" s="79">
        <f t="shared" ca="1" si="570"/>
        <v>0</v>
      </c>
      <c r="BF700" s="79">
        <f t="shared" ca="1" si="604"/>
        <v>1004131.601</v>
      </c>
      <c r="BG700" s="14">
        <f ca="1">SUM(BE$12:BE700)</f>
        <v>508451.641</v>
      </c>
      <c r="BH700" s="77">
        <f ca="1">SUM(BC$12:BC700)+SUMIF(BD$12:BD700, "&lt;0")</f>
        <v>495679.96</v>
      </c>
      <c r="BJ700" s="78">
        <v>44874</v>
      </c>
      <c r="BK700" s="79">
        <f t="shared" ca="1" si="571"/>
        <v>1750</v>
      </c>
      <c r="BL700" s="79">
        <f t="shared" ca="1" si="589"/>
        <v>1750</v>
      </c>
      <c r="BM700" s="79">
        <f t="shared" ca="1" si="598"/>
        <v>1750</v>
      </c>
      <c r="BN700" s="79">
        <f t="shared" ca="1" si="572"/>
        <v>0</v>
      </c>
      <c r="BO700" s="79">
        <f t="shared" ca="1" si="573"/>
        <v>0</v>
      </c>
      <c r="BP700" s="79">
        <f t="shared" ca="1" si="605"/>
        <v>1158381.601</v>
      </c>
      <c r="BQ700" s="14">
        <f ca="1">SUM(BO$12:BO700)</f>
        <v>586451.64099999983</v>
      </c>
      <c r="BR700" s="77">
        <f ca="1">SUM(BM$12:BM700)+SUMIF(BN$12:BN700, "&lt;0")</f>
        <v>571929.96000000008</v>
      </c>
      <c r="BT700" s="78">
        <v>44874</v>
      </c>
      <c r="BU700" s="79">
        <f t="shared" ca="1" si="574"/>
        <v>2000</v>
      </c>
      <c r="BV700" s="79">
        <f t="shared" ca="1" si="590"/>
        <v>2000</v>
      </c>
      <c r="BW700" s="79">
        <f t="shared" ca="1" si="599"/>
        <v>2000</v>
      </c>
      <c r="BX700" s="79">
        <f t="shared" ca="1" si="575"/>
        <v>0</v>
      </c>
      <c r="BY700" s="79">
        <f t="shared" ca="1" si="576"/>
        <v>0</v>
      </c>
      <c r="BZ700" s="79">
        <f t="shared" ca="1" si="582"/>
        <v>1312081.4901089161</v>
      </c>
      <c r="CA700" s="14">
        <f ca="1">SUM(BY$12:BY700)</f>
        <v>664451.64100000006</v>
      </c>
      <c r="CB700" s="77">
        <f ca="1">SUM(BW$12:BW700)+SUMIF(BX$12:BX700, "&lt;0")</f>
        <v>647629.84910891624</v>
      </c>
      <c r="CD700" s="78">
        <v>44874</v>
      </c>
      <c r="CE700" s="79">
        <f t="shared" ca="1" si="577"/>
        <v>2500</v>
      </c>
      <c r="CF700" s="79">
        <f t="shared" ca="1" si="591"/>
        <v>2500</v>
      </c>
      <c r="CG700" s="79">
        <f t="shared" ca="1" si="600"/>
        <v>2226.980936257492</v>
      </c>
      <c r="CH700" s="79">
        <f t="shared" ca="1" si="578"/>
        <v>273.01906374250802</v>
      </c>
      <c r="CI700" s="79">
        <f t="shared" ca="1" si="579"/>
        <v>273.01906374250802</v>
      </c>
      <c r="CJ700" s="79">
        <f t="shared" ca="1" si="606"/>
        <v>1611841.6999499127</v>
      </c>
      <c r="CK700" s="14">
        <f ca="1">SUM(CI$12:CI700)</f>
        <v>818999.77757754119</v>
      </c>
      <c r="CL700" s="77">
        <f ca="1">SUM(CG$12:CG700)+SUMIF(CH$12:CH700, "&lt;0")</f>
        <v>792841.92237237154</v>
      </c>
    </row>
    <row r="701" spans="1:90" x14ac:dyDescent="0.2">
      <c r="A701" s="56">
        <v>44875</v>
      </c>
      <c r="B701" s="76">
        <f ca="1">IF($A701&gt;= $C$5,$C$6, INDEX('[1]Historical Data'!$D$2:$D$742, MATCH(A701, '[1]Historical Data'!$B$2:$B$742, 0)))</f>
        <v>1942.7882857142852</v>
      </c>
      <c r="C701" s="79">
        <f t="shared" ca="1" si="583"/>
        <v>1942.7882857142852</v>
      </c>
      <c r="D701" s="79">
        <f t="shared" ca="1" si="592"/>
        <v>1504.8522857142837</v>
      </c>
      <c r="E701" s="79">
        <f t="shared" ca="1" si="554"/>
        <v>437.93600000000151</v>
      </c>
      <c r="F701" s="79">
        <f t="shared" ca="1" si="555"/>
        <v>437.93600000000151</v>
      </c>
      <c r="G701" s="79">
        <f t="shared" ca="1" si="580"/>
        <v>1279274.7615714495</v>
      </c>
      <c r="H701" s="14">
        <f ca="1">SUM(F$12:F701)</f>
        <v>647039.52214285661</v>
      </c>
      <c r="I701" s="77">
        <f ca="1">SUM(D$12:D701)+SUMIF(E$12:E701, "&lt;0")</f>
        <v>632235.23942857108</v>
      </c>
      <c r="J701" s="14"/>
      <c r="K701" s="78">
        <v>44875</v>
      </c>
      <c r="L701" s="79">
        <f t="shared" ca="1" si="556"/>
        <v>1850.8969899038457</v>
      </c>
      <c r="M701" s="79">
        <f t="shared" ca="1" si="584"/>
        <v>1850.8969899038457</v>
      </c>
      <c r="N701" s="79">
        <f t="shared" ca="1" si="593"/>
        <v>1412.9609899038442</v>
      </c>
      <c r="O701" s="79">
        <f t="shared" ca="1" si="557"/>
        <v>437.93600000000151</v>
      </c>
      <c r="P701" s="79">
        <f t="shared" ca="1" si="558"/>
        <v>437.93600000000151</v>
      </c>
      <c r="Q701" s="79">
        <f t="shared" ca="1" si="601"/>
        <v>1222485.9407605857</v>
      </c>
      <c r="R701" s="14">
        <f ca="1">SUM(P$12:P701)</f>
        <v>618369.43784999906</v>
      </c>
      <c r="S701" s="77">
        <f ca="1">SUM(N$12:N701)+SUMIF(O$12:O701, "&lt;0")</f>
        <v>604116.50291057595</v>
      </c>
      <c r="U701" s="78">
        <v>44875</v>
      </c>
      <c r="V701" s="79">
        <f t="shared" ca="1" si="559"/>
        <v>1250</v>
      </c>
      <c r="W701" s="79">
        <f t="shared" ca="1" si="585"/>
        <v>1250</v>
      </c>
      <c r="X701" s="79">
        <f t="shared" ca="1" si="594"/>
        <v>812.06399999999849</v>
      </c>
      <c r="Y701" s="79">
        <f t="shared" ca="1" si="560"/>
        <v>437.93600000000151</v>
      </c>
      <c r="Z701" s="79">
        <f t="shared" ca="1" si="561"/>
        <v>437.93600000000151</v>
      </c>
      <c r="AA701" s="79">
        <f t="shared" ca="1" si="602"/>
        <v>851131.60100000002</v>
      </c>
      <c r="AB701" s="14">
        <f ca="1">SUM(Z$12:Z701)</f>
        <v>430889.57699999999</v>
      </c>
      <c r="AC701" s="77">
        <f ca="1">SUM(X$12:X701)+SUMIF(Y$12:Y701, "&lt;0")</f>
        <v>420242.02399999998</v>
      </c>
      <c r="AE701" s="78">
        <v>44875</v>
      </c>
      <c r="AF701" s="79">
        <f t="shared" ca="1" si="562"/>
        <v>2000</v>
      </c>
      <c r="AG701" s="79">
        <f t="shared" ca="1" si="586"/>
        <v>2000</v>
      </c>
      <c r="AH701" s="79">
        <f t="shared" ca="1" si="595"/>
        <v>1562.0639999999985</v>
      </c>
      <c r="AI701" s="79">
        <f t="shared" ca="1" si="563"/>
        <v>437.93600000000151</v>
      </c>
      <c r="AJ701" s="79">
        <f t="shared" ca="1" si="564"/>
        <v>437.93600000000151</v>
      </c>
      <c r="AK701" s="79">
        <f t="shared" ca="1" si="581"/>
        <v>1314081.4901089161</v>
      </c>
      <c r="AL701" s="14">
        <f ca="1">SUM(AJ$12:AJ701)</f>
        <v>664889.57700000005</v>
      </c>
      <c r="AM701" s="77">
        <f ca="1">SUM(AH$12:AH701)+SUMIF(AI$12:AI701, "&lt;0")</f>
        <v>649191.91310891625</v>
      </c>
      <c r="AO701" s="78">
        <v>44875</v>
      </c>
      <c r="AP701" s="79">
        <f t="shared" ca="1" si="565"/>
        <v>3000</v>
      </c>
      <c r="AQ701" s="79">
        <f t="shared" ca="1" si="587"/>
        <v>3000</v>
      </c>
      <c r="AR701" s="79">
        <f t="shared" ca="1" si="596"/>
        <v>1997.9380804695293</v>
      </c>
      <c r="AS701" s="79">
        <f t="shared" ca="1" si="566"/>
        <v>1002.0619195304707</v>
      </c>
      <c r="AT701" s="79">
        <f t="shared" ca="1" si="567"/>
        <v>1002.0619195304707</v>
      </c>
      <c r="AU701" s="79">
        <f t="shared" ca="1" si="603"/>
        <v>1903967.7235622816</v>
      </c>
      <c r="AV701" s="14">
        <f ca="1">SUM(AT$12:AT701)</f>
        <v>965952.81938384159</v>
      </c>
      <c r="AW701" s="77">
        <f ca="1">SUM(AR$12:AR701)+SUMIF(AS$12:AS701, "&lt;0")</f>
        <v>938014.90417844045</v>
      </c>
      <c r="AX701" s="14"/>
      <c r="AZ701" s="78">
        <v>44875</v>
      </c>
      <c r="BA701" s="79">
        <f t="shared" ca="1" si="568"/>
        <v>1500</v>
      </c>
      <c r="BB701" s="79">
        <f t="shared" ca="1" si="588"/>
        <v>1500</v>
      </c>
      <c r="BC701" s="79">
        <f t="shared" ca="1" si="597"/>
        <v>1062.0639999999985</v>
      </c>
      <c r="BD701" s="79">
        <f t="shared" ca="1" si="569"/>
        <v>437.93600000000151</v>
      </c>
      <c r="BE701" s="79">
        <f t="shared" ca="1" si="570"/>
        <v>437.93600000000151</v>
      </c>
      <c r="BF701" s="79">
        <f t="shared" ca="1" si="604"/>
        <v>1005631.601</v>
      </c>
      <c r="BG701" s="14">
        <f ca="1">SUM(BE$12:BE701)</f>
        <v>508889.57699999999</v>
      </c>
      <c r="BH701" s="77">
        <f ca="1">SUM(BC$12:BC701)+SUMIF(BD$12:BD701, "&lt;0")</f>
        <v>496742.02400000003</v>
      </c>
      <c r="BJ701" s="78">
        <v>44875</v>
      </c>
      <c r="BK701" s="79">
        <f t="shared" ca="1" si="571"/>
        <v>1750</v>
      </c>
      <c r="BL701" s="79">
        <f t="shared" ca="1" si="589"/>
        <v>1750</v>
      </c>
      <c r="BM701" s="79">
        <f t="shared" ca="1" si="598"/>
        <v>1312.0639999999985</v>
      </c>
      <c r="BN701" s="79">
        <f t="shared" ca="1" si="572"/>
        <v>437.93600000000151</v>
      </c>
      <c r="BO701" s="79">
        <f t="shared" ca="1" si="573"/>
        <v>437.93600000000151</v>
      </c>
      <c r="BP701" s="79">
        <f t="shared" ca="1" si="605"/>
        <v>1160131.601</v>
      </c>
      <c r="BQ701" s="14">
        <f ca="1">SUM(BO$12:BO701)</f>
        <v>586889.57699999982</v>
      </c>
      <c r="BR701" s="77">
        <f ca="1">SUM(BM$12:BM701)+SUMIF(BN$12:BN701, "&lt;0")</f>
        <v>573242.02400000009</v>
      </c>
      <c r="BT701" s="78">
        <v>44875</v>
      </c>
      <c r="BU701" s="79">
        <f t="shared" ca="1" si="574"/>
        <v>2000</v>
      </c>
      <c r="BV701" s="79">
        <f t="shared" ca="1" si="590"/>
        <v>2000</v>
      </c>
      <c r="BW701" s="79">
        <f t="shared" ca="1" si="599"/>
        <v>1562.0639999999985</v>
      </c>
      <c r="BX701" s="79">
        <f t="shared" ca="1" si="575"/>
        <v>437.93600000000151</v>
      </c>
      <c r="BY701" s="79">
        <f t="shared" ca="1" si="576"/>
        <v>437.93600000000151</v>
      </c>
      <c r="BZ701" s="79">
        <f t="shared" ca="1" si="582"/>
        <v>1314081.4901089161</v>
      </c>
      <c r="CA701" s="14">
        <f ca="1">SUM(BY$12:BY701)</f>
        <v>664889.57700000005</v>
      </c>
      <c r="CB701" s="77">
        <f ca="1">SUM(BW$12:BW701)+SUMIF(BX$12:BX701, "&lt;0")</f>
        <v>649191.91310891625</v>
      </c>
      <c r="CD701" s="78">
        <v>44875</v>
      </c>
      <c r="CE701" s="79">
        <f t="shared" ca="1" si="577"/>
        <v>2500</v>
      </c>
      <c r="CF701" s="79">
        <f t="shared" ca="1" si="591"/>
        <v>2500</v>
      </c>
      <c r="CG701" s="79">
        <f t="shared" ca="1" si="600"/>
        <v>1812.5501829045934</v>
      </c>
      <c r="CH701" s="79">
        <f t="shared" ca="1" si="578"/>
        <v>687.44981709540662</v>
      </c>
      <c r="CI701" s="79">
        <f t="shared" ca="1" si="579"/>
        <v>687.44981709540662</v>
      </c>
      <c r="CJ701" s="79">
        <f t="shared" ca="1" si="606"/>
        <v>1614341.6999499127</v>
      </c>
      <c r="CK701" s="14">
        <f ca="1">SUM(CI$12:CI701)</f>
        <v>819687.2273946366</v>
      </c>
      <c r="CL701" s="77">
        <f ca="1">SUM(CG$12:CG701)+SUMIF(CH$12:CH701, "&lt;0")</f>
        <v>794654.47255527612</v>
      </c>
    </row>
    <row r="702" spans="1:90" x14ac:dyDescent="0.2">
      <c r="A702" s="56">
        <v>44876</v>
      </c>
      <c r="B702" s="76">
        <f ca="1">IF($A702&gt;= $C$5,$C$6, INDEX('[1]Historical Data'!$D$2:$D$742, MATCH(A702, '[1]Historical Data'!$B$2:$B$742, 0)))</f>
        <v>1942.7882857142852</v>
      </c>
      <c r="C702" s="79">
        <f t="shared" ca="1" si="583"/>
        <v>1942.7882857142852</v>
      </c>
      <c r="D702" s="79">
        <f t="shared" ca="1" si="592"/>
        <v>355.01828571428473</v>
      </c>
      <c r="E702" s="79">
        <f t="shared" ca="1" si="554"/>
        <v>1587.7700000000004</v>
      </c>
      <c r="F702" s="79">
        <f t="shared" ca="1" si="555"/>
        <v>1587.7700000000004</v>
      </c>
      <c r="G702" s="79">
        <f t="shared" ca="1" si="580"/>
        <v>1281217.5498571638</v>
      </c>
      <c r="H702" s="14">
        <f ca="1">SUM(F$12:F702)</f>
        <v>648627.29214285663</v>
      </c>
      <c r="I702" s="77">
        <f ca="1">SUM(D$12:D702)+SUMIF(E$12:E702, "&lt;0")</f>
        <v>632590.2577142854</v>
      </c>
      <c r="J702" s="14"/>
      <c r="K702" s="78">
        <v>44876</v>
      </c>
      <c r="L702" s="79">
        <f t="shared" ca="1" si="556"/>
        <v>1850.8969899038457</v>
      </c>
      <c r="M702" s="79">
        <f t="shared" ca="1" si="584"/>
        <v>1850.8969899038457</v>
      </c>
      <c r="N702" s="79">
        <f t="shared" ca="1" si="593"/>
        <v>263.12698990384524</v>
      </c>
      <c r="O702" s="79">
        <f t="shared" ca="1" si="557"/>
        <v>1587.7700000000004</v>
      </c>
      <c r="P702" s="79">
        <f t="shared" ca="1" si="558"/>
        <v>1587.7700000000004</v>
      </c>
      <c r="Q702" s="79">
        <f t="shared" ca="1" si="601"/>
        <v>1224336.8377504896</v>
      </c>
      <c r="R702" s="14">
        <f ca="1">SUM(P$12:P702)</f>
        <v>619957.20784999907</v>
      </c>
      <c r="S702" s="77">
        <f ca="1">SUM(N$12:N702)+SUMIF(O$12:O702, "&lt;0")</f>
        <v>604379.62990047981</v>
      </c>
      <c r="U702" s="78">
        <v>44876</v>
      </c>
      <c r="V702" s="79">
        <f t="shared" ca="1" si="559"/>
        <v>1250</v>
      </c>
      <c r="W702" s="79">
        <f t="shared" ca="1" si="585"/>
        <v>1250</v>
      </c>
      <c r="X702" s="79">
        <f t="shared" ca="1" si="594"/>
        <v>0</v>
      </c>
      <c r="Y702" s="79">
        <f t="shared" ca="1" si="560"/>
        <v>1250</v>
      </c>
      <c r="Z702" s="79">
        <f t="shared" ca="1" si="561"/>
        <v>1250</v>
      </c>
      <c r="AA702" s="79">
        <f t="shared" ca="1" si="602"/>
        <v>852381.60100000002</v>
      </c>
      <c r="AB702" s="14">
        <f ca="1">SUM(Z$12:Z702)</f>
        <v>432139.57699999999</v>
      </c>
      <c r="AC702" s="77">
        <f ca="1">SUM(X$12:X702)+SUMIF(Y$12:Y702, "&lt;0")</f>
        <v>420242.02399999998</v>
      </c>
      <c r="AE702" s="78">
        <v>44876</v>
      </c>
      <c r="AF702" s="79">
        <f t="shared" ca="1" si="562"/>
        <v>2000</v>
      </c>
      <c r="AG702" s="79">
        <f t="shared" ca="1" si="586"/>
        <v>2000</v>
      </c>
      <c r="AH702" s="79">
        <f t="shared" ca="1" si="595"/>
        <v>412.22999999999956</v>
      </c>
      <c r="AI702" s="79">
        <f t="shared" ca="1" si="563"/>
        <v>1587.7700000000004</v>
      </c>
      <c r="AJ702" s="79">
        <f t="shared" ca="1" si="564"/>
        <v>1587.7700000000004</v>
      </c>
      <c r="AK702" s="79">
        <f t="shared" ca="1" si="581"/>
        <v>1316081.4901089161</v>
      </c>
      <c r="AL702" s="14">
        <f ca="1">SUM(AJ$12:AJ702)</f>
        <v>666477.34700000007</v>
      </c>
      <c r="AM702" s="77">
        <f ca="1">SUM(AH$12:AH702)+SUMIF(AI$12:AI702, "&lt;0")</f>
        <v>649604.14310891624</v>
      </c>
      <c r="AO702" s="78">
        <v>44876</v>
      </c>
      <c r="AP702" s="79">
        <f t="shared" ca="1" si="565"/>
        <v>3000</v>
      </c>
      <c r="AQ702" s="79">
        <f t="shared" ca="1" si="587"/>
        <v>3000</v>
      </c>
      <c r="AR702" s="79">
        <f t="shared" ca="1" si="596"/>
        <v>848.10408046953034</v>
      </c>
      <c r="AS702" s="79">
        <f t="shared" ca="1" si="566"/>
        <v>2151.8959195304697</v>
      </c>
      <c r="AT702" s="79">
        <f t="shared" ca="1" si="567"/>
        <v>2151.8959195304697</v>
      </c>
      <c r="AU702" s="79">
        <f t="shared" ca="1" si="603"/>
        <v>1906967.7235622816</v>
      </c>
      <c r="AV702" s="14">
        <f ca="1">SUM(AT$12:AT702)</f>
        <v>968104.71530337201</v>
      </c>
      <c r="AW702" s="77">
        <f ca="1">SUM(AR$12:AR702)+SUMIF(AS$12:AS702, "&lt;0")</f>
        <v>938863.00825891003</v>
      </c>
      <c r="AX702" s="14"/>
      <c r="AZ702" s="78">
        <v>44876</v>
      </c>
      <c r="BA702" s="79">
        <f t="shared" ca="1" si="568"/>
        <v>1500</v>
      </c>
      <c r="BB702" s="79">
        <f t="shared" ca="1" si="588"/>
        <v>1500</v>
      </c>
      <c r="BC702" s="79">
        <f t="shared" ca="1" si="597"/>
        <v>0</v>
      </c>
      <c r="BD702" s="79">
        <f t="shared" ca="1" si="569"/>
        <v>1500</v>
      </c>
      <c r="BE702" s="79">
        <f t="shared" ca="1" si="570"/>
        <v>1500</v>
      </c>
      <c r="BF702" s="79">
        <f t="shared" ca="1" si="604"/>
        <v>1007131.601</v>
      </c>
      <c r="BG702" s="14">
        <f ca="1">SUM(BE$12:BE702)</f>
        <v>510389.57699999999</v>
      </c>
      <c r="BH702" s="77">
        <f ca="1">SUM(BC$12:BC702)+SUMIF(BD$12:BD702, "&lt;0")</f>
        <v>496742.02400000003</v>
      </c>
      <c r="BJ702" s="78">
        <v>44876</v>
      </c>
      <c r="BK702" s="79">
        <f t="shared" ca="1" si="571"/>
        <v>1750</v>
      </c>
      <c r="BL702" s="79">
        <f t="shared" ca="1" si="589"/>
        <v>1750</v>
      </c>
      <c r="BM702" s="79">
        <f t="shared" ca="1" si="598"/>
        <v>162.22999999999956</v>
      </c>
      <c r="BN702" s="79">
        <f t="shared" ca="1" si="572"/>
        <v>1587.7700000000004</v>
      </c>
      <c r="BO702" s="79">
        <f t="shared" ca="1" si="573"/>
        <v>1587.7700000000004</v>
      </c>
      <c r="BP702" s="79">
        <f t="shared" ca="1" si="605"/>
        <v>1161881.601</v>
      </c>
      <c r="BQ702" s="14">
        <f ca="1">SUM(BO$12:BO702)</f>
        <v>588477.34699999983</v>
      </c>
      <c r="BR702" s="77">
        <f ca="1">SUM(BM$12:BM702)+SUMIF(BN$12:BN702, "&lt;0")</f>
        <v>573404.25400000007</v>
      </c>
      <c r="BT702" s="78">
        <v>44876</v>
      </c>
      <c r="BU702" s="79">
        <f t="shared" ca="1" si="574"/>
        <v>2000</v>
      </c>
      <c r="BV702" s="79">
        <f t="shared" ca="1" si="590"/>
        <v>2000</v>
      </c>
      <c r="BW702" s="79">
        <f t="shared" ca="1" si="599"/>
        <v>412.22999999999956</v>
      </c>
      <c r="BX702" s="79">
        <f t="shared" ca="1" si="575"/>
        <v>1587.7700000000004</v>
      </c>
      <c r="BY702" s="79">
        <f t="shared" ca="1" si="576"/>
        <v>1587.7700000000004</v>
      </c>
      <c r="BZ702" s="79">
        <f t="shared" ca="1" si="582"/>
        <v>1316081.4901089161</v>
      </c>
      <c r="CA702" s="14">
        <f ca="1">SUM(BY$12:BY702)</f>
        <v>666477.34700000007</v>
      </c>
      <c r="CB702" s="77">
        <f ca="1">SUM(BW$12:BW702)+SUMIF(BX$12:BX702, "&lt;0")</f>
        <v>649604.14310891624</v>
      </c>
      <c r="CD702" s="78">
        <v>44876</v>
      </c>
      <c r="CE702" s="79">
        <f t="shared" ca="1" si="577"/>
        <v>2500</v>
      </c>
      <c r="CF702" s="79">
        <f t="shared" ca="1" si="591"/>
        <v>2500</v>
      </c>
      <c r="CG702" s="79">
        <f t="shared" ca="1" si="600"/>
        <v>686.22142955169693</v>
      </c>
      <c r="CH702" s="79">
        <f t="shared" ca="1" si="578"/>
        <v>1813.7785704483031</v>
      </c>
      <c r="CI702" s="79">
        <f t="shared" ca="1" si="579"/>
        <v>1813.7785704483031</v>
      </c>
      <c r="CJ702" s="79">
        <f t="shared" ca="1" si="606"/>
        <v>1616841.6999499127</v>
      </c>
      <c r="CK702" s="14">
        <f ca="1">SUM(CI$12:CI702)</f>
        <v>821501.00596508489</v>
      </c>
      <c r="CL702" s="77">
        <f ca="1">SUM(CG$12:CG702)+SUMIF(CH$12:CH702, "&lt;0")</f>
        <v>795340.69398482784</v>
      </c>
    </row>
    <row r="703" spans="1:90" x14ac:dyDescent="0.2">
      <c r="A703" s="56">
        <v>44877</v>
      </c>
      <c r="B703" s="76">
        <f ca="1">IF($A703&gt;= $C$5,$C$6, INDEX('[1]Historical Data'!$D$2:$D$742, MATCH(A703, '[1]Historical Data'!$B$2:$B$742, 0)))</f>
        <v>1942.7882857142852</v>
      </c>
      <c r="C703" s="79">
        <f t="shared" ca="1" si="583"/>
        <v>1942.7882857142852</v>
      </c>
      <c r="D703" s="79">
        <f t="shared" ca="1" si="592"/>
        <v>0</v>
      </c>
      <c r="E703" s="79">
        <f t="shared" ca="1" si="554"/>
        <v>1942.7882857142852</v>
      </c>
      <c r="F703" s="79">
        <f t="shared" ca="1" si="555"/>
        <v>1942.7882857142852</v>
      </c>
      <c r="G703" s="79">
        <f t="shared" ca="1" si="580"/>
        <v>1283160.3381428781</v>
      </c>
      <c r="H703" s="14">
        <f ca="1">SUM(F$12:F703)</f>
        <v>650570.08042857097</v>
      </c>
      <c r="I703" s="77">
        <f ca="1">SUM(D$12:D703)+SUMIF(E$12:E703, "&lt;0")</f>
        <v>632590.2577142854</v>
      </c>
      <c r="J703" s="14"/>
      <c r="K703" s="78">
        <v>44877</v>
      </c>
      <c r="L703" s="79">
        <f t="shared" ca="1" si="556"/>
        <v>1850.8969899038457</v>
      </c>
      <c r="M703" s="79">
        <f t="shared" ca="1" si="584"/>
        <v>1850.8969899038457</v>
      </c>
      <c r="N703" s="79">
        <f t="shared" ca="1" si="593"/>
        <v>0</v>
      </c>
      <c r="O703" s="79">
        <f t="shared" ca="1" si="557"/>
        <v>1850.8969899038457</v>
      </c>
      <c r="P703" s="79">
        <f t="shared" ca="1" si="558"/>
        <v>1850.8969899038457</v>
      </c>
      <c r="Q703" s="79">
        <f t="shared" ca="1" si="601"/>
        <v>1226187.7347403935</v>
      </c>
      <c r="R703" s="14">
        <f ca="1">SUM(P$12:P703)</f>
        <v>621808.10483990295</v>
      </c>
      <c r="S703" s="77">
        <f ca="1">SUM(N$12:N703)+SUMIF(O$12:O703, "&lt;0")</f>
        <v>604379.62990047981</v>
      </c>
      <c r="U703" s="78">
        <v>44877</v>
      </c>
      <c r="V703" s="79">
        <f t="shared" ca="1" si="559"/>
        <v>1250</v>
      </c>
      <c r="W703" s="79">
        <f t="shared" ca="1" si="585"/>
        <v>1250</v>
      </c>
      <c r="X703" s="79">
        <f t="shared" ca="1" si="594"/>
        <v>0</v>
      </c>
      <c r="Y703" s="79">
        <f t="shared" ca="1" si="560"/>
        <v>1250</v>
      </c>
      <c r="Z703" s="79">
        <f t="shared" ca="1" si="561"/>
        <v>1250</v>
      </c>
      <c r="AA703" s="79">
        <f t="shared" ca="1" si="602"/>
        <v>853631.60100000002</v>
      </c>
      <c r="AB703" s="14">
        <f ca="1">SUM(Z$12:Z703)</f>
        <v>433389.57699999999</v>
      </c>
      <c r="AC703" s="77">
        <f ca="1">SUM(X$12:X703)+SUMIF(Y$12:Y703, "&lt;0")</f>
        <v>420242.02399999998</v>
      </c>
      <c r="AE703" s="78">
        <v>44877</v>
      </c>
      <c r="AF703" s="79">
        <f t="shared" ca="1" si="562"/>
        <v>2000</v>
      </c>
      <c r="AG703" s="79">
        <f t="shared" ca="1" si="586"/>
        <v>2000</v>
      </c>
      <c r="AH703" s="79">
        <f t="shared" ca="1" si="595"/>
        <v>15.237000000003718</v>
      </c>
      <c r="AI703" s="79">
        <f t="shared" ca="1" si="563"/>
        <v>1984.7629999999963</v>
      </c>
      <c r="AJ703" s="79">
        <f t="shared" ca="1" si="564"/>
        <v>1984.7629999999963</v>
      </c>
      <c r="AK703" s="79">
        <f t="shared" ca="1" si="581"/>
        <v>1318081.4901089161</v>
      </c>
      <c r="AL703" s="14">
        <f ca="1">SUM(AJ$12:AJ703)</f>
        <v>668462.1100000001</v>
      </c>
      <c r="AM703" s="77">
        <f ca="1">SUM(AH$12:AH703)+SUMIF(AI$12:AI703, "&lt;0")</f>
        <v>649619.3801089162</v>
      </c>
      <c r="AO703" s="78">
        <v>44877</v>
      </c>
      <c r="AP703" s="79">
        <f t="shared" ca="1" si="565"/>
        <v>3000</v>
      </c>
      <c r="AQ703" s="79">
        <f t="shared" ca="1" si="587"/>
        <v>3000</v>
      </c>
      <c r="AR703" s="79">
        <f t="shared" ca="1" si="596"/>
        <v>451.1110804695345</v>
      </c>
      <c r="AS703" s="79">
        <f t="shared" ca="1" si="566"/>
        <v>2548.8889195304655</v>
      </c>
      <c r="AT703" s="79">
        <f t="shared" ca="1" si="567"/>
        <v>2548.8889195304655</v>
      </c>
      <c r="AU703" s="79">
        <f t="shared" ca="1" si="603"/>
        <v>1909967.7235622816</v>
      </c>
      <c r="AV703" s="14">
        <f ca="1">SUM(AT$12:AT703)</f>
        <v>970653.60422290245</v>
      </c>
      <c r="AW703" s="77">
        <f ca="1">SUM(AR$12:AR703)+SUMIF(AS$12:AS703, "&lt;0")</f>
        <v>939314.1193393796</v>
      </c>
      <c r="AX703" s="14"/>
      <c r="AZ703" s="78">
        <v>44877</v>
      </c>
      <c r="BA703" s="79">
        <f t="shared" ca="1" si="568"/>
        <v>1500</v>
      </c>
      <c r="BB703" s="79">
        <f t="shared" ca="1" si="588"/>
        <v>1500</v>
      </c>
      <c r="BC703" s="79">
        <f t="shared" ca="1" si="597"/>
        <v>0</v>
      </c>
      <c r="BD703" s="79">
        <f t="shared" ca="1" si="569"/>
        <v>1500</v>
      </c>
      <c r="BE703" s="79">
        <f t="shared" ca="1" si="570"/>
        <v>1500</v>
      </c>
      <c r="BF703" s="79">
        <f t="shared" ca="1" si="604"/>
        <v>1008631.601</v>
      </c>
      <c r="BG703" s="14">
        <f ca="1">SUM(BE$12:BE703)</f>
        <v>511889.57699999999</v>
      </c>
      <c r="BH703" s="77">
        <f ca="1">SUM(BC$12:BC703)+SUMIF(BD$12:BD703, "&lt;0")</f>
        <v>496742.02400000003</v>
      </c>
      <c r="BJ703" s="78">
        <v>44877</v>
      </c>
      <c r="BK703" s="79">
        <f t="shared" ca="1" si="571"/>
        <v>1750</v>
      </c>
      <c r="BL703" s="79">
        <f t="shared" ca="1" si="589"/>
        <v>1750</v>
      </c>
      <c r="BM703" s="79">
        <f t="shared" ca="1" si="598"/>
        <v>0</v>
      </c>
      <c r="BN703" s="79">
        <f t="shared" ca="1" si="572"/>
        <v>1750</v>
      </c>
      <c r="BO703" s="79">
        <f t="shared" ca="1" si="573"/>
        <v>1750</v>
      </c>
      <c r="BP703" s="79">
        <f t="shared" ca="1" si="605"/>
        <v>1163631.601</v>
      </c>
      <c r="BQ703" s="14">
        <f ca="1">SUM(BO$12:BO703)</f>
        <v>590227.34699999983</v>
      </c>
      <c r="BR703" s="77">
        <f ca="1">SUM(BM$12:BM703)+SUMIF(BN$12:BN703, "&lt;0")</f>
        <v>573404.25400000007</v>
      </c>
      <c r="BT703" s="78">
        <v>44877</v>
      </c>
      <c r="BU703" s="79">
        <f t="shared" ca="1" si="574"/>
        <v>2000</v>
      </c>
      <c r="BV703" s="79">
        <f t="shared" ca="1" si="590"/>
        <v>2000</v>
      </c>
      <c r="BW703" s="79">
        <f t="shared" ca="1" si="599"/>
        <v>15.237000000003718</v>
      </c>
      <c r="BX703" s="79">
        <f t="shared" ca="1" si="575"/>
        <v>1984.7629999999963</v>
      </c>
      <c r="BY703" s="79">
        <f t="shared" ca="1" si="576"/>
        <v>1984.7629999999963</v>
      </c>
      <c r="BZ703" s="79">
        <f t="shared" ca="1" si="582"/>
        <v>1318081.4901089161</v>
      </c>
      <c r="CA703" s="14">
        <f ca="1">SUM(BY$12:BY703)</f>
        <v>668462.1100000001</v>
      </c>
      <c r="CB703" s="77">
        <f ca="1">SUM(BW$12:BW703)+SUMIF(BX$12:BX703, "&lt;0")</f>
        <v>649619.3801089162</v>
      </c>
      <c r="CD703" s="78">
        <v>44877</v>
      </c>
      <c r="CE703" s="79">
        <f t="shared" ca="1" si="577"/>
        <v>2500</v>
      </c>
      <c r="CF703" s="79">
        <f t="shared" ca="1" si="591"/>
        <v>2500</v>
      </c>
      <c r="CG703" s="79">
        <f t="shared" ca="1" si="600"/>
        <v>312.73367619880401</v>
      </c>
      <c r="CH703" s="79">
        <f t="shared" ca="1" si="578"/>
        <v>2187.266323801196</v>
      </c>
      <c r="CI703" s="79">
        <f t="shared" ca="1" si="579"/>
        <v>2187.266323801196</v>
      </c>
      <c r="CJ703" s="79">
        <f t="shared" ca="1" si="606"/>
        <v>1619341.6999499127</v>
      </c>
      <c r="CK703" s="14">
        <f ca="1">SUM(CI$12:CI703)</f>
        <v>823688.27228888613</v>
      </c>
      <c r="CL703" s="77">
        <f ca="1">SUM(CG$12:CG703)+SUMIF(CH$12:CH703, "&lt;0")</f>
        <v>795653.4276610266</v>
      </c>
    </row>
    <row r="704" spans="1:90" x14ac:dyDescent="0.2">
      <c r="A704" s="56">
        <v>44878</v>
      </c>
      <c r="B704" s="76">
        <f ca="1">IF($A704&gt;= $C$5,$C$6, INDEX('[1]Historical Data'!$D$2:$D$742, MATCH(A704, '[1]Historical Data'!$B$2:$B$742, 0)))</f>
        <v>1942.7882857142852</v>
      </c>
      <c r="C704" s="79">
        <f t="shared" ca="1" si="583"/>
        <v>1942.7882857142852</v>
      </c>
      <c r="D704" s="79">
        <f t="shared" ca="1" si="592"/>
        <v>536.16457142858008</v>
      </c>
      <c r="E704" s="79">
        <f t="shared" ca="1" si="554"/>
        <v>1406.6237142857051</v>
      </c>
      <c r="F704" s="79">
        <f t="shared" ca="1" si="555"/>
        <v>1406.6237142857051</v>
      </c>
      <c r="G704" s="79">
        <f t="shared" ca="1" si="580"/>
        <v>1285103.1264285925</v>
      </c>
      <c r="H704" s="14">
        <f ca="1">SUM(F$12:F704)</f>
        <v>651976.70414285664</v>
      </c>
      <c r="I704" s="77">
        <f ca="1">SUM(D$12:D704)+SUMIF(E$12:E704, "&lt;0")</f>
        <v>633126.42228571395</v>
      </c>
      <c r="J704" s="14"/>
      <c r="K704" s="78">
        <v>44878</v>
      </c>
      <c r="L704" s="79">
        <f t="shared" ca="1" si="556"/>
        <v>1850.8969899038457</v>
      </c>
      <c r="M704" s="79">
        <f t="shared" ca="1" si="584"/>
        <v>1850.8969899038457</v>
      </c>
      <c r="N704" s="79">
        <f t="shared" ca="1" si="593"/>
        <v>352.3819798077011</v>
      </c>
      <c r="O704" s="79">
        <f t="shared" ca="1" si="557"/>
        <v>1498.5150100961446</v>
      </c>
      <c r="P704" s="79">
        <f t="shared" ca="1" si="558"/>
        <v>1498.5150100961446</v>
      </c>
      <c r="Q704" s="79">
        <f t="shared" ca="1" si="601"/>
        <v>1228038.6317302973</v>
      </c>
      <c r="R704" s="14">
        <f ca="1">SUM(P$12:P704)</f>
        <v>623306.61984999909</v>
      </c>
      <c r="S704" s="77">
        <f ca="1">SUM(N$12:N704)+SUMIF(O$12:O704, "&lt;0")</f>
        <v>604732.01188028755</v>
      </c>
      <c r="U704" s="78">
        <v>44878</v>
      </c>
      <c r="V704" s="79">
        <f t="shared" ca="1" si="559"/>
        <v>1250</v>
      </c>
      <c r="W704" s="79">
        <f t="shared" ca="1" si="585"/>
        <v>1250</v>
      </c>
      <c r="X704" s="79">
        <f t="shared" ca="1" si="594"/>
        <v>0</v>
      </c>
      <c r="Y704" s="79">
        <f t="shared" ca="1" si="560"/>
        <v>1250</v>
      </c>
      <c r="Z704" s="79">
        <f t="shared" ca="1" si="561"/>
        <v>1250</v>
      </c>
      <c r="AA704" s="79">
        <f t="shared" ca="1" si="602"/>
        <v>854881.60100000002</v>
      </c>
      <c r="AB704" s="14">
        <f ca="1">SUM(Z$12:Z704)</f>
        <v>434639.57699999999</v>
      </c>
      <c r="AC704" s="77">
        <f ca="1">SUM(X$12:X704)+SUMIF(Y$12:Y704, "&lt;0")</f>
        <v>420242.02399999998</v>
      </c>
      <c r="AE704" s="78">
        <v>44878</v>
      </c>
      <c r="AF704" s="79">
        <f t="shared" ca="1" si="562"/>
        <v>2000</v>
      </c>
      <c r="AG704" s="79">
        <f t="shared" ca="1" si="586"/>
        <v>2000</v>
      </c>
      <c r="AH704" s="79">
        <f t="shared" ca="1" si="595"/>
        <v>635.35100000000602</v>
      </c>
      <c r="AI704" s="79">
        <f t="shared" ca="1" si="563"/>
        <v>1364.648999999994</v>
      </c>
      <c r="AJ704" s="79">
        <f t="shared" ca="1" si="564"/>
        <v>1364.648999999994</v>
      </c>
      <c r="AK704" s="79">
        <f t="shared" ca="1" si="581"/>
        <v>1320081.4901089161</v>
      </c>
      <c r="AL704" s="14">
        <f ca="1">SUM(AJ$12:AJ704)</f>
        <v>669826.75900000008</v>
      </c>
      <c r="AM704" s="77">
        <f ca="1">SUM(AH$12:AH704)+SUMIF(AI$12:AI704, "&lt;0")</f>
        <v>650254.73110891622</v>
      </c>
      <c r="AO704" s="78">
        <v>44878</v>
      </c>
      <c r="AP704" s="79">
        <f t="shared" ca="1" si="565"/>
        <v>3000</v>
      </c>
      <c r="AQ704" s="79">
        <f t="shared" ca="1" si="587"/>
        <v>3000</v>
      </c>
      <c r="AR704" s="79">
        <f t="shared" ca="1" si="596"/>
        <v>1071.2250804695368</v>
      </c>
      <c r="AS704" s="79">
        <f t="shared" ca="1" si="566"/>
        <v>1928.7749195304632</v>
      </c>
      <c r="AT704" s="79">
        <f t="shared" ca="1" si="567"/>
        <v>1928.7749195304632</v>
      </c>
      <c r="AU704" s="79">
        <f t="shared" ca="1" si="603"/>
        <v>1912967.7235622816</v>
      </c>
      <c r="AV704" s="14">
        <f ca="1">SUM(AT$12:AT704)</f>
        <v>972582.37914243294</v>
      </c>
      <c r="AW704" s="77">
        <f ca="1">SUM(AR$12:AR704)+SUMIF(AS$12:AS704, "&lt;0")</f>
        <v>940385.34441984911</v>
      </c>
      <c r="AX704" s="14"/>
      <c r="AZ704" s="78">
        <v>44878</v>
      </c>
      <c r="BA704" s="79">
        <f t="shared" ca="1" si="568"/>
        <v>1500</v>
      </c>
      <c r="BB704" s="79">
        <f t="shared" ca="1" si="588"/>
        <v>1500</v>
      </c>
      <c r="BC704" s="79">
        <f t="shared" ca="1" si="597"/>
        <v>0</v>
      </c>
      <c r="BD704" s="79">
        <f t="shared" ca="1" si="569"/>
        <v>1500</v>
      </c>
      <c r="BE704" s="79">
        <f t="shared" ca="1" si="570"/>
        <v>1500</v>
      </c>
      <c r="BF704" s="79">
        <f t="shared" ca="1" si="604"/>
        <v>1010131.601</v>
      </c>
      <c r="BG704" s="14">
        <f ca="1">SUM(BE$12:BE704)</f>
        <v>513389.57699999999</v>
      </c>
      <c r="BH704" s="77">
        <f ca="1">SUM(BC$12:BC704)+SUMIF(BD$12:BD704, "&lt;0")</f>
        <v>496742.02400000003</v>
      </c>
      <c r="BJ704" s="78">
        <v>44878</v>
      </c>
      <c r="BK704" s="79">
        <f t="shared" ca="1" si="571"/>
        <v>1750</v>
      </c>
      <c r="BL704" s="79">
        <f t="shared" ca="1" si="589"/>
        <v>1750</v>
      </c>
      <c r="BM704" s="79">
        <f t="shared" ca="1" si="598"/>
        <v>150.58800000000974</v>
      </c>
      <c r="BN704" s="79">
        <f t="shared" ca="1" si="572"/>
        <v>1599.4119999999903</v>
      </c>
      <c r="BO704" s="79">
        <f t="shared" ca="1" si="573"/>
        <v>1599.4119999999903</v>
      </c>
      <c r="BP704" s="79">
        <f t="shared" ca="1" si="605"/>
        <v>1165381.601</v>
      </c>
      <c r="BQ704" s="14">
        <f ca="1">SUM(BO$12:BO704)</f>
        <v>591826.75899999985</v>
      </c>
      <c r="BR704" s="77">
        <f ca="1">SUM(BM$12:BM704)+SUMIF(BN$12:BN704, "&lt;0")</f>
        <v>573554.84200000006</v>
      </c>
      <c r="BT704" s="78">
        <v>44878</v>
      </c>
      <c r="BU704" s="79">
        <f t="shared" ca="1" si="574"/>
        <v>2000</v>
      </c>
      <c r="BV704" s="79">
        <f t="shared" ca="1" si="590"/>
        <v>2000</v>
      </c>
      <c r="BW704" s="79">
        <f t="shared" ca="1" si="599"/>
        <v>635.35100000000602</v>
      </c>
      <c r="BX704" s="79">
        <f t="shared" ca="1" si="575"/>
        <v>1364.648999999994</v>
      </c>
      <c r="BY704" s="79">
        <f t="shared" ca="1" si="576"/>
        <v>1364.648999999994</v>
      </c>
      <c r="BZ704" s="79">
        <f t="shared" ca="1" si="582"/>
        <v>1320081.4901089161</v>
      </c>
      <c r="CA704" s="14">
        <f ca="1">SUM(BY$12:BY704)</f>
        <v>669826.75900000008</v>
      </c>
      <c r="CB704" s="77">
        <f ca="1">SUM(BW$12:BW704)+SUMIF(BX$12:BX704, "&lt;0")</f>
        <v>650254.73110891622</v>
      </c>
      <c r="CD704" s="78">
        <v>44878</v>
      </c>
      <c r="CE704" s="79">
        <f t="shared" ca="1" si="577"/>
        <v>2500</v>
      </c>
      <c r="CF704" s="79">
        <f t="shared" ca="1" si="591"/>
        <v>2500</v>
      </c>
      <c r="CG704" s="79">
        <f t="shared" ca="1" si="600"/>
        <v>956.35292284590923</v>
      </c>
      <c r="CH704" s="79">
        <f t="shared" ca="1" si="578"/>
        <v>1543.6470771540908</v>
      </c>
      <c r="CI704" s="79">
        <f t="shared" ca="1" si="579"/>
        <v>1543.6470771540908</v>
      </c>
      <c r="CJ704" s="79">
        <f t="shared" ca="1" si="606"/>
        <v>1621841.6999499127</v>
      </c>
      <c r="CK704" s="14">
        <f ca="1">SUM(CI$12:CI704)</f>
        <v>825231.91936604027</v>
      </c>
      <c r="CL704" s="77">
        <f ca="1">SUM(CG$12:CG704)+SUMIF(CH$12:CH704, "&lt;0")</f>
        <v>796609.78058387246</v>
      </c>
    </row>
    <row r="705" spans="1:90" x14ac:dyDescent="0.2">
      <c r="A705" s="56">
        <v>44879</v>
      </c>
      <c r="B705" s="76">
        <f ca="1">IF($A705&gt;= $C$5,$C$6, INDEX('[1]Historical Data'!$D$2:$D$742, MATCH(A705, '[1]Historical Data'!$B$2:$B$742, 0)))</f>
        <v>1942.7882857142852</v>
      </c>
      <c r="C705" s="79">
        <f t="shared" ca="1" si="583"/>
        <v>1942.7882857142852</v>
      </c>
      <c r="D705" s="79">
        <f t="shared" ca="1" si="592"/>
        <v>0</v>
      </c>
      <c r="E705" s="79">
        <f t="shared" ca="1" si="554"/>
        <v>1942.7882857142852</v>
      </c>
      <c r="F705" s="79">
        <f t="shared" ca="1" si="555"/>
        <v>1942.7882857142852</v>
      </c>
      <c r="G705" s="79">
        <f t="shared" ca="1" si="580"/>
        <v>1287045.9147143068</v>
      </c>
      <c r="H705" s="14">
        <f ca="1">SUM(F$12:F705)</f>
        <v>653919.49242857099</v>
      </c>
      <c r="I705" s="77">
        <f ca="1">SUM(D$12:D705)+SUMIF(E$12:E705, "&lt;0")</f>
        <v>633126.42228571395</v>
      </c>
      <c r="J705" s="14"/>
      <c r="K705" s="78">
        <v>44879</v>
      </c>
      <c r="L705" s="79">
        <f t="shared" ca="1" si="556"/>
        <v>1850.8969899038457</v>
      </c>
      <c r="M705" s="79">
        <f t="shared" ca="1" si="584"/>
        <v>1850.8969899038457</v>
      </c>
      <c r="N705" s="79">
        <f t="shared" ca="1" si="593"/>
        <v>0</v>
      </c>
      <c r="O705" s="79">
        <f t="shared" ca="1" si="557"/>
        <v>1850.8969899038457</v>
      </c>
      <c r="P705" s="79">
        <f t="shared" ca="1" si="558"/>
        <v>1850.8969899038457</v>
      </c>
      <c r="Q705" s="79">
        <f t="shared" ca="1" si="601"/>
        <v>1229889.5287202012</v>
      </c>
      <c r="R705" s="14">
        <f ca="1">SUM(P$12:P705)</f>
        <v>625157.51683990296</v>
      </c>
      <c r="S705" s="77">
        <f ca="1">SUM(N$12:N705)+SUMIF(O$12:O705, "&lt;0")</f>
        <v>604732.01188028755</v>
      </c>
      <c r="U705" s="78">
        <v>44879</v>
      </c>
      <c r="V705" s="79">
        <f t="shared" ca="1" si="559"/>
        <v>1250</v>
      </c>
      <c r="W705" s="79">
        <f t="shared" ca="1" si="585"/>
        <v>1250</v>
      </c>
      <c r="X705" s="79">
        <f t="shared" ca="1" si="594"/>
        <v>0</v>
      </c>
      <c r="Y705" s="79">
        <f t="shared" ca="1" si="560"/>
        <v>1250</v>
      </c>
      <c r="Z705" s="79">
        <f t="shared" ca="1" si="561"/>
        <v>1250</v>
      </c>
      <c r="AA705" s="79">
        <f t="shared" ca="1" si="602"/>
        <v>856131.60100000002</v>
      </c>
      <c r="AB705" s="14">
        <f ca="1">SUM(Z$12:Z705)</f>
        <v>435889.57699999999</v>
      </c>
      <c r="AC705" s="77">
        <f ca="1">SUM(X$12:X705)+SUMIF(Y$12:Y705, "&lt;0")</f>
        <v>420242.02399999998</v>
      </c>
      <c r="AE705" s="78">
        <v>44879</v>
      </c>
      <c r="AF705" s="79">
        <f t="shared" ca="1" si="562"/>
        <v>2000</v>
      </c>
      <c r="AG705" s="79">
        <f t="shared" ca="1" si="586"/>
        <v>2000</v>
      </c>
      <c r="AH705" s="79">
        <f t="shared" ca="1" si="595"/>
        <v>2.1179999999958454</v>
      </c>
      <c r="AI705" s="79">
        <f t="shared" ca="1" si="563"/>
        <v>1997.8820000000042</v>
      </c>
      <c r="AJ705" s="79">
        <f t="shared" ca="1" si="564"/>
        <v>1997.8820000000042</v>
      </c>
      <c r="AK705" s="79">
        <f t="shared" ca="1" si="581"/>
        <v>1322081.4901089161</v>
      </c>
      <c r="AL705" s="14">
        <f ca="1">SUM(AJ$12:AJ705)</f>
        <v>671824.64100000006</v>
      </c>
      <c r="AM705" s="77">
        <f ca="1">SUM(AH$12:AH705)+SUMIF(AI$12:AI705, "&lt;0")</f>
        <v>650256.84910891624</v>
      </c>
      <c r="AO705" s="78">
        <v>44879</v>
      </c>
      <c r="AP705" s="79">
        <f t="shared" ca="1" si="565"/>
        <v>3000</v>
      </c>
      <c r="AQ705" s="79">
        <f t="shared" ca="1" si="587"/>
        <v>3000</v>
      </c>
      <c r="AR705" s="79">
        <f t="shared" ca="1" si="596"/>
        <v>437.99208046952663</v>
      </c>
      <c r="AS705" s="79">
        <f t="shared" ca="1" si="566"/>
        <v>2562.0079195304734</v>
      </c>
      <c r="AT705" s="79">
        <f t="shared" ca="1" si="567"/>
        <v>2562.0079195304734</v>
      </c>
      <c r="AU705" s="79">
        <f t="shared" ca="1" si="603"/>
        <v>1915967.7235622816</v>
      </c>
      <c r="AV705" s="14">
        <f ca="1">SUM(AT$12:AT705)</f>
        <v>975144.38706196344</v>
      </c>
      <c r="AW705" s="77">
        <f ca="1">SUM(AR$12:AR705)+SUMIF(AS$12:AS705, "&lt;0")</f>
        <v>940823.3365003186</v>
      </c>
      <c r="AX705" s="14"/>
      <c r="AZ705" s="78">
        <v>44879</v>
      </c>
      <c r="BA705" s="79">
        <f t="shared" ca="1" si="568"/>
        <v>1500</v>
      </c>
      <c r="BB705" s="79">
        <f t="shared" ca="1" si="588"/>
        <v>1500</v>
      </c>
      <c r="BC705" s="79">
        <f t="shared" ca="1" si="597"/>
        <v>0</v>
      </c>
      <c r="BD705" s="79">
        <f t="shared" ca="1" si="569"/>
        <v>1500</v>
      </c>
      <c r="BE705" s="79">
        <f t="shared" ca="1" si="570"/>
        <v>1500</v>
      </c>
      <c r="BF705" s="79">
        <f t="shared" ca="1" si="604"/>
        <v>1011631.601</v>
      </c>
      <c r="BG705" s="14">
        <f ca="1">SUM(BE$12:BE705)</f>
        <v>514889.57699999999</v>
      </c>
      <c r="BH705" s="77">
        <f ca="1">SUM(BC$12:BC705)+SUMIF(BD$12:BD705, "&lt;0")</f>
        <v>496742.02400000003</v>
      </c>
      <c r="BJ705" s="78">
        <v>44879</v>
      </c>
      <c r="BK705" s="79">
        <f t="shared" ca="1" si="571"/>
        <v>1750</v>
      </c>
      <c r="BL705" s="79">
        <f t="shared" ca="1" si="589"/>
        <v>1750</v>
      </c>
      <c r="BM705" s="79">
        <f t="shared" ca="1" si="598"/>
        <v>0</v>
      </c>
      <c r="BN705" s="79">
        <f t="shared" ca="1" si="572"/>
        <v>1750</v>
      </c>
      <c r="BO705" s="79">
        <f t="shared" ca="1" si="573"/>
        <v>1750</v>
      </c>
      <c r="BP705" s="79">
        <f t="shared" ca="1" si="605"/>
        <v>1167131.601</v>
      </c>
      <c r="BQ705" s="14">
        <f ca="1">SUM(BO$12:BO705)</f>
        <v>593576.75899999985</v>
      </c>
      <c r="BR705" s="77">
        <f ca="1">SUM(BM$12:BM705)+SUMIF(BN$12:BN705, "&lt;0")</f>
        <v>573554.84200000006</v>
      </c>
      <c r="BT705" s="78">
        <v>44879</v>
      </c>
      <c r="BU705" s="79">
        <f t="shared" ca="1" si="574"/>
        <v>2000</v>
      </c>
      <c r="BV705" s="79">
        <f t="shared" ca="1" si="590"/>
        <v>2000</v>
      </c>
      <c r="BW705" s="79">
        <f t="shared" ca="1" si="599"/>
        <v>2.1179999999958454</v>
      </c>
      <c r="BX705" s="79">
        <f t="shared" ca="1" si="575"/>
        <v>1997.8820000000042</v>
      </c>
      <c r="BY705" s="79">
        <f t="shared" ca="1" si="576"/>
        <v>1997.8820000000042</v>
      </c>
      <c r="BZ705" s="79">
        <f t="shared" ca="1" si="582"/>
        <v>1322081.4901089161</v>
      </c>
      <c r="CA705" s="14">
        <f ca="1">SUM(BY$12:BY705)</f>
        <v>671824.64100000006</v>
      </c>
      <c r="CB705" s="77">
        <f ca="1">SUM(BW$12:BW705)+SUMIF(BX$12:BX705, "&lt;0")</f>
        <v>650256.84910891624</v>
      </c>
      <c r="CD705" s="78">
        <v>44879</v>
      </c>
      <c r="CE705" s="79">
        <f t="shared" ca="1" si="577"/>
        <v>2500</v>
      </c>
      <c r="CF705" s="79">
        <f t="shared" ca="1" si="591"/>
        <v>2500</v>
      </c>
      <c r="CG705" s="79">
        <f t="shared" ca="1" si="600"/>
        <v>346.62516949300198</v>
      </c>
      <c r="CH705" s="79">
        <f t="shared" ca="1" si="578"/>
        <v>2153.374830506998</v>
      </c>
      <c r="CI705" s="79">
        <f t="shared" ca="1" si="579"/>
        <v>2153.374830506998</v>
      </c>
      <c r="CJ705" s="79">
        <f t="shared" ca="1" si="606"/>
        <v>1624341.6999499127</v>
      </c>
      <c r="CK705" s="14">
        <f ca="1">SUM(CI$12:CI705)</f>
        <v>827385.29419654724</v>
      </c>
      <c r="CL705" s="77">
        <f ca="1">SUM(CG$12:CG705)+SUMIF(CH$12:CH705, "&lt;0")</f>
        <v>796956.40575336548</v>
      </c>
    </row>
    <row r="706" spans="1:90" x14ac:dyDescent="0.2">
      <c r="A706" s="56">
        <v>44880</v>
      </c>
      <c r="B706" s="76">
        <f ca="1">IF($A706&gt;= $C$5,$C$6, INDEX('[1]Historical Data'!$D$2:$D$742, MATCH(A706, '[1]Historical Data'!$B$2:$B$742, 0)))</f>
        <v>1942.7882857142852</v>
      </c>
      <c r="C706" s="79">
        <f t="shared" ca="1" si="583"/>
        <v>1942.7882857142852</v>
      </c>
      <c r="D706" s="79">
        <f t="shared" ca="1" si="592"/>
        <v>1334.2705714285653</v>
      </c>
      <c r="E706" s="79">
        <f t="shared" ca="1" si="554"/>
        <v>608.51771428571988</v>
      </c>
      <c r="F706" s="79">
        <f t="shared" ca="1" si="555"/>
        <v>608.51771428571988</v>
      </c>
      <c r="G706" s="79">
        <f t="shared" ca="1" si="580"/>
        <v>1288988.7030000212</v>
      </c>
      <c r="H706" s="14">
        <f ca="1">SUM(F$12:F706)</f>
        <v>654528.01014285674</v>
      </c>
      <c r="I706" s="77">
        <f ca="1">SUM(D$12:D706)+SUMIF(E$12:E706, "&lt;0")</f>
        <v>634460.69285714254</v>
      </c>
      <c r="J706" s="14"/>
      <c r="K706" s="78">
        <v>44880</v>
      </c>
      <c r="L706" s="79">
        <f t="shared" ca="1" si="556"/>
        <v>1850.8969899038457</v>
      </c>
      <c r="M706" s="79">
        <f t="shared" ca="1" si="584"/>
        <v>1850.8969899038457</v>
      </c>
      <c r="N706" s="79">
        <f t="shared" ca="1" si="593"/>
        <v>1150.4879798076863</v>
      </c>
      <c r="O706" s="79">
        <f t="shared" ca="1" si="557"/>
        <v>700.40901009615936</v>
      </c>
      <c r="P706" s="79">
        <f t="shared" ca="1" si="558"/>
        <v>700.40901009615936</v>
      </c>
      <c r="Q706" s="79">
        <f t="shared" ca="1" si="601"/>
        <v>1231740.4257101051</v>
      </c>
      <c r="R706" s="14">
        <f ca="1">SUM(P$12:P706)</f>
        <v>625857.92584999907</v>
      </c>
      <c r="S706" s="77">
        <f ca="1">SUM(N$12:N706)+SUMIF(O$12:O706, "&lt;0")</f>
        <v>605882.49986009521</v>
      </c>
      <c r="U706" s="78">
        <v>44880</v>
      </c>
      <c r="V706" s="79">
        <f t="shared" ca="1" si="559"/>
        <v>1250</v>
      </c>
      <c r="W706" s="79">
        <f t="shared" ca="1" si="585"/>
        <v>1250</v>
      </c>
      <c r="X706" s="79">
        <f t="shared" ca="1" si="594"/>
        <v>0</v>
      </c>
      <c r="Y706" s="79">
        <f t="shared" ca="1" si="560"/>
        <v>1250</v>
      </c>
      <c r="Z706" s="79">
        <f t="shared" ca="1" si="561"/>
        <v>1250</v>
      </c>
      <c r="AA706" s="79">
        <f t="shared" ca="1" si="602"/>
        <v>857381.60100000002</v>
      </c>
      <c r="AB706" s="14">
        <f ca="1">SUM(Z$12:Z706)</f>
        <v>437139.57699999999</v>
      </c>
      <c r="AC706" s="77">
        <f ca="1">SUM(X$12:X706)+SUMIF(Y$12:Y706, "&lt;0")</f>
        <v>420242.02399999998</v>
      </c>
      <c r="AE706" s="78">
        <v>44880</v>
      </c>
      <c r="AF706" s="79">
        <f t="shared" ca="1" si="562"/>
        <v>2000</v>
      </c>
      <c r="AG706" s="79">
        <f t="shared" ca="1" si="586"/>
        <v>2000</v>
      </c>
      <c r="AH706" s="79">
        <f t="shared" ca="1" si="595"/>
        <v>1446.5759999999991</v>
      </c>
      <c r="AI706" s="79">
        <f t="shared" ca="1" si="563"/>
        <v>553.42400000000089</v>
      </c>
      <c r="AJ706" s="79">
        <f t="shared" ca="1" si="564"/>
        <v>553.42400000000089</v>
      </c>
      <c r="AK706" s="79">
        <f t="shared" ca="1" si="581"/>
        <v>1324081.4901089161</v>
      </c>
      <c r="AL706" s="14">
        <f ca="1">SUM(AJ$12:AJ706)</f>
        <v>672378.06500000006</v>
      </c>
      <c r="AM706" s="77">
        <f ca="1">SUM(AH$12:AH706)+SUMIF(AI$12:AI706, "&lt;0")</f>
        <v>651703.42510891624</v>
      </c>
      <c r="AO706" s="78">
        <v>44880</v>
      </c>
      <c r="AP706" s="79">
        <f t="shared" ca="1" si="565"/>
        <v>3000</v>
      </c>
      <c r="AQ706" s="79">
        <f t="shared" ca="1" si="587"/>
        <v>3000</v>
      </c>
      <c r="AR706" s="79">
        <f t="shared" ca="1" si="596"/>
        <v>1882.4500804695299</v>
      </c>
      <c r="AS706" s="79">
        <f t="shared" ca="1" si="566"/>
        <v>1117.5499195304701</v>
      </c>
      <c r="AT706" s="79">
        <f t="shared" ca="1" si="567"/>
        <v>1117.5499195304701</v>
      </c>
      <c r="AU706" s="79">
        <f t="shared" ca="1" si="603"/>
        <v>1918967.7235622816</v>
      </c>
      <c r="AV706" s="14">
        <f ca="1">SUM(AT$12:AT706)</f>
        <v>976261.93698149396</v>
      </c>
      <c r="AW706" s="77">
        <f ca="1">SUM(AR$12:AR706)+SUMIF(AS$12:AS706, "&lt;0")</f>
        <v>942705.78658078809</v>
      </c>
      <c r="AX706" s="14"/>
      <c r="AZ706" s="78">
        <v>44880</v>
      </c>
      <c r="BA706" s="79">
        <f t="shared" ca="1" si="568"/>
        <v>1500</v>
      </c>
      <c r="BB706" s="79">
        <f t="shared" ca="1" si="588"/>
        <v>1500</v>
      </c>
      <c r="BC706" s="79">
        <f t="shared" ca="1" si="597"/>
        <v>11.512000000004264</v>
      </c>
      <c r="BD706" s="79">
        <f t="shared" ca="1" si="569"/>
        <v>1488.4879999999957</v>
      </c>
      <c r="BE706" s="79">
        <f t="shared" ca="1" si="570"/>
        <v>1488.4879999999957</v>
      </c>
      <c r="BF706" s="79">
        <f t="shared" ca="1" si="604"/>
        <v>1013131.601</v>
      </c>
      <c r="BG706" s="14">
        <f ca="1">SUM(BE$12:BE706)</f>
        <v>516378.065</v>
      </c>
      <c r="BH706" s="77">
        <f ca="1">SUM(BC$12:BC706)+SUMIF(BD$12:BD706, "&lt;0")</f>
        <v>496753.53600000002</v>
      </c>
      <c r="BJ706" s="78">
        <v>44880</v>
      </c>
      <c r="BK706" s="79">
        <f t="shared" ca="1" si="571"/>
        <v>1750</v>
      </c>
      <c r="BL706" s="79">
        <f t="shared" ca="1" si="589"/>
        <v>1750</v>
      </c>
      <c r="BM706" s="79">
        <f t="shared" ca="1" si="598"/>
        <v>948.69399999999496</v>
      </c>
      <c r="BN706" s="79">
        <f t="shared" ca="1" si="572"/>
        <v>801.30600000000504</v>
      </c>
      <c r="BO706" s="79">
        <f t="shared" ca="1" si="573"/>
        <v>801.30600000000504</v>
      </c>
      <c r="BP706" s="79">
        <f t="shared" ca="1" si="605"/>
        <v>1168881.601</v>
      </c>
      <c r="BQ706" s="14">
        <f ca="1">SUM(BO$12:BO706)</f>
        <v>594378.06499999983</v>
      </c>
      <c r="BR706" s="77">
        <f ca="1">SUM(BM$12:BM706)+SUMIF(BN$12:BN706, "&lt;0")</f>
        <v>574503.53600000008</v>
      </c>
      <c r="BT706" s="78">
        <v>44880</v>
      </c>
      <c r="BU706" s="79">
        <f t="shared" ca="1" si="574"/>
        <v>2000</v>
      </c>
      <c r="BV706" s="79">
        <f t="shared" ca="1" si="590"/>
        <v>2000</v>
      </c>
      <c r="BW706" s="79">
        <f t="shared" ca="1" si="599"/>
        <v>1446.5759999999991</v>
      </c>
      <c r="BX706" s="79">
        <f t="shared" ca="1" si="575"/>
        <v>553.42400000000089</v>
      </c>
      <c r="BY706" s="79">
        <f t="shared" ca="1" si="576"/>
        <v>553.42400000000089</v>
      </c>
      <c r="BZ706" s="79">
        <f t="shared" ca="1" si="582"/>
        <v>1324081.4901089161</v>
      </c>
      <c r="CA706" s="14">
        <f ca="1">SUM(BY$12:BY706)</f>
        <v>672378.06500000006</v>
      </c>
      <c r="CB706" s="77">
        <f ca="1">SUM(BW$12:BW706)+SUMIF(BX$12:BX706, "&lt;0")</f>
        <v>651703.42510891624</v>
      </c>
      <c r="CD706" s="78">
        <v>44880</v>
      </c>
      <c r="CE706" s="79">
        <f t="shared" ca="1" si="577"/>
        <v>2500</v>
      </c>
      <c r="CF706" s="79">
        <f t="shared" ca="1" si="591"/>
        <v>2500</v>
      </c>
      <c r="CG706" s="79">
        <f t="shared" ca="1" si="600"/>
        <v>1814.5884161401082</v>
      </c>
      <c r="CH706" s="79">
        <f t="shared" ca="1" si="578"/>
        <v>685.41158385989183</v>
      </c>
      <c r="CI706" s="79">
        <f t="shared" ca="1" si="579"/>
        <v>685.41158385989183</v>
      </c>
      <c r="CJ706" s="79">
        <f t="shared" ca="1" si="606"/>
        <v>1626841.6999499127</v>
      </c>
      <c r="CK706" s="14">
        <f ca="1">SUM(CI$12:CI706)</f>
        <v>828070.70578040718</v>
      </c>
      <c r="CL706" s="77">
        <f ca="1">SUM(CG$12:CG706)+SUMIF(CH$12:CH706, "&lt;0")</f>
        <v>798770.99416950555</v>
      </c>
    </row>
    <row r="707" spans="1:90" x14ac:dyDescent="0.2">
      <c r="A707" s="56">
        <v>44881</v>
      </c>
      <c r="B707" s="76">
        <f ca="1">IF($A707&gt;= $C$5,$C$6, INDEX('[1]Historical Data'!$D$2:$D$742, MATCH(A707, '[1]Historical Data'!$B$2:$B$742, 0)))</f>
        <v>1942.7882857142852</v>
      </c>
      <c r="C707" s="79">
        <f t="shared" ca="1" si="583"/>
        <v>1942.7882857142852</v>
      </c>
      <c r="D707" s="79">
        <f t="shared" ca="1" si="592"/>
        <v>1424.8842857142884</v>
      </c>
      <c r="E707" s="79">
        <f t="shared" ca="1" si="554"/>
        <v>517.90399999999681</v>
      </c>
      <c r="F707" s="79">
        <f t="shared" ca="1" si="555"/>
        <v>517.90399999999681</v>
      </c>
      <c r="G707" s="79">
        <f t="shared" ca="1" si="580"/>
        <v>1290931.4912857355</v>
      </c>
      <c r="H707" s="14">
        <f ca="1">SUM(F$12:F707)</f>
        <v>655045.91414285672</v>
      </c>
      <c r="I707" s="77">
        <f ca="1">SUM(D$12:D707)+SUMIF(E$12:E707, "&lt;0")</f>
        <v>635885.57714285678</v>
      </c>
      <c r="J707" s="14"/>
      <c r="K707" s="78">
        <v>44881</v>
      </c>
      <c r="L707" s="79">
        <f t="shared" ca="1" si="556"/>
        <v>1850.8969899038457</v>
      </c>
      <c r="M707" s="79">
        <f t="shared" ca="1" si="584"/>
        <v>1850.8969899038457</v>
      </c>
      <c r="N707" s="79">
        <f t="shared" ca="1" si="593"/>
        <v>1332.9929899038489</v>
      </c>
      <c r="O707" s="79">
        <f t="shared" ca="1" si="557"/>
        <v>517.90399999999681</v>
      </c>
      <c r="P707" s="79">
        <f t="shared" ca="1" si="558"/>
        <v>517.90399999999681</v>
      </c>
      <c r="Q707" s="79">
        <f t="shared" ca="1" si="601"/>
        <v>1233591.322700009</v>
      </c>
      <c r="R707" s="14">
        <f ca="1">SUM(P$12:P707)</f>
        <v>626375.82984999905</v>
      </c>
      <c r="S707" s="77">
        <f ca="1">SUM(N$12:N707)+SUMIF(O$12:O707, "&lt;0")</f>
        <v>607215.49284999911</v>
      </c>
      <c r="U707" s="78">
        <v>44881</v>
      </c>
      <c r="V707" s="79">
        <f t="shared" ca="1" si="559"/>
        <v>1250</v>
      </c>
      <c r="W707" s="79">
        <f t="shared" ca="1" si="585"/>
        <v>1250</v>
      </c>
      <c r="X707" s="79">
        <f t="shared" ca="1" si="594"/>
        <v>0</v>
      </c>
      <c r="Y707" s="79">
        <f t="shared" ca="1" si="560"/>
        <v>1250</v>
      </c>
      <c r="Z707" s="79">
        <f t="shared" ca="1" si="561"/>
        <v>1250</v>
      </c>
      <c r="AA707" s="79">
        <f t="shared" ca="1" si="602"/>
        <v>858631.60100000002</v>
      </c>
      <c r="AB707" s="14">
        <f ca="1">SUM(Z$12:Z707)</f>
        <v>438389.57699999999</v>
      </c>
      <c r="AC707" s="77">
        <f ca="1">SUM(X$12:X707)+SUMIF(Y$12:Y707, "&lt;0")</f>
        <v>420242.02399999998</v>
      </c>
      <c r="AE707" s="78">
        <v>44881</v>
      </c>
      <c r="AF707" s="79">
        <f t="shared" ca="1" si="562"/>
        <v>2000</v>
      </c>
      <c r="AG707" s="79">
        <f t="shared" ca="1" si="586"/>
        <v>2000</v>
      </c>
      <c r="AH707" s="79">
        <f t="shared" ca="1" si="595"/>
        <v>1482.0960000000032</v>
      </c>
      <c r="AI707" s="79">
        <f t="shared" ca="1" si="563"/>
        <v>517.90399999999681</v>
      </c>
      <c r="AJ707" s="79">
        <f t="shared" ca="1" si="564"/>
        <v>517.90399999999681</v>
      </c>
      <c r="AK707" s="79">
        <f t="shared" ca="1" si="581"/>
        <v>1326081.4901089161</v>
      </c>
      <c r="AL707" s="14">
        <f ca="1">SUM(AJ$12:AJ707)</f>
        <v>672895.96900000004</v>
      </c>
      <c r="AM707" s="77">
        <f ca="1">SUM(AH$12:AH707)+SUMIF(AI$12:AI707, "&lt;0")</f>
        <v>653185.52110891626</v>
      </c>
      <c r="AO707" s="78">
        <v>44881</v>
      </c>
      <c r="AP707" s="79">
        <f t="shared" ca="1" si="565"/>
        <v>3000</v>
      </c>
      <c r="AQ707" s="79">
        <f t="shared" ca="1" si="587"/>
        <v>3000</v>
      </c>
      <c r="AR707" s="79">
        <f t="shared" ca="1" si="596"/>
        <v>1917.970080469534</v>
      </c>
      <c r="AS707" s="79">
        <f t="shared" ca="1" si="566"/>
        <v>1082.029919530466</v>
      </c>
      <c r="AT707" s="79">
        <f t="shared" ca="1" si="567"/>
        <v>1082.029919530466</v>
      </c>
      <c r="AU707" s="79">
        <f t="shared" ca="1" si="603"/>
        <v>1921967.7235622816</v>
      </c>
      <c r="AV707" s="14">
        <f ca="1">SUM(AT$12:AT707)</f>
        <v>977343.96690102445</v>
      </c>
      <c r="AW707" s="77">
        <f ca="1">SUM(AR$12:AR707)+SUMIF(AS$12:AS707, "&lt;0")</f>
        <v>944623.75666125759</v>
      </c>
      <c r="AX707" s="14"/>
      <c r="AZ707" s="78">
        <v>44881</v>
      </c>
      <c r="BA707" s="79">
        <f t="shared" ca="1" si="568"/>
        <v>1500</v>
      </c>
      <c r="BB707" s="79">
        <f t="shared" ca="1" si="588"/>
        <v>1500</v>
      </c>
      <c r="BC707" s="79">
        <f t="shared" ca="1" si="597"/>
        <v>982.09600000000319</v>
      </c>
      <c r="BD707" s="79">
        <f t="shared" ca="1" si="569"/>
        <v>517.90399999999681</v>
      </c>
      <c r="BE707" s="79">
        <f t="shared" ca="1" si="570"/>
        <v>517.90399999999681</v>
      </c>
      <c r="BF707" s="79">
        <f t="shared" ca="1" si="604"/>
        <v>1014631.601</v>
      </c>
      <c r="BG707" s="14">
        <f ca="1">SUM(BE$12:BE707)</f>
        <v>516895.96899999998</v>
      </c>
      <c r="BH707" s="77">
        <f ca="1">SUM(BC$12:BC707)+SUMIF(BD$12:BD707, "&lt;0")</f>
        <v>497735.63200000004</v>
      </c>
      <c r="BJ707" s="78">
        <v>44881</v>
      </c>
      <c r="BK707" s="79">
        <f t="shared" ca="1" si="571"/>
        <v>1750</v>
      </c>
      <c r="BL707" s="79">
        <f t="shared" ca="1" si="589"/>
        <v>1750</v>
      </c>
      <c r="BM707" s="79">
        <f t="shared" ca="1" si="598"/>
        <v>1232.0960000000032</v>
      </c>
      <c r="BN707" s="79">
        <f t="shared" ca="1" si="572"/>
        <v>517.90399999999681</v>
      </c>
      <c r="BO707" s="79">
        <f t="shared" ca="1" si="573"/>
        <v>517.90399999999681</v>
      </c>
      <c r="BP707" s="79">
        <f t="shared" ca="1" si="605"/>
        <v>1170631.601</v>
      </c>
      <c r="BQ707" s="14">
        <f ca="1">SUM(BO$12:BO707)</f>
        <v>594895.96899999981</v>
      </c>
      <c r="BR707" s="77">
        <f ca="1">SUM(BM$12:BM707)+SUMIF(BN$12:BN707, "&lt;0")</f>
        <v>575735.6320000001</v>
      </c>
      <c r="BT707" s="78">
        <v>44881</v>
      </c>
      <c r="BU707" s="79">
        <f t="shared" ca="1" si="574"/>
        <v>2000</v>
      </c>
      <c r="BV707" s="79">
        <f t="shared" ca="1" si="590"/>
        <v>2000</v>
      </c>
      <c r="BW707" s="79">
        <f t="shared" ca="1" si="599"/>
        <v>1482.0960000000032</v>
      </c>
      <c r="BX707" s="79">
        <f t="shared" ca="1" si="575"/>
        <v>517.90399999999681</v>
      </c>
      <c r="BY707" s="79">
        <f t="shared" ca="1" si="576"/>
        <v>517.90399999999681</v>
      </c>
      <c r="BZ707" s="79">
        <f t="shared" ca="1" si="582"/>
        <v>1326081.4901089161</v>
      </c>
      <c r="CA707" s="14">
        <f ca="1">SUM(BY$12:BY707)</f>
        <v>672895.96900000004</v>
      </c>
      <c r="CB707" s="77">
        <f ca="1">SUM(BW$12:BW707)+SUMIF(BX$12:BX707, "&lt;0")</f>
        <v>653185.52110891626</v>
      </c>
      <c r="CD707" s="78">
        <v>44881</v>
      </c>
      <c r="CE707" s="79">
        <f t="shared" ca="1" si="577"/>
        <v>2500</v>
      </c>
      <c r="CF707" s="79">
        <f t="shared" ca="1" si="591"/>
        <v>2500</v>
      </c>
      <c r="CG707" s="79">
        <f t="shared" ca="1" si="600"/>
        <v>1873.6136627872152</v>
      </c>
      <c r="CH707" s="79">
        <f t="shared" ca="1" si="578"/>
        <v>626.38633721278484</v>
      </c>
      <c r="CI707" s="79">
        <f t="shared" ca="1" si="579"/>
        <v>626.38633721278484</v>
      </c>
      <c r="CJ707" s="79">
        <f t="shared" ca="1" si="606"/>
        <v>1629341.6999499127</v>
      </c>
      <c r="CK707" s="14">
        <f ca="1">SUM(CI$12:CI707)</f>
        <v>828697.09211761993</v>
      </c>
      <c r="CL707" s="77">
        <f ca="1">SUM(CG$12:CG707)+SUMIF(CH$12:CH707, "&lt;0")</f>
        <v>800644.60783229279</v>
      </c>
    </row>
    <row r="708" spans="1:90" x14ac:dyDescent="0.2">
      <c r="A708" s="56">
        <v>44882</v>
      </c>
      <c r="B708" s="76">
        <f ca="1">IF($A708&gt;= $C$5,$C$6, INDEX('[1]Historical Data'!$D$2:$D$742, MATCH(A708, '[1]Historical Data'!$B$2:$B$742, 0)))</f>
        <v>1942.7882857142852</v>
      </c>
      <c r="C708" s="79">
        <f t="shared" ca="1" si="583"/>
        <v>1942.7882857142852</v>
      </c>
      <c r="D708" s="79">
        <f t="shared" ca="1" si="592"/>
        <v>772.40399999999931</v>
      </c>
      <c r="E708" s="79">
        <f t="shared" ca="1" si="554"/>
        <v>1170.3842857142859</v>
      </c>
      <c r="F708" s="79">
        <f t="shared" ca="1" si="555"/>
        <v>1170.3842857142859</v>
      </c>
      <c r="G708" s="79">
        <f t="shared" ca="1" si="580"/>
        <v>1292874.2795714498</v>
      </c>
      <c r="H708" s="14">
        <f ca="1">SUM(F$12:F708)</f>
        <v>656216.29842857097</v>
      </c>
      <c r="I708" s="77">
        <f ca="1">SUM(D$12:D708)+SUMIF(E$12:E708, "&lt;0")</f>
        <v>636657.98114285676</v>
      </c>
      <c r="J708" s="14"/>
      <c r="K708" s="78">
        <v>44882</v>
      </c>
      <c r="L708" s="79">
        <f t="shared" ca="1" si="556"/>
        <v>1850.8969899038457</v>
      </c>
      <c r="M708" s="79">
        <f t="shared" ca="1" si="584"/>
        <v>1850.8969899038457</v>
      </c>
      <c r="N708" s="79">
        <f t="shared" ca="1" si="593"/>
        <v>772.40399999999931</v>
      </c>
      <c r="O708" s="79">
        <f t="shared" ca="1" si="557"/>
        <v>1078.4929899038464</v>
      </c>
      <c r="P708" s="79">
        <f t="shared" ca="1" si="558"/>
        <v>1078.4929899038464</v>
      </c>
      <c r="Q708" s="79">
        <f t="shared" ca="1" si="601"/>
        <v>1235442.2196899129</v>
      </c>
      <c r="R708" s="14">
        <f ca="1">SUM(P$12:P708)</f>
        <v>627454.32283990295</v>
      </c>
      <c r="S708" s="77">
        <f ca="1">SUM(N$12:N708)+SUMIF(O$12:O708, "&lt;0")</f>
        <v>607987.89684999909</v>
      </c>
      <c r="U708" s="78">
        <v>44882</v>
      </c>
      <c r="V708" s="79">
        <f t="shared" ca="1" si="559"/>
        <v>1250</v>
      </c>
      <c r="W708" s="79">
        <f t="shared" ca="1" si="585"/>
        <v>1250</v>
      </c>
      <c r="X708" s="79">
        <f t="shared" ca="1" si="594"/>
        <v>266.01200000000676</v>
      </c>
      <c r="Y708" s="79">
        <f t="shared" ca="1" si="560"/>
        <v>983.98799999999324</v>
      </c>
      <c r="Z708" s="79">
        <f t="shared" ca="1" si="561"/>
        <v>983.98799999999324</v>
      </c>
      <c r="AA708" s="79">
        <f t="shared" ca="1" si="602"/>
        <v>859881.60100000002</v>
      </c>
      <c r="AB708" s="14">
        <f ca="1">SUM(Z$12:Z708)</f>
        <v>439373.565</v>
      </c>
      <c r="AC708" s="77">
        <f ca="1">SUM(X$12:X708)+SUMIF(Y$12:Y708, "&lt;0")</f>
        <v>420508.03599999996</v>
      </c>
      <c r="AE708" s="78">
        <v>44882</v>
      </c>
      <c r="AF708" s="79">
        <f t="shared" ca="1" si="562"/>
        <v>2000</v>
      </c>
      <c r="AG708" s="79">
        <f t="shared" ca="1" si="586"/>
        <v>2000</v>
      </c>
      <c r="AH708" s="79">
        <f t="shared" ca="1" si="595"/>
        <v>921.50701009615364</v>
      </c>
      <c r="AI708" s="79">
        <f t="shared" ca="1" si="563"/>
        <v>1078.4929899038464</v>
      </c>
      <c r="AJ708" s="79">
        <f t="shared" ca="1" si="564"/>
        <v>1078.4929899038464</v>
      </c>
      <c r="AK708" s="79">
        <f t="shared" ca="1" si="581"/>
        <v>1328081.4901089161</v>
      </c>
      <c r="AL708" s="14">
        <f ca="1">SUM(AJ$12:AJ708)</f>
        <v>673974.46198990394</v>
      </c>
      <c r="AM708" s="77">
        <f ca="1">SUM(AH$12:AH708)+SUMIF(AI$12:AI708, "&lt;0")</f>
        <v>654107.02811901236</v>
      </c>
      <c r="AO708" s="78">
        <v>44882</v>
      </c>
      <c r="AP708" s="79">
        <f t="shared" ca="1" si="565"/>
        <v>3000</v>
      </c>
      <c r="AQ708" s="79">
        <f t="shared" ca="1" si="587"/>
        <v>3000</v>
      </c>
      <c r="AR708" s="79">
        <f t="shared" ca="1" si="596"/>
        <v>1357.3810905656844</v>
      </c>
      <c r="AS708" s="79">
        <f t="shared" ca="1" si="566"/>
        <v>1642.6189094343156</v>
      </c>
      <c r="AT708" s="79">
        <f t="shared" ca="1" si="567"/>
        <v>1642.6189094343156</v>
      </c>
      <c r="AU708" s="79">
        <f t="shared" ca="1" si="603"/>
        <v>1924967.7235622816</v>
      </c>
      <c r="AV708" s="14">
        <f ca="1">SUM(AT$12:AT708)</f>
        <v>978986.58581045875</v>
      </c>
      <c r="AW708" s="77">
        <f ca="1">SUM(AR$12:AR708)+SUMIF(AS$12:AS708, "&lt;0")</f>
        <v>945981.13775182329</v>
      </c>
      <c r="AX708" s="14"/>
      <c r="AZ708" s="78">
        <v>44882</v>
      </c>
      <c r="BA708" s="79">
        <f t="shared" ca="1" si="568"/>
        <v>1500</v>
      </c>
      <c r="BB708" s="79">
        <f t="shared" ca="1" si="588"/>
        <v>1500</v>
      </c>
      <c r="BC708" s="79">
        <f t="shared" ca="1" si="597"/>
        <v>772.40399999999931</v>
      </c>
      <c r="BD708" s="79">
        <f t="shared" ca="1" si="569"/>
        <v>727.59600000000069</v>
      </c>
      <c r="BE708" s="79">
        <f t="shared" ca="1" si="570"/>
        <v>727.59600000000069</v>
      </c>
      <c r="BF708" s="79">
        <f t="shared" ca="1" si="604"/>
        <v>1016131.601</v>
      </c>
      <c r="BG708" s="14">
        <f ca="1">SUM(BE$12:BE708)</f>
        <v>517623.565</v>
      </c>
      <c r="BH708" s="77">
        <f ca="1">SUM(BC$12:BC708)+SUMIF(BD$12:BD708, "&lt;0")</f>
        <v>498508.03600000002</v>
      </c>
      <c r="BJ708" s="78">
        <v>44882</v>
      </c>
      <c r="BK708" s="79">
        <f t="shared" ca="1" si="571"/>
        <v>1750</v>
      </c>
      <c r="BL708" s="79">
        <f t="shared" ca="1" si="589"/>
        <v>1750</v>
      </c>
      <c r="BM708" s="79">
        <f t="shared" ca="1" si="598"/>
        <v>772.40399999999931</v>
      </c>
      <c r="BN708" s="79">
        <f t="shared" ca="1" si="572"/>
        <v>977.59600000000069</v>
      </c>
      <c r="BO708" s="79">
        <f t="shared" ca="1" si="573"/>
        <v>977.59600000000069</v>
      </c>
      <c r="BP708" s="79">
        <f t="shared" ca="1" si="605"/>
        <v>1172381.601</v>
      </c>
      <c r="BQ708" s="14">
        <f ca="1">SUM(BO$12:BO708)</f>
        <v>595873.56499999983</v>
      </c>
      <c r="BR708" s="77">
        <f ca="1">SUM(BM$12:BM708)+SUMIF(BN$12:BN708, "&lt;0")</f>
        <v>576508.03600000008</v>
      </c>
      <c r="BT708" s="78">
        <v>44882</v>
      </c>
      <c r="BU708" s="79">
        <f t="shared" ca="1" si="574"/>
        <v>2000</v>
      </c>
      <c r="BV708" s="79">
        <f t="shared" ca="1" si="590"/>
        <v>2000</v>
      </c>
      <c r="BW708" s="79">
        <f t="shared" ca="1" si="599"/>
        <v>921.50701009615364</v>
      </c>
      <c r="BX708" s="79">
        <f t="shared" ca="1" si="575"/>
        <v>1078.4929899038464</v>
      </c>
      <c r="BY708" s="79">
        <f t="shared" ca="1" si="576"/>
        <v>1078.4929899038464</v>
      </c>
      <c r="BZ708" s="79">
        <f t="shared" ca="1" si="582"/>
        <v>1328081.4901089161</v>
      </c>
      <c r="CA708" s="14">
        <f ca="1">SUM(BY$12:BY708)</f>
        <v>673974.46198990394</v>
      </c>
      <c r="CB708" s="77">
        <f ca="1">SUM(BW$12:BW708)+SUMIF(BX$12:BX708, "&lt;0")</f>
        <v>654107.02811901236</v>
      </c>
      <c r="CD708" s="78">
        <v>44882</v>
      </c>
      <c r="CE708" s="79">
        <f t="shared" ca="1" si="577"/>
        <v>2500</v>
      </c>
      <c r="CF708" s="79">
        <f t="shared" ca="1" si="591"/>
        <v>2500</v>
      </c>
      <c r="CG708" s="79">
        <f t="shared" ca="1" si="600"/>
        <v>1336.5299195304685</v>
      </c>
      <c r="CH708" s="79">
        <f t="shared" ca="1" si="578"/>
        <v>1163.4700804695315</v>
      </c>
      <c r="CI708" s="79">
        <f t="shared" ca="1" si="579"/>
        <v>1163.4700804695315</v>
      </c>
      <c r="CJ708" s="79">
        <f t="shared" ca="1" si="606"/>
        <v>1631841.6999499127</v>
      </c>
      <c r="CK708" s="14">
        <f ca="1">SUM(CI$12:CI708)</f>
        <v>829860.56219808944</v>
      </c>
      <c r="CL708" s="77">
        <f ca="1">SUM(CG$12:CG708)+SUMIF(CH$12:CH708, "&lt;0")</f>
        <v>801981.13775182329</v>
      </c>
    </row>
    <row r="709" spans="1:90" x14ac:dyDescent="0.2">
      <c r="A709" s="56">
        <v>44883</v>
      </c>
      <c r="B709" s="76">
        <f ca="1">IF($A709&gt;= $C$5,$C$6, INDEX('[1]Historical Data'!$D$2:$D$742, MATCH(A709, '[1]Historical Data'!$B$2:$B$742, 0)))</f>
        <v>1942.7882857142852</v>
      </c>
      <c r="C709" s="79">
        <f t="shared" ca="1" si="583"/>
        <v>1942.7882857142852</v>
      </c>
      <c r="D709" s="79">
        <f t="shared" ca="1" si="592"/>
        <v>242.0260000000012</v>
      </c>
      <c r="E709" s="79">
        <f t="shared" ca="1" si="554"/>
        <v>1700.762285714284</v>
      </c>
      <c r="F709" s="79">
        <f t="shared" ca="1" si="555"/>
        <v>1700.762285714284</v>
      </c>
      <c r="G709" s="79">
        <f t="shared" ca="1" si="580"/>
        <v>1294817.0678571642</v>
      </c>
      <c r="H709" s="14">
        <f ca="1">SUM(F$12:F709)</f>
        <v>657917.06071428524</v>
      </c>
      <c r="I709" s="77">
        <f ca="1">SUM(D$12:D709)+SUMIF(E$12:E709, "&lt;0")</f>
        <v>636900.00714285672</v>
      </c>
      <c r="J709" s="14"/>
      <c r="K709" s="78">
        <v>44883</v>
      </c>
      <c r="L709" s="79">
        <f t="shared" ca="1" si="556"/>
        <v>1850.8969899038457</v>
      </c>
      <c r="M709" s="79">
        <f t="shared" ca="1" si="584"/>
        <v>1850.8969899038457</v>
      </c>
      <c r="N709" s="79">
        <f t="shared" ca="1" si="593"/>
        <v>242.0260000000012</v>
      </c>
      <c r="O709" s="79">
        <f t="shared" ca="1" si="557"/>
        <v>1608.8709899038445</v>
      </c>
      <c r="P709" s="79">
        <f t="shared" ca="1" si="558"/>
        <v>1608.8709899038445</v>
      </c>
      <c r="Q709" s="79">
        <f t="shared" ca="1" si="601"/>
        <v>1237293.1166798167</v>
      </c>
      <c r="R709" s="14">
        <f ca="1">SUM(P$12:P709)</f>
        <v>629063.19382980675</v>
      </c>
      <c r="S709" s="77">
        <f ca="1">SUM(N$12:N709)+SUMIF(O$12:O709, "&lt;0")</f>
        <v>608229.92284999904</v>
      </c>
      <c r="U709" s="78">
        <v>44883</v>
      </c>
      <c r="V709" s="79">
        <f t="shared" ca="1" si="559"/>
        <v>1250</v>
      </c>
      <c r="W709" s="79">
        <f t="shared" ca="1" si="585"/>
        <v>1250</v>
      </c>
      <c r="X709" s="79">
        <f t="shared" ca="1" si="594"/>
        <v>242.0260000000012</v>
      </c>
      <c r="Y709" s="79">
        <f t="shared" ca="1" si="560"/>
        <v>1007.9739999999988</v>
      </c>
      <c r="Z709" s="79">
        <f t="shared" ca="1" si="561"/>
        <v>1007.9739999999988</v>
      </c>
      <c r="AA709" s="79">
        <f t="shared" ca="1" si="602"/>
        <v>861131.60100000002</v>
      </c>
      <c r="AB709" s="14">
        <f ca="1">SUM(Z$12:Z709)</f>
        <v>440381.53899999999</v>
      </c>
      <c r="AC709" s="77">
        <f ca="1">SUM(X$12:X709)+SUMIF(Y$12:Y709, "&lt;0")</f>
        <v>420750.06199999998</v>
      </c>
      <c r="AE709" s="78">
        <v>44883</v>
      </c>
      <c r="AF709" s="79">
        <f t="shared" ca="1" si="562"/>
        <v>2000</v>
      </c>
      <c r="AG709" s="79">
        <f t="shared" ca="1" si="586"/>
        <v>2000</v>
      </c>
      <c r="AH709" s="79">
        <f t="shared" ca="1" si="595"/>
        <v>367.6237634490526</v>
      </c>
      <c r="AI709" s="79">
        <f t="shared" ca="1" si="563"/>
        <v>1632.3762365509474</v>
      </c>
      <c r="AJ709" s="79">
        <f t="shared" ca="1" si="564"/>
        <v>1632.3762365509474</v>
      </c>
      <c r="AK709" s="79">
        <f t="shared" ca="1" si="581"/>
        <v>1330081.4901089161</v>
      </c>
      <c r="AL709" s="14">
        <f ca="1">SUM(AJ$12:AJ709)</f>
        <v>675606.83822645491</v>
      </c>
      <c r="AM709" s="77">
        <f ca="1">SUM(AH$12:AH709)+SUMIF(AI$12:AI709, "&lt;0")</f>
        <v>654474.65188246139</v>
      </c>
      <c r="AO709" s="78">
        <v>44883</v>
      </c>
      <c r="AP709" s="79">
        <f t="shared" ca="1" si="565"/>
        <v>3000</v>
      </c>
      <c r="AQ709" s="79">
        <f t="shared" ca="1" si="587"/>
        <v>3000</v>
      </c>
      <c r="AR709" s="79">
        <f t="shared" ca="1" si="596"/>
        <v>806.15191953047042</v>
      </c>
      <c r="AS709" s="79">
        <f t="shared" ca="1" si="566"/>
        <v>2193.8480804695296</v>
      </c>
      <c r="AT709" s="79">
        <f t="shared" ca="1" si="567"/>
        <v>2193.8480804695296</v>
      </c>
      <c r="AU709" s="79">
        <f t="shared" ca="1" si="603"/>
        <v>1927967.7235622816</v>
      </c>
      <c r="AV709" s="14">
        <f ca="1">SUM(AT$12:AT709)</f>
        <v>981180.43389092828</v>
      </c>
      <c r="AW709" s="77">
        <f ca="1">SUM(AR$12:AR709)+SUMIF(AS$12:AS709, "&lt;0")</f>
        <v>946787.28967135376</v>
      </c>
      <c r="AX709" s="14"/>
      <c r="AZ709" s="78">
        <v>44883</v>
      </c>
      <c r="BA709" s="79">
        <f t="shared" ca="1" si="568"/>
        <v>1500</v>
      </c>
      <c r="BB709" s="79">
        <f t="shared" ca="1" si="588"/>
        <v>1500</v>
      </c>
      <c r="BC709" s="79">
        <f t="shared" ca="1" si="597"/>
        <v>242.0260000000012</v>
      </c>
      <c r="BD709" s="79">
        <f t="shared" ca="1" si="569"/>
        <v>1257.9739999999988</v>
      </c>
      <c r="BE709" s="79">
        <f t="shared" ca="1" si="570"/>
        <v>1257.9739999999988</v>
      </c>
      <c r="BF709" s="79">
        <f t="shared" ca="1" si="604"/>
        <v>1017631.601</v>
      </c>
      <c r="BG709" s="14">
        <f ca="1">SUM(BE$12:BE709)</f>
        <v>518881.53899999999</v>
      </c>
      <c r="BH709" s="77">
        <f ca="1">SUM(BC$12:BC709)+SUMIF(BD$12:BD709, "&lt;0")</f>
        <v>498750.06200000003</v>
      </c>
      <c r="BJ709" s="78">
        <v>44883</v>
      </c>
      <c r="BK709" s="79">
        <f t="shared" ca="1" si="571"/>
        <v>1750</v>
      </c>
      <c r="BL709" s="79">
        <f t="shared" ca="1" si="589"/>
        <v>1750</v>
      </c>
      <c r="BM709" s="79">
        <f t="shared" ca="1" si="598"/>
        <v>242.0260000000012</v>
      </c>
      <c r="BN709" s="79">
        <f t="shared" ca="1" si="572"/>
        <v>1507.9739999999988</v>
      </c>
      <c r="BO709" s="79">
        <f t="shared" ca="1" si="573"/>
        <v>1507.9739999999988</v>
      </c>
      <c r="BP709" s="79">
        <f t="shared" ca="1" si="605"/>
        <v>1174131.601</v>
      </c>
      <c r="BQ709" s="14">
        <f ca="1">SUM(BO$12:BO709)</f>
        <v>597381.53899999987</v>
      </c>
      <c r="BR709" s="77">
        <f ca="1">SUM(BM$12:BM709)+SUMIF(BN$12:BN709, "&lt;0")</f>
        <v>576750.06200000003</v>
      </c>
      <c r="BT709" s="78">
        <v>44883</v>
      </c>
      <c r="BU709" s="79">
        <f t="shared" ca="1" si="574"/>
        <v>2000</v>
      </c>
      <c r="BV709" s="79">
        <f t="shared" ca="1" si="590"/>
        <v>2000</v>
      </c>
      <c r="BW709" s="79">
        <f t="shared" ca="1" si="599"/>
        <v>367.6237634490526</v>
      </c>
      <c r="BX709" s="79">
        <f t="shared" ca="1" si="575"/>
        <v>1632.3762365509474</v>
      </c>
      <c r="BY709" s="79">
        <f t="shared" ca="1" si="576"/>
        <v>1632.3762365509474</v>
      </c>
      <c r="BZ709" s="79">
        <f t="shared" ca="1" si="582"/>
        <v>1330081.4901089161</v>
      </c>
      <c r="CA709" s="14">
        <f ca="1">SUM(BY$12:BY709)</f>
        <v>675606.83822645491</v>
      </c>
      <c r="CB709" s="77">
        <f ca="1">SUM(BW$12:BW709)+SUMIF(BX$12:BX709, "&lt;0")</f>
        <v>654474.65188246139</v>
      </c>
      <c r="CD709" s="78">
        <v>44883</v>
      </c>
      <c r="CE709" s="79">
        <f t="shared" ca="1" si="577"/>
        <v>2500</v>
      </c>
      <c r="CF709" s="79">
        <f t="shared" ca="1" si="591"/>
        <v>2500</v>
      </c>
      <c r="CG709" s="79">
        <f t="shared" ca="1" si="600"/>
        <v>806.15191953047042</v>
      </c>
      <c r="CH709" s="79">
        <f t="shared" ca="1" si="578"/>
        <v>1693.8480804695296</v>
      </c>
      <c r="CI709" s="79">
        <f t="shared" ca="1" si="579"/>
        <v>1693.8480804695296</v>
      </c>
      <c r="CJ709" s="79">
        <f t="shared" ca="1" si="606"/>
        <v>1634341.6999499127</v>
      </c>
      <c r="CK709" s="14">
        <f ca="1">SUM(CI$12:CI709)</f>
        <v>831554.41027855896</v>
      </c>
      <c r="CL709" s="77">
        <f ca="1">SUM(CG$12:CG709)+SUMIF(CH$12:CH709, "&lt;0")</f>
        <v>802787.28967135376</v>
      </c>
    </row>
    <row r="710" spans="1:90" x14ac:dyDescent="0.2">
      <c r="A710" s="56">
        <v>44884</v>
      </c>
      <c r="B710" s="76">
        <f ca="1">IF($A710&gt;= $C$5,$C$6, INDEX('[1]Historical Data'!$D$2:$D$742, MATCH(A710, '[1]Historical Data'!$B$2:$B$742, 0)))</f>
        <v>1942.7882857142852</v>
      </c>
      <c r="C710" s="79">
        <f t="shared" ca="1" si="583"/>
        <v>1942.7882857142852</v>
      </c>
      <c r="D710" s="79">
        <f t="shared" ca="1" si="592"/>
        <v>1110.8080000000014</v>
      </c>
      <c r="E710" s="79">
        <f t="shared" ca="1" si="554"/>
        <v>831.98028571428381</v>
      </c>
      <c r="F710" s="79">
        <f t="shared" ca="1" si="555"/>
        <v>831.98028571428381</v>
      </c>
      <c r="G710" s="79">
        <f t="shared" ca="1" si="580"/>
        <v>1296759.8561428785</v>
      </c>
      <c r="H710" s="14">
        <f ca="1">SUM(F$12:F710)</f>
        <v>658749.0409999995</v>
      </c>
      <c r="I710" s="77">
        <f ca="1">SUM(D$12:D710)+SUMIF(E$12:E710, "&lt;0")</f>
        <v>638010.81514285668</v>
      </c>
      <c r="J710" s="14"/>
      <c r="K710" s="78">
        <v>44884</v>
      </c>
      <c r="L710" s="79">
        <f t="shared" ca="1" si="556"/>
        <v>1850.8969899038457</v>
      </c>
      <c r="M710" s="79">
        <f t="shared" ca="1" si="584"/>
        <v>1850.8969899038457</v>
      </c>
      <c r="N710" s="79">
        <f t="shared" ca="1" si="593"/>
        <v>1110.8080000000014</v>
      </c>
      <c r="O710" s="79">
        <f t="shared" ca="1" si="557"/>
        <v>740.08898990384432</v>
      </c>
      <c r="P710" s="79">
        <f t="shared" ca="1" si="558"/>
        <v>740.08898990384432</v>
      </c>
      <c r="Q710" s="79">
        <f t="shared" ca="1" si="601"/>
        <v>1239144.0136697206</v>
      </c>
      <c r="R710" s="14">
        <f ca="1">SUM(P$12:P710)</f>
        <v>629803.28281971056</v>
      </c>
      <c r="S710" s="77">
        <f ca="1">SUM(N$12:N710)+SUMIF(O$12:O710, "&lt;0")</f>
        <v>609340.730849999</v>
      </c>
      <c r="U710" s="78">
        <v>44884</v>
      </c>
      <c r="V710" s="79">
        <f t="shared" ca="1" si="559"/>
        <v>1250</v>
      </c>
      <c r="W710" s="79">
        <f t="shared" ca="1" si="585"/>
        <v>1250</v>
      </c>
      <c r="X710" s="79">
        <f t="shared" ca="1" si="594"/>
        <v>1110.8080000000014</v>
      </c>
      <c r="Y710" s="79">
        <f t="shared" ca="1" si="560"/>
        <v>139.19199999999864</v>
      </c>
      <c r="Z710" s="79">
        <f t="shared" ca="1" si="561"/>
        <v>139.19199999999864</v>
      </c>
      <c r="AA710" s="79">
        <f t="shared" ca="1" si="602"/>
        <v>862381.60100000002</v>
      </c>
      <c r="AB710" s="14">
        <f ca="1">SUM(Z$12:Z710)</f>
        <v>440520.73099999997</v>
      </c>
      <c r="AC710" s="77">
        <f ca="1">SUM(X$12:X710)+SUMIF(Y$12:Y710, "&lt;0")</f>
        <v>421860.87</v>
      </c>
      <c r="AE710" s="78">
        <v>44884</v>
      </c>
      <c r="AF710" s="79">
        <f t="shared" ca="1" si="562"/>
        <v>2000</v>
      </c>
      <c r="AG710" s="79">
        <f t="shared" ca="1" si="586"/>
        <v>2000</v>
      </c>
      <c r="AH710" s="79">
        <f t="shared" ca="1" si="595"/>
        <v>1212.9005168019498</v>
      </c>
      <c r="AI710" s="79">
        <f t="shared" ca="1" si="563"/>
        <v>787.09948319805017</v>
      </c>
      <c r="AJ710" s="79">
        <f t="shared" ca="1" si="564"/>
        <v>787.09948319805017</v>
      </c>
      <c r="AK710" s="79">
        <f t="shared" ca="1" si="581"/>
        <v>1332081.4901089161</v>
      </c>
      <c r="AL710" s="14">
        <f ca="1">SUM(AJ$12:AJ710)</f>
        <v>676393.93770965294</v>
      </c>
      <c r="AM710" s="77">
        <f ca="1">SUM(AH$12:AH710)+SUMIF(AI$12:AI710, "&lt;0")</f>
        <v>655687.55239926337</v>
      </c>
      <c r="AO710" s="78">
        <v>44884</v>
      </c>
      <c r="AP710" s="79">
        <f t="shared" ca="1" si="565"/>
        <v>3000</v>
      </c>
      <c r="AQ710" s="79">
        <f t="shared" ca="1" si="587"/>
        <v>3000</v>
      </c>
      <c r="AR710" s="79">
        <f t="shared" ca="1" si="596"/>
        <v>1674.9339195304706</v>
      </c>
      <c r="AS710" s="79">
        <f t="shared" ca="1" si="566"/>
        <v>1325.0660804695294</v>
      </c>
      <c r="AT710" s="79">
        <f t="shared" ca="1" si="567"/>
        <v>1325.0660804695294</v>
      </c>
      <c r="AU710" s="79">
        <f t="shared" ca="1" si="603"/>
        <v>1930967.7235622816</v>
      </c>
      <c r="AV710" s="14">
        <f ca="1">SUM(AT$12:AT710)</f>
        <v>982505.4999713978</v>
      </c>
      <c r="AW710" s="77">
        <f ca="1">SUM(AR$12:AR710)+SUMIF(AS$12:AS710, "&lt;0")</f>
        <v>948462.22359088424</v>
      </c>
      <c r="AX710" s="14"/>
      <c r="AZ710" s="78">
        <v>44884</v>
      </c>
      <c r="BA710" s="79">
        <f t="shared" ca="1" si="568"/>
        <v>1500</v>
      </c>
      <c r="BB710" s="79">
        <f t="shared" ca="1" si="588"/>
        <v>1500</v>
      </c>
      <c r="BC710" s="79">
        <f t="shared" ca="1" si="597"/>
        <v>1110.8080000000014</v>
      </c>
      <c r="BD710" s="79">
        <f t="shared" ca="1" si="569"/>
        <v>389.19199999999864</v>
      </c>
      <c r="BE710" s="79">
        <f t="shared" ca="1" si="570"/>
        <v>389.19199999999864</v>
      </c>
      <c r="BF710" s="79">
        <f t="shared" ca="1" si="604"/>
        <v>1019131.601</v>
      </c>
      <c r="BG710" s="14">
        <f ca="1">SUM(BE$12:BE710)</f>
        <v>519270.73099999997</v>
      </c>
      <c r="BH710" s="77">
        <f ca="1">SUM(BC$12:BC710)+SUMIF(BD$12:BD710, "&lt;0")</f>
        <v>499860.87000000005</v>
      </c>
      <c r="BJ710" s="78">
        <v>44884</v>
      </c>
      <c r="BK710" s="79">
        <f t="shared" ca="1" si="571"/>
        <v>1750</v>
      </c>
      <c r="BL710" s="79">
        <f t="shared" ca="1" si="589"/>
        <v>1750</v>
      </c>
      <c r="BM710" s="79">
        <f t="shared" ca="1" si="598"/>
        <v>1110.8080000000014</v>
      </c>
      <c r="BN710" s="79">
        <f t="shared" ca="1" si="572"/>
        <v>639.19199999999864</v>
      </c>
      <c r="BO710" s="79">
        <f t="shared" ca="1" si="573"/>
        <v>639.19199999999864</v>
      </c>
      <c r="BP710" s="79">
        <f t="shared" ca="1" si="605"/>
        <v>1175881.601</v>
      </c>
      <c r="BQ710" s="14">
        <f ca="1">SUM(BO$12:BO710)</f>
        <v>598020.73099999991</v>
      </c>
      <c r="BR710" s="77">
        <f ca="1">SUM(BM$12:BM710)+SUMIF(BN$12:BN710, "&lt;0")</f>
        <v>577860.87</v>
      </c>
      <c r="BT710" s="78">
        <v>44884</v>
      </c>
      <c r="BU710" s="79">
        <f t="shared" ca="1" si="574"/>
        <v>2000</v>
      </c>
      <c r="BV710" s="79">
        <f t="shared" ca="1" si="590"/>
        <v>2000</v>
      </c>
      <c r="BW710" s="79">
        <f t="shared" ca="1" si="599"/>
        <v>1212.9005168019498</v>
      </c>
      <c r="BX710" s="79">
        <f t="shared" ca="1" si="575"/>
        <v>787.09948319805017</v>
      </c>
      <c r="BY710" s="79">
        <f t="shared" ca="1" si="576"/>
        <v>787.09948319805017</v>
      </c>
      <c r="BZ710" s="79">
        <f t="shared" ca="1" si="582"/>
        <v>1332081.4901089161</v>
      </c>
      <c r="CA710" s="14">
        <f ca="1">SUM(BY$12:BY710)</f>
        <v>676393.93770965294</v>
      </c>
      <c r="CB710" s="77">
        <f ca="1">SUM(BW$12:BW710)+SUMIF(BX$12:BX710, "&lt;0")</f>
        <v>655687.55239926337</v>
      </c>
      <c r="CD710" s="78">
        <v>44884</v>
      </c>
      <c r="CE710" s="79">
        <f t="shared" ca="1" si="577"/>
        <v>2500</v>
      </c>
      <c r="CF710" s="79">
        <f t="shared" ca="1" si="591"/>
        <v>2500</v>
      </c>
      <c r="CG710" s="79">
        <f t="shared" ca="1" si="600"/>
        <v>1674.9339195304706</v>
      </c>
      <c r="CH710" s="79">
        <f t="shared" ca="1" si="578"/>
        <v>825.06608046952942</v>
      </c>
      <c r="CI710" s="79">
        <f t="shared" ca="1" si="579"/>
        <v>825.06608046952942</v>
      </c>
      <c r="CJ710" s="79">
        <f t="shared" ca="1" si="606"/>
        <v>1636841.6999499127</v>
      </c>
      <c r="CK710" s="14">
        <f ca="1">SUM(CI$12:CI710)</f>
        <v>832379.47635902849</v>
      </c>
      <c r="CL710" s="77">
        <f ca="1">SUM(CG$12:CG710)+SUMIF(CH$12:CH710, "&lt;0")</f>
        <v>804462.22359088424</v>
      </c>
    </row>
    <row r="711" spans="1:90" x14ac:dyDescent="0.2">
      <c r="A711" s="56">
        <v>44885</v>
      </c>
      <c r="B711" s="76">
        <f ca="1">IF($A711&gt;= $C$5,$C$6, INDEX('[1]Historical Data'!$D$2:$D$742, MATCH(A711, '[1]Historical Data'!$B$2:$B$742, 0)))</f>
        <v>1942.7882857142852</v>
      </c>
      <c r="C711" s="79">
        <f t="shared" ca="1" si="583"/>
        <v>1942.7882857142852</v>
      </c>
      <c r="D711" s="79">
        <f t="shared" ca="1" si="592"/>
        <v>1198.6289999999931</v>
      </c>
      <c r="E711" s="79">
        <f t="shared" ca="1" si="554"/>
        <v>744.15928571429208</v>
      </c>
      <c r="F711" s="79">
        <f t="shared" ca="1" si="555"/>
        <v>744.15928571429208</v>
      </c>
      <c r="G711" s="79">
        <f t="shared" ca="1" si="580"/>
        <v>1298702.6444285929</v>
      </c>
      <c r="H711" s="14">
        <f ca="1">SUM(F$12:F711)</f>
        <v>659493.20028571377</v>
      </c>
      <c r="I711" s="77">
        <f ca="1">SUM(D$12:D711)+SUMIF(E$12:E711, "&lt;0")</f>
        <v>639209.44414285664</v>
      </c>
      <c r="J711" s="14"/>
      <c r="K711" s="78">
        <v>44885</v>
      </c>
      <c r="L711" s="79">
        <f t="shared" ca="1" si="556"/>
        <v>1850.8969899038457</v>
      </c>
      <c r="M711" s="79">
        <f t="shared" ca="1" si="584"/>
        <v>1850.8969899038457</v>
      </c>
      <c r="N711" s="79">
        <f t="shared" ca="1" si="593"/>
        <v>1198.6289999999931</v>
      </c>
      <c r="O711" s="79">
        <f t="shared" ca="1" si="557"/>
        <v>652.26798990385259</v>
      </c>
      <c r="P711" s="79">
        <f t="shared" ca="1" si="558"/>
        <v>652.26798990385259</v>
      </c>
      <c r="Q711" s="79">
        <f t="shared" ca="1" si="601"/>
        <v>1240994.9106596245</v>
      </c>
      <c r="R711" s="14">
        <f ca="1">SUM(P$12:P711)</f>
        <v>630455.55080961436</v>
      </c>
      <c r="S711" s="77">
        <f ca="1">SUM(N$12:N711)+SUMIF(O$12:O711, "&lt;0")</f>
        <v>610539.35984999896</v>
      </c>
      <c r="U711" s="78">
        <v>44885</v>
      </c>
      <c r="V711" s="79">
        <f t="shared" ca="1" si="559"/>
        <v>1250</v>
      </c>
      <c r="W711" s="79">
        <f t="shared" ca="1" si="585"/>
        <v>1250</v>
      </c>
      <c r="X711" s="79">
        <f t="shared" ca="1" si="594"/>
        <v>1198.6289999999931</v>
      </c>
      <c r="Y711" s="79">
        <f t="shared" ca="1" si="560"/>
        <v>51.371000000006916</v>
      </c>
      <c r="Z711" s="79">
        <f t="shared" ca="1" si="561"/>
        <v>51.371000000006916</v>
      </c>
      <c r="AA711" s="79">
        <f t="shared" ca="1" si="602"/>
        <v>863631.60100000002</v>
      </c>
      <c r="AB711" s="14">
        <f ca="1">SUM(Z$12:Z711)</f>
        <v>440572.10199999996</v>
      </c>
      <c r="AC711" s="77">
        <f ca="1">SUM(X$12:X711)+SUMIF(Y$12:Y711, "&lt;0")</f>
        <v>423059.49900000001</v>
      </c>
      <c r="AE711" s="78">
        <v>44885</v>
      </c>
      <c r="AF711" s="79">
        <f t="shared" ca="1" si="562"/>
        <v>2000</v>
      </c>
      <c r="AG711" s="79">
        <f t="shared" ca="1" si="586"/>
        <v>2000</v>
      </c>
      <c r="AH711" s="79">
        <f t="shared" ca="1" si="595"/>
        <v>1277.2162701548386</v>
      </c>
      <c r="AI711" s="79">
        <f t="shared" ca="1" si="563"/>
        <v>722.78372984516136</v>
      </c>
      <c r="AJ711" s="79">
        <f t="shared" ca="1" si="564"/>
        <v>722.78372984516136</v>
      </c>
      <c r="AK711" s="79">
        <f t="shared" ca="1" si="581"/>
        <v>1334081.4901089161</v>
      </c>
      <c r="AL711" s="14">
        <f ca="1">SUM(AJ$12:AJ711)</f>
        <v>677116.72143949813</v>
      </c>
      <c r="AM711" s="77">
        <f ca="1">SUM(AH$12:AH711)+SUMIF(AI$12:AI711, "&lt;0")</f>
        <v>656964.76866941818</v>
      </c>
      <c r="AO711" s="78">
        <v>44885</v>
      </c>
      <c r="AP711" s="79">
        <f t="shared" ca="1" si="565"/>
        <v>3000</v>
      </c>
      <c r="AQ711" s="79">
        <f t="shared" ca="1" si="587"/>
        <v>3000</v>
      </c>
      <c r="AR711" s="79">
        <f t="shared" ca="1" si="596"/>
        <v>1762.7549195304623</v>
      </c>
      <c r="AS711" s="79">
        <f t="shared" ca="1" si="566"/>
        <v>1237.2450804695377</v>
      </c>
      <c r="AT711" s="79">
        <f t="shared" ca="1" si="567"/>
        <v>1237.2450804695377</v>
      </c>
      <c r="AU711" s="79">
        <f t="shared" ca="1" si="603"/>
        <v>1933967.7235622816</v>
      </c>
      <c r="AV711" s="14">
        <f ca="1">SUM(AT$12:AT711)</f>
        <v>983742.74505186733</v>
      </c>
      <c r="AW711" s="77">
        <f ca="1">SUM(AR$12:AR711)+SUMIF(AS$12:AS711, "&lt;0")</f>
        <v>950224.97851041472</v>
      </c>
      <c r="AX711" s="14"/>
      <c r="AZ711" s="78">
        <v>44885</v>
      </c>
      <c r="BA711" s="79">
        <f t="shared" ca="1" si="568"/>
        <v>1500</v>
      </c>
      <c r="BB711" s="79">
        <f t="shared" ca="1" si="588"/>
        <v>1500</v>
      </c>
      <c r="BC711" s="79">
        <f t="shared" ca="1" si="597"/>
        <v>1198.6289999999931</v>
      </c>
      <c r="BD711" s="79">
        <f t="shared" ca="1" si="569"/>
        <v>301.37100000000692</v>
      </c>
      <c r="BE711" s="79">
        <f t="shared" ca="1" si="570"/>
        <v>301.37100000000692</v>
      </c>
      <c r="BF711" s="79">
        <f t="shared" ca="1" si="604"/>
        <v>1020631.601</v>
      </c>
      <c r="BG711" s="14">
        <f ca="1">SUM(BE$12:BE711)</f>
        <v>519572.10199999996</v>
      </c>
      <c r="BH711" s="77">
        <f ca="1">SUM(BC$12:BC711)+SUMIF(BD$12:BD711, "&lt;0")</f>
        <v>501059.49900000007</v>
      </c>
      <c r="BJ711" s="78">
        <v>44885</v>
      </c>
      <c r="BK711" s="79">
        <f t="shared" ca="1" si="571"/>
        <v>1750</v>
      </c>
      <c r="BL711" s="79">
        <f t="shared" ca="1" si="589"/>
        <v>1750</v>
      </c>
      <c r="BM711" s="79">
        <f t="shared" ca="1" si="598"/>
        <v>1198.6289999999931</v>
      </c>
      <c r="BN711" s="79">
        <f t="shared" ca="1" si="572"/>
        <v>551.37100000000692</v>
      </c>
      <c r="BO711" s="79">
        <f t="shared" ca="1" si="573"/>
        <v>551.37100000000692</v>
      </c>
      <c r="BP711" s="79">
        <f t="shared" ca="1" si="605"/>
        <v>1177631.601</v>
      </c>
      <c r="BQ711" s="14">
        <f ca="1">SUM(BO$12:BO711)</f>
        <v>598572.10199999996</v>
      </c>
      <c r="BR711" s="77">
        <f ca="1">SUM(BM$12:BM711)+SUMIF(BN$12:BN711, "&lt;0")</f>
        <v>579059.49899999995</v>
      </c>
      <c r="BT711" s="78">
        <v>44885</v>
      </c>
      <c r="BU711" s="79">
        <f t="shared" ca="1" si="574"/>
        <v>2000</v>
      </c>
      <c r="BV711" s="79">
        <f t="shared" ca="1" si="590"/>
        <v>2000</v>
      </c>
      <c r="BW711" s="79">
        <f t="shared" ca="1" si="599"/>
        <v>1277.2162701548386</v>
      </c>
      <c r="BX711" s="79">
        <f t="shared" ca="1" si="575"/>
        <v>722.78372984516136</v>
      </c>
      <c r="BY711" s="79">
        <f t="shared" ca="1" si="576"/>
        <v>722.78372984516136</v>
      </c>
      <c r="BZ711" s="79">
        <f t="shared" ca="1" si="582"/>
        <v>1334081.4901089161</v>
      </c>
      <c r="CA711" s="14">
        <f ca="1">SUM(BY$12:BY711)</f>
        <v>677116.72143949813</v>
      </c>
      <c r="CB711" s="77">
        <f ca="1">SUM(BW$12:BW711)+SUMIF(BX$12:BX711, "&lt;0")</f>
        <v>656964.76866941818</v>
      </c>
      <c r="CD711" s="78">
        <v>44885</v>
      </c>
      <c r="CE711" s="79">
        <f t="shared" ca="1" si="577"/>
        <v>2500</v>
      </c>
      <c r="CF711" s="79">
        <f t="shared" ca="1" si="591"/>
        <v>2500</v>
      </c>
      <c r="CG711" s="79">
        <f t="shared" ca="1" si="600"/>
        <v>1762.7549195304623</v>
      </c>
      <c r="CH711" s="79">
        <f t="shared" ca="1" si="578"/>
        <v>737.2450804695377</v>
      </c>
      <c r="CI711" s="79">
        <f t="shared" ca="1" si="579"/>
        <v>737.2450804695377</v>
      </c>
      <c r="CJ711" s="79">
        <f t="shared" ca="1" si="606"/>
        <v>1639341.6999499127</v>
      </c>
      <c r="CK711" s="14">
        <f ca="1">SUM(CI$12:CI711)</f>
        <v>833116.72143949801</v>
      </c>
      <c r="CL711" s="77">
        <f ca="1">SUM(CG$12:CG711)+SUMIF(CH$12:CH711, "&lt;0")</f>
        <v>806224.97851041472</v>
      </c>
    </row>
    <row r="712" spans="1:90" x14ac:dyDescent="0.2">
      <c r="A712" s="56">
        <v>44886</v>
      </c>
      <c r="B712" s="76">
        <f ca="1">IF($A712&gt;= $C$5,$C$6, INDEX('[1]Historical Data'!$D$2:$D$742, MATCH(A712, '[1]Historical Data'!$B$2:$B$742, 0)))</f>
        <v>1942.7882857142852</v>
      </c>
      <c r="C712" s="79">
        <f t="shared" ca="1" si="583"/>
        <v>1942.7882857142852</v>
      </c>
      <c r="D712" s="79">
        <f t="shared" ca="1" si="592"/>
        <v>1491.6670000000049</v>
      </c>
      <c r="E712" s="79">
        <f t="shared" ca="1" si="554"/>
        <v>451.12128571428025</v>
      </c>
      <c r="F712" s="79">
        <f t="shared" ca="1" si="555"/>
        <v>451.12128571428025</v>
      </c>
      <c r="G712" s="79">
        <f t="shared" ca="1" si="580"/>
        <v>1300645.4327143072</v>
      </c>
      <c r="H712" s="14">
        <f ca="1">SUM(F$12:F712)</f>
        <v>659944.3215714281</v>
      </c>
      <c r="I712" s="77">
        <f ca="1">SUM(D$12:D712)+SUMIF(E$12:E712, "&lt;0")</f>
        <v>640701.11114285665</v>
      </c>
      <c r="J712" s="14"/>
      <c r="K712" s="78">
        <v>44886</v>
      </c>
      <c r="L712" s="79">
        <f t="shared" ca="1" si="556"/>
        <v>1850.8969899038457</v>
      </c>
      <c r="M712" s="79">
        <f t="shared" ca="1" si="584"/>
        <v>1850.8969899038457</v>
      </c>
      <c r="N712" s="79">
        <f t="shared" ca="1" si="593"/>
        <v>1491.6670000000049</v>
      </c>
      <c r="O712" s="79">
        <f t="shared" ca="1" si="557"/>
        <v>359.22998990384076</v>
      </c>
      <c r="P712" s="79">
        <f t="shared" ca="1" si="558"/>
        <v>359.22998990384076</v>
      </c>
      <c r="Q712" s="79">
        <f t="shared" ca="1" si="601"/>
        <v>1242845.8076495284</v>
      </c>
      <c r="R712" s="14">
        <f ca="1">SUM(P$12:P712)</f>
        <v>630814.78079951822</v>
      </c>
      <c r="S712" s="77">
        <f ca="1">SUM(N$12:N712)+SUMIF(O$12:O712, "&lt;0")</f>
        <v>612031.02684999898</v>
      </c>
      <c r="U712" s="78">
        <v>44886</v>
      </c>
      <c r="V712" s="79">
        <f t="shared" ca="1" si="559"/>
        <v>1250</v>
      </c>
      <c r="W712" s="79">
        <f t="shared" ca="1" si="585"/>
        <v>1250</v>
      </c>
      <c r="X712" s="79">
        <f t="shared" ca="1" si="594"/>
        <v>1250</v>
      </c>
      <c r="Y712" s="79">
        <f t="shared" ca="1" si="560"/>
        <v>0</v>
      </c>
      <c r="Z712" s="79">
        <f t="shared" ca="1" si="561"/>
        <v>0</v>
      </c>
      <c r="AA712" s="79">
        <f t="shared" ca="1" si="602"/>
        <v>864881.60100000002</v>
      </c>
      <c r="AB712" s="14">
        <f ca="1">SUM(Z$12:Z712)</f>
        <v>440572.10199999996</v>
      </c>
      <c r="AC712" s="77">
        <f ca="1">SUM(X$12:X712)+SUMIF(Y$12:Y712, "&lt;0")</f>
        <v>424309.49900000001</v>
      </c>
      <c r="AE712" s="78">
        <v>44886</v>
      </c>
      <c r="AF712" s="79">
        <f t="shared" ca="1" si="562"/>
        <v>2000</v>
      </c>
      <c r="AG712" s="79">
        <f t="shared" ca="1" si="586"/>
        <v>2000</v>
      </c>
      <c r="AH712" s="79">
        <f t="shared" ca="1" si="595"/>
        <v>1546.7490235077478</v>
      </c>
      <c r="AI712" s="79">
        <f t="shared" ca="1" si="563"/>
        <v>453.25097649225222</v>
      </c>
      <c r="AJ712" s="79">
        <f t="shared" ca="1" si="564"/>
        <v>453.25097649225222</v>
      </c>
      <c r="AK712" s="79">
        <f t="shared" ca="1" si="581"/>
        <v>1336081.4901089161</v>
      </c>
      <c r="AL712" s="14">
        <f ca="1">SUM(AJ$12:AJ712)</f>
        <v>677569.97241599043</v>
      </c>
      <c r="AM712" s="77">
        <f ca="1">SUM(AH$12:AH712)+SUMIF(AI$12:AI712, "&lt;0")</f>
        <v>658511.51769292587</v>
      </c>
      <c r="AO712" s="78">
        <v>44886</v>
      </c>
      <c r="AP712" s="79">
        <f t="shared" ca="1" si="565"/>
        <v>3000</v>
      </c>
      <c r="AQ712" s="79">
        <f t="shared" ca="1" si="587"/>
        <v>3000</v>
      </c>
      <c r="AR712" s="79">
        <f t="shared" ca="1" si="596"/>
        <v>2055.7929195304741</v>
      </c>
      <c r="AS712" s="79">
        <f t="shared" ca="1" si="566"/>
        <v>944.20708046952586</v>
      </c>
      <c r="AT712" s="79">
        <f t="shared" ca="1" si="567"/>
        <v>944.20708046952586</v>
      </c>
      <c r="AU712" s="79">
        <f t="shared" ca="1" si="603"/>
        <v>1936967.7235622816</v>
      </c>
      <c r="AV712" s="14">
        <f ca="1">SUM(AT$12:AT712)</f>
        <v>984686.95213233691</v>
      </c>
      <c r="AW712" s="77">
        <f ca="1">SUM(AR$12:AR712)+SUMIF(AS$12:AS712, "&lt;0")</f>
        <v>952280.77142994513</v>
      </c>
      <c r="AX712" s="14"/>
      <c r="AZ712" s="78">
        <v>44886</v>
      </c>
      <c r="BA712" s="79">
        <f t="shared" ca="1" si="568"/>
        <v>1500</v>
      </c>
      <c r="BB712" s="79">
        <f t="shared" ca="1" si="588"/>
        <v>1500</v>
      </c>
      <c r="BC712" s="79">
        <f t="shared" ca="1" si="597"/>
        <v>1491.6670000000049</v>
      </c>
      <c r="BD712" s="79">
        <f t="shared" ca="1" si="569"/>
        <v>8.3329999999950815</v>
      </c>
      <c r="BE712" s="79">
        <f t="shared" ca="1" si="570"/>
        <v>8.3329999999950815</v>
      </c>
      <c r="BF712" s="79">
        <f t="shared" ca="1" si="604"/>
        <v>1022131.601</v>
      </c>
      <c r="BG712" s="14">
        <f ca="1">SUM(BE$12:BE712)</f>
        <v>519580.43499999994</v>
      </c>
      <c r="BH712" s="77">
        <f ca="1">SUM(BC$12:BC712)+SUMIF(BD$12:BD712, "&lt;0")</f>
        <v>502551.16600000008</v>
      </c>
      <c r="BJ712" s="78">
        <v>44886</v>
      </c>
      <c r="BK712" s="79">
        <f t="shared" ca="1" si="571"/>
        <v>1750</v>
      </c>
      <c r="BL712" s="79">
        <f t="shared" ca="1" si="589"/>
        <v>1750</v>
      </c>
      <c r="BM712" s="79">
        <f t="shared" ca="1" si="598"/>
        <v>1491.6670000000049</v>
      </c>
      <c r="BN712" s="79">
        <f t="shared" ca="1" si="572"/>
        <v>258.33299999999508</v>
      </c>
      <c r="BO712" s="79">
        <f t="shared" ca="1" si="573"/>
        <v>258.33299999999508</v>
      </c>
      <c r="BP712" s="79">
        <f t="shared" ca="1" si="605"/>
        <v>1179381.601</v>
      </c>
      <c r="BQ712" s="14">
        <f ca="1">SUM(BO$12:BO712)</f>
        <v>598830.43499999994</v>
      </c>
      <c r="BR712" s="77">
        <f ca="1">SUM(BM$12:BM712)+SUMIF(BN$12:BN712, "&lt;0")</f>
        <v>580551.16599999997</v>
      </c>
      <c r="BT712" s="78">
        <v>44886</v>
      </c>
      <c r="BU712" s="79">
        <f t="shared" ca="1" si="574"/>
        <v>2000</v>
      </c>
      <c r="BV712" s="79">
        <f t="shared" ca="1" si="590"/>
        <v>2000</v>
      </c>
      <c r="BW712" s="79">
        <f t="shared" ca="1" si="599"/>
        <v>1546.7490235077478</v>
      </c>
      <c r="BX712" s="79">
        <f t="shared" ca="1" si="575"/>
        <v>453.25097649225222</v>
      </c>
      <c r="BY712" s="79">
        <f t="shared" ca="1" si="576"/>
        <v>453.25097649225222</v>
      </c>
      <c r="BZ712" s="79">
        <f t="shared" ca="1" si="582"/>
        <v>1336081.4901089161</v>
      </c>
      <c r="CA712" s="14">
        <f ca="1">SUM(BY$12:BY712)</f>
        <v>677569.97241599043</v>
      </c>
      <c r="CB712" s="77">
        <f ca="1">SUM(BW$12:BW712)+SUMIF(BX$12:BX712, "&lt;0")</f>
        <v>658511.51769292587</v>
      </c>
      <c r="CD712" s="78">
        <v>44886</v>
      </c>
      <c r="CE712" s="79">
        <f t="shared" ca="1" si="577"/>
        <v>2500</v>
      </c>
      <c r="CF712" s="79">
        <f t="shared" ca="1" si="591"/>
        <v>2500</v>
      </c>
      <c r="CG712" s="79">
        <f t="shared" ca="1" si="600"/>
        <v>2046.7490235077478</v>
      </c>
      <c r="CH712" s="79">
        <f t="shared" ca="1" si="578"/>
        <v>453.25097649225222</v>
      </c>
      <c r="CI712" s="79">
        <f t="shared" ca="1" si="579"/>
        <v>453.25097649225222</v>
      </c>
      <c r="CJ712" s="79">
        <f t="shared" ca="1" si="606"/>
        <v>1641841.6999499127</v>
      </c>
      <c r="CK712" s="14">
        <f ca="1">SUM(CI$12:CI712)</f>
        <v>833569.97241599031</v>
      </c>
      <c r="CL712" s="77">
        <f ca="1">SUM(CG$12:CG712)+SUMIF(CH$12:CH712, "&lt;0")</f>
        <v>808271.72753392241</v>
      </c>
    </row>
    <row r="713" spans="1:90" x14ac:dyDescent="0.2">
      <c r="A713" s="56">
        <v>44887</v>
      </c>
      <c r="B713" s="76">
        <f ca="1">IF($A713&gt;= $C$5,$C$6, INDEX('[1]Historical Data'!$D$2:$D$742, MATCH(A713, '[1]Historical Data'!$B$2:$B$742, 0)))</f>
        <v>1942.7882857142852</v>
      </c>
      <c r="C713" s="79">
        <f t="shared" ca="1" si="583"/>
        <v>1942.7882857142852</v>
      </c>
      <c r="D713" s="79">
        <f t="shared" ca="1" si="592"/>
        <v>1353.3700000000008</v>
      </c>
      <c r="E713" s="79">
        <f t="shared" ca="1" si="554"/>
        <v>589.41828571428437</v>
      </c>
      <c r="F713" s="79">
        <f t="shared" ca="1" si="555"/>
        <v>589.41828571428437</v>
      </c>
      <c r="G713" s="79">
        <f t="shared" ca="1" si="580"/>
        <v>1302588.2210000216</v>
      </c>
      <c r="H713" s="14">
        <f ca="1">SUM(F$12:F713)</f>
        <v>660533.73985714233</v>
      </c>
      <c r="I713" s="77">
        <f ca="1">SUM(D$12:D713)+SUMIF(E$12:E713, "&lt;0")</f>
        <v>642054.48114285665</v>
      </c>
      <c r="J713" s="14"/>
      <c r="K713" s="78">
        <v>44887</v>
      </c>
      <c r="L713" s="79">
        <f t="shared" ca="1" si="556"/>
        <v>1850.8969899038457</v>
      </c>
      <c r="M713" s="79">
        <f t="shared" ca="1" si="584"/>
        <v>1850.8969899038457</v>
      </c>
      <c r="N713" s="79">
        <f t="shared" ca="1" si="593"/>
        <v>1353.3700000000008</v>
      </c>
      <c r="O713" s="79">
        <f t="shared" ca="1" si="557"/>
        <v>497.52698990384488</v>
      </c>
      <c r="P713" s="79">
        <f t="shared" ca="1" si="558"/>
        <v>497.52698990384488</v>
      </c>
      <c r="Q713" s="79">
        <f t="shared" ca="1" si="601"/>
        <v>1244696.7046394323</v>
      </c>
      <c r="R713" s="14">
        <f ca="1">SUM(P$12:P713)</f>
        <v>631312.30778942211</v>
      </c>
      <c r="S713" s="77">
        <f ca="1">SUM(N$12:N713)+SUMIF(O$12:O713, "&lt;0")</f>
        <v>613384.39684999897</v>
      </c>
      <c r="U713" s="78">
        <v>44887</v>
      </c>
      <c r="V713" s="79">
        <f t="shared" ca="1" si="559"/>
        <v>1250</v>
      </c>
      <c r="W713" s="79">
        <f t="shared" ca="1" si="585"/>
        <v>1250</v>
      </c>
      <c r="X713" s="79">
        <f t="shared" ca="1" si="594"/>
        <v>1250</v>
      </c>
      <c r="Y713" s="79">
        <f t="shared" ca="1" si="560"/>
        <v>0</v>
      </c>
      <c r="Z713" s="79">
        <f t="shared" ca="1" si="561"/>
        <v>0</v>
      </c>
      <c r="AA713" s="79">
        <f t="shared" ca="1" si="602"/>
        <v>866131.60100000002</v>
      </c>
      <c r="AB713" s="14">
        <f ca="1">SUM(Z$12:Z713)</f>
        <v>440572.10199999996</v>
      </c>
      <c r="AC713" s="77">
        <f ca="1">SUM(X$12:X713)+SUMIF(Y$12:Y713, "&lt;0")</f>
        <v>425559.49900000001</v>
      </c>
      <c r="AE713" s="78">
        <v>44887</v>
      </c>
      <c r="AF713" s="79">
        <f t="shared" ca="1" si="562"/>
        <v>2000</v>
      </c>
      <c r="AG713" s="79">
        <f t="shared" ca="1" si="586"/>
        <v>2000</v>
      </c>
      <c r="AH713" s="79">
        <f t="shared" ca="1" si="595"/>
        <v>1384.9467768606407</v>
      </c>
      <c r="AI713" s="79">
        <f t="shared" ca="1" si="563"/>
        <v>615.05322313935926</v>
      </c>
      <c r="AJ713" s="79">
        <f t="shared" ca="1" si="564"/>
        <v>615.05322313935926</v>
      </c>
      <c r="AK713" s="79">
        <f t="shared" ca="1" si="581"/>
        <v>1338081.4901089161</v>
      </c>
      <c r="AL713" s="14">
        <f ca="1">SUM(AJ$12:AJ713)</f>
        <v>678185.0256391298</v>
      </c>
      <c r="AM713" s="77">
        <f ca="1">SUM(AH$12:AH713)+SUMIF(AI$12:AI713, "&lt;0")</f>
        <v>659896.4644697865</v>
      </c>
      <c r="AO713" s="78">
        <v>44887</v>
      </c>
      <c r="AP713" s="79">
        <f t="shared" ca="1" si="565"/>
        <v>3000</v>
      </c>
      <c r="AQ713" s="79">
        <f t="shared" ca="1" si="587"/>
        <v>3000</v>
      </c>
      <c r="AR713" s="79">
        <f t="shared" ca="1" si="596"/>
        <v>1917.4959195304698</v>
      </c>
      <c r="AS713" s="79">
        <f t="shared" ca="1" si="566"/>
        <v>1082.5040804695302</v>
      </c>
      <c r="AT713" s="79">
        <f t="shared" ca="1" si="567"/>
        <v>1082.5040804695302</v>
      </c>
      <c r="AU713" s="79">
        <f t="shared" ca="1" si="603"/>
        <v>1939967.7235622816</v>
      </c>
      <c r="AV713" s="14">
        <f ca="1">SUM(AT$12:AT713)</f>
        <v>985769.4562128064</v>
      </c>
      <c r="AW713" s="77">
        <f ca="1">SUM(AR$12:AR713)+SUMIF(AS$12:AS713, "&lt;0")</f>
        <v>954198.26734947565</v>
      </c>
      <c r="AX713" s="14"/>
      <c r="AZ713" s="78">
        <v>44887</v>
      </c>
      <c r="BA713" s="79">
        <f t="shared" ca="1" si="568"/>
        <v>1500</v>
      </c>
      <c r="BB713" s="79">
        <f t="shared" ca="1" si="588"/>
        <v>1500</v>
      </c>
      <c r="BC713" s="79">
        <f t="shared" ca="1" si="597"/>
        <v>1353.3700000000008</v>
      </c>
      <c r="BD713" s="79">
        <f t="shared" ca="1" si="569"/>
        <v>146.6299999999992</v>
      </c>
      <c r="BE713" s="79">
        <f t="shared" ca="1" si="570"/>
        <v>146.6299999999992</v>
      </c>
      <c r="BF713" s="79">
        <f t="shared" ca="1" si="604"/>
        <v>1023631.601</v>
      </c>
      <c r="BG713" s="14">
        <f ca="1">SUM(BE$12:BE713)</f>
        <v>519727.06499999994</v>
      </c>
      <c r="BH713" s="77">
        <f ca="1">SUM(BC$12:BC713)+SUMIF(BD$12:BD713, "&lt;0")</f>
        <v>503904.53600000008</v>
      </c>
      <c r="BJ713" s="78">
        <v>44887</v>
      </c>
      <c r="BK713" s="79">
        <f t="shared" ca="1" si="571"/>
        <v>1750</v>
      </c>
      <c r="BL713" s="79">
        <f t="shared" ca="1" si="589"/>
        <v>1750</v>
      </c>
      <c r="BM713" s="79">
        <f t="shared" ca="1" si="598"/>
        <v>1353.3700000000008</v>
      </c>
      <c r="BN713" s="79">
        <f t="shared" ca="1" si="572"/>
        <v>396.6299999999992</v>
      </c>
      <c r="BO713" s="79">
        <f t="shared" ca="1" si="573"/>
        <v>396.6299999999992</v>
      </c>
      <c r="BP713" s="79">
        <f t="shared" ca="1" si="605"/>
        <v>1181131.601</v>
      </c>
      <c r="BQ713" s="14">
        <f ca="1">SUM(BO$12:BO713)</f>
        <v>599227.06499999994</v>
      </c>
      <c r="BR713" s="77">
        <f ca="1">SUM(BM$12:BM713)+SUMIF(BN$12:BN713, "&lt;0")</f>
        <v>581904.53599999996</v>
      </c>
      <c r="BT713" s="78">
        <v>44887</v>
      </c>
      <c r="BU713" s="79">
        <f t="shared" ca="1" si="574"/>
        <v>2000</v>
      </c>
      <c r="BV713" s="79">
        <f t="shared" ca="1" si="590"/>
        <v>2000</v>
      </c>
      <c r="BW713" s="79">
        <f t="shared" ca="1" si="599"/>
        <v>1384.9467768606407</v>
      </c>
      <c r="BX713" s="79">
        <f t="shared" ca="1" si="575"/>
        <v>615.05322313935926</v>
      </c>
      <c r="BY713" s="79">
        <f t="shared" ca="1" si="576"/>
        <v>615.05322313935926</v>
      </c>
      <c r="BZ713" s="79">
        <f t="shared" ca="1" si="582"/>
        <v>1338081.4901089161</v>
      </c>
      <c r="CA713" s="14">
        <f ca="1">SUM(BY$12:BY713)</f>
        <v>678185.0256391298</v>
      </c>
      <c r="CB713" s="77">
        <f ca="1">SUM(BW$12:BW713)+SUMIF(BX$12:BX713, "&lt;0")</f>
        <v>659896.4644697865</v>
      </c>
      <c r="CD713" s="78">
        <v>44887</v>
      </c>
      <c r="CE713" s="79">
        <f t="shared" ca="1" si="577"/>
        <v>2500</v>
      </c>
      <c r="CF713" s="79">
        <f t="shared" ca="1" si="591"/>
        <v>2500</v>
      </c>
      <c r="CG713" s="79">
        <f t="shared" ca="1" si="600"/>
        <v>1884.9467768606407</v>
      </c>
      <c r="CH713" s="79">
        <f t="shared" ca="1" si="578"/>
        <v>615.05322313935926</v>
      </c>
      <c r="CI713" s="79">
        <f t="shared" ca="1" si="579"/>
        <v>615.05322313935926</v>
      </c>
      <c r="CJ713" s="79">
        <f t="shared" ca="1" si="606"/>
        <v>1644341.6999499127</v>
      </c>
      <c r="CK713" s="14">
        <f ca="1">SUM(CI$12:CI713)</f>
        <v>834185.02563912969</v>
      </c>
      <c r="CL713" s="77">
        <f ca="1">SUM(CG$12:CG713)+SUMIF(CH$12:CH713, "&lt;0")</f>
        <v>810156.67431078304</v>
      </c>
    </row>
    <row r="714" spans="1:90" x14ac:dyDescent="0.2">
      <c r="A714" s="56">
        <v>44888</v>
      </c>
      <c r="B714" s="76">
        <f ca="1">IF($A714&gt;= $C$5,$C$6, INDEX('[1]Historical Data'!$D$2:$D$742, MATCH(A714, '[1]Historical Data'!$B$2:$B$742, 0)))</f>
        <v>1942.7882857142852</v>
      </c>
      <c r="C714" s="79">
        <f t="shared" ca="1" si="583"/>
        <v>1942.7882857142852</v>
      </c>
      <c r="D714" s="79">
        <f t="shared" ca="1" si="592"/>
        <v>609.47499999999627</v>
      </c>
      <c r="E714" s="79">
        <f t="shared" ca="1" si="554"/>
        <v>1333.3132857142889</v>
      </c>
      <c r="F714" s="79">
        <f t="shared" ca="1" si="555"/>
        <v>1333.3132857142889</v>
      </c>
      <c r="G714" s="79">
        <f t="shared" ca="1" si="580"/>
        <v>1304531.0092857359</v>
      </c>
      <c r="H714" s="14">
        <f ca="1">SUM(F$12:F714)</f>
        <v>661867.05314285657</v>
      </c>
      <c r="I714" s="77">
        <f ca="1">SUM(D$12:D714)+SUMIF(E$12:E714, "&lt;0")</f>
        <v>642663.95614285662</v>
      </c>
      <c r="J714" s="14"/>
      <c r="K714" s="78">
        <v>44888</v>
      </c>
      <c r="L714" s="79">
        <f t="shared" ca="1" si="556"/>
        <v>1850.8969899038457</v>
      </c>
      <c r="M714" s="79">
        <f t="shared" ca="1" si="584"/>
        <v>1850.8969899038457</v>
      </c>
      <c r="N714" s="79">
        <f t="shared" ca="1" si="593"/>
        <v>609.47499999999627</v>
      </c>
      <c r="O714" s="79">
        <f t="shared" ca="1" si="557"/>
        <v>1241.4219899038494</v>
      </c>
      <c r="P714" s="79">
        <f t="shared" ca="1" si="558"/>
        <v>1241.4219899038494</v>
      </c>
      <c r="Q714" s="79">
        <f t="shared" ca="1" si="601"/>
        <v>1246547.6016293361</v>
      </c>
      <c r="R714" s="14">
        <f ca="1">SUM(P$12:P714)</f>
        <v>632553.72977932601</v>
      </c>
      <c r="S714" s="77">
        <f ca="1">SUM(N$12:N714)+SUMIF(O$12:O714, "&lt;0")</f>
        <v>613993.87184999895</v>
      </c>
      <c r="U714" s="78">
        <v>44888</v>
      </c>
      <c r="V714" s="79">
        <f t="shared" ca="1" si="559"/>
        <v>1250</v>
      </c>
      <c r="W714" s="79">
        <f t="shared" ca="1" si="585"/>
        <v>1250</v>
      </c>
      <c r="X714" s="79">
        <f t="shared" ca="1" si="594"/>
        <v>954.51200000000199</v>
      </c>
      <c r="Y714" s="79">
        <f t="shared" ca="1" si="560"/>
        <v>295.48799999999801</v>
      </c>
      <c r="Z714" s="79">
        <f t="shared" ca="1" si="561"/>
        <v>295.48799999999801</v>
      </c>
      <c r="AA714" s="79">
        <f t="shared" ca="1" si="602"/>
        <v>867381.60100000002</v>
      </c>
      <c r="AB714" s="14">
        <f ca="1">SUM(Z$12:Z714)</f>
        <v>440867.58999999997</v>
      </c>
      <c r="AC714" s="77">
        <f ca="1">SUM(X$12:X714)+SUMIF(Y$12:Y714, "&lt;0")</f>
        <v>426514.011</v>
      </c>
      <c r="AE714" s="78">
        <v>44888</v>
      </c>
      <c r="AF714" s="79">
        <f t="shared" ca="1" si="562"/>
        <v>2000</v>
      </c>
      <c r="AG714" s="79">
        <f t="shared" ca="1" si="586"/>
        <v>2000</v>
      </c>
      <c r="AH714" s="79">
        <f t="shared" ca="1" si="595"/>
        <v>617.54653021353329</v>
      </c>
      <c r="AI714" s="79">
        <f t="shared" ca="1" si="563"/>
        <v>1382.4534697864667</v>
      </c>
      <c r="AJ714" s="79">
        <f t="shared" ca="1" si="564"/>
        <v>1382.4534697864667</v>
      </c>
      <c r="AK714" s="79">
        <f t="shared" ca="1" si="581"/>
        <v>1340081.4901089161</v>
      </c>
      <c r="AL714" s="14">
        <f ca="1">SUM(AJ$12:AJ714)</f>
        <v>679567.47910891625</v>
      </c>
      <c r="AM714" s="77">
        <f ca="1">SUM(AH$12:AH714)+SUMIF(AI$12:AI714, "&lt;0")</f>
        <v>660514.01100000006</v>
      </c>
      <c r="AO714" s="78">
        <v>44888</v>
      </c>
      <c r="AP714" s="79">
        <f t="shared" ca="1" si="565"/>
        <v>3000</v>
      </c>
      <c r="AQ714" s="79">
        <f t="shared" ca="1" si="587"/>
        <v>3000</v>
      </c>
      <c r="AR714" s="79">
        <f t="shared" ca="1" si="596"/>
        <v>1173.6009195304657</v>
      </c>
      <c r="AS714" s="79">
        <f t="shared" ca="1" si="566"/>
        <v>1826.3990804695343</v>
      </c>
      <c r="AT714" s="79">
        <f t="shared" ca="1" si="567"/>
        <v>1826.3990804695343</v>
      </c>
      <c r="AU714" s="79">
        <f t="shared" ca="1" si="603"/>
        <v>1942967.7235622816</v>
      </c>
      <c r="AV714" s="14">
        <f ca="1">SUM(AT$12:AT714)</f>
        <v>987595.8552932759</v>
      </c>
      <c r="AW714" s="77">
        <f ca="1">SUM(AR$12:AR714)+SUMIF(AS$12:AS714, "&lt;0")</f>
        <v>955371.86826900614</v>
      </c>
      <c r="AX714" s="14"/>
      <c r="AZ714" s="78">
        <v>44888</v>
      </c>
      <c r="BA714" s="79">
        <f t="shared" ca="1" si="568"/>
        <v>1500</v>
      </c>
      <c r="BB714" s="79">
        <f t="shared" ca="1" si="588"/>
        <v>1500</v>
      </c>
      <c r="BC714" s="79">
        <f t="shared" ca="1" si="597"/>
        <v>609.47499999999627</v>
      </c>
      <c r="BD714" s="79">
        <f t="shared" ca="1" si="569"/>
        <v>890.52500000000373</v>
      </c>
      <c r="BE714" s="79">
        <f t="shared" ca="1" si="570"/>
        <v>890.52500000000373</v>
      </c>
      <c r="BF714" s="79">
        <f t="shared" ca="1" si="604"/>
        <v>1025131.601</v>
      </c>
      <c r="BG714" s="14">
        <f ca="1">SUM(BE$12:BE714)</f>
        <v>520617.58999999997</v>
      </c>
      <c r="BH714" s="77">
        <f ca="1">SUM(BC$12:BC714)+SUMIF(BD$12:BD714, "&lt;0")</f>
        <v>504514.01100000006</v>
      </c>
      <c r="BJ714" s="78">
        <v>44888</v>
      </c>
      <c r="BK714" s="79">
        <f t="shared" ca="1" si="571"/>
        <v>1750</v>
      </c>
      <c r="BL714" s="79">
        <f t="shared" ca="1" si="589"/>
        <v>1750</v>
      </c>
      <c r="BM714" s="79">
        <f t="shared" ca="1" si="598"/>
        <v>609.47499999999627</v>
      </c>
      <c r="BN714" s="79">
        <f t="shared" ca="1" si="572"/>
        <v>1140.5250000000037</v>
      </c>
      <c r="BO714" s="79">
        <f t="shared" ca="1" si="573"/>
        <v>1140.5250000000037</v>
      </c>
      <c r="BP714" s="79">
        <f t="shared" ca="1" si="605"/>
        <v>1182881.601</v>
      </c>
      <c r="BQ714" s="14">
        <f ca="1">SUM(BO$12:BO714)</f>
        <v>600367.59</v>
      </c>
      <c r="BR714" s="77">
        <f ca="1">SUM(BM$12:BM714)+SUMIF(BN$12:BN714, "&lt;0")</f>
        <v>582514.01099999994</v>
      </c>
      <c r="BT714" s="78">
        <v>44888</v>
      </c>
      <c r="BU714" s="79">
        <f t="shared" ca="1" si="574"/>
        <v>2000</v>
      </c>
      <c r="BV714" s="79">
        <f t="shared" ca="1" si="590"/>
        <v>2000</v>
      </c>
      <c r="BW714" s="79">
        <f t="shared" ca="1" si="599"/>
        <v>617.54653021353329</v>
      </c>
      <c r="BX714" s="79">
        <f t="shared" ca="1" si="575"/>
        <v>1382.4534697864667</v>
      </c>
      <c r="BY714" s="79">
        <f t="shared" ca="1" si="576"/>
        <v>1382.4534697864667</v>
      </c>
      <c r="BZ714" s="79">
        <f t="shared" ca="1" si="582"/>
        <v>1340081.4901089161</v>
      </c>
      <c r="CA714" s="14">
        <f ca="1">SUM(BY$12:BY714)</f>
        <v>679567.47910891625</v>
      </c>
      <c r="CB714" s="77">
        <f ca="1">SUM(BW$12:BW714)+SUMIF(BX$12:BX714, "&lt;0")</f>
        <v>660514.01100000006</v>
      </c>
      <c r="CD714" s="78">
        <v>44888</v>
      </c>
      <c r="CE714" s="79">
        <f t="shared" ca="1" si="577"/>
        <v>2500</v>
      </c>
      <c r="CF714" s="79">
        <f t="shared" ca="1" si="591"/>
        <v>2500</v>
      </c>
      <c r="CG714" s="79">
        <f t="shared" ca="1" si="600"/>
        <v>1117.5465302135333</v>
      </c>
      <c r="CH714" s="79">
        <f t="shared" ca="1" si="578"/>
        <v>1382.4534697864667</v>
      </c>
      <c r="CI714" s="79">
        <f t="shared" ca="1" si="579"/>
        <v>1382.4534697864667</v>
      </c>
      <c r="CJ714" s="79">
        <f t="shared" ca="1" si="606"/>
        <v>1646841.6999499127</v>
      </c>
      <c r="CK714" s="14">
        <f ca="1">SUM(CI$12:CI714)</f>
        <v>835567.47910891613</v>
      </c>
      <c r="CL714" s="77">
        <f ca="1">SUM(CG$12:CG714)+SUMIF(CH$12:CH714, "&lt;0")</f>
        <v>811274.2208409966</v>
      </c>
    </row>
    <row r="715" spans="1:90" x14ac:dyDescent="0.2">
      <c r="A715" s="56">
        <v>44889</v>
      </c>
      <c r="B715" s="76">
        <f ca="1">IF($A715&gt;= $C$5,$C$6, INDEX('[1]Historical Data'!$D$2:$D$742, MATCH(A715, '[1]Historical Data'!$B$2:$B$742, 0)))</f>
        <v>1942.7882857142852</v>
      </c>
      <c r="C715" s="79">
        <f t="shared" ca="1" si="583"/>
        <v>1942.7882857142852</v>
      </c>
      <c r="D715" s="79">
        <f t="shared" ca="1" si="592"/>
        <v>771.04900000000134</v>
      </c>
      <c r="E715" s="79">
        <f t="shared" ca="1" si="554"/>
        <v>1171.7392857142838</v>
      </c>
      <c r="F715" s="79">
        <f t="shared" ca="1" si="555"/>
        <v>1171.7392857142838</v>
      </c>
      <c r="G715" s="79">
        <f t="shared" ca="1" si="580"/>
        <v>1306473.7975714502</v>
      </c>
      <c r="H715" s="14">
        <f ca="1">SUM(F$12:F715)</f>
        <v>663038.7924285708</v>
      </c>
      <c r="I715" s="77">
        <f ca="1">SUM(D$12:D715)+SUMIF(E$12:E715, "&lt;0")</f>
        <v>643435.00514285662</v>
      </c>
      <c r="J715" s="14"/>
      <c r="K715" s="78">
        <v>44889</v>
      </c>
      <c r="L715" s="79">
        <f t="shared" ca="1" si="556"/>
        <v>1850.8969899038457</v>
      </c>
      <c r="M715" s="79">
        <f t="shared" ca="1" si="584"/>
        <v>1850.8969899038457</v>
      </c>
      <c r="N715" s="79">
        <f t="shared" ca="1" si="593"/>
        <v>771.04900000000134</v>
      </c>
      <c r="O715" s="79">
        <f t="shared" ca="1" si="557"/>
        <v>1079.8479899038443</v>
      </c>
      <c r="P715" s="79">
        <f t="shared" ca="1" si="558"/>
        <v>1079.8479899038443</v>
      </c>
      <c r="Q715" s="79">
        <f t="shared" ca="1" si="601"/>
        <v>1248398.49861924</v>
      </c>
      <c r="R715" s="14">
        <f ca="1">SUM(P$12:P715)</f>
        <v>633633.57776922989</v>
      </c>
      <c r="S715" s="77">
        <f ca="1">SUM(N$12:N715)+SUMIF(O$12:O715, "&lt;0")</f>
        <v>614764.92084999895</v>
      </c>
      <c r="U715" s="78">
        <v>44889</v>
      </c>
      <c r="V715" s="79">
        <f t="shared" ca="1" si="559"/>
        <v>1250</v>
      </c>
      <c r="W715" s="79">
        <f t="shared" ca="1" si="585"/>
        <v>1250</v>
      </c>
      <c r="X715" s="79">
        <f t="shared" ca="1" si="594"/>
        <v>771.04900000000134</v>
      </c>
      <c r="Y715" s="79">
        <f t="shared" ca="1" si="560"/>
        <v>478.95099999999866</v>
      </c>
      <c r="Z715" s="79">
        <f t="shared" ca="1" si="561"/>
        <v>478.95099999999866</v>
      </c>
      <c r="AA715" s="79">
        <f t="shared" ca="1" si="602"/>
        <v>868631.60100000002</v>
      </c>
      <c r="AB715" s="14">
        <f ca="1">SUM(Z$12:Z715)</f>
        <v>441346.54099999997</v>
      </c>
      <c r="AC715" s="77">
        <f ca="1">SUM(X$12:X715)+SUMIF(Y$12:Y715, "&lt;0")</f>
        <v>427285.06</v>
      </c>
      <c r="AE715" s="78">
        <v>44889</v>
      </c>
      <c r="AF715" s="79">
        <f t="shared" ca="1" si="562"/>
        <v>2000</v>
      </c>
      <c r="AG715" s="79">
        <f t="shared" ca="1" si="586"/>
        <v>2000</v>
      </c>
      <c r="AH715" s="79">
        <f t="shared" ca="1" si="595"/>
        <v>771.04900000000134</v>
      </c>
      <c r="AI715" s="79">
        <f t="shared" ca="1" si="563"/>
        <v>1228.9509999999987</v>
      </c>
      <c r="AJ715" s="79">
        <f t="shared" ca="1" si="564"/>
        <v>1228.9509999999987</v>
      </c>
      <c r="AK715" s="79">
        <f t="shared" ca="1" si="581"/>
        <v>1342081.4901089161</v>
      </c>
      <c r="AL715" s="14">
        <f ca="1">SUM(AJ$12:AJ715)</f>
        <v>680796.43010891625</v>
      </c>
      <c r="AM715" s="77">
        <f ca="1">SUM(AH$12:AH715)+SUMIF(AI$12:AI715, "&lt;0")</f>
        <v>661285.06000000006</v>
      </c>
      <c r="AO715" s="78">
        <v>44889</v>
      </c>
      <c r="AP715" s="79">
        <f t="shared" ca="1" si="565"/>
        <v>3000</v>
      </c>
      <c r="AQ715" s="79">
        <f t="shared" ca="1" si="587"/>
        <v>3000</v>
      </c>
      <c r="AR715" s="79">
        <f t="shared" ca="1" si="596"/>
        <v>1335.1749195304703</v>
      </c>
      <c r="AS715" s="79">
        <f t="shared" ca="1" si="566"/>
        <v>1664.8250804695297</v>
      </c>
      <c r="AT715" s="79">
        <f t="shared" ca="1" si="567"/>
        <v>1664.8250804695297</v>
      </c>
      <c r="AU715" s="79">
        <f t="shared" ca="1" si="603"/>
        <v>1945967.7235622816</v>
      </c>
      <c r="AV715" s="14">
        <f ca="1">SUM(AT$12:AT715)</f>
        <v>989260.68037374539</v>
      </c>
      <c r="AW715" s="77">
        <f ca="1">SUM(AR$12:AR715)+SUMIF(AS$12:AS715, "&lt;0")</f>
        <v>956707.04318853666</v>
      </c>
      <c r="AX715" s="14"/>
      <c r="AZ715" s="78">
        <v>44889</v>
      </c>
      <c r="BA715" s="79">
        <f t="shared" ca="1" si="568"/>
        <v>1500</v>
      </c>
      <c r="BB715" s="79">
        <f t="shared" ca="1" si="588"/>
        <v>1500</v>
      </c>
      <c r="BC715" s="79">
        <f t="shared" ca="1" si="597"/>
        <v>771.04900000000134</v>
      </c>
      <c r="BD715" s="79">
        <f t="shared" ca="1" si="569"/>
        <v>728.95099999999866</v>
      </c>
      <c r="BE715" s="79">
        <f t="shared" ca="1" si="570"/>
        <v>728.95099999999866</v>
      </c>
      <c r="BF715" s="79">
        <f t="shared" ca="1" si="604"/>
        <v>1026631.601</v>
      </c>
      <c r="BG715" s="14">
        <f ca="1">SUM(BE$12:BE715)</f>
        <v>521346.54099999997</v>
      </c>
      <c r="BH715" s="77">
        <f ca="1">SUM(BC$12:BC715)+SUMIF(BD$12:BD715, "&lt;0")</f>
        <v>505285.06000000006</v>
      </c>
      <c r="BJ715" s="78">
        <v>44889</v>
      </c>
      <c r="BK715" s="79">
        <f t="shared" ca="1" si="571"/>
        <v>1750</v>
      </c>
      <c r="BL715" s="79">
        <f t="shared" ca="1" si="589"/>
        <v>1750</v>
      </c>
      <c r="BM715" s="79">
        <f t="shared" ca="1" si="598"/>
        <v>771.04900000000134</v>
      </c>
      <c r="BN715" s="79">
        <f t="shared" ca="1" si="572"/>
        <v>978.95099999999866</v>
      </c>
      <c r="BO715" s="79">
        <f t="shared" ca="1" si="573"/>
        <v>978.95099999999866</v>
      </c>
      <c r="BP715" s="79">
        <f t="shared" ca="1" si="605"/>
        <v>1184631.601</v>
      </c>
      <c r="BQ715" s="14">
        <f ca="1">SUM(BO$12:BO715)</f>
        <v>601346.54099999997</v>
      </c>
      <c r="BR715" s="77">
        <f ca="1">SUM(BM$12:BM715)+SUMIF(BN$12:BN715, "&lt;0")</f>
        <v>583285.05999999994</v>
      </c>
      <c r="BT715" s="78">
        <v>44889</v>
      </c>
      <c r="BU715" s="79">
        <f t="shared" ca="1" si="574"/>
        <v>2000</v>
      </c>
      <c r="BV715" s="79">
        <f t="shared" ca="1" si="590"/>
        <v>2000</v>
      </c>
      <c r="BW715" s="79">
        <f t="shared" ca="1" si="599"/>
        <v>771.04900000000134</v>
      </c>
      <c r="BX715" s="79">
        <f t="shared" ca="1" si="575"/>
        <v>1228.9509999999987</v>
      </c>
      <c r="BY715" s="79">
        <f t="shared" ca="1" si="576"/>
        <v>1228.9509999999987</v>
      </c>
      <c r="BZ715" s="79">
        <f t="shared" ca="1" si="582"/>
        <v>1342081.4901089161</v>
      </c>
      <c r="CA715" s="14">
        <f ca="1">SUM(BY$12:BY715)</f>
        <v>680796.43010891625</v>
      </c>
      <c r="CB715" s="77">
        <f ca="1">SUM(BW$12:BW715)+SUMIF(BX$12:BX715, "&lt;0")</f>
        <v>661285.06000000006</v>
      </c>
      <c r="CD715" s="78">
        <v>44889</v>
      </c>
      <c r="CE715" s="79">
        <f t="shared" ca="1" si="577"/>
        <v>2500</v>
      </c>
      <c r="CF715" s="79">
        <f t="shared" ca="1" si="591"/>
        <v>2500</v>
      </c>
      <c r="CG715" s="79">
        <f t="shared" ca="1" si="600"/>
        <v>1255.6152835664354</v>
      </c>
      <c r="CH715" s="79">
        <f t="shared" ca="1" si="578"/>
        <v>1244.3847164335646</v>
      </c>
      <c r="CI715" s="79">
        <f t="shared" ca="1" si="579"/>
        <v>1244.3847164335646</v>
      </c>
      <c r="CJ715" s="79">
        <f t="shared" ca="1" si="606"/>
        <v>1649341.6999499127</v>
      </c>
      <c r="CK715" s="14">
        <f ca="1">SUM(CI$12:CI715)</f>
        <v>836811.86382534972</v>
      </c>
      <c r="CL715" s="77">
        <f ca="1">SUM(CG$12:CG715)+SUMIF(CH$12:CH715, "&lt;0")</f>
        <v>812529.83612456301</v>
      </c>
    </row>
    <row r="716" spans="1:90" x14ac:dyDescent="0.2">
      <c r="A716" s="56">
        <v>44890</v>
      </c>
      <c r="B716" s="76">
        <f ca="1">IF($A716&gt;= $C$5,$C$6, INDEX('[1]Historical Data'!$D$2:$D$742, MATCH(A716, '[1]Historical Data'!$B$2:$B$742, 0)))</f>
        <v>1942.7882857142852</v>
      </c>
      <c r="C716" s="79">
        <f t="shared" ca="1" si="583"/>
        <v>1942.7882857142852</v>
      </c>
      <c r="D716" s="79">
        <f t="shared" ca="1" si="592"/>
        <v>0</v>
      </c>
      <c r="E716" s="79">
        <f t="shared" ref="E716:E754" ca="1" si="607">B716-D716</f>
        <v>1942.7882857142852</v>
      </c>
      <c r="F716" s="79">
        <f t="shared" ref="F716:F760" ca="1" si="608">IF(E716 &gt; 0, E716, 0)</f>
        <v>1942.7882857142852</v>
      </c>
      <c r="G716" s="79">
        <f t="shared" ca="1" si="580"/>
        <v>1308416.5858571646</v>
      </c>
      <c r="H716" s="14">
        <f ca="1">SUM(F$12:F716)</f>
        <v>664981.58071428514</v>
      </c>
      <c r="I716" s="77">
        <f ca="1">SUM(D$12:D716)+SUMIF(E$12:E716, "&lt;0")</f>
        <v>643435.00514285662</v>
      </c>
      <c r="J716" s="14"/>
      <c r="K716" s="78">
        <v>44890</v>
      </c>
      <c r="L716" s="79">
        <f t="shared" ref="L716:L752" ca="1" si="609">IF(K716&lt;M$5, $B716, MIN(M$7, M$9 + $C$8*(K716-M$5)))</f>
        <v>1850.8969899038457</v>
      </c>
      <c r="M716" s="79">
        <f t="shared" ca="1" si="584"/>
        <v>1850.8969899038457</v>
      </c>
      <c r="N716" s="79">
        <f t="shared" ca="1" si="593"/>
        <v>0</v>
      </c>
      <c r="O716" s="79">
        <f t="shared" ref="O716:O754" ca="1" si="610">L716-N716</f>
        <v>1850.8969899038457</v>
      </c>
      <c r="P716" s="79">
        <f t="shared" ref="P716:P754" ca="1" si="611">IF(O716 &gt; 0, O716, 0)</f>
        <v>1850.8969899038457</v>
      </c>
      <c r="Q716" s="79">
        <f t="shared" ca="1" si="601"/>
        <v>1250249.3956091439</v>
      </c>
      <c r="R716" s="14">
        <f ca="1">SUM(P$12:P716)</f>
        <v>635484.47475913377</v>
      </c>
      <c r="S716" s="77">
        <f ca="1">SUM(N$12:N716)+SUMIF(O$12:O716, "&lt;0")</f>
        <v>614764.92084999895</v>
      </c>
      <c r="U716" s="78">
        <v>44890</v>
      </c>
      <c r="V716" s="79">
        <f t="shared" ref="V716:V752" ca="1" si="612">IF(U716&lt;W$5, $B716, MIN(W$7, W$9 + $C$8*(U716-W$5)))</f>
        <v>1250</v>
      </c>
      <c r="W716" s="79">
        <f t="shared" ca="1" si="585"/>
        <v>1250</v>
      </c>
      <c r="X716" s="79">
        <f t="shared" ca="1" si="594"/>
        <v>0</v>
      </c>
      <c r="Y716" s="79">
        <f t="shared" ref="Y716:Y754" ca="1" si="613">V716-X716</f>
        <v>1250</v>
      </c>
      <c r="Z716" s="79">
        <f t="shared" ref="Z716:Z754" ca="1" si="614">IF(Y716 &gt; 0, Y716, 0)</f>
        <v>1250</v>
      </c>
      <c r="AA716" s="79">
        <f t="shared" ca="1" si="602"/>
        <v>869881.60100000002</v>
      </c>
      <c r="AB716" s="14">
        <f ca="1">SUM(Z$12:Z716)</f>
        <v>442596.54099999997</v>
      </c>
      <c r="AC716" s="77">
        <f ca="1">SUM(X$12:X716)+SUMIF(Y$12:Y716, "&lt;0")</f>
        <v>427285.06</v>
      </c>
      <c r="AE716" s="78">
        <v>44890</v>
      </c>
      <c r="AF716" s="79">
        <f t="shared" ref="AF716:AF755" ca="1" si="615">IF(AE716&lt;AG$5, $B716, MIN(AG$7, AG$9 + $C$8*(AE716-AG$5)))</f>
        <v>2000</v>
      </c>
      <c r="AG716" s="79">
        <f t="shared" ca="1" si="586"/>
        <v>2000</v>
      </c>
      <c r="AH716" s="79">
        <f t="shared" ca="1" si="595"/>
        <v>0</v>
      </c>
      <c r="AI716" s="79">
        <f t="shared" ref="AI716:AI755" ca="1" si="616">AF716-AH716</f>
        <v>2000</v>
      </c>
      <c r="AJ716" s="79">
        <f t="shared" ref="AJ716:AJ755" ca="1" si="617">IF(AI716 &gt; 0, AI716, 0)</f>
        <v>2000</v>
      </c>
      <c r="AK716" s="79">
        <f t="shared" ca="1" si="581"/>
        <v>1344081.4901089161</v>
      </c>
      <c r="AL716" s="14">
        <f ca="1">SUM(AJ$12:AJ716)</f>
        <v>682796.43010891625</v>
      </c>
      <c r="AM716" s="77">
        <f ca="1">SUM(AH$12:AH716)+SUMIF(AI$12:AI716, "&lt;0")</f>
        <v>661285.06000000006</v>
      </c>
      <c r="AO716" s="78">
        <v>44890</v>
      </c>
      <c r="AP716" s="79">
        <f t="shared" ref="AP716:AP755" ca="1" si="618">IF(AO716&lt;AQ$5, $B716, MIN(AQ$7, AQ$9 + $C$8*(AO716-AQ$5)))</f>
        <v>3000</v>
      </c>
      <c r="AQ716" s="79">
        <f t="shared" ca="1" si="587"/>
        <v>3000</v>
      </c>
      <c r="AR716" s="79">
        <f t="shared" ca="1" si="596"/>
        <v>564.12591953046922</v>
      </c>
      <c r="AS716" s="79">
        <f t="shared" ref="AS716:AS754" ca="1" si="619">AP716-AR716</f>
        <v>2435.8740804695308</v>
      </c>
      <c r="AT716" s="79">
        <f t="shared" ref="AT716:AT754" ca="1" si="620">IF(AS716 &gt; 0, AS716, 0)</f>
        <v>2435.8740804695308</v>
      </c>
      <c r="AU716" s="79">
        <f t="shared" ca="1" si="603"/>
        <v>1948967.7235622816</v>
      </c>
      <c r="AV716" s="14">
        <f ca="1">SUM(AT$12:AT716)</f>
        <v>991696.55445421487</v>
      </c>
      <c r="AW716" s="77">
        <f ca="1">SUM(AR$12:AR716)+SUMIF(AS$12:AS716, "&lt;0")</f>
        <v>957271.16910806717</v>
      </c>
      <c r="AX716" s="14"/>
      <c r="AZ716" s="78">
        <v>44890</v>
      </c>
      <c r="BA716" s="79">
        <f t="shared" ref="BA716:BA752" ca="1" si="621">IF(AZ716&lt;BB$5, $B716, MIN(BB$7, BB$9 + $C$8*(AZ716-BB$5)))</f>
        <v>1500</v>
      </c>
      <c r="BB716" s="79">
        <f t="shared" ca="1" si="588"/>
        <v>1500</v>
      </c>
      <c r="BC716" s="79">
        <f t="shared" ca="1" si="597"/>
        <v>0</v>
      </c>
      <c r="BD716" s="79">
        <f t="shared" ref="BD716:BD754" ca="1" si="622">BA716-BC716</f>
        <v>1500</v>
      </c>
      <c r="BE716" s="79">
        <f t="shared" ref="BE716:BE754" ca="1" si="623">IF(BD716 &gt; 0, BD716, 0)</f>
        <v>1500</v>
      </c>
      <c r="BF716" s="79">
        <f t="shared" ca="1" si="604"/>
        <v>1028131.601</v>
      </c>
      <c r="BG716" s="14">
        <f ca="1">SUM(BE$12:BE716)</f>
        <v>522846.54099999997</v>
      </c>
      <c r="BH716" s="77">
        <f ca="1">SUM(BC$12:BC716)+SUMIF(BD$12:BD716, "&lt;0")</f>
        <v>505285.06000000006</v>
      </c>
      <c r="BJ716" s="78">
        <v>44890</v>
      </c>
      <c r="BK716" s="79">
        <f t="shared" ref="BK716:BK752" ca="1" si="624">IF(BJ716&lt;BL$5, $B716, MIN(BL$7, BL$9 + $C$8*(BJ716-BL$5)))</f>
        <v>1750</v>
      </c>
      <c r="BL716" s="79">
        <f t="shared" ca="1" si="589"/>
        <v>1750</v>
      </c>
      <c r="BM716" s="79">
        <f t="shared" ca="1" si="598"/>
        <v>0</v>
      </c>
      <c r="BN716" s="79">
        <f t="shared" ref="BN716:BN754" ca="1" si="625">BK716-BM716</f>
        <v>1750</v>
      </c>
      <c r="BO716" s="79">
        <f t="shared" ref="BO716:BO754" ca="1" si="626">IF(BN716 &gt; 0, BN716, 0)</f>
        <v>1750</v>
      </c>
      <c r="BP716" s="79">
        <f t="shared" ca="1" si="605"/>
        <v>1186381.601</v>
      </c>
      <c r="BQ716" s="14">
        <f ca="1">SUM(BO$12:BO716)</f>
        <v>603096.54099999997</v>
      </c>
      <c r="BR716" s="77">
        <f ca="1">SUM(BM$12:BM716)+SUMIF(BN$12:BN716, "&lt;0")</f>
        <v>583285.05999999994</v>
      </c>
      <c r="BT716" s="78">
        <v>44890</v>
      </c>
      <c r="BU716" s="79">
        <f t="shared" ref="BU716:BU755" ca="1" si="627">IF(BT716&lt;BV$5, $B716, MIN(BV$7, BV$9 + $C$8*(BT716-BV$5)))</f>
        <v>2000</v>
      </c>
      <c r="BV716" s="79">
        <f t="shared" ca="1" si="590"/>
        <v>2000</v>
      </c>
      <c r="BW716" s="79">
        <f t="shared" ca="1" si="599"/>
        <v>0</v>
      </c>
      <c r="BX716" s="79">
        <f t="shared" ref="BX716:BX755" ca="1" si="628">BU716-BW716</f>
        <v>2000</v>
      </c>
      <c r="BY716" s="79">
        <f t="shared" ref="BY716:BY755" ca="1" si="629">IF(BX716 &gt; 0, BX716, 0)</f>
        <v>2000</v>
      </c>
      <c r="BZ716" s="79">
        <f t="shared" ca="1" si="582"/>
        <v>1344081.4901089161</v>
      </c>
      <c r="CA716" s="14">
        <f ca="1">SUM(BY$12:BY716)</f>
        <v>682796.43010891625</v>
      </c>
      <c r="CB716" s="77">
        <f ca="1">SUM(BW$12:BW716)+SUMIF(BX$12:BX716, "&lt;0")</f>
        <v>661285.06000000006</v>
      </c>
      <c r="CD716" s="78">
        <v>44890</v>
      </c>
      <c r="CE716" s="79">
        <f t="shared" ref="CE716:CE752" ca="1" si="630">IF(CD716&lt;CF$5, $B716, MIN(CF$7, CF$9 + $C$8*(CD716-CF$5)))</f>
        <v>2500</v>
      </c>
      <c r="CF716" s="79">
        <f t="shared" ca="1" si="591"/>
        <v>2500</v>
      </c>
      <c r="CG716" s="79">
        <f t="shared" ca="1" si="600"/>
        <v>461.06103691933117</v>
      </c>
      <c r="CH716" s="79">
        <f t="shared" ref="CH716:CH754" ca="1" si="631">CE716-CG716</f>
        <v>2038.9389630806688</v>
      </c>
      <c r="CI716" s="79">
        <f t="shared" ref="CI716:CI754" ca="1" si="632">IF(CH716 &gt; 0, CH716, 0)</f>
        <v>2038.9389630806688</v>
      </c>
      <c r="CJ716" s="79">
        <f t="shared" ca="1" si="606"/>
        <v>1651841.6999499127</v>
      </c>
      <c r="CK716" s="14">
        <f ca="1">SUM(CI$12:CI716)</f>
        <v>838850.80278843036</v>
      </c>
      <c r="CL716" s="77">
        <f ca="1">SUM(CG$12:CG716)+SUMIF(CH$12:CH716, "&lt;0")</f>
        <v>812990.89716148237</v>
      </c>
    </row>
    <row r="717" spans="1:90" x14ac:dyDescent="0.2">
      <c r="A717" s="56">
        <v>44891</v>
      </c>
      <c r="B717" s="76">
        <f ca="1">IF($A717&gt;= $C$5,$C$6, INDEX('[1]Historical Data'!$D$2:$D$742, MATCH(A717, '[1]Historical Data'!$B$2:$B$742, 0)))</f>
        <v>1942.7882857142852</v>
      </c>
      <c r="C717" s="79">
        <f t="shared" ca="1" si="583"/>
        <v>1942.7882857142852</v>
      </c>
      <c r="D717" s="79">
        <f t="shared" ca="1" si="592"/>
        <v>728.76699999999801</v>
      </c>
      <c r="E717" s="79">
        <f t="shared" ca="1" si="607"/>
        <v>1214.0212857142872</v>
      </c>
      <c r="F717" s="79">
        <f t="shared" ca="1" si="608"/>
        <v>1214.0212857142872</v>
      </c>
      <c r="G717" s="79">
        <f t="shared" ref="G717:G752" ca="1" si="633">B717+G716</f>
        <v>1310359.3741428789</v>
      </c>
      <c r="H717" s="14">
        <f ca="1">SUM(F$12:F717)</f>
        <v>666195.60199999937</v>
      </c>
      <c r="I717" s="77">
        <f ca="1">SUM(D$12:D717)+SUMIF(E$12:E717, "&lt;0")</f>
        <v>644163.77214285661</v>
      </c>
      <c r="J717" s="14"/>
      <c r="K717" s="78">
        <v>44891</v>
      </c>
      <c r="L717" s="79">
        <f t="shared" ca="1" si="609"/>
        <v>1850.8969899038457</v>
      </c>
      <c r="M717" s="79">
        <f t="shared" ca="1" si="584"/>
        <v>1850.8969899038457</v>
      </c>
      <c r="N717" s="79">
        <f t="shared" ca="1" si="593"/>
        <v>728.76699999999801</v>
      </c>
      <c r="O717" s="79">
        <f t="shared" ca="1" si="610"/>
        <v>1122.1299899038477</v>
      </c>
      <c r="P717" s="79">
        <f t="shared" ca="1" si="611"/>
        <v>1122.1299899038477</v>
      </c>
      <c r="Q717" s="79">
        <f t="shared" ca="1" si="601"/>
        <v>1252100.2925990478</v>
      </c>
      <c r="R717" s="14">
        <f ca="1">SUM(P$12:P717)</f>
        <v>636606.60474903765</v>
      </c>
      <c r="S717" s="77">
        <f ca="1">SUM(N$12:N717)+SUMIF(O$12:O717, "&lt;0")</f>
        <v>615493.68784999894</v>
      </c>
      <c r="U717" s="78">
        <v>44891</v>
      </c>
      <c r="V717" s="79">
        <f t="shared" ca="1" si="612"/>
        <v>1250</v>
      </c>
      <c r="W717" s="79">
        <f t="shared" ca="1" si="585"/>
        <v>1250</v>
      </c>
      <c r="X717" s="79">
        <f t="shared" ca="1" si="594"/>
        <v>728.76699999999801</v>
      </c>
      <c r="Y717" s="79">
        <f t="shared" ca="1" si="613"/>
        <v>521.23300000000199</v>
      </c>
      <c r="Z717" s="79">
        <f t="shared" ca="1" si="614"/>
        <v>521.23300000000199</v>
      </c>
      <c r="AA717" s="79">
        <f t="shared" ca="1" si="602"/>
        <v>871131.60100000002</v>
      </c>
      <c r="AB717" s="14">
        <f ca="1">SUM(Z$12:Z717)</f>
        <v>443117.77399999998</v>
      </c>
      <c r="AC717" s="77">
        <f ca="1">SUM(X$12:X717)+SUMIF(Y$12:Y717, "&lt;0")</f>
        <v>428013.82699999999</v>
      </c>
      <c r="AE717" s="78">
        <v>44891</v>
      </c>
      <c r="AF717" s="79">
        <f t="shared" ca="1" si="615"/>
        <v>2000</v>
      </c>
      <c r="AG717" s="79">
        <f t="shared" ca="1" si="586"/>
        <v>2000</v>
      </c>
      <c r="AH717" s="79">
        <f t="shared" ca="1" si="595"/>
        <v>728.76699999999801</v>
      </c>
      <c r="AI717" s="79">
        <f t="shared" ca="1" si="616"/>
        <v>1271.233000000002</v>
      </c>
      <c r="AJ717" s="79">
        <f t="shared" ca="1" si="617"/>
        <v>1271.233000000002</v>
      </c>
      <c r="AK717" s="79">
        <f t="shared" ref="AK717:AK752" ca="1" si="634">AF717+AK716</f>
        <v>1346081.4901089161</v>
      </c>
      <c r="AL717" s="14">
        <f ca="1">SUM(AJ$12:AJ717)</f>
        <v>684067.66310891625</v>
      </c>
      <c r="AM717" s="77">
        <f ca="1">SUM(AH$12:AH717)+SUMIF(AI$12:AI717, "&lt;0")</f>
        <v>662013.82700000005</v>
      </c>
      <c r="AO717" s="78">
        <v>44891</v>
      </c>
      <c r="AP717" s="79">
        <f t="shared" ca="1" si="618"/>
        <v>3000</v>
      </c>
      <c r="AQ717" s="79">
        <f t="shared" ca="1" si="587"/>
        <v>3000</v>
      </c>
      <c r="AR717" s="79">
        <f t="shared" ca="1" si="596"/>
        <v>1292.8929195304672</v>
      </c>
      <c r="AS717" s="79">
        <f t="shared" ca="1" si="619"/>
        <v>1707.1070804695328</v>
      </c>
      <c r="AT717" s="79">
        <f t="shared" ca="1" si="620"/>
        <v>1707.1070804695328</v>
      </c>
      <c r="AU717" s="79">
        <f t="shared" ca="1" si="603"/>
        <v>1951967.7235622816</v>
      </c>
      <c r="AV717" s="14">
        <f ca="1">SUM(AT$12:AT717)</f>
        <v>993403.66153468436</v>
      </c>
      <c r="AW717" s="77">
        <f ca="1">SUM(AR$12:AR717)+SUMIF(AS$12:AS717, "&lt;0")</f>
        <v>958564.06202759768</v>
      </c>
      <c r="AX717" s="14"/>
      <c r="AZ717" s="78">
        <v>44891</v>
      </c>
      <c r="BA717" s="79">
        <f t="shared" ca="1" si="621"/>
        <v>1500</v>
      </c>
      <c r="BB717" s="79">
        <f t="shared" ca="1" si="588"/>
        <v>1500</v>
      </c>
      <c r="BC717" s="79">
        <f t="shared" ca="1" si="597"/>
        <v>728.76699999999801</v>
      </c>
      <c r="BD717" s="79">
        <f t="shared" ca="1" si="622"/>
        <v>771.23300000000199</v>
      </c>
      <c r="BE717" s="79">
        <f t="shared" ca="1" si="623"/>
        <v>771.23300000000199</v>
      </c>
      <c r="BF717" s="79">
        <f t="shared" ca="1" si="604"/>
        <v>1029631.601</v>
      </c>
      <c r="BG717" s="14">
        <f ca="1">SUM(BE$12:BE717)</f>
        <v>523617.77399999998</v>
      </c>
      <c r="BH717" s="77">
        <f ca="1">SUM(BC$12:BC717)+SUMIF(BD$12:BD717, "&lt;0")</f>
        <v>506013.82700000005</v>
      </c>
      <c r="BJ717" s="78">
        <v>44891</v>
      </c>
      <c r="BK717" s="79">
        <f t="shared" ca="1" si="624"/>
        <v>1750</v>
      </c>
      <c r="BL717" s="79">
        <f t="shared" ca="1" si="589"/>
        <v>1750</v>
      </c>
      <c r="BM717" s="79">
        <f t="shared" ca="1" si="598"/>
        <v>728.76699999999801</v>
      </c>
      <c r="BN717" s="79">
        <f t="shared" ca="1" si="625"/>
        <v>1021.233000000002</v>
      </c>
      <c r="BO717" s="79">
        <f t="shared" ca="1" si="626"/>
        <v>1021.233000000002</v>
      </c>
      <c r="BP717" s="79">
        <f t="shared" ca="1" si="605"/>
        <v>1188131.601</v>
      </c>
      <c r="BQ717" s="14">
        <f ca="1">SUM(BO$12:BO717)</f>
        <v>604117.77399999998</v>
      </c>
      <c r="BR717" s="77">
        <f ca="1">SUM(BM$12:BM717)+SUMIF(BN$12:BN717, "&lt;0")</f>
        <v>584013.82699999993</v>
      </c>
      <c r="BT717" s="78">
        <v>44891</v>
      </c>
      <c r="BU717" s="79">
        <f t="shared" ca="1" si="627"/>
        <v>2000</v>
      </c>
      <c r="BV717" s="79">
        <f t="shared" ca="1" si="590"/>
        <v>2000</v>
      </c>
      <c r="BW717" s="79">
        <f t="shared" ca="1" si="599"/>
        <v>728.76699999999801</v>
      </c>
      <c r="BX717" s="79">
        <f t="shared" ca="1" si="628"/>
        <v>1271.233000000002</v>
      </c>
      <c r="BY717" s="79">
        <f t="shared" ca="1" si="629"/>
        <v>1271.233000000002</v>
      </c>
      <c r="BZ717" s="79">
        <f t="shared" ref="BZ717:BZ752" ca="1" si="635">BU717+BZ716</f>
        <v>1346081.4901089161</v>
      </c>
      <c r="CA717" s="14">
        <f ca="1">SUM(BY$12:BY717)</f>
        <v>684067.66310891625</v>
      </c>
      <c r="CB717" s="77">
        <f ca="1">SUM(BW$12:BW717)+SUMIF(BX$12:BX717, "&lt;0")</f>
        <v>662013.82700000005</v>
      </c>
      <c r="CD717" s="78">
        <v>44891</v>
      </c>
      <c r="CE717" s="79">
        <f t="shared" ca="1" si="630"/>
        <v>2500</v>
      </c>
      <c r="CF717" s="79">
        <f t="shared" ca="1" si="591"/>
        <v>2500</v>
      </c>
      <c r="CG717" s="79">
        <f t="shared" ca="1" si="600"/>
        <v>1166.3227902722265</v>
      </c>
      <c r="CH717" s="79">
        <f t="shared" ca="1" si="631"/>
        <v>1333.6772097277735</v>
      </c>
      <c r="CI717" s="79">
        <f t="shared" ca="1" si="632"/>
        <v>1333.6772097277735</v>
      </c>
      <c r="CJ717" s="79">
        <f t="shared" ca="1" si="606"/>
        <v>1654341.6999499127</v>
      </c>
      <c r="CK717" s="14">
        <f ca="1">SUM(CI$12:CI717)</f>
        <v>840184.47999815817</v>
      </c>
      <c r="CL717" s="77">
        <f ca="1">SUM(CG$12:CG717)+SUMIF(CH$12:CH717, "&lt;0")</f>
        <v>814157.21995175455</v>
      </c>
    </row>
    <row r="718" spans="1:90" x14ac:dyDescent="0.2">
      <c r="A718" s="56">
        <v>44892</v>
      </c>
      <c r="B718" s="76">
        <f ca="1">IF($A718&gt;= $C$5,$C$6, INDEX('[1]Historical Data'!$D$2:$D$742, MATCH(A718, '[1]Historical Data'!$B$2:$B$742, 0)))</f>
        <v>1942.7882857142852</v>
      </c>
      <c r="C718" s="79">
        <f t="shared" ca="1" si="583"/>
        <v>1942.7882857142852</v>
      </c>
      <c r="D718" s="79">
        <f t="shared" ca="1" si="592"/>
        <v>118.7950000000028</v>
      </c>
      <c r="E718" s="79">
        <f t="shared" ca="1" si="607"/>
        <v>1823.9932857142824</v>
      </c>
      <c r="F718" s="79">
        <f t="shared" ca="1" si="608"/>
        <v>1823.9932857142824</v>
      </c>
      <c r="G718" s="79">
        <f t="shared" ca="1" si="633"/>
        <v>1312302.1624285933</v>
      </c>
      <c r="H718" s="14">
        <f ca="1">SUM(F$12:F718)</f>
        <v>668019.59528571367</v>
      </c>
      <c r="I718" s="77">
        <f ca="1">SUM(D$12:D718)+SUMIF(E$12:E718, "&lt;0")</f>
        <v>644282.56714285666</v>
      </c>
      <c r="J718" s="14"/>
      <c r="K718" s="78">
        <v>44892</v>
      </c>
      <c r="L718" s="79">
        <f t="shared" ca="1" si="609"/>
        <v>1850.8969899038457</v>
      </c>
      <c r="M718" s="79">
        <f t="shared" ca="1" si="584"/>
        <v>1850.8969899038457</v>
      </c>
      <c r="N718" s="79">
        <f t="shared" ca="1" si="593"/>
        <v>118.7950000000028</v>
      </c>
      <c r="O718" s="79">
        <f t="shared" ca="1" si="610"/>
        <v>1732.1019899038429</v>
      </c>
      <c r="P718" s="79">
        <f t="shared" ca="1" si="611"/>
        <v>1732.1019899038429</v>
      </c>
      <c r="Q718" s="79">
        <f t="shared" ca="1" si="601"/>
        <v>1253951.1895889516</v>
      </c>
      <c r="R718" s="14">
        <f ca="1">SUM(P$12:P718)</f>
        <v>638338.70673894149</v>
      </c>
      <c r="S718" s="77">
        <f ca="1">SUM(N$12:N718)+SUMIF(O$12:O718, "&lt;0")</f>
        <v>615612.48284999898</v>
      </c>
      <c r="U718" s="78">
        <v>44892</v>
      </c>
      <c r="V718" s="79">
        <f t="shared" ca="1" si="612"/>
        <v>1250</v>
      </c>
      <c r="W718" s="79">
        <f t="shared" ca="1" si="585"/>
        <v>1250</v>
      </c>
      <c r="X718" s="79">
        <f t="shared" ca="1" si="594"/>
        <v>118.7950000000028</v>
      </c>
      <c r="Y718" s="79">
        <f t="shared" ca="1" si="613"/>
        <v>1131.2049999999972</v>
      </c>
      <c r="Z718" s="79">
        <f t="shared" ca="1" si="614"/>
        <v>1131.2049999999972</v>
      </c>
      <c r="AA718" s="79">
        <f t="shared" ca="1" si="602"/>
        <v>872381.60100000002</v>
      </c>
      <c r="AB718" s="14">
        <f ca="1">SUM(Z$12:Z718)</f>
        <v>444248.97899999999</v>
      </c>
      <c r="AC718" s="77">
        <f ca="1">SUM(X$12:X718)+SUMIF(Y$12:Y718, "&lt;0")</f>
        <v>428132.62199999997</v>
      </c>
      <c r="AE718" s="78">
        <v>44892</v>
      </c>
      <c r="AF718" s="79">
        <f t="shared" ca="1" si="615"/>
        <v>2000</v>
      </c>
      <c r="AG718" s="79">
        <f t="shared" ca="1" si="586"/>
        <v>2000</v>
      </c>
      <c r="AH718" s="79">
        <f t="shared" ca="1" si="595"/>
        <v>118.7950000000028</v>
      </c>
      <c r="AI718" s="79">
        <f t="shared" ca="1" si="616"/>
        <v>1881.2049999999972</v>
      </c>
      <c r="AJ718" s="79">
        <f t="shared" ca="1" si="617"/>
        <v>1881.2049999999972</v>
      </c>
      <c r="AK718" s="79">
        <f t="shared" ca="1" si="634"/>
        <v>1348081.4901089161</v>
      </c>
      <c r="AL718" s="14">
        <f ca="1">SUM(AJ$12:AJ718)</f>
        <v>685948.86810891621</v>
      </c>
      <c r="AM718" s="77">
        <f ca="1">SUM(AH$12:AH718)+SUMIF(AI$12:AI718, "&lt;0")</f>
        <v>662132.62200000009</v>
      </c>
      <c r="AO718" s="78">
        <v>44892</v>
      </c>
      <c r="AP718" s="79">
        <f t="shared" ca="1" si="618"/>
        <v>3000</v>
      </c>
      <c r="AQ718" s="79">
        <f t="shared" ca="1" si="587"/>
        <v>3000</v>
      </c>
      <c r="AR718" s="79">
        <f t="shared" ca="1" si="596"/>
        <v>682.92091953047202</v>
      </c>
      <c r="AS718" s="79">
        <f t="shared" ca="1" si="619"/>
        <v>2317.079080469528</v>
      </c>
      <c r="AT718" s="79">
        <f t="shared" ca="1" si="620"/>
        <v>2317.079080469528</v>
      </c>
      <c r="AU718" s="79">
        <f t="shared" ca="1" si="603"/>
        <v>1954967.7235622816</v>
      </c>
      <c r="AV718" s="14">
        <f ca="1">SUM(AT$12:AT718)</f>
        <v>995720.74061515392</v>
      </c>
      <c r="AW718" s="77">
        <f ca="1">SUM(AR$12:AR718)+SUMIF(AS$12:AS718, "&lt;0")</f>
        <v>959246.98294712813</v>
      </c>
      <c r="AX718" s="14"/>
      <c r="AZ718" s="78">
        <v>44892</v>
      </c>
      <c r="BA718" s="79">
        <f t="shared" ca="1" si="621"/>
        <v>1500</v>
      </c>
      <c r="BB718" s="79">
        <f t="shared" ca="1" si="588"/>
        <v>1500</v>
      </c>
      <c r="BC718" s="79">
        <f t="shared" ca="1" si="597"/>
        <v>118.7950000000028</v>
      </c>
      <c r="BD718" s="79">
        <f t="shared" ca="1" si="622"/>
        <v>1381.2049999999972</v>
      </c>
      <c r="BE718" s="79">
        <f t="shared" ca="1" si="623"/>
        <v>1381.2049999999972</v>
      </c>
      <c r="BF718" s="79">
        <f t="shared" ca="1" si="604"/>
        <v>1031131.601</v>
      </c>
      <c r="BG718" s="14">
        <f ca="1">SUM(BE$12:BE718)</f>
        <v>524998.97899999993</v>
      </c>
      <c r="BH718" s="77">
        <f ca="1">SUM(BC$12:BC718)+SUMIF(BD$12:BD718, "&lt;0")</f>
        <v>506132.62200000003</v>
      </c>
      <c r="BJ718" s="78">
        <v>44892</v>
      </c>
      <c r="BK718" s="79">
        <f t="shared" ca="1" si="624"/>
        <v>1750</v>
      </c>
      <c r="BL718" s="79">
        <f t="shared" ca="1" si="589"/>
        <v>1750</v>
      </c>
      <c r="BM718" s="79">
        <f t="shared" ca="1" si="598"/>
        <v>118.7950000000028</v>
      </c>
      <c r="BN718" s="79">
        <f t="shared" ca="1" si="625"/>
        <v>1631.2049999999972</v>
      </c>
      <c r="BO718" s="79">
        <f t="shared" ca="1" si="626"/>
        <v>1631.2049999999972</v>
      </c>
      <c r="BP718" s="79">
        <f t="shared" ca="1" si="605"/>
        <v>1189881.601</v>
      </c>
      <c r="BQ718" s="14">
        <f ca="1">SUM(BO$12:BO718)</f>
        <v>605748.97899999993</v>
      </c>
      <c r="BR718" s="77">
        <f ca="1">SUM(BM$12:BM718)+SUMIF(BN$12:BN718, "&lt;0")</f>
        <v>584132.62199999997</v>
      </c>
      <c r="BT718" s="78">
        <v>44892</v>
      </c>
      <c r="BU718" s="79">
        <f t="shared" ca="1" si="627"/>
        <v>2000</v>
      </c>
      <c r="BV718" s="79">
        <f t="shared" ca="1" si="590"/>
        <v>2000</v>
      </c>
      <c r="BW718" s="79">
        <f t="shared" ca="1" si="599"/>
        <v>118.7950000000028</v>
      </c>
      <c r="BX718" s="79">
        <f t="shared" ca="1" si="628"/>
        <v>1881.2049999999972</v>
      </c>
      <c r="BY718" s="79">
        <f t="shared" ca="1" si="629"/>
        <v>1881.2049999999972</v>
      </c>
      <c r="BZ718" s="79">
        <f t="shared" ca="1" si="635"/>
        <v>1348081.4901089161</v>
      </c>
      <c r="CA718" s="14">
        <f ca="1">SUM(BY$12:BY718)</f>
        <v>685948.86810891621</v>
      </c>
      <c r="CB718" s="77">
        <f ca="1">SUM(BW$12:BW718)+SUMIF(BX$12:BX718, "&lt;0")</f>
        <v>662132.62200000009</v>
      </c>
      <c r="CD718" s="78">
        <v>44892</v>
      </c>
      <c r="CE718" s="79">
        <f t="shared" ca="1" si="630"/>
        <v>2500</v>
      </c>
      <c r="CF718" s="79">
        <f t="shared" ca="1" si="591"/>
        <v>2500</v>
      </c>
      <c r="CG718" s="79">
        <f t="shared" ca="1" si="600"/>
        <v>532.84554362512836</v>
      </c>
      <c r="CH718" s="79">
        <f t="shared" ca="1" si="631"/>
        <v>1967.1544563748716</v>
      </c>
      <c r="CI718" s="79">
        <f t="shared" ca="1" si="632"/>
        <v>1967.1544563748716</v>
      </c>
      <c r="CJ718" s="79">
        <f t="shared" ca="1" si="606"/>
        <v>1656841.6999499127</v>
      </c>
      <c r="CK718" s="14">
        <f ca="1">SUM(CI$12:CI718)</f>
        <v>842151.63445453299</v>
      </c>
      <c r="CL718" s="77">
        <f ca="1">SUM(CG$12:CG718)+SUMIF(CH$12:CH718, "&lt;0")</f>
        <v>814690.06549537973</v>
      </c>
    </row>
    <row r="719" spans="1:90" x14ac:dyDescent="0.2">
      <c r="A719" s="56">
        <v>44893</v>
      </c>
      <c r="B719" s="76">
        <f ca="1">IF($A719&gt;= $C$5,$C$6, INDEX('[1]Historical Data'!$D$2:$D$742, MATCH(A719, '[1]Historical Data'!$B$2:$B$742, 0)))</f>
        <v>1942.7882857142852</v>
      </c>
      <c r="C719" s="79">
        <f t="shared" ca="1" si="583"/>
        <v>1942.7882857142852</v>
      </c>
      <c r="D719" s="79">
        <f t="shared" ca="1" si="592"/>
        <v>977.35300000000188</v>
      </c>
      <c r="E719" s="79">
        <f t="shared" ca="1" si="607"/>
        <v>965.43528571428328</v>
      </c>
      <c r="F719" s="79">
        <f t="shared" ca="1" si="608"/>
        <v>965.43528571428328</v>
      </c>
      <c r="G719" s="79">
        <f t="shared" ca="1" si="633"/>
        <v>1314244.9507143076</v>
      </c>
      <c r="H719" s="14">
        <f ca="1">SUM(F$12:F719)</f>
        <v>668985.03057142801</v>
      </c>
      <c r="I719" s="77">
        <f ca="1">SUM(D$12:D719)+SUMIF(E$12:E719, "&lt;0")</f>
        <v>645259.92014285666</v>
      </c>
      <c r="J719" s="14"/>
      <c r="K719" s="78">
        <v>44893</v>
      </c>
      <c r="L719" s="79">
        <f t="shared" ca="1" si="609"/>
        <v>1850.8969899038457</v>
      </c>
      <c r="M719" s="79">
        <f t="shared" ca="1" si="584"/>
        <v>1850.8969899038457</v>
      </c>
      <c r="N719" s="79">
        <f t="shared" ca="1" si="593"/>
        <v>977.35300000000188</v>
      </c>
      <c r="O719" s="79">
        <f t="shared" ca="1" si="610"/>
        <v>873.54398990384379</v>
      </c>
      <c r="P719" s="79">
        <f t="shared" ca="1" si="611"/>
        <v>873.54398990384379</v>
      </c>
      <c r="Q719" s="79">
        <f t="shared" ca="1" si="601"/>
        <v>1255802.0865788555</v>
      </c>
      <c r="R719" s="14">
        <f ca="1">SUM(P$12:P719)</f>
        <v>639212.25072884536</v>
      </c>
      <c r="S719" s="77">
        <f ca="1">SUM(N$12:N719)+SUMIF(O$12:O719, "&lt;0")</f>
        <v>616589.83584999898</v>
      </c>
      <c r="U719" s="78">
        <v>44893</v>
      </c>
      <c r="V719" s="79">
        <f t="shared" ca="1" si="612"/>
        <v>1250</v>
      </c>
      <c r="W719" s="79">
        <f t="shared" ca="1" si="585"/>
        <v>1250</v>
      </c>
      <c r="X719" s="79">
        <f t="shared" ca="1" si="594"/>
        <v>977.35300000000188</v>
      </c>
      <c r="Y719" s="79">
        <f t="shared" ca="1" si="613"/>
        <v>272.64699999999812</v>
      </c>
      <c r="Z719" s="79">
        <f t="shared" ca="1" si="614"/>
        <v>272.64699999999812</v>
      </c>
      <c r="AA719" s="79">
        <f t="shared" ca="1" si="602"/>
        <v>873631.60100000002</v>
      </c>
      <c r="AB719" s="14">
        <f ca="1">SUM(Z$12:Z719)</f>
        <v>444521.62599999999</v>
      </c>
      <c r="AC719" s="77">
        <f ca="1">SUM(X$12:X719)+SUMIF(Y$12:Y719, "&lt;0")</f>
        <v>429109.97499999998</v>
      </c>
      <c r="AE719" s="78">
        <v>44893</v>
      </c>
      <c r="AF719" s="79">
        <f t="shared" ca="1" si="615"/>
        <v>2000</v>
      </c>
      <c r="AG719" s="79">
        <f t="shared" ca="1" si="586"/>
        <v>2000</v>
      </c>
      <c r="AH719" s="79">
        <f t="shared" ca="1" si="595"/>
        <v>977.35300000000188</v>
      </c>
      <c r="AI719" s="79">
        <f t="shared" ca="1" si="616"/>
        <v>1022.6469999999981</v>
      </c>
      <c r="AJ719" s="79">
        <f t="shared" ca="1" si="617"/>
        <v>1022.6469999999981</v>
      </c>
      <c r="AK719" s="79">
        <f t="shared" ca="1" si="634"/>
        <v>1350081.4901089161</v>
      </c>
      <c r="AL719" s="14">
        <f ca="1">SUM(AJ$12:AJ719)</f>
        <v>686971.51510891621</v>
      </c>
      <c r="AM719" s="77">
        <f ca="1">SUM(AH$12:AH719)+SUMIF(AI$12:AI719, "&lt;0")</f>
        <v>663109.97500000009</v>
      </c>
      <c r="AO719" s="78">
        <v>44893</v>
      </c>
      <c r="AP719" s="79">
        <f t="shared" ca="1" si="618"/>
        <v>3000</v>
      </c>
      <c r="AQ719" s="79">
        <f t="shared" ca="1" si="587"/>
        <v>3000</v>
      </c>
      <c r="AR719" s="79">
        <f t="shared" ca="1" si="596"/>
        <v>1541.4789195304711</v>
      </c>
      <c r="AS719" s="79">
        <f t="shared" ca="1" si="619"/>
        <v>1458.5210804695289</v>
      </c>
      <c r="AT719" s="79">
        <f t="shared" ca="1" si="620"/>
        <v>1458.5210804695289</v>
      </c>
      <c r="AU719" s="79">
        <f t="shared" ca="1" si="603"/>
        <v>1957967.7235622816</v>
      </c>
      <c r="AV719" s="14">
        <f ca="1">SUM(AT$12:AT719)</f>
        <v>997179.2616956234</v>
      </c>
      <c r="AW719" s="77">
        <f ca="1">SUM(AR$12:AR719)+SUMIF(AS$12:AS719, "&lt;0")</f>
        <v>960788.46186665865</v>
      </c>
      <c r="AX719" s="14"/>
      <c r="AZ719" s="78">
        <v>44893</v>
      </c>
      <c r="BA719" s="79">
        <f t="shared" ca="1" si="621"/>
        <v>1500</v>
      </c>
      <c r="BB719" s="79">
        <f t="shared" ca="1" si="588"/>
        <v>1500</v>
      </c>
      <c r="BC719" s="79">
        <f t="shared" ca="1" si="597"/>
        <v>977.35300000000188</v>
      </c>
      <c r="BD719" s="79">
        <f t="shared" ca="1" si="622"/>
        <v>522.64699999999812</v>
      </c>
      <c r="BE719" s="79">
        <f t="shared" ca="1" si="623"/>
        <v>522.64699999999812</v>
      </c>
      <c r="BF719" s="79">
        <f t="shared" ca="1" si="604"/>
        <v>1032631.601</v>
      </c>
      <c r="BG719" s="14">
        <f ca="1">SUM(BE$12:BE719)</f>
        <v>525521.62599999993</v>
      </c>
      <c r="BH719" s="77">
        <f ca="1">SUM(BC$12:BC719)+SUMIF(BD$12:BD719, "&lt;0")</f>
        <v>507109.97500000003</v>
      </c>
      <c r="BJ719" s="78">
        <v>44893</v>
      </c>
      <c r="BK719" s="79">
        <f t="shared" ca="1" si="624"/>
        <v>1750</v>
      </c>
      <c r="BL719" s="79">
        <f t="shared" ca="1" si="589"/>
        <v>1750</v>
      </c>
      <c r="BM719" s="79">
        <f t="shared" ca="1" si="598"/>
        <v>977.35300000000188</v>
      </c>
      <c r="BN719" s="79">
        <f t="shared" ca="1" si="625"/>
        <v>772.64699999999812</v>
      </c>
      <c r="BO719" s="79">
        <f t="shared" ca="1" si="626"/>
        <v>772.64699999999812</v>
      </c>
      <c r="BP719" s="79">
        <f t="shared" ca="1" si="605"/>
        <v>1191631.601</v>
      </c>
      <c r="BQ719" s="14">
        <f ca="1">SUM(BO$12:BO719)</f>
        <v>606521.62599999993</v>
      </c>
      <c r="BR719" s="77">
        <f ca="1">SUM(BM$12:BM719)+SUMIF(BN$12:BN719, "&lt;0")</f>
        <v>585109.97499999998</v>
      </c>
      <c r="BT719" s="78">
        <v>44893</v>
      </c>
      <c r="BU719" s="79">
        <f t="shared" ca="1" si="627"/>
        <v>2000</v>
      </c>
      <c r="BV719" s="79">
        <f t="shared" ca="1" si="590"/>
        <v>2000</v>
      </c>
      <c r="BW719" s="79">
        <f t="shared" ca="1" si="599"/>
        <v>977.35300000000188</v>
      </c>
      <c r="BX719" s="79">
        <f t="shared" ca="1" si="628"/>
        <v>1022.6469999999981</v>
      </c>
      <c r="BY719" s="79">
        <f t="shared" ca="1" si="629"/>
        <v>1022.6469999999981</v>
      </c>
      <c r="BZ719" s="79">
        <f t="shared" ca="1" si="635"/>
        <v>1350081.4901089161</v>
      </c>
      <c r="CA719" s="14">
        <f ca="1">SUM(BY$12:BY719)</f>
        <v>686971.51510891621</v>
      </c>
      <c r="CB719" s="77">
        <f ca="1">SUM(BW$12:BW719)+SUMIF(BX$12:BX719, "&lt;0")</f>
        <v>663109.97500000009</v>
      </c>
      <c r="CD719" s="78">
        <v>44893</v>
      </c>
      <c r="CE719" s="79">
        <f t="shared" ca="1" si="630"/>
        <v>2500</v>
      </c>
      <c r="CF719" s="79">
        <f t="shared" ca="1" si="591"/>
        <v>2500</v>
      </c>
      <c r="CG719" s="79">
        <f t="shared" ca="1" si="600"/>
        <v>1367.8982969780245</v>
      </c>
      <c r="CH719" s="79">
        <f t="shared" ca="1" si="631"/>
        <v>1132.1017030219755</v>
      </c>
      <c r="CI719" s="79">
        <f t="shared" ca="1" si="632"/>
        <v>1132.1017030219755</v>
      </c>
      <c r="CJ719" s="79">
        <f t="shared" ca="1" si="606"/>
        <v>1659341.6999499127</v>
      </c>
      <c r="CK719" s="14">
        <f ca="1">SUM(CI$12:CI719)</f>
        <v>843283.73615755502</v>
      </c>
      <c r="CL719" s="77">
        <f ca="1">SUM(CG$12:CG719)+SUMIF(CH$12:CH719, "&lt;0")</f>
        <v>816057.96379235771</v>
      </c>
    </row>
    <row r="720" spans="1:90" x14ac:dyDescent="0.2">
      <c r="A720" s="56">
        <v>44894</v>
      </c>
      <c r="B720" s="76">
        <f ca="1">IF($A720&gt;= $C$5,$C$6, INDEX('[1]Historical Data'!$D$2:$D$742, MATCH(A720, '[1]Historical Data'!$B$2:$B$742, 0)))</f>
        <v>1942.7882857142852</v>
      </c>
      <c r="C720" s="79">
        <f t="shared" ca="1" si="583"/>
        <v>1942.7882857142852</v>
      </c>
      <c r="D720" s="79">
        <f t="shared" ca="1" si="592"/>
        <v>1021.1349999999948</v>
      </c>
      <c r="E720" s="79">
        <f t="shared" ca="1" si="607"/>
        <v>921.6532857142904</v>
      </c>
      <c r="F720" s="79">
        <f t="shared" ca="1" si="608"/>
        <v>921.6532857142904</v>
      </c>
      <c r="G720" s="79">
        <f t="shared" ca="1" si="633"/>
        <v>1316187.7390000219</v>
      </c>
      <c r="H720" s="14">
        <f ca="1">SUM(F$12:F720)</f>
        <v>669906.68385714234</v>
      </c>
      <c r="I720" s="77">
        <f ca="1">SUM(D$12:D720)+SUMIF(E$12:E720, "&lt;0")</f>
        <v>646281.05514285667</v>
      </c>
      <c r="J720" s="14"/>
      <c r="K720" s="78">
        <v>44894</v>
      </c>
      <c r="L720" s="79">
        <f t="shared" ca="1" si="609"/>
        <v>1850.8969899038457</v>
      </c>
      <c r="M720" s="79">
        <f t="shared" ca="1" si="584"/>
        <v>1850.8969899038457</v>
      </c>
      <c r="N720" s="79">
        <f t="shared" ca="1" si="593"/>
        <v>1021.1349999999948</v>
      </c>
      <c r="O720" s="79">
        <f t="shared" ca="1" si="610"/>
        <v>829.76198990385092</v>
      </c>
      <c r="P720" s="79">
        <f t="shared" ca="1" si="611"/>
        <v>829.76198990385092</v>
      </c>
      <c r="Q720" s="79">
        <f t="shared" ca="1" si="601"/>
        <v>1257652.9835687594</v>
      </c>
      <c r="R720" s="14">
        <f ca="1">SUM(P$12:P720)</f>
        <v>640042.01271874923</v>
      </c>
      <c r="S720" s="77">
        <f ca="1">SUM(N$12:N720)+SUMIF(O$12:O720, "&lt;0")</f>
        <v>617610.97084999899</v>
      </c>
      <c r="U720" s="78">
        <v>44894</v>
      </c>
      <c r="V720" s="79">
        <f t="shared" ca="1" si="612"/>
        <v>1250</v>
      </c>
      <c r="W720" s="79">
        <f t="shared" ca="1" si="585"/>
        <v>1250</v>
      </c>
      <c r="X720" s="79">
        <f t="shared" ca="1" si="594"/>
        <v>1021.1349999999948</v>
      </c>
      <c r="Y720" s="79">
        <f t="shared" ca="1" si="613"/>
        <v>228.86500000000524</v>
      </c>
      <c r="Z720" s="79">
        <f t="shared" ca="1" si="614"/>
        <v>228.86500000000524</v>
      </c>
      <c r="AA720" s="79">
        <f t="shared" ca="1" si="602"/>
        <v>874881.60100000002</v>
      </c>
      <c r="AB720" s="14">
        <f ca="1">SUM(Z$12:Z720)</f>
        <v>444750.49099999998</v>
      </c>
      <c r="AC720" s="77">
        <f ca="1">SUM(X$12:X720)+SUMIF(Y$12:Y720, "&lt;0")</f>
        <v>430131.11</v>
      </c>
      <c r="AE720" s="78">
        <v>44894</v>
      </c>
      <c r="AF720" s="79">
        <f t="shared" ca="1" si="615"/>
        <v>2000</v>
      </c>
      <c r="AG720" s="79">
        <f t="shared" ca="1" si="586"/>
        <v>2000</v>
      </c>
      <c r="AH720" s="79">
        <f t="shared" ca="1" si="595"/>
        <v>1021.1349999999948</v>
      </c>
      <c r="AI720" s="79">
        <f t="shared" ca="1" si="616"/>
        <v>978.86500000000524</v>
      </c>
      <c r="AJ720" s="79">
        <f t="shared" ca="1" si="617"/>
        <v>978.86500000000524</v>
      </c>
      <c r="AK720" s="79">
        <f t="shared" ca="1" si="634"/>
        <v>1352081.4901089161</v>
      </c>
      <c r="AL720" s="14">
        <f ca="1">SUM(AJ$12:AJ720)</f>
        <v>687950.3801089162</v>
      </c>
      <c r="AM720" s="77">
        <f ca="1">SUM(AH$12:AH720)+SUMIF(AI$12:AI720, "&lt;0")</f>
        <v>664131.1100000001</v>
      </c>
      <c r="AO720" s="78">
        <v>44894</v>
      </c>
      <c r="AP720" s="79">
        <f t="shared" ca="1" si="618"/>
        <v>3000</v>
      </c>
      <c r="AQ720" s="79">
        <f t="shared" ca="1" si="587"/>
        <v>3000</v>
      </c>
      <c r="AR720" s="79">
        <f t="shared" ca="1" si="596"/>
        <v>1585.260919530464</v>
      </c>
      <c r="AS720" s="79">
        <f t="shared" ca="1" si="619"/>
        <v>1414.739080469536</v>
      </c>
      <c r="AT720" s="79">
        <f t="shared" ca="1" si="620"/>
        <v>1414.739080469536</v>
      </c>
      <c r="AU720" s="79">
        <f t="shared" ca="1" si="603"/>
        <v>1960967.7235622816</v>
      </c>
      <c r="AV720" s="14">
        <f ca="1">SUM(AT$12:AT720)</f>
        <v>998594.00077609299</v>
      </c>
      <c r="AW720" s="77">
        <f ca="1">SUM(AR$12:AR720)+SUMIF(AS$12:AS720, "&lt;0")</f>
        <v>962373.72278618906</v>
      </c>
      <c r="AX720" s="14"/>
      <c r="AZ720" s="78">
        <v>44894</v>
      </c>
      <c r="BA720" s="79">
        <f t="shared" ca="1" si="621"/>
        <v>1500</v>
      </c>
      <c r="BB720" s="79">
        <f t="shared" ca="1" si="588"/>
        <v>1500</v>
      </c>
      <c r="BC720" s="79">
        <f t="shared" ca="1" si="597"/>
        <v>1021.1349999999948</v>
      </c>
      <c r="BD720" s="79">
        <f t="shared" ca="1" si="622"/>
        <v>478.86500000000524</v>
      </c>
      <c r="BE720" s="79">
        <f t="shared" ca="1" si="623"/>
        <v>478.86500000000524</v>
      </c>
      <c r="BF720" s="79">
        <f t="shared" ca="1" si="604"/>
        <v>1034131.601</v>
      </c>
      <c r="BG720" s="14">
        <f ca="1">SUM(BE$12:BE720)</f>
        <v>526000.49099999992</v>
      </c>
      <c r="BH720" s="77">
        <f ca="1">SUM(BC$12:BC720)+SUMIF(BD$12:BD720, "&lt;0")</f>
        <v>508131.11000000004</v>
      </c>
      <c r="BJ720" s="78">
        <v>44894</v>
      </c>
      <c r="BK720" s="79">
        <f t="shared" ca="1" si="624"/>
        <v>1750</v>
      </c>
      <c r="BL720" s="79">
        <f t="shared" ca="1" si="589"/>
        <v>1750</v>
      </c>
      <c r="BM720" s="79">
        <f t="shared" ca="1" si="598"/>
        <v>1021.1349999999948</v>
      </c>
      <c r="BN720" s="79">
        <f t="shared" ca="1" si="625"/>
        <v>728.86500000000524</v>
      </c>
      <c r="BO720" s="79">
        <f t="shared" ca="1" si="626"/>
        <v>728.86500000000524</v>
      </c>
      <c r="BP720" s="79">
        <f t="shared" ca="1" si="605"/>
        <v>1193381.601</v>
      </c>
      <c r="BQ720" s="14">
        <f ca="1">SUM(BO$12:BO720)</f>
        <v>607250.49099999992</v>
      </c>
      <c r="BR720" s="77">
        <f ca="1">SUM(BM$12:BM720)+SUMIF(BN$12:BN720, "&lt;0")</f>
        <v>586131.11</v>
      </c>
      <c r="BT720" s="78">
        <v>44894</v>
      </c>
      <c r="BU720" s="79">
        <f t="shared" ca="1" si="627"/>
        <v>2000</v>
      </c>
      <c r="BV720" s="79">
        <f t="shared" ca="1" si="590"/>
        <v>2000</v>
      </c>
      <c r="BW720" s="79">
        <f t="shared" ca="1" si="599"/>
        <v>1021.1349999999948</v>
      </c>
      <c r="BX720" s="79">
        <f t="shared" ca="1" si="628"/>
        <v>978.86500000000524</v>
      </c>
      <c r="BY720" s="79">
        <f t="shared" ca="1" si="629"/>
        <v>978.86500000000524</v>
      </c>
      <c r="BZ720" s="79">
        <f t="shared" ca="1" si="635"/>
        <v>1352081.4901089161</v>
      </c>
      <c r="CA720" s="14">
        <f ca="1">SUM(BY$12:BY720)</f>
        <v>687950.3801089162</v>
      </c>
      <c r="CB720" s="77">
        <f ca="1">SUM(BW$12:BW720)+SUMIF(BX$12:BX720, "&lt;0")</f>
        <v>664131.1100000001</v>
      </c>
      <c r="CD720" s="78">
        <v>44894</v>
      </c>
      <c r="CE720" s="79">
        <f t="shared" ca="1" si="630"/>
        <v>2500</v>
      </c>
      <c r="CF720" s="79">
        <f t="shared" ca="1" si="591"/>
        <v>2500</v>
      </c>
      <c r="CG720" s="79">
        <f t="shared" ca="1" si="600"/>
        <v>1388.1750503309145</v>
      </c>
      <c r="CH720" s="79">
        <f t="shared" ca="1" si="631"/>
        <v>1111.8249496690855</v>
      </c>
      <c r="CI720" s="79">
        <f t="shared" ca="1" si="632"/>
        <v>1111.8249496690855</v>
      </c>
      <c r="CJ720" s="79">
        <f t="shared" ca="1" si="606"/>
        <v>1661841.6999499127</v>
      </c>
      <c r="CK720" s="14">
        <f ca="1">SUM(CI$12:CI720)</f>
        <v>844395.56110722409</v>
      </c>
      <c r="CL720" s="77">
        <f ca="1">SUM(CG$12:CG720)+SUMIF(CH$12:CH720, "&lt;0")</f>
        <v>817446.13884268864</v>
      </c>
    </row>
    <row r="721" spans="1:90" x14ac:dyDescent="0.2">
      <c r="A721" s="56">
        <v>44895</v>
      </c>
      <c r="B721" s="76">
        <f ca="1">IF($A721&gt;= $C$5,$C$6, INDEX('[1]Historical Data'!$D$2:$D$742, MATCH(A721, '[1]Historical Data'!$B$2:$B$742, 0)))</f>
        <v>1942.7882857142852</v>
      </c>
      <c r="C721" s="79">
        <f t="shared" ca="1" si="583"/>
        <v>1942.7882857142852</v>
      </c>
      <c r="D721" s="79">
        <f t="shared" ca="1" si="592"/>
        <v>0</v>
      </c>
      <c r="E721" s="79">
        <f t="shared" ca="1" si="607"/>
        <v>1942.7882857142852</v>
      </c>
      <c r="F721" s="79">
        <f t="shared" ca="1" si="608"/>
        <v>1942.7882857142852</v>
      </c>
      <c r="G721" s="79">
        <f t="shared" ca="1" si="633"/>
        <v>1318130.5272857363</v>
      </c>
      <c r="H721" s="14">
        <f ca="1">SUM(F$12:F721)</f>
        <v>671849.47214285668</v>
      </c>
      <c r="I721" s="77">
        <f ca="1">SUM(D$12:D721)+SUMIF(E$12:E721, "&lt;0")</f>
        <v>646281.05514285667</v>
      </c>
      <c r="J721" s="14"/>
      <c r="K721" s="78">
        <v>44895</v>
      </c>
      <c r="L721" s="79">
        <f t="shared" ca="1" si="609"/>
        <v>1850.8969899038457</v>
      </c>
      <c r="M721" s="79">
        <f t="shared" ca="1" si="584"/>
        <v>1850.8969899038457</v>
      </c>
      <c r="N721" s="79">
        <f t="shared" ca="1" si="593"/>
        <v>0</v>
      </c>
      <c r="O721" s="79">
        <f t="shared" ca="1" si="610"/>
        <v>1850.8969899038457</v>
      </c>
      <c r="P721" s="79">
        <f t="shared" ca="1" si="611"/>
        <v>1850.8969899038457</v>
      </c>
      <c r="Q721" s="79">
        <f t="shared" ca="1" si="601"/>
        <v>1259503.8805586633</v>
      </c>
      <c r="R721" s="14">
        <f ca="1">SUM(P$12:P721)</f>
        <v>641892.90970865311</v>
      </c>
      <c r="S721" s="77">
        <f ca="1">SUM(N$12:N721)+SUMIF(O$12:O721, "&lt;0")</f>
        <v>617610.97084999899</v>
      </c>
      <c r="U721" s="78">
        <v>44895</v>
      </c>
      <c r="V721" s="79">
        <f t="shared" ca="1" si="612"/>
        <v>1250</v>
      </c>
      <c r="W721" s="79">
        <f t="shared" ca="1" si="585"/>
        <v>1250</v>
      </c>
      <c r="X721" s="79">
        <f t="shared" ca="1" si="594"/>
        <v>0</v>
      </c>
      <c r="Y721" s="79">
        <f t="shared" ca="1" si="613"/>
        <v>1250</v>
      </c>
      <c r="Z721" s="79">
        <f t="shared" ca="1" si="614"/>
        <v>1250</v>
      </c>
      <c r="AA721" s="79">
        <f t="shared" ca="1" si="602"/>
        <v>876131.60100000002</v>
      </c>
      <c r="AB721" s="14">
        <f ca="1">SUM(Z$12:Z721)</f>
        <v>446000.49099999998</v>
      </c>
      <c r="AC721" s="77">
        <f ca="1">SUM(X$12:X721)+SUMIF(Y$12:Y721, "&lt;0")</f>
        <v>430131.11</v>
      </c>
      <c r="AE721" s="78">
        <v>44895</v>
      </c>
      <c r="AF721" s="79">
        <f t="shared" ca="1" si="615"/>
        <v>2000</v>
      </c>
      <c r="AG721" s="79">
        <f t="shared" ca="1" si="586"/>
        <v>2000</v>
      </c>
      <c r="AH721" s="79">
        <f t="shared" ca="1" si="595"/>
        <v>0</v>
      </c>
      <c r="AI721" s="79">
        <f t="shared" ca="1" si="616"/>
        <v>2000</v>
      </c>
      <c r="AJ721" s="79">
        <f t="shared" ca="1" si="617"/>
        <v>2000</v>
      </c>
      <c r="AK721" s="79">
        <f t="shared" ca="1" si="634"/>
        <v>1354081.4901089161</v>
      </c>
      <c r="AL721" s="14">
        <f ca="1">SUM(AJ$12:AJ721)</f>
        <v>689950.3801089162</v>
      </c>
      <c r="AM721" s="77">
        <f ca="1">SUM(AH$12:AH721)+SUMIF(AI$12:AI721, "&lt;0")</f>
        <v>664131.1100000001</v>
      </c>
      <c r="AO721" s="78">
        <v>44895</v>
      </c>
      <c r="AP721" s="79">
        <f t="shared" ca="1" si="618"/>
        <v>3000</v>
      </c>
      <c r="AQ721" s="79">
        <f t="shared" ca="1" si="587"/>
        <v>3000</v>
      </c>
      <c r="AR721" s="79">
        <f t="shared" ca="1" si="596"/>
        <v>564.12591953046922</v>
      </c>
      <c r="AS721" s="79">
        <f t="shared" ca="1" si="619"/>
        <v>2435.8740804695308</v>
      </c>
      <c r="AT721" s="79">
        <f t="shared" ca="1" si="620"/>
        <v>2435.8740804695308</v>
      </c>
      <c r="AU721" s="79">
        <f t="shared" ca="1" si="603"/>
        <v>1963967.7235622816</v>
      </c>
      <c r="AV721" s="14">
        <f ca="1">SUM(AT$12:AT721)</f>
        <v>1001029.8748565625</v>
      </c>
      <c r="AW721" s="77">
        <f ca="1">SUM(AR$12:AR721)+SUMIF(AS$12:AS721, "&lt;0")</f>
        <v>962937.84870571957</v>
      </c>
      <c r="AX721" s="14"/>
      <c r="AZ721" s="78">
        <v>44895</v>
      </c>
      <c r="BA721" s="79">
        <f t="shared" ca="1" si="621"/>
        <v>1500</v>
      </c>
      <c r="BB721" s="79">
        <f t="shared" ca="1" si="588"/>
        <v>1500</v>
      </c>
      <c r="BC721" s="79">
        <f t="shared" ca="1" si="597"/>
        <v>0</v>
      </c>
      <c r="BD721" s="79">
        <f t="shared" ca="1" si="622"/>
        <v>1500</v>
      </c>
      <c r="BE721" s="79">
        <f t="shared" ca="1" si="623"/>
        <v>1500</v>
      </c>
      <c r="BF721" s="79">
        <f t="shared" ca="1" si="604"/>
        <v>1035631.601</v>
      </c>
      <c r="BG721" s="14">
        <f ca="1">SUM(BE$12:BE721)</f>
        <v>527500.49099999992</v>
      </c>
      <c r="BH721" s="77">
        <f ca="1">SUM(BC$12:BC721)+SUMIF(BD$12:BD721, "&lt;0")</f>
        <v>508131.11000000004</v>
      </c>
      <c r="BJ721" s="78">
        <v>44895</v>
      </c>
      <c r="BK721" s="79">
        <f t="shared" ca="1" si="624"/>
        <v>1750</v>
      </c>
      <c r="BL721" s="79">
        <f t="shared" ca="1" si="589"/>
        <v>1750</v>
      </c>
      <c r="BM721" s="79">
        <f t="shared" ca="1" si="598"/>
        <v>0</v>
      </c>
      <c r="BN721" s="79">
        <f t="shared" ca="1" si="625"/>
        <v>1750</v>
      </c>
      <c r="BO721" s="79">
        <f t="shared" ca="1" si="626"/>
        <v>1750</v>
      </c>
      <c r="BP721" s="79">
        <f t="shared" ca="1" si="605"/>
        <v>1195131.601</v>
      </c>
      <c r="BQ721" s="14">
        <f ca="1">SUM(BO$12:BO721)</f>
        <v>609000.49099999992</v>
      </c>
      <c r="BR721" s="77">
        <f ca="1">SUM(BM$12:BM721)+SUMIF(BN$12:BN721, "&lt;0")</f>
        <v>586131.11</v>
      </c>
      <c r="BT721" s="78">
        <v>44895</v>
      </c>
      <c r="BU721" s="79">
        <f t="shared" ca="1" si="627"/>
        <v>2000</v>
      </c>
      <c r="BV721" s="79">
        <f t="shared" ca="1" si="590"/>
        <v>2000</v>
      </c>
      <c r="BW721" s="79">
        <f t="shared" ca="1" si="599"/>
        <v>0</v>
      </c>
      <c r="BX721" s="79">
        <f t="shared" ca="1" si="628"/>
        <v>2000</v>
      </c>
      <c r="BY721" s="79">
        <f t="shared" ca="1" si="629"/>
        <v>2000</v>
      </c>
      <c r="BZ721" s="79">
        <f t="shared" ca="1" si="635"/>
        <v>1354081.4901089161</v>
      </c>
      <c r="CA721" s="14">
        <f ca="1">SUM(BY$12:BY721)</f>
        <v>689950.3801089162</v>
      </c>
      <c r="CB721" s="77">
        <f ca="1">SUM(BW$12:BW721)+SUMIF(BX$12:BX721, "&lt;0")</f>
        <v>664131.1100000001</v>
      </c>
      <c r="CD721" s="78">
        <v>44895</v>
      </c>
      <c r="CE721" s="79">
        <f t="shared" ca="1" si="630"/>
        <v>2500</v>
      </c>
      <c r="CF721" s="79">
        <f t="shared" ca="1" si="591"/>
        <v>2500</v>
      </c>
      <c r="CG721" s="79">
        <f t="shared" ca="1" si="600"/>
        <v>343.53480368381679</v>
      </c>
      <c r="CH721" s="79">
        <f t="shared" ca="1" si="631"/>
        <v>2156.4651963161832</v>
      </c>
      <c r="CI721" s="79">
        <f t="shared" ca="1" si="632"/>
        <v>2156.4651963161832</v>
      </c>
      <c r="CJ721" s="79">
        <f t="shared" ca="1" si="606"/>
        <v>1664341.6999499127</v>
      </c>
      <c r="CK721" s="14">
        <f ca="1">SUM(CI$12:CI721)</f>
        <v>846552.02630354022</v>
      </c>
      <c r="CL721" s="77">
        <f ca="1">SUM(CG$12:CG721)+SUMIF(CH$12:CH721, "&lt;0")</f>
        <v>817789.67364637251</v>
      </c>
    </row>
    <row r="722" spans="1:90" x14ac:dyDescent="0.2">
      <c r="A722" s="56">
        <v>44896</v>
      </c>
      <c r="B722" s="76">
        <f ca="1">IF($A722&gt;= $C$5,$C$6, INDEX('[1]Historical Data'!$D$2:$D$742, MATCH(A722, '[1]Historical Data'!$B$2:$B$742, 0)))</f>
        <v>1942.7882857142852</v>
      </c>
      <c r="C722" s="79">
        <f t="shared" ref="C722:C754" ca="1" si="636">AVERAGE(B716:B722)</f>
        <v>1942.7882857142852</v>
      </c>
      <c r="D722" s="79">
        <f t="shared" ca="1" si="592"/>
        <v>320.53100000000268</v>
      </c>
      <c r="E722" s="79">
        <f t="shared" ca="1" si="607"/>
        <v>1622.2572857142825</v>
      </c>
      <c r="F722" s="79">
        <f t="shared" ca="1" si="608"/>
        <v>1622.2572857142825</v>
      </c>
      <c r="G722" s="79">
        <f t="shared" ca="1" si="633"/>
        <v>1320073.3155714506</v>
      </c>
      <c r="H722" s="14">
        <f ca="1">SUM(F$12:F722)</f>
        <v>673471.72942857095</v>
      </c>
      <c r="I722" s="77">
        <f ca="1">SUM(D$12:D722)+SUMIF(E$12:E722, "&lt;0")</f>
        <v>646601.58614285663</v>
      </c>
      <c r="J722" s="14"/>
      <c r="K722" s="78">
        <v>44896</v>
      </c>
      <c r="L722" s="79">
        <f t="shared" ca="1" si="609"/>
        <v>1850.8969899038457</v>
      </c>
      <c r="M722" s="79">
        <f t="shared" ref="M722:M754" ca="1" si="637">AVERAGE(L716:L722)</f>
        <v>1850.8969899038457</v>
      </c>
      <c r="N722" s="79">
        <f t="shared" ca="1" si="593"/>
        <v>320.53100000000268</v>
      </c>
      <c r="O722" s="79">
        <f t="shared" ca="1" si="610"/>
        <v>1530.365989903843</v>
      </c>
      <c r="P722" s="79">
        <f t="shared" ca="1" si="611"/>
        <v>1530.365989903843</v>
      </c>
      <c r="Q722" s="79">
        <f t="shared" ca="1" si="601"/>
        <v>1261354.7775485672</v>
      </c>
      <c r="R722" s="14">
        <f ca="1">SUM(P$12:P722)</f>
        <v>643423.27569855691</v>
      </c>
      <c r="S722" s="77">
        <f ca="1">SUM(N$12:N722)+SUMIF(O$12:O722, "&lt;0")</f>
        <v>617931.50184999895</v>
      </c>
      <c r="U722" s="78">
        <v>44896</v>
      </c>
      <c r="V722" s="79">
        <f t="shared" ca="1" si="612"/>
        <v>1250</v>
      </c>
      <c r="W722" s="79">
        <f t="shared" ref="W722:W754" ca="1" si="638">AVERAGE(V716:V722)</f>
        <v>1250</v>
      </c>
      <c r="X722" s="79">
        <f t="shared" ca="1" si="594"/>
        <v>320.53100000000268</v>
      </c>
      <c r="Y722" s="79">
        <f t="shared" ca="1" si="613"/>
        <v>929.46899999999732</v>
      </c>
      <c r="Z722" s="79">
        <f t="shared" ca="1" si="614"/>
        <v>929.46899999999732</v>
      </c>
      <c r="AA722" s="79">
        <f t="shared" ca="1" si="602"/>
        <v>877381.60100000002</v>
      </c>
      <c r="AB722" s="14">
        <f ca="1">SUM(Z$12:Z722)</f>
        <v>446929.95999999996</v>
      </c>
      <c r="AC722" s="77">
        <f ca="1">SUM(X$12:X722)+SUMIF(Y$12:Y722, "&lt;0")</f>
        <v>430451.641</v>
      </c>
      <c r="AE722" s="78">
        <v>44896</v>
      </c>
      <c r="AF722" s="79">
        <f t="shared" ca="1" si="615"/>
        <v>2000</v>
      </c>
      <c r="AG722" s="79">
        <f t="shared" ref="AG722:AG755" ca="1" si="639">AVERAGE(AF716:AF722)</f>
        <v>2000</v>
      </c>
      <c r="AH722" s="79">
        <f t="shared" ca="1" si="595"/>
        <v>320.53100000000268</v>
      </c>
      <c r="AI722" s="79">
        <f t="shared" ca="1" si="616"/>
        <v>1679.4689999999973</v>
      </c>
      <c r="AJ722" s="79">
        <f t="shared" ca="1" si="617"/>
        <v>1679.4689999999973</v>
      </c>
      <c r="AK722" s="79">
        <f t="shared" ca="1" si="634"/>
        <v>1356081.4901089161</v>
      </c>
      <c r="AL722" s="14">
        <f ca="1">SUM(AJ$12:AJ722)</f>
        <v>691629.84910891624</v>
      </c>
      <c r="AM722" s="77">
        <f ca="1">SUM(AH$12:AH722)+SUMIF(AI$12:AI722, "&lt;0")</f>
        <v>664451.64100000006</v>
      </c>
      <c r="AO722" s="78">
        <v>44896</v>
      </c>
      <c r="AP722" s="79">
        <f t="shared" ca="1" si="618"/>
        <v>3000</v>
      </c>
      <c r="AQ722" s="79">
        <f t="shared" ref="AQ722:AQ754" ca="1" si="640">ROUND(AVERAGE(AP716:AP722), 0)</f>
        <v>3000</v>
      </c>
      <c r="AR722" s="79">
        <f t="shared" ca="1" si="596"/>
        <v>884.6569195304719</v>
      </c>
      <c r="AS722" s="79">
        <f t="shared" ca="1" si="619"/>
        <v>2115.3430804695281</v>
      </c>
      <c r="AT722" s="79">
        <f t="shared" ca="1" si="620"/>
        <v>2115.3430804695281</v>
      </c>
      <c r="AU722" s="79">
        <f t="shared" ca="1" si="603"/>
        <v>1966967.7235622816</v>
      </c>
      <c r="AV722" s="14">
        <f ca="1">SUM(AT$12:AT722)</f>
        <v>1003145.217937032</v>
      </c>
      <c r="AW722" s="77">
        <f ca="1">SUM(AR$12:AR722)+SUMIF(AS$12:AS722, "&lt;0")</f>
        <v>963822.50562525005</v>
      </c>
      <c r="AX722" s="14"/>
      <c r="AZ722" s="78">
        <v>44896</v>
      </c>
      <c r="BA722" s="79">
        <f t="shared" ca="1" si="621"/>
        <v>1500</v>
      </c>
      <c r="BB722" s="79">
        <f t="shared" ref="BB722:BB754" ca="1" si="641">AVERAGE(BA716:BA722)</f>
        <v>1500</v>
      </c>
      <c r="BC722" s="79">
        <f t="shared" ca="1" si="597"/>
        <v>320.53100000000268</v>
      </c>
      <c r="BD722" s="79">
        <f t="shared" ca="1" si="622"/>
        <v>1179.4689999999973</v>
      </c>
      <c r="BE722" s="79">
        <f t="shared" ca="1" si="623"/>
        <v>1179.4689999999973</v>
      </c>
      <c r="BF722" s="79">
        <f t="shared" ca="1" si="604"/>
        <v>1037131.601</v>
      </c>
      <c r="BG722" s="14">
        <f ca="1">SUM(BE$12:BE722)</f>
        <v>528679.96</v>
      </c>
      <c r="BH722" s="77">
        <f ca="1">SUM(BC$12:BC722)+SUMIF(BD$12:BD722, "&lt;0")</f>
        <v>508451.64100000006</v>
      </c>
      <c r="BJ722" s="78">
        <v>44896</v>
      </c>
      <c r="BK722" s="79">
        <f t="shared" ca="1" si="624"/>
        <v>1750</v>
      </c>
      <c r="BL722" s="79">
        <f t="shared" ref="BL722:BL754" ca="1" si="642">AVERAGE(BK716:BK722)</f>
        <v>1750</v>
      </c>
      <c r="BM722" s="79">
        <f t="shared" ca="1" si="598"/>
        <v>320.53100000000268</v>
      </c>
      <c r="BN722" s="79">
        <f t="shared" ca="1" si="625"/>
        <v>1429.4689999999973</v>
      </c>
      <c r="BO722" s="79">
        <f t="shared" ca="1" si="626"/>
        <v>1429.4689999999973</v>
      </c>
      <c r="BP722" s="79">
        <f t="shared" ca="1" si="605"/>
        <v>1196881.601</v>
      </c>
      <c r="BQ722" s="14">
        <f ca="1">SUM(BO$12:BO722)</f>
        <v>610429.96</v>
      </c>
      <c r="BR722" s="77">
        <f ca="1">SUM(BM$12:BM722)+SUMIF(BN$12:BN722, "&lt;0")</f>
        <v>586451.64099999995</v>
      </c>
      <c r="BT722" s="78">
        <v>44896</v>
      </c>
      <c r="BU722" s="79">
        <f t="shared" ca="1" si="627"/>
        <v>2000</v>
      </c>
      <c r="BV722" s="79">
        <f t="shared" ref="BV722:BV755" ca="1" si="643">AVERAGE(BU716:BU722)</f>
        <v>2000</v>
      </c>
      <c r="BW722" s="79">
        <f t="shared" ca="1" si="599"/>
        <v>320.53100000000268</v>
      </c>
      <c r="BX722" s="79">
        <f t="shared" ca="1" si="628"/>
        <v>1679.4689999999973</v>
      </c>
      <c r="BY722" s="79">
        <f t="shared" ca="1" si="629"/>
        <v>1679.4689999999973</v>
      </c>
      <c r="BZ722" s="79">
        <f t="shared" ca="1" si="635"/>
        <v>1356081.4901089161</v>
      </c>
      <c r="CA722" s="14">
        <f ca="1">SUM(BY$12:BY722)</f>
        <v>691629.84910891624</v>
      </c>
      <c r="CB722" s="77">
        <f ca="1">SUM(BW$12:BW722)+SUMIF(BX$12:BX722, "&lt;0")</f>
        <v>664451.64100000006</v>
      </c>
      <c r="CD722" s="78">
        <v>44896</v>
      </c>
      <c r="CE722" s="79">
        <f t="shared" ca="1" si="630"/>
        <v>2500</v>
      </c>
      <c r="CF722" s="79">
        <f t="shared" ref="CF722:CF754" ca="1" si="644">AVERAGE(CE716:CE722)</f>
        <v>2500</v>
      </c>
      <c r="CG722" s="79">
        <f t="shared" ca="1" si="600"/>
        <v>640.56055703671655</v>
      </c>
      <c r="CH722" s="79">
        <f t="shared" ca="1" si="631"/>
        <v>1859.4394429632835</v>
      </c>
      <c r="CI722" s="79">
        <f t="shared" ca="1" si="632"/>
        <v>1859.4394429632835</v>
      </c>
      <c r="CJ722" s="79">
        <f t="shared" ca="1" si="606"/>
        <v>1666841.6999499127</v>
      </c>
      <c r="CK722" s="14">
        <f ca="1">SUM(CI$12:CI722)</f>
        <v>848411.46574650356</v>
      </c>
      <c r="CL722" s="77">
        <f ca="1">SUM(CG$12:CG722)+SUMIF(CH$12:CH722, "&lt;0")</f>
        <v>818430.23420340917</v>
      </c>
    </row>
    <row r="723" spans="1:90" x14ac:dyDescent="0.2">
      <c r="A723" s="56">
        <v>44897</v>
      </c>
      <c r="B723" s="76">
        <f ca="1">IF($A723&gt;= $C$5,$C$6, INDEX('[1]Historical Data'!$D$2:$D$742, MATCH(A723, '[1]Historical Data'!$B$2:$B$742, 0)))</f>
        <v>1942.7882857142852</v>
      </c>
      <c r="C723" s="79">
        <f t="shared" ca="1" si="636"/>
        <v>1942.7882857142852</v>
      </c>
      <c r="D723" s="79">
        <f t="shared" ca="1" si="592"/>
        <v>0</v>
      </c>
      <c r="E723" s="79">
        <f t="shared" ca="1" si="607"/>
        <v>1942.7882857142852</v>
      </c>
      <c r="F723" s="79">
        <f t="shared" ca="1" si="608"/>
        <v>1942.7882857142852</v>
      </c>
      <c r="G723" s="79">
        <f t="shared" ca="1" si="633"/>
        <v>1322016.103857165</v>
      </c>
      <c r="H723" s="14">
        <f ca="1">SUM(F$12:F723)</f>
        <v>675414.51771428529</v>
      </c>
      <c r="I723" s="77">
        <f ca="1">SUM(D$12:D723)+SUMIF(E$12:E723, "&lt;0")</f>
        <v>646601.58614285663</v>
      </c>
      <c r="J723" s="14"/>
      <c r="K723" s="78">
        <v>44897</v>
      </c>
      <c r="L723" s="79">
        <f t="shared" ca="1" si="609"/>
        <v>1850.8969899038457</v>
      </c>
      <c r="M723" s="79">
        <f t="shared" ca="1" si="637"/>
        <v>1850.8969899038457</v>
      </c>
      <c r="N723" s="79">
        <f t="shared" ca="1" si="593"/>
        <v>0</v>
      </c>
      <c r="O723" s="79">
        <f t="shared" ca="1" si="610"/>
        <v>1850.8969899038457</v>
      </c>
      <c r="P723" s="79">
        <f t="shared" ca="1" si="611"/>
        <v>1850.8969899038457</v>
      </c>
      <c r="Q723" s="79">
        <f t="shared" ca="1" si="601"/>
        <v>1263205.674538471</v>
      </c>
      <c r="R723" s="14">
        <f ca="1">SUM(P$12:P723)</f>
        <v>645274.17268846079</v>
      </c>
      <c r="S723" s="77">
        <f ca="1">SUM(N$12:N723)+SUMIF(O$12:O723, "&lt;0")</f>
        <v>617931.50184999895</v>
      </c>
      <c r="U723" s="78">
        <v>44897</v>
      </c>
      <c r="V723" s="79">
        <f t="shared" ca="1" si="612"/>
        <v>1250</v>
      </c>
      <c r="W723" s="79">
        <f t="shared" ca="1" si="638"/>
        <v>1250</v>
      </c>
      <c r="X723" s="79">
        <f t="shared" ca="1" si="594"/>
        <v>0</v>
      </c>
      <c r="Y723" s="79">
        <f t="shared" ca="1" si="613"/>
        <v>1250</v>
      </c>
      <c r="Z723" s="79">
        <f t="shared" ca="1" si="614"/>
        <v>1250</v>
      </c>
      <c r="AA723" s="79">
        <f t="shared" ca="1" si="602"/>
        <v>878631.60100000002</v>
      </c>
      <c r="AB723" s="14">
        <f ca="1">SUM(Z$12:Z723)</f>
        <v>448179.95999999996</v>
      </c>
      <c r="AC723" s="77">
        <f ca="1">SUM(X$12:X723)+SUMIF(Y$12:Y723, "&lt;0")</f>
        <v>430451.641</v>
      </c>
      <c r="AE723" s="78">
        <v>44897</v>
      </c>
      <c r="AF723" s="79">
        <f t="shared" ca="1" si="615"/>
        <v>2000</v>
      </c>
      <c r="AG723" s="79">
        <f t="shared" ca="1" si="639"/>
        <v>2000</v>
      </c>
      <c r="AH723" s="79">
        <f t="shared" ca="1" si="595"/>
        <v>0</v>
      </c>
      <c r="AI723" s="79">
        <f t="shared" ca="1" si="616"/>
        <v>2000</v>
      </c>
      <c r="AJ723" s="79">
        <f t="shared" ca="1" si="617"/>
        <v>2000</v>
      </c>
      <c r="AK723" s="79">
        <f t="shared" ca="1" si="634"/>
        <v>1358081.4901089161</v>
      </c>
      <c r="AL723" s="14">
        <f ca="1">SUM(AJ$12:AJ723)</f>
        <v>693629.84910891624</v>
      </c>
      <c r="AM723" s="77">
        <f ca="1">SUM(AH$12:AH723)+SUMIF(AI$12:AI723, "&lt;0")</f>
        <v>664451.64100000006</v>
      </c>
      <c r="AO723" s="78">
        <v>44897</v>
      </c>
      <c r="AP723" s="79">
        <f t="shared" ca="1" si="618"/>
        <v>3000</v>
      </c>
      <c r="AQ723" s="79">
        <f t="shared" ca="1" si="640"/>
        <v>3000</v>
      </c>
      <c r="AR723" s="79">
        <f t="shared" ca="1" si="596"/>
        <v>564.12591953046922</v>
      </c>
      <c r="AS723" s="79">
        <f t="shared" ca="1" si="619"/>
        <v>2435.8740804695308</v>
      </c>
      <c r="AT723" s="79">
        <f t="shared" ca="1" si="620"/>
        <v>2435.8740804695308</v>
      </c>
      <c r="AU723" s="79">
        <f t="shared" ca="1" si="603"/>
        <v>1969967.7235622816</v>
      </c>
      <c r="AV723" s="14">
        <f ca="1">SUM(AT$12:AT723)</f>
        <v>1005581.0920175015</v>
      </c>
      <c r="AW723" s="77">
        <f ca="1">SUM(AR$12:AR723)+SUMIF(AS$12:AS723, "&lt;0")</f>
        <v>964386.63154478057</v>
      </c>
      <c r="AX723" s="14"/>
      <c r="AZ723" s="78">
        <v>44897</v>
      </c>
      <c r="BA723" s="79">
        <f t="shared" ca="1" si="621"/>
        <v>1500</v>
      </c>
      <c r="BB723" s="79">
        <f t="shared" ca="1" si="641"/>
        <v>1500</v>
      </c>
      <c r="BC723" s="79">
        <f t="shared" ca="1" si="597"/>
        <v>0</v>
      </c>
      <c r="BD723" s="79">
        <f t="shared" ca="1" si="622"/>
        <v>1500</v>
      </c>
      <c r="BE723" s="79">
        <f t="shared" ca="1" si="623"/>
        <v>1500</v>
      </c>
      <c r="BF723" s="79">
        <f t="shared" ca="1" si="604"/>
        <v>1038631.601</v>
      </c>
      <c r="BG723" s="14">
        <f ca="1">SUM(BE$12:BE723)</f>
        <v>530179.96</v>
      </c>
      <c r="BH723" s="77">
        <f ca="1">SUM(BC$12:BC723)+SUMIF(BD$12:BD723, "&lt;0")</f>
        <v>508451.64100000006</v>
      </c>
      <c r="BJ723" s="78">
        <v>44897</v>
      </c>
      <c r="BK723" s="79">
        <f t="shared" ca="1" si="624"/>
        <v>1750</v>
      </c>
      <c r="BL723" s="79">
        <f t="shared" ca="1" si="642"/>
        <v>1750</v>
      </c>
      <c r="BM723" s="79">
        <f t="shared" ca="1" si="598"/>
        <v>0</v>
      </c>
      <c r="BN723" s="79">
        <f t="shared" ca="1" si="625"/>
        <v>1750</v>
      </c>
      <c r="BO723" s="79">
        <f t="shared" ca="1" si="626"/>
        <v>1750</v>
      </c>
      <c r="BP723" s="79">
        <f t="shared" ca="1" si="605"/>
        <v>1198631.601</v>
      </c>
      <c r="BQ723" s="14">
        <f ca="1">SUM(BO$12:BO723)</f>
        <v>612179.96</v>
      </c>
      <c r="BR723" s="77">
        <f ca="1">SUM(BM$12:BM723)+SUMIF(BN$12:BN723, "&lt;0")</f>
        <v>586451.64099999995</v>
      </c>
      <c r="BT723" s="78">
        <v>44897</v>
      </c>
      <c r="BU723" s="79">
        <f t="shared" ca="1" si="627"/>
        <v>2000</v>
      </c>
      <c r="BV723" s="79">
        <f t="shared" ca="1" si="643"/>
        <v>2000</v>
      </c>
      <c r="BW723" s="79">
        <f t="shared" ca="1" si="599"/>
        <v>0</v>
      </c>
      <c r="BX723" s="79">
        <f t="shared" ca="1" si="628"/>
        <v>2000</v>
      </c>
      <c r="BY723" s="79">
        <f t="shared" ca="1" si="629"/>
        <v>2000</v>
      </c>
      <c r="BZ723" s="79">
        <f t="shared" ca="1" si="635"/>
        <v>1358081.4901089161</v>
      </c>
      <c r="CA723" s="14">
        <f ca="1">SUM(BY$12:BY723)</f>
        <v>693629.84910891624</v>
      </c>
      <c r="CB723" s="77">
        <f ca="1">SUM(BW$12:BW723)+SUMIF(BX$12:BX723, "&lt;0")</f>
        <v>664451.64100000006</v>
      </c>
      <c r="CD723" s="78">
        <v>44897</v>
      </c>
      <c r="CE723" s="79">
        <f t="shared" ca="1" si="630"/>
        <v>2500</v>
      </c>
      <c r="CF723" s="79">
        <f t="shared" ca="1" si="644"/>
        <v>2500</v>
      </c>
      <c r="CG723" s="79">
        <f t="shared" ca="1" si="600"/>
        <v>296.52431038961095</v>
      </c>
      <c r="CH723" s="79">
        <f t="shared" ca="1" si="631"/>
        <v>2203.4756896103891</v>
      </c>
      <c r="CI723" s="79">
        <f t="shared" ca="1" si="632"/>
        <v>2203.4756896103891</v>
      </c>
      <c r="CJ723" s="79">
        <f t="shared" ca="1" si="606"/>
        <v>1669341.6999499127</v>
      </c>
      <c r="CK723" s="14">
        <f ca="1">SUM(CI$12:CI723)</f>
        <v>850614.94143611391</v>
      </c>
      <c r="CL723" s="77">
        <f ca="1">SUM(CG$12:CG723)+SUMIF(CH$12:CH723, "&lt;0")</f>
        <v>818726.75851379882</v>
      </c>
    </row>
    <row r="724" spans="1:90" x14ac:dyDescent="0.2">
      <c r="A724" s="56">
        <v>44898</v>
      </c>
      <c r="B724" s="76">
        <f ca="1">IF($A724&gt;= $C$5,$C$6, INDEX('[1]Historical Data'!$D$2:$D$742, MATCH(A724, '[1]Historical Data'!$B$2:$B$742, 0)))</f>
        <v>1942.7882857142852</v>
      </c>
      <c r="C724" s="79">
        <f t="shared" ca="1" si="636"/>
        <v>1942.7882857142852</v>
      </c>
      <c r="D724" s="79">
        <f t="shared" ca="1" si="592"/>
        <v>0</v>
      </c>
      <c r="E724" s="79">
        <f t="shared" ca="1" si="607"/>
        <v>1942.7882857142852</v>
      </c>
      <c r="F724" s="79">
        <f t="shared" ca="1" si="608"/>
        <v>1942.7882857142852</v>
      </c>
      <c r="G724" s="79">
        <f t="shared" ca="1" si="633"/>
        <v>1323958.8921428793</v>
      </c>
      <c r="H724" s="14">
        <f ca="1">SUM(F$12:F724)</f>
        <v>677357.30599999963</v>
      </c>
      <c r="I724" s="77">
        <f ca="1">SUM(D$12:D724)+SUMIF(E$12:E724, "&lt;0")</f>
        <v>646601.58614285663</v>
      </c>
      <c r="J724" s="14"/>
      <c r="K724" s="78">
        <v>44898</v>
      </c>
      <c r="L724" s="79">
        <f t="shared" ca="1" si="609"/>
        <v>1850.8969899038457</v>
      </c>
      <c r="M724" s="79">
        <f t="shared" ca="1" si="637"/>
        <v>1850.8969899038457</v>
      </c>
      <c r="N724" s="79">
        <f t="shared" ca="1" si="593"/>
        <v>0</v>
      </c>
      <c r="O724" s="79">
        <f t="shared" ca="1" si="610"/>
        <v>1850.8969899038457</v>
      </c>
      <c r="P724" s="79">
        <f t="shared" ca="1" si="611"/>
        <v>1850.8969899038457</v>
      </c>
      <c r="Q724" s="79">
        <f t="shared" ca="1" si="601"/>
        <v>1265056.5715283749</v>
      </c>
      <c r="R724" s="14">
        <f ca="1">SUM(P$12:P724)</f>
        <v>647125.06967836467</v>
      </c>
      <c r="S724" s="77">
        <f ca="1">SUM(N$12:N724)+SUMIF(O$12:O724, "&lt;0")</f>
        <v>617931.50184999895</v>
      </c>
      <c r="U724" s="78">
        <v>44898</v>
      </c>
      <c r="V724" s="79">
        <f t="shared" ca="1" si="612"/>
        <v>1250</v>
      </c>
      <c r="W724" s="79">
        <f t="shared" ca="1" si="638"/>
        <v>1250</v>
      </c>
      <c r="X724" s="79">
        <f t="shared" ca="1" si="594"/>
        <v>0</v>
      </c>
      <c r="Y724" s="79">
        <f t="shared" ca="1" si="613"/>
        <v>1250</v>
      </c>
      <c r="Z724" s="79">
        <f t="shared" ca="1" si="614"/>
        <v>1250</v>
      </c>
      <c r="AA724" s="79">
        <f t="shared" ca="1" si="602"/>
        <v>879881.60100000002</v>
      </c>
      <c r="AB724" s="14">
        <f ca="1">SUM(Z$12:Z724)</f>
        <v>449429.95999999996</v>
      </c>
      <c r="AC724" s="77">
        <f ca="1">SUM(X$12:X724)+SUMIF(Y$12:Y724, "&lt;0")</f>
        <v>430451.641</v>
      </c>
      <c r="AE724" s="78">
        <v>44898</v>
      </c>
      <c r="AF724" s="79">
        <f t="shared" ca="1" si="615"/>
        <v>2000</v>
      </c>
      <c r="AG724" s="79">
        <f t="shared" ca="1" si="639"/>
        <v>2000</v>
      </c>
      <c r="AH724" s="79">
        <f t="shared" ca="1" si="595"/>
        <v>0</v>
      </c>
      <c r="AI724" s="79">
        <f t="shared" ca="1" si="616"/>
        <v>2000</v>
      </c>
      <c r="AJ724" s="79">
        <f t="shared" ca="1" si="617"/>
        <v>2000</v>
      </c>
      <c r="AK724" s="79">
        <f t="shared" ca="1" si="634"/>
        <v>1360081.4901089161</v>
      </c>
      <c r="AL724" s="14">
        <f ca="1">SUM(AJ$12:AJ724)</f>
        <v>695629.84910891624</v>
      </c>
      <c r="AM724" s="77">
        <f ca="1">SUM(AH$12:AH724)+SUMIF(AI$12:AI724, "&lt;0")</f>
        <v>664451.64100000006</v>
      </c>
      <c r="AO724" s="78">
        <v>44898</v>
      </c>
      <c r="AP724" s="79">
        <f t="shared" ca="1" si="618"/>
        <v>3000</v>
      </c>
      <c r="AQ724" s="79">
        <f t="shared" ca="1" si="640"/>
        <v>3000</v>
      </c>
      <c r="AR724" s="79">
        <f t="shared" ca="1" si="596"/>
        <v>564.12591953046876</v>
      </c>
      <c r="AS724" s="79">
        <f t="shared" ca="1" si="619"/>
        <v>2435.8740804695312</v>
      </c>
      <c r="AT724" s="79">
        <f t="shared" ca="1" si="620"/>
        <v>2435.8740804695312</v>
      </c>
      <c r="AU724" s="79">
        <f t="shared" ca="1" si="603"/>
        <v>1972967.7235622816</v>
      </c>
      <c r="AV724" s="14">
        <f ca="1">SUM(AT$12:AT724)</f>
        <v>1008016.966097971</v>
      </c>
      <c r="AW724" s="77">
        <f ca="1">SUM(AR$12:AR724)+SUMIF(AS$12:AS724, "&lt;0")</f>
        <v>964950.75746431109</v>
      </c>
      <c r="AX724" s="14"/>
      <c r="AZ724" s="78">
        <v>44898</v>
      </c>
      <c r="BA724" s="79">
        <f t="shared" ca="1" si="621"/>
        <v>1500</v>
      </c>
      <c r="BB724" s="79">
        <f t="shared" ca="1" si="641"/>
        <v>1500</v>
      </c>
      <c r="BC724" s="79">
        <f t="shared" ca="1" si="597"/>
        <v>0</v>
      </c>
      <c r="BD724" s="79">
        <f t="shared" ca="1" si="622"/>
        <v>1500</v>
      </c>
      <c r="BE724" s="79">
        <f t="shared" ca="1" si="623"/>
        <v>1500</v>
      </c>
      <c r="BF724" s="79">
        <f t="shared" ca="1" si="604"/>
        <v>1040131.601</v>
      </c>
      <c r="BG724" s="14">
        <f ca="1">SUM(BE$12:BE724)</f>
        <v>531679.96</v>
      </c>
      <c r="BH724" s="77">
        <f ca="1">SUM(BC$12:BC724)+SUMIF(BD$12:BD724, "&lt;0")</f>
        <v>508451.64100000006</v>
      </c>
      <c r="BJ724" s="78">
        <v>44898</v>
      </c>
      <c r="BK724" s="79">
        <f t="shared" ca="1" si="624"/>
        <v>1750</v>
      </c>
      <c r="BL724" s="79">
        <f t="shared" ca="1" si="642"/>
        <v>1750</v>
      </c>
      <c r="BM724" s="79">
        <f t="shared" ca="1" si="598"/>
        <v>0</v>
      </c>
      <c r="BN724" s="79">
        <f t="shared" ca="1" si="625"/>
        <v>1750</v>
      </c>
      <c r="BO724" s="79">
        <f t="shared" ca="1" si="626"/>
        <v>1750</v>
      </c>
      <c r="BP724" s="79">
        <f t="shared" ca="1" si="605"/>
        <v>1200381.601</v>
      </c>
      <c r="BQ724" s="14">
        <f ca="1">SUM(BO$12:BO724)</f>
        <v>613929.96</v>
      </c>
      <c r="BR724" s="77">
        <f ca="1">SUM(BM$12:BM724)+SUMIF(BN$12:BN724, "&lt;0")</f>
        <v>586451.64099999995</v>
      </c>
      <c r="BT724" s="78">
        <v>44898</v>
      </c>
      <c r="BU724" s="79">
        <f t="shared" ca="1" si="627"/>
        <v>2000</v>
      </c>
      <c r="BV724" s="79">
        <f t="shared" ca="1" si="643"/>
        <v>2000</v>
      </c>
      <c r="BW724" s="79">
        <f t="shared" ca="1" si="599"/>
        <v>0</v>
      </c>
      <c r="BX724" s="79">
        <f t="shared" ca="1" si="628"/>
        <v>2000</v>
      </c>
      <c r="BY724" s="79">
        <f t="shared" ca="1" si="629"/>
        <v>2000</v>
      </c>
      <c r="BZ724" s="79">
        <f t="shared" ca="1" si="635"/>
        <v>1360081.4901089161</v>
      </c>
      <c r="CA724" s="14">
        <f ca="1">SUM(BY$12:BY724)</f>
        <v>695629.84910891624</v>
      </c>
      <c r="CB724" s="77">
        <f ca="1">SUM(BW$12:BW724)+SUMIF(BX$12:BX724, "&lt;0")</f>
        <v>664451.64100000006</v>
      </c>
      <c r="CD724" s="78">
        <v>44898</v>
      </c>
      <c r="CE724" s="79">
        <f t="shared" ca="1" si="630"/>
        <v>2500</v>
      </c>
      <c r="CF724" s="79">
        <f t="shared" ca="1" si="644"/>
        <v>2500</v>
      </c>
      <c r="CG724" s="79">
        <f t="shared" ca="1" si="600"/>
        <v>273.01906374250802</v>
      </c>
      <c r="CH724" s="79">
        <f t="shared" ca="1" si="631"/>
        <v>2226.980936257492</v>
      </c>
      <c r="CI724" s="79">
        <f t="shared" ca="1" si="632"/>
        <v>2226.980936257492</v>
      </c>
      <c r="CJ724" s="79">
        <f t="shared" ca="1" si="606"/>
        <v>1671841.6999499127</v>
      </c>
      <c r="CK724" s="14">
        <f ca="1">SUM(CI$12:CI724)</f>
        <v>852841.92237237142</v>
      </c>
      <c r="CL724" s="77">
        <f ca="1">SUM(CG$12:CG724)+SUMIF(CH$12:CH724, "&lt;0")</f>
        <v>818999.7775775413</v>
      </c>
    </row>
    <row r="725" spans="1:90" x14ac:dyDescent="0.2">
      <c r="A725" s="56">
        <v>44899</v>
      </c>
      <c r="B725" s="76">
        <f ca="1">IF($A725&gt;= $C$5,$C$6, INDEX('[1]Historical Data'!$D$2:$D$742, MATCH(A725, '[1]Historical Data'!$B$2:$B$742, 0)))</f>
        <v>1942.7882857142852</v>
      </c>
      <c r="C725" s="79">
        <f t="shared" ca="1" si="636"/>
        <v>1942.7882857142852</v>
      </c>
      <c r="D725" s="79">
        <f t="shared" ca="1" si="592"/>
        <v>437.93600000000151</v>
      </c>
      <c r="E725" s="79">
        <f t="shared" ca="1" si="607"/>
        <v>1504.8522857142837</v>
      </c>
      <c r="F725" s="79">
        <f t="shared" ca="1" si="608"/>
        <v>1504.8522857142837</v>
      </c>
      <c r="G725" s="79">
        <f t="shared" ca="1" si="633"/>
        <v>1325901.6804285937</v>
      </c>
      <c r="H725" s="14">
        <f ca="1">SUM(F$12:F725)</f>
        <v>678862.15828571387</v>
      </c>
      <c r="I725" s="77">
        <f ca="1">SUM(D$12:D725)+SUMIF(E$12:E725, "&lt;0")</f>
        <v>647039.52214285661</v>
      </c>
      <c r="J725" s="14"/>
      <c r="K725" s="78">
        <v>44899</v>
      </c>
      <c r="L725" s="79">
        <f t="shared" ca="1" si="609"/>
        <v>1850.8969899038457</v>
      </c>
      <c r="M725" s="79">
        <f t="shared" ca="1" si="637"/>
        <v>1850.8969899038457</v>
      </c>
      <c r="N725" s="79">
        <f t="shared" ca="1" si="593"/>
        <v>437.93600000000151</v>
      </c>
      <c r="O725" s="79">
        <f t="shared" ca="1" si="610"/>
        <v>1412.9609899038442</v>
      </c>
      <c r="P725" s="79">
        <f t="shared" ca="1" si="611"/>
        <v>1412.9609899038442</v>
      </c>
      <c r="Q725" s="79">
        <f t="shared" ca="1" si="601"/>
        <v>1266907.4685182788</v>
      </c>
      <c r="R725" s="14">
        <f ca="1">SUM(P$12:P725)</f>
        <v>648538.03066826856</v>
      </c>
      <c r="S725" s="77">
        <f ca="1">SUM(N$12:N725)+SUMIF(O$12:O725, "&lt;0")</f>
        <v>618369.43784999894</v>
      </c>
      <c r="U725" s="78">
        <v>44899</v>
      </c>
      <c r="V725" s="79">
        <f t="shared" ca="1" si="612"/>
        <v>1250</v>
      </c>
      <c r="W725" s="79">
        <f t="shared" ca="1" si="638"/>
        <v>1250</v>
      </c>
      <c r="X725" s="79">
        <f t="shared" ca="1" si="594"/>
        <v>437.93600000000151</v>
      </c>
      <c r="Y725" s="79">
        <f t="shared" ca="1" si="613"/>
        <v>812.06399999999849</v>
      </c>
      <c r="Z725" s="79">
        <f t="shared" ca="1" si="614"/>
        <v>812.06399999999849</v>
      </c>
      <c r="AA725" s="79">
        <f t="shared" ca="1" si="602"/>
        <v>881131.60100000002</v>
      </c>
      <c r="AB725" s="14">
        <f ca="1">SUM(Z$12:Z725)</f>
        <v>450242.02399999998</v>
      </c>
      <c r="AC725" s="77">
        <f ca="1">SUM(X$12:X725)+SUMIF(Y$12:Y725, "&lt;0")</f>
        <v>430889.57699999999</v>
      </c>
      <c r="AE725" s="78">
        <v>44899</v>
      </c>
      <c r="AF725" s="79">
        <f t="shared" ca="1" si="615"/>
        <v>2000</v>
      </c>
      <c r="AG725" s="79">
        <f t="shared" ca="1" si="639"/>
        <v>2000</v>
      </c>
      <c r="AH725" s="79">
        <f t="shared" ca="1" si="595"/>
        <v>437.93600000000151</v>
      </c>
      <c r="AI725" s="79">
        <f t="shared" ca="1" si="616"/>
        <v>1562.0639999999985</v>
      </c>
      <c r="AJ725" s="79">
        <f t="shared" ca="1" si="617"/>
        <v>1562.0639999999985</v>
      </c>
      <c r="AK725" s="79">
        <f t="shared" ca="1" si="634"/>
        <v>1362081.4901089161</v>
      </c>
      <c r="AL725" s="14">
        <f ca="1">SUM(AJ$12:AJ725)</f>
        <v>697191.91310891625</v>
      </c>
      <c r="AM725" s="77">
        <f ca="1">SUM(AH$12:AH725)+SUMIF(AI$12:AI725, "&lt;0")</f>
        <v>664889.57700000005</v>
      </c>
      <c r="AO725" s="78">
        <v>44899</v>
      </c>
      <c r="AP725" s="79">
        <f t="shared" ca="1" si="618"/>
        <v>3000</v>
      </c>
      <c r="AQ725" s="79">
        <f t="shared" ca="1" si="640"/>
        <v>3000</v>
      </c>
      <c r="AR725" s="79">
        <f t="shared" ca="1" si="596"/>
        <v>1002.0619195304707</v>
      </c>
      <c r="AS725" s="79">
        <f t="shared" ca="1" si="619"/>
        <v>1997.9380804695293</v>
      </c>
      <c r="AT725" s="79">
        <f t="shared" ca="1" si="620"/>
        <v>1997.9380804695293</v>
      </c>
      <c r="AU725" s="79">
        <f t="shared" ca="1" si="603"/>
        <v>1975967.7235622816</v>
      </c>
      <c r="AV725" s="14">
        <f ca="1">SUM(AT$12:AT725)</f>
        <v>1010014.9041784405</v>
      </c>
      <c r="AW725" s="77">
        <f ca="1">SUM(AR$12:AR725)+SUMIF(AS$12:AS725, "&lt;0")</f>
        <v>965952.81938384159</v>
      </c>
      <c r="AX725" s="14"/>
      <c r="AZ725" s="78">
        <v>44899</v>
      </c>
      <c r="BA725" s="79">
        <f t="shared" ca="1" si="621"/>
        <v>1500</v>
      </c>
      <c r="BB725" s="79">
        <f t="shared" ca="1" si="641"/>
        <v>1500</v>
      </c>
      <c r="BC725" s="79">
        <f t="shared" ca="1" si="597"/>
        <v>437.93600000000151</v>
      </c>
      <c r="BD725" s="79">
        <f t="shared" ca="1" si="622"/>
        <v>1062.0639999999985</v>
      </c>
      <c r="BE725" s="79">
        <f t="shared" ca="1" si="623"/>
        <v>1062.0639999999985</v>
      </c>
      <c r="BF725" s="79">
        <f t="shared" ca="1" si="604"/>
        <v>1041631.601</v>
      </c>
      <c r="BG725" s="14">
        <f ca="1">SUM(BE$12:BE725)</f>
        <v>532742.02399999998</v>
      </c>
      <c r="BH725" s="77">
        <f ca="1">SUM(BC$12:BC725)+SUMIF(BD$12:BD725, "&lt;0")</f>
        <v>508889.57700000005</v>
      </c>
      <c r="BJ725" s="78">
        <v>44899</v>
      </c>
      <c r="BK725" s="79">
        <f t="shared" ca="1" si="624"/>
        <v>1750</v>
      </c>
      <c r="BL725" s="79">
        <f t="shared" ca="1" si="642"/>
        <v>1750</v>
      </c>
      <c r="BM725" s="79">
        <f t="shared" ca="1" si="598"/>
        <v>437.93600000000151</v>
      </c>
      <c r="BN725" s="79">
        <f t="shared" ca="1" si="625"/>
        <v>1312.0639999999985</v>
      </c>
      <c r="BO725" s="79">
        <f t="shared" ca="1" si="626"/>
        <v>1312.0639999999985</v>
      </c>
      <c r="BP725" s="79">
        <f t="shared" ca="1" si="605"/>
        <v>1202131.601</v>
      </c>
      <c r="BQ725" s="14">
        <f ca="1">SUM(BO$12:BO725)</f>
        <v>615242.02399999998</v>
      </c>
      <c r="BR725" s="77">
        <f ca="1">SUM(BM$12:BM725)+SUMIF(BN$12:BN725, "&lt;0")</f>
        <v>586889.57699999993</v>
      </c>
      <c r="BT725" s="78">
        <v>44899</v>
      </c>
      <c r="BU725" s="79">
        <f t="shared" ca="1" si="627"/>
        <v>2000</v>
      </c>
      <c r="BV725" s="79">
        <f t="shared" ca="1" si="643"/>
        <v>2000</v>
      </c>
      <c r="BW725" s="79">
        <f t="shared" ca="1" si="599"/>
        <v>437.93600000000151</v>
      </c>
      <c r="BX725" s="79">
        <f t="shared" ca="1" si="628"/>
        <v>1562.0639999999985</v>
      </c>
      <c r="BY725" s="79">
        <f t="shared" ca="1" si="629"/>
        <v>1562.0639999999985</v>
      </c>
      <c r="BZ725" s="79">
        <f t="shared" ca="1" si="635"/>
        <v>1362081.4901089161</v>
      </c>
      <c r="CA725" s="14">
        <f ca="1">SUM(BY$12:BY725)</f>
        <v>697191.91310891625</v>
      </c>
      <c r="CB725" s="77">
        <f ca="1">SUM(BW$12:BW725)+SUMIF(BX$12:BX725, "&lt;0")</f>
        <v>664889.57700000005</v>
      </c>
      <c r="CD725" s="78">
        <v>44899</v>
      </c>
      <c r="CE725" s="79">
        <f t="shared" ca="1" si="630"/>
        <v>2500</v>
      </c>
      <c r="CF725" s="79">
        <f t="shared" ca="1" si="644"/>
        <v>2500</v>
      </c>
      <c r="CG725" s="79">
        <f t="shared" ca="1" si="600"/>
        <v>687.44981709540662</v>
      </c>
      <c r="CH725" s="79">
        <f t="shared" ca="1" si="631"/>
        <v>1812.5501829045934</v>
      </c>
      <c r="CI725" s="79">
        <f t="shared" ca="1" si="632"/>
        <v>1812.5501829045934</v>
      </c>
      <c r="CJ725" s="79">
        <f t="shared" ca="1" si="606"/>
        <v>1674341.6999499127</v>
      </c>
      <c r="CK725" s="14">
        <f ca="1">SUM(CI$12:CI725)</f>
        <v>854654.47255527601</v>
      </c>
      <c r="CL725" s="77">
        <f ca="1">SUM(CG$12:CG725)+SUMIF(CH$12:CH725, "&lt;0")</f>
        <v>819687.22739463672</v>
      </c>
    </row>
    <row r="726" spans="1:90" x14ac:dyDescent="0.2">
      <c r="A726" s="56">
        <v>44900</v>
      </c>
      <c r="B726" s="76">
        <f ca="1">IF($A726&gt;= $C$5,$C$6, INDEX('[1]Historical Data'!$D$2:$D$742, MATCH(A726, '[1]Historical Data'!$B$2:$B$742, 0)))</f>
        <v>1942.7882857142852</v>
      </c>
      <c r="C726" s="79">
        <f t="shared" ca="1" si="636"/>
        <v>1942.7882857142852</v>
      </c>
      <c r="D726" s="79">
        <f t="shared" ca="1" si="592"/>
        <v>1587.7700000000004</v>
      </c>
      <c r="E726" s="79">
        <f t="shared" ca="1" si="607"/>
        <v>355.01828571428473</v>
      </c>
      <c r="F726" s="79">
        <f t="shared" ca="1" si="608"/>
        <v>355.01828571428473</v>
      </c>
      <c r="G726" s="79">
        <f t="shared" ca="1" si="633"/>
        <v>1327844.468714308</v>
      </c>
      <c r="H726" s="14">
        <f ca="1">SUM(F$12:F726)</f>
        <v>679217.17657142819</v>
      </c>
      <c r="I726" s="77">
        <f ca="1">SUM(D$12:D726)+SUMIF(E$12:E726, "&lt;0")</f>
        <v>648627.29214285663</v>
      </c>
      <c r="J726" s="14"/>
      <c r="K726" s="78">
        <v>44900</v>
      </c>
      <c r="L726" s="79">
        <f t="shared" ca="1" si="609"/>
        <v>1850.8969899038457</v>
      </c>
      <c r="M726" s="79">
        <f t="shared" ca="1" si="637"/>
        <v>1850.8969899038457</v>
      </c>
      <c r="N726" s="79">
        <f t="shared" ca="1" si="593"/>
        <v>1587.7700000000004</v>
      </c>
      <c r="O726" s="79">
        <f t="shared" ca="1" si="610"/>
        <v>263.12698990384524</v>
      </c>
      <c r="P726" s="79">
        <f t="shared" ca="1" si="611"/>
        <v>263.12698990384524</v>
      </c>
      <c r="Q726" s="79">
        <f t="shared" ca="1" si="601"/>
        <v>1268758.3655081827</v>
      </c>
      <c r="R726" s="14">
        <f ca="1">SUM(P$12:P726)</f>
        <v>648801.15765817242</v>
      </c>
      <c r="S726" s="77">
        <f ca="1">SUM(N$12:N726)+SUMIF(O$12:O726, "&lt;0")</f>
        <v>619957.20784999896</v>
      </c>
      <c r="U726" s="78">
        <v>44900</v>
      </c>
      <c r="V726" s="79">
        <f t="shared" ca="1" si="612"/>
        <v>1250</v>
      </c>
      <c r="W726" s="79">
        <f t="shared" ca="1" si="638"/>
        <v>1250</v>
      </c>
      <c r="X726" s="79">
        <f t="shared" ca="1" si="594"/>
        <v>1250</v>
      </c>
      <c r="Y726" s="79">
        <f t="shared" ca="1" si="613"/>
        <v>0</v>
      </c>
      <c r="Z726" s="79">
        <f t="shared" ca="1" si="614"/>
        <v>0</v>
      </c>
      <c r="AA726" s="79">
        <f t="shared" ca="1" si="602"/>
        <v>882381.60100000002</v>
      </c>
      <c r="AB726" s="14">
        <f ca="1">SUM(Z$12:Z726)</f>
        <v>450242.02399999998</v>
      </c>
      <c r="AC726" s="77">
        <f ca="1">SUM(X$12:X726)+SUMIF(Y$12:Y726, "&lt;0")</f>
        <v>432139.57699999999</v>
      </c>
      <c r="AE726" s="78">
        <v>44900</v>
      </c>
      <c r="AF726" s="79">
        <f t="shared" ca="1" si="615"/>
        <v>2000</v>
      </c>
      <c r="AG726" s="79">
        <f t="shared" ca="1" si="639"/>
        <v>2000</v>
      </c>
      <c r="AH726" s="79">
        <f t="shared" ca="1" si="595"/>
        <v>1587.7700000000004</v>
      </c>
      <c r="AI726" s="79">
        <f t="shared" ca="1" si="616"/>
        <v>412.22999999999956</v>
      </c>
      <c r="AJ726" s="79">
        <f t="shared" ca="1" si="617"/>
        <v>412.22999999999956</v>
      </c>
      <c r="AK726" s="79">
        <f t="shared" ca="1" si="634"/>
        <v>1364081.4901089161</v>
      </c>
      <c r="AL726" s="14">
        <f ca="1">SUM(AJ$12:AJ726)</f>
        <v>697604.14310891624</v>
      </c>
      <c r="AM726" s="77">
        <f ca="1">SUM(AH$12:AH726)+SUMIF(AI$12:AI726, "&lt;0")</f>
        <v>666477.34700000007</v>
      </c>
      <c r="AO726" s="78">
        <v>44900</v>
      </c>
      <c r="AP726" s="79">
        <f t="shared" ca="1" si="618"/>
        <v>3000</v>
      </c>
      <c r="AQ726" s="79">
        <f t="shared" ca="1" si="640"/>
        <v>3000</v>
      </c>
      <c r="AR726" s="79">
        <f t="shared" ca="1" si="596"/>
        <v>2151.8959195304697</v>
      </c>
      <c r="AS726" s="79">
        <f t="shared" ca="1" si="619"/>
        <v>848.10408046953034</v>
      </c>
      <c r="AT726" s="79">
        <f t="shared" ca="1" si="620"/>
        <v>848.10408046953034</v>
      </c>
      <c r="AU726" s="79">
        <f t="shared" ca="1" si="603"/>
        <v>1978967.7235622816</v>
      </c>
      <c r="AV726" s="14">
        <f ca="1">SUM(AT$12:AT726)</f>
        <v>1010863.00825891</v>
      </c>
      <c r="AW726" s="77">
        <f ca="1">SUM(AR$12:AR726)+SUMIF(AS$12:AS726, "&lt;0")</f>
        <v>968104.71530337201</v>
      </c>
      <c r="AX726" s="14"/>
      <c r="AZ726" s="78">
        <v>44900</v>
      </c>
      <c r="BA726" s="79">
        <f t="shared" ca="1" si="621"/>
        <v>1500</v>
      </c>
      <c r="BB726" s="79">
        <f t="shared" ca="1" si="641"/>
        <v>1500</v>
      </c>
      <c r="BC726" s="79">
        <f t="shared" ca="1" si="597"/>
        <v>1500</v>
      </c>
      <c r="BD726" s="79">
        <f t="shared" ca="1" si="622"/>
        <v>0</v>
      </c>
      <c r="BE726" s="79">
        <f t="shared" ca="1" si="623"/>
        <v>0</v>
      </c>
      <c r="BF726" s="79">
        <f t="shared" ca="1" si="604"/>
        <v>1043131.601</v>
      </c>
      <c r="BG726" s="14">
        <f ca="1">SUM(BE$12:BE726)</f>
        <v>532742.02399999998</v>
      </c>
      <c r="BH726" s="77">
        <f ca="1">SUM(BC$12:BC726)+SUMIF(BD$12:BD726, "&lt;0")</f>
        <v>510389.57700000005</v>
      </c>
      <c r="BJ726" s="78">
        <v>44900</v>
      </c>
      <c r="BK726" s="79">
        <f t="shared" ca="1" si="624"/>
        <v>1750</v>
      </c>
      <c r="BL726" s="79">
        <f t="shared" ca="1" si="642"/>
        <v>1750</v>
      </c>
      <c r="BM726" s="79">
        <f t="shared" ca="1" si="598"/>
        <v>1587.7700000000004</v>
      </c>
      <c r="BN726" s="79">
        <f t="shared" ca="1" si="625"/>
        <v>162.22999999999956</v>
      </c>
      <c r="BO726" s="79">
        <f t="shared" ca="1" si="626"/>
        <v>162.22999999999956</v>
      </c>
      <c r="BP726" s="79">
        <f t="shared" ca="1" si="605"/>
        <v>1203881.601</v>
      </c>
      <c r="BQ726" s="14">
        <f ca="1">SUM(BO$12:BO726)</f>
        <v>615404.25399999996</v>
      </c>
      <c r="BR726" s="77">
        <f ca="1">SUM(BM$12:BM726)+SUMIF(BN$12:BN726, "&lt;0")</f>
        <v>588477.34699999995</v>
      </c>
      <c r="BT726" s="78">
        <v>44900</v>
      </c>
      <c r="BU726" s="79">
        <f t="shared" ca="1" si="627"/>
        <v>2000</v>
      </c>
      <c r="BV726" s="79">
        <f t="shared" ca="1" si="643"/>
        <v>2000</v>
      </c>
      <c r="BW726" s="79">
        <f t="shared" ca="1" si="599"/>
        <v>1587.7700000000004</v>
      </c>
      <c r="BX726" s="79">
        <f t="shared" ca="1" si="628"/>
        <v>412.22999999999956</v>
      </c>
      <c r="BY726" s="79">
        <f t="shared" ca="1" si="629"/>
        <v>412.22999999999956</v>
      </c>
      <c r="BZ726" s="79">
        <f t="shared" ca="1" si="635"/>
        <v>1364081.4901089161</v>
      </c>
      <c r="CA726" s="14">
        <f ca="1">SUM(BY$12:BY726)</f>
        <v>697604.14310891624</v>
      </c>
      <c r="CB726" s="77">
        <f ca="1">SUM(BW$12:BW726)+SUMIF(BX$12:BX726, "&lt;0")</f>
        <v>666477.34700000007</v>
      </c>
      <c r="CD726" s="78">
        <v>44900</v>
      </c>
      <c r="CE726" s="79">
        <f t="shared" ca="1" si="630"/>
        <v>2500</v>
      </c>
      <c r="CF726" s="79">
        <f t="shared" ca="1" si="644"/>
        <v>2500</v>
      </c>
      <c r="CG726" s="79">
        <f t="shared" ca="1" si="600"/>
        <v>1813.7785704483031</v>
      </c>
      <c r="CH726" s="79">
        <f t="shared" ca="1" si="631"/>
        <v>686.22142955169693</v>
      </c>
      <c r="CI726" s="79">
        <f t="shared" ca="1" si="632"/>
        <v>686.22142955169693</v>
      </c>
      <c r="CJ726" s="79">
        <f t="shared" ca="1" si="606"/>
        <v>1676841.6999499127</v>
      </c>
      <c r="CK726" s="14">
        <f ca="1">SUM(CI$12:CI726)</f>
        <v>855340.69398482773</v>
      </c>
      <c r="CL726" s="77">
        <f ca="1">SUM(CG$12:CG726)+SUMIF(CH$12:CH726, "&lt;0")</f>
        <v>821501.005965085</v>
      </c>
    </row>
    <row r="727" spans="1:90" x14ac:dyDescent="0.2">
      <c r="A727" s="56">
        <v>44901</v>
      </c>
      <c r="B727" s="76">
        <f ca="1">IF($A727&gt;= $C$5,$C$6, INDEX('[1]Historical Data'!$D$2:$D$742, MATCH(A727, '[1]Historical Data'!$B$2:$B$742, 0)))</f>
        <v>1942.7882857142852</v>
      </c>
      <c r="C727" s="79">
        <f t="shared" ca="1" si="636"/>
        <v>1942.7882857142852</v>
      </c>
      <c r="D727" s="79">
        <f t="shared" ca="1" si="592"/>
        <v>1942.7882857142852</v>
      </c>
      <c r="E727" s="79">
        <f t="shared" ca="1" si="607"/>
        <v>0</v>
      </c>
      <c r="F727" s="79">
        <f t="shared" ca="1" si="608"/>
        <v>0</v>
      </c>
      <c r="G727" s="79">
        <f t="shared" ca="1" si="633"/>
        <v>1329787.2570000223</v>
      </c>
      <c r="H727" s="14">
        <f ca="1">SUM(F$12:F727)</f>
        <v>679217.17657142819</v>
      </c>
      <c r="I727" s="77">
        <f ca="1">SUM(D$12:D727)+SUMIF(E$12:E727, "&lt;0")</f>
        <v>650570.08042857097</v>
      </c>
      <c r="J727" s="14"/>
      <c r="K727" s="78">
        <v>44901</v>
      </c>
      <c r="L727" s="79">
        <f t="shared" ca="1" si="609"/>
        <v>1850.8969899038457</v>
      </c>
      <c r="M727" s="79">
        <f t="shared" ca="1" si="637"/>
        <v>1850.8969899038457</v>
      </c>
      <c r="N727" s="79">
        <f t="shared" ca="1" si="593"/>
        <v>1850.8969899038457</v>
      </c>
      <c r="O727" s="79">
        <f t="shared" ca="1" si="610"/>
        <v>0</v>
      </c>
      <c r="P727" s="79">
        <f t="shared" ca="1" si="611"/>
        <v>0</v>
      </c>
      <c r="Q727" s="79">
        <f t="shared" ca="1" si="601"/>
        <v>1270609.2624980866</v>
      </c>
      <c r="R727" s="14">
        <f ca="1">SUM(P$12:P727)</f>
        <v>648801.15765817242</v>
      </c>
      <c r="S727" s="77">
        <f ca="1">SUM(N$12:N727)+SUMIF(O$12:O727, "&lt;0")</f>
        <v>621808.10483990284</v>
      </c>
      <c r="U727" s="78">
        <v>44901</v>
      </c>
      <c r="V727" s="79">
        <f t="shared" ca="1" si="612"/>
        <v>1250</v>
      </c>
      <c r="W727" s="79">
        <f t="shared" ca="1" si="638"/>
        <v>1250</v>
      </c>
      <c r="X727" s="79">
        <f t="shared" ca="1" si="594"/>
        <v>1250</v>
      </c>
      <c r="Y727" s="79">
        <f t="shared" ca="1" si="613"/>
        <v>0</v>
      </c>
      <c r="Z727" s="79">
        <f t="shared" ca="1" si="614"/>
        <v>0</v>
      </c>
      <c r="AA727" s="79">
        <f t="shared" ca="1" si="602"/>
        <v>883631.60100000002</v>
      </c>
      <c r="AB727" s="14">
        <f ca="1">SUM(Z$12:Z727)</f>
        <v>450242.02399999998</v>
      </c>
      <c r="AC727" s="77">
        <f ca="1">SUM(X$12:X727)+SUMIF(Y$12:Y727, "&lt;0")</f>
        <v>433389.57699999999</v>
      </c>
      <c r="AE727" s="78">
        <v>44901</v>
      </c>
      <c r="AF727" s="79">
        <f t="shared" ca="1" si="615"/>
        <v>2000</v>
      </c>
      <c r="AG727" s="79">
        <f t="shared" ca="1" si="639"/>
        <v>2000</v>
      </c>
      <c r="AH727" s="79">
        <f t="shared" ca="1" si="595"/>
        <v>1984.7629999999963</v>
      </c>
      <c r="AI727" s="79">
        <f t="shared" ca="1" si="616"/>
        <v>15.237000000003718</v>
      </c>
      <c r="AJ727" s="79">
        <f t="shared" ca="1" si="617"/>
        <v>15.237000000003718</v>
      </c>
      <c r="AK727" s="79">
        <f t="shared" ca="1" si="634"/>
        <v>1366081.4901089161</v>
      </c>
      <c r="AL727" s="14">
        <f ca="1">SUM(AJ$12:AJ727)</f>
        <v>697619.3801089162</v>
      </c>
      <c r="AM727" s="77">
        <f ca="1">SUM(AH$12:AH727)+SUMIF(AI$12:AI727, "&lt;0")</f>
        <v>668462.1100000001</v>
      </c>
      <c r="AO727" s="78">
        <v>44901</v>
      </c>
      <c r="AP727" s="79">
        <f t="shared" ca="1" si="618"/>
        <v>3000</v>
      </c>
      <c r="AQ727" s="79">
        <f t="shared" ca="1" si="640"/>
        <v>3000</v>
      </c>
      <c r="AR727" s="79">
        <f t="shared" ca="1" si="596"/>
        <v>2548.8889195304655</v>
      </c>
      <c r="AS727" s="79">
        <f t="shared" ca="1" si="619"/>
        <v>451.1110804695345</v>
      </c>
      <c r="AT727" s="79">
        <f t="shared" ca="1" si="620"/>
        <v>451.1110804695345</v>
      </c>
      <c r="AU727" s="79">
        <f t="shared" ca="1" si="603"/>
        <v>1981967.7235622816</v>
      </c>
      <c r="AV727" s="14">
        <f ca="1">SUM(AT$12:AT727)</f>
        <v>1011314.1193393796</v>
      </c>
      <c r="AW727" s="77">
        <f ca="1">SUM(AR$12:AR727)+SUMIF(AS$12:AS727, "&lt;0")</f>
        <v>970653.60422290245</v>
      </c>
      <c r="AX727" s="14"/>
      <c r="AZ727" s="78">
        <v>44901</v>
      </c>
      <c r="BA727" s="79">
        <f t="shared" ca="1" si="621"/>
        <v>1500</v>
      </c>
      <c r="BB727" s="79">
        <f t="shared" ca="1" si="641"/>
        <v>1500</v>
      </c>
      <c r="BC727" s="79">
        <f t="shared" ca="1" si="597"/>
        <v>1500</v>
      </c>
      <c r="BD727" s="79">
        <f t="shared" ca="1" si="622"/>
        <v>0</v>
      </c>
      <c r="BE727" s="79">
        <f t="shared" ca="1" si="623"/>
        <v>0</v>
      </c>
      <c r="BF727" s="79">
        <f t="shared" ca="1" si="604"/>
        <v>1044631.601</v>
      </c>
      <c r="BG727" s="14">
        <f ca="1">SUM(BE$12:BE727)</f>
        <v>532742.02399999998</v>
      </c>
      <c r="BH727" s="77">
        <f ca="1">SUM(BC$12:BC727)+SUMIF(BD$12:BD727, "&lt;0")</f>
        <v>511889.57700000005</v>
      </c>
      <c r="BJ727" s="78">
        <v>44901</v>
      </c>
      <c r="BK727" s="79">
        <f t="shared" ca="1" si="624"/>
        <v>1750</v>
      </c>
      <c r="BL727" s="79">
        <f t="shared" ca="1" si="642"/>
        <v>1750</v>
      </c>
      <c r="BM727" s="79">
        <f t="shared" ca="1" si="598"/>
        <v>1750</v>
      </c>
      <c r="BN727" s="79">
        <f t="shared" ca="1" si="625"/>
        <v>0</v>
      </c>
      <c r="BO727" s="79">
        <f t="shared" ca="1" si="626"/>
        <v>0</v>
      </c>
      <c r="BP727" s="79">
        <f t="shared" ca="1" si="605"/>
        <v>1205631.601</v>
      </c>
      <c r="BQ727" s="14">
        <f ca="1">SUM(BO$12:BO727)</f>
        <v>615404.25399999996</v>
      </c>
      <c r="BR727" s="77">
        <f ca="1">SUM(BM$12:BM727)+SUMIF(BN$12:BN727, "&lt;0")</f>
        <v>590227.34699999995</v>
      </c>
      <c r="BT727" s="78">
        <v>44901</v>
      </c>
      <c r="BU727" s="79">
        <f t="shared" ca="1" si="627"/>
        <v>2000</v>
      </c>
      <c r="BV727" s="79">
        <f t="shared" ca="1" si="643"/>
        <v>2000</v>
      </c>
      <c r="BW727" s="79">
        <f t="shared" ca="1" si="599"/>
        <v>1984.7629999999963</v>
      </c>
      <c r="BX727" s="79">
        <f t="shared" ca="1" si="628"/>
        <v>15.237000000003718</v>
      </c>
      <c r="BY727" s="79">
        <f t="shared" ca="1" si="629"/>
        <v>15.237000000003718</v>
      </c>
      <c r="BZ727" s="79">
        <f t="shared" ca="1" si="635"/>
        <v>1366081.4901089161</v>
      </c>
      <c r="CA727" s="14">
        <f ca="1">SUM(BY$12:BY727)</f>
        <v>697619.3801089162</v>
      </c>
      <c r="CB727" s="77">
        <f ca="1">SUM(BW$12:BW727)+SUMIF(BX$12:BX727, "&lt;0")</f>
        <v>668462.1100000001</v>
      </c>
      <c r="CD727" s="78">
        <v>44901</v>
      </c>
      <c r="CE727" s="79">
        <f t="shared" ca="1" si="630"/>
        <v>2500</v>
      </c>
      <c r="CF727" s="79">
        <f t="shared" ca="1" si="644"/>
        <v>2500</v>
      </c>
      <c r="CG727" s="79">
        <f t="shared" ca="1" si="600"/>
        <v>2187.266323801196</v>
      </c>
      <c r="CH727" s="79">
        <f t="shared" ca="1" si="631"/>
        <v>312.73367619880401</v>
      </c>
      <c r="CI727" s="79">
        <f t="shared" ca="1" si="632"/>
        <v>312.73367619880401</v>
      </c>
      <c r="CJ727" s="79">
        <f t="shared" ca="1" si="606"/>
        <v>1679341.6999499127</v>
      </c>
      <c r="CK727" s="14">
        <f ca="1">SUM(CI$12:CI727)</f>
        <v>855653.42766102648</v>
      </c>
      <c r="CL727" s="77">
        <f ca="1">SUM(CG$12:CG727)+SUMIF(CH$12:CH727, "&lt;0")</f>
        <v>823688.27228888625</v>
      </c>
    </row>
    <row r="728" spans="1:90" x14ac:dyDescent="0.2">
      <c r="A728" s="56">
        <v>44902</v>
      </c>
      <c r="B728" s="76">
        <f ca="1">IF($A728&gt;= $C$5,$C$6, INDEX('[1]Historical Data'!$D$2:$D$742, MATCH(A728, '[1]Historical Data'!$B$2:$B$742, 0)))</f>
        <v>1942.7882857142852</v>
      </c>
      <c r="C728" s="79">
        <f t="shared" ca="1" si="636"/>
        <v>1942.7882857142852</v>
      </c>
      <c r="D728" s="79">
        <f t="shared" ca="1" si="592"/>
        <v>1406.6237142857051</v>
      </c>
      <c r="E728" s="79">
        <f t="shared" ca="1" si="607"/>
        <v>536.16457142858008</v>
      </c>
      <c r="F728" s="79">
        <f t="shared" ca="1" si="608"/>
        <v>536.16457142858008</v>
      </c>
      <c r="G728" s="79">
        <f t="shared" ca="1" si="633"/>
        <v>1331730.0452857367</v>
      </c>
      <c r="H728" s="14">
        <f ca="1">SUM(F$12:F728)</f>
        <v>679753.34114285675</v>
      </c>
      <c r="I728" s="77">
        <f ca="1">SUM(D$12:D728)+SUMIF(E$12:E728, "&lt;0")</f>
        <v>651976.70414285664</v>
      </c>
      <c r="J728" s="14"/>
      <c r="K728" s="78">
        <v>44902</v>
      </c>
      <c r="L728" s="79">
        <f t="shared" ca="1" si="609"/>
        <v>1850.8969899038457</v>
      </c>
      <c r="M728" s="79">
        <f t="shared" ca="1" si="637"/>
        <v>1850.8969899038457</v>
      </c>
      <c r="N728" s="79">
        <f t="shared" ca="1" si="593"/>
        <v>1498.5150100961446</v>
      </c>
      <c r="O728" s="79">
        <f t="shared" ca="1" si="610"/>
        <v>352.3819798077011</v>
      </c>
      <c r="P728" s="79">
        <f t="shared" ca="1" si="611"/>
        <v>352.3819798077011</v>
      </c>
      <c r="Q728" s="79">
        <f t="shared" ca="1" si="601"/>
        <v>1272460.1594879904</v>
      </c>
      <c r="R728" s="14">
        <f ca="1">SUM(P$12:P728)</f>
        <v>649153.53963798017</v>
      </c>
      <c r="S728" s="77">
        <f ca="1">SUM(N$12:N728)+SUMIF(O$12:O728, "&lt;0")</f>
        <v>623306.61984999897</v>
      </c>
      <c r="U728" s="78">
        <v>44902</v>
      </c>
      <c r="V728" s="79">
        <f t="shared" ca="1" si="612"/>
        <v>1250</v>
      </c>
      <c r="W728" s="79">
        <f t="shared" ca="1" si="638"/>
        <v>1250</v>
      </c>
      <c r="X728" s="79">
        <f t="shared" ca="1" si="594"/>
        <v>1250</v>
      </c>
      <c r="Y728" s="79">
        <f t="shared" ca="1" si="613"/>
        <v>0</v>
      </c>
      <c r="Z728" s="79">
        <f t="shared" ca="1" si="614"/>
        <v>0</v>
      </c>
      <c r="AA728" s="79">
        <f t="shared" ca="1" si="602"/>
        <v>884881.60100000002</v>
      </c>
      <c r="AB728" s="14">
        <f ca="1">SUM(Z$12:Z728)</f>
        <v>450242.02399999998</v>
      </c>
      <c r="AC728" s="77">
        <f ca="1">SUM(X$12:X728)+SUMIF(Y$12:Y728, "&lt;0")</f>
        <v>434639.57699999999</v>
      </c>
      <c r="AE728" s="78">
        <v>44902</v>
      </c>
      <c r="AF728" s="79">
        <f t="shared" ca="1" si="615"/>
        <v>2000</v>
      </c>
      <c r="AG728" s="79">
        <f t="shared" ca="1" si="639"/>
        <v>2000</v>
      </c>
      <c r="AH728" s="79">
        <f t="shared" ca="1" si="595"/>
        <v>1364.648999999994</v>
      </c>
      <c r="AI728" s="79">
        <f t="shared" ca="1" si="616"/>
        <v>635.35100000000602</v>
      </c>
      <c r="AJ728" s="79">
        <f t="shared" ca="1" si="617"/>
        <v>635.35100000000602</v>
      </c>
      <c r="AK728" s="79">
        <f t="shared" ca="1" si="634"/>
        <v>1368081.4901089161</v>
      </c>
      <c r="AL728" s="14">
        <f ca="1">SUM(AJ$12:AJ728)</f>
        <v>698254.73110891622</v>
      </c>
      <c r="AM728" s="77">
        <f ca="1">SUM(AH$12:AH728)+SUMIF(AI$12:AI728, "&lt;0")</f>
        <v>669826.75900000008</v>
      </c>
      <c r="AO728" s="78">
        <v>44902</v>
      </c>
      <c r="AP728" s="79">
        <f t="shared" ca="1" si="618"/>
        <v>3000</v>
      </c>
      <c r="AQ728" s="79">
        <f t="shared" ca="1" si="640"/>
        <v>3000</v>
      </c>
      <c r="AR728" s="79">
        <f t="shared" ca="1" si="596"/>
        <v>1928.7749195304632</v>
      </c>
      <c r="AS728" s="79">
        <f t="shared" ca="1" si="619"/>
        <v>1071.2250804695368</v>
      </c>
      <c r="AT728" s="79">
        <f t="shared" ca="1" si="620"/>
        <v>1071.2250804695368</v>
      </c>
      <c r="AU728" s="79">
        <f t="shared" ca="1" si="603"/>
        <v>1984967.7235622816</v>
      </c>
      <c r="AV728" s="14">
        <f ca="1">SUM(AT$12:AT728)</f>
        <v>1012385.3444198491</v>
      </c>
      <c r="AW728" s="77">
        <f ca="1">SUM(AR$12:AR728)+SUMIF(AS$12:AS728, "&lt;0")</f>
        <v>972582.37914243294</v>
      </c>
      <c r="AX728" s="14"/>
      <c r="AZ728" s="78">
        <v>44902</v>
      </c>
      <c r="BA728" s="79">
        <f t="shared" ca="1" si="621"/>
        <v>1500</v>
      </c>
      <c r="BB728" s="79">
        <f t="shared" ca="1" si="641"/>
        <v>1500</v>
      </c>
      <c r="BC728" s="79">
        <f t="shared" ca="1" si="597"/>
        <v>1500</v>
      </c>
      <c r="BD728" s="79">
        <f t="shared" ca="1" si="622"/>
        <v>0</v>
      </c>
      <c r="BE728" s="79">
        <f t="shared" ca="1" si="623"/>
        <v>0</v>
      </c>
      <c r="BF728" s="79">
        <f t="shared" ca="1" si="604"/>
        <v>1046131.601</v>
      </c>
      <c r="BG728" s="14">
        <f ca="1">SUM(BE$12:BE728)</f>
        <v>532742.02399999998</v>
      </c>
      <c r="BH728" s="77">
        <f ca="1">SUM(BC$12:BC728)+SUMIF(BD$12:BD728, "&lt;0")</f>
        <v>513389.57700000005</v>
      </c>
      <c r="BJ728" s="78">
        <v>44902</v>
      </c>
      <c r="BK728" s="79">
        <f t="shared" ca="1" si="624"/>
        <v>1750</v>
      </c>
      <c r="BL728" s="79">
        <f t="shared" ca="1" si="642"/>
        <v>1750</v>
      </c>
      <c r="BM728" s="79">
        <f t="shared" ca="1" si="598"/>
        <v>1599.4119999999903</v>
      </c>
      <c r="BN728" s="79">
        <f t="shared" ca="1" si="625"/>
        <v>150.58800000000974</v>
      </c>
      <c r="BO728" s="79">
        <f t="shared" ca="1" si="626"/>
        <v>150.58800000000974</v>
      </c>
      <c r="BP728" s="79">
        <f t="shared" ca="1" si="605"/>
        <v>1207381.601</v>
      </c>
      <c r="BQ728" s="14">
        <f ca="1">SUM(BO$12:BO728)</f>
        <v>615554.84199999995</v>
      </c>
      <c r="BR728" s="77">
        <f ca="1">SUM(BM$12:BM728)+SUMIF(BN$12:BN728, "&lt;0")</f>
        <v>591826.75899999996</v>
      </c>
      <c r="BT728" s="78">
        <v>44902</v>
      </c>
      <c r="BU728" s="79">
        <f t="shared" ca="1" si="627"/>
        <v>2000</v>
      </c>
      <c r="BV728" s="79">
        <f t="shared" ca="1" si="643"/>
        <v>2000</v>
      </c>
      <c r="BW728" s="79">
        <f t="shared" ca="1" si="599"/>
        <v>1364.648999999994</v>
      </c>
      <c r="BX728" s="79">
        <f t="shared" ca="1" si="628"/>
        <v>635.35100000000602</v>
      </c>
      <c r="BY728" s="79">
        <f t="shared" ca="1" si="629"/>
        <v>635.35100000000602</v>
      </c>
      <c r="BZ728" s="79">
        <f t="shared" ca="1" si="635"/>
        <v>1368081.4901089161</v>
      </c>
      <c r="CA728" s="14">
        <f ca="1">SUM(BY$12:BY728)</f>
        <v>698254.73110891622</v>
      </c>
      <c r="CB728" s="77">
        <f ca="1">SUM(BW$12:BW728)+SUMIF(BX$12:BX728, "&lt;0")</f>
        <v>669826.75900000008</v>
      </c>
      <c r="CD728" s="78">
        <v>44902</v>
      </c>
      <c r="CE728" s="79">
        <f t="shared" ca="1" si="630"/>
        <v>2500</v>
      </c>
      <c r="CF728" s="79">
        <f t="shared" ca="1" si="644"/>
        <v>2500</v>
      </c>
      <c r="CG728" s="79">
        <f t="shared" ca="1" si="600"/>
        <v>1543.6470771540908</v>
      </c>
      <c r="CH728" s="79">
        <f t="shared" ca="1" si="631"/>
        <v>956.35292284590923</v>
      </c>
      <c r="CI728" s="79">
        <f t="shared" ca="1" si="632"/>
        <v>956.35292284590923</v>
      </c>
      <c r="CJ728" s="79">
        <f t="shared" ca="1" si="606"/>
        <v>1681841.6999499127</v>
      </c>
      <c r="CK728" s="14">
        <f ca="1">SUM(CI$12:CI728)</f>
        <v>856609.78058387234</v>
      </c>
      <c r="CL728" s="77">
        <f ca="1">SUM(CG$12:CG728)+SUMIF(CH$12:CH728, "&lt;0")</f>
        <v>825231.91936604038</v>
      </c>
    </row>
    <row r="729" spans="1:90" x14ac:dyDescent="0.2">
      <c r="A729" s="56">
        <v>44903</v>
      </c>
      <c r="B729" s="76">
        <f ca="1">IF($A729&gt;= $C$5,$C$6, INDEX('[1]Historical Data'!$D$2:$D$742, MATCH(A729, '[1]Historical Data'!$B$2:$B$742, 0)))</f>
        <v>1942.7882857142852</v>
      </c>
      <c r="C729" s="79">
        <f t="shared" ca="1" si="636"/>
        <v>1942.7882857142852</v>
      </c>
      <c r="D729" s="79">
        <f t="shared" ca="1" si="592"/>
        <v>1942.7882857142852</v>
      </c>
      <c r="E729" s="79">
        <f t="shared" ca="1" si="607"/>
        <v>0</v>
      </c>
      <c r="F729" s="79">
        <f t="shared" ca="1" si="608"/>
        <v>0</v>
      </c>
      <c r="G729" s="79">
        <f t="shared" ca="1" si="633"/>
        <v>1333672.833571451</v>
      </c>
      <c r="H729" s="14">
        <f ca="1">SUM(F$12:F729)</f>
        <v>679753.34114285675</v>
      </c>
      <c r="I729" s="77">
        <f ca="1">SUM(D$12:D729)+SUMIF(E$12:E729, "&lt;0")</f>
        <v>653919.49242857099</v>
      </c>
      <c r="J729" s="14"/>
      <c r="K729" s="78">
        <v>44903</v>
      </c>
      <c r="L729" s="79">
        <f t="shared" ca="1" si="609"/>
        <v>1850.8969899038457</v>
      </c>
      <c r="M729" s="79">
        <f t="shared" ca="1" si="637"/>
        <v>1850.8969899038457</v>
      </c>
      <c r="N729" s="79">
        <f t="shared" ca="1" si="593"/>
        <v>1850.8969899038457</v>
      </c>
      <c r="O729" s="79">
        <f t="shared" ca="1" si="610"/>
        <v>0</v>
      </c>
      <c r="P729" s="79">
        <f t="shared" ca="1" si="611"/>
        <v>0</v>
      </c>
      <c r="Q729" s="79">
        <f t="shared" ca="1" si="601"/>
        <v>1274311.0564778943</v>
      </c>
      <c r="R729" s="14">
        <f ca="1">SUM(P$12:P729)</f>
        <v>649153.53963798017</v>
      </c>
      <c r="S729" s="77">
        <f ca="1">SUM(N$12:N729)+SUMIF(O$12:O729, "&lt;0")</f>
        <v>625157.51683990285</v>
      </c>
      <c r="U729" s="78">
        <v>44903</v>
      </c>
      <c r="V729" s="79">
        <f t="shared" ca="1" si="612"/>
        <v>1250</v>
      </c>
      <c r="W729" s="79">
        <f t="shared" ca="1" si="638"/>
        <v>1250</v>
      </c>
      <c r="X729" s="79">
        <f t="shared" ca="1" si="594"/>
        <v>1250</v>
      </c>
      <c r="Y729" s="79">
        <f t="shared" ca="1" si="613"/>
        <v>0</v>
      </c>
      <c r="Z729" s="79">
        <f t="shared" ca="1" si="614"/>
        <v>0</v>
      </c>
      <c r="AA729" s="79">
        <f t="shared" ca="1" si="602"/>
        <v>886131.60100000002</v>
      </c>
      <c r="AB729" s="14">
        <f ca="1">SUM(Z$12:Z729)</f>
        <v>450242.02399999998</v>
      </c>
      <c r="AC729" s="77">
        <f ca="1">SUM(X$12:X729)+SUMIF(Y$12:Y729, "&lt;0")</f>
        <v>435889.57699999999</v>
      </c>
      <c r="AE729" s="78">
        <v>44903</v>
      </c>
      <c r="AF729" s="79">
        <f t="shared" ca="1" si="615"/>
        <v>2000</v>
      </c>
      <c r="AG729" s="79">
        <f t="shared" ca="1" si="639"/>
        <v>2000</v>
      </c>
      <c r="AH729" s="79">
        <f t="shared" ca="1" si="595"/>
        <v>1997.8820000000042</v>
      </c>
      <c r="AI729" s="79">
        <f t="shared" ca="1" si="616"/>
        <v>2.1179999999958454</v>
      </c>
      <c r="AJ729" s="79">
        <f t="shared" ca="1" si="617"/>
        <v>2.1179999999958454</v>
      </c>
      <c r="AK729" s="79">
        <f t="shared" ca="1" si="634"/>
        <v>1370081.4901089161</v>
      </c>
      <c r="AL729" s="14">
        <f ca="1">SUM(AJ$12:AJ729)</f>
        <v>698256.84910891624</v>
      </c>
      <c r="AM729" s="77">
        <f ca="1">SUM(AH$12:AH729)+SUMIF(AI$12:AI729, "&lt;0")</f>
        <v>671824.64100000006</v>
      </c>
      <c r="AO729" s="78">
        <v>44903</v>
      </c>
      <c r="AP729" s="79">
        <f t="shared" ca="1" si="618"/>
        <v>3000</v>
      </c>
      <c r="AQ729" s="79">
        <f t="shared" ca="1" si="640"/>
        <v>3000</v>
      </c>
      <c r="AR729" s="79">
        <f t="shared" ca="1" si="596"/>
        <v>2562.0079195304734</v>
      </c>
      <c r="AS729" s="79">
        <f t="shared" ca="1" si="619"/>
        <v>437.99208046952663</v>
      </c>
      <c r="AT729" s="79">
        <f t="shared" ca="1" si="620"/>
        <v>437.99208046952663</v>
      </c>
      <c r="AU729" s="79">
        <f t="shared" ca="1" si="603"/>
        <v>1987967.7235622816</v>
      </c>
      <c r="AV729" s="14">
        <f ca="1">SUM(AT$12:AT729)</f>
        <v>1012823.3365003186</v>
      </c>
      <c r="AW729" s="77">
        <f ca="1">SUM(AR$12:AR729)+SUMIF(AS$12:AS729, "&lt;0")</f>
        <v>975144.38706196344</v>
      </c>
      <c r="AX729" s="14"/>
      <c r="AZ729" s="78">
        <v>44903</v>
      </c>
      <c r="BA729" s="79">
        <f t="shared" ca="1" si="621"/>
        <v>1500</v>
      </c>
      <c r="BB729" s="79">
        <f t="shared" ca="1" si="641"/>
        <v>1500</v>
      </c>
      <c r="BC729" s="79">
        <f t="shared" ca="1" si="597"/>
        <v>1500</v>
      </c>
      <c r="BD729" s="79">
        <f t="shared" ca="1" si="622"/>
        <v>0</v>
      </c>
      <c r="BE729" s="79">
        <f t="shared" ca="1" si="623"/>
        <v>0</v>
      </c>
      <c r="BF729" s="79">
        <f t="shared" ca="1" si="604"/>
        <v>1047631.601</v>
      </c>
      <c r="BG729" s="14">
        <f ca="1">SUM(BE$12:BE729)</f>
        <v>532742.02399999998</v>
      </c>
      <c r="BH729" s="77">
        <f ca="1">SUM(BC$12:BC729)+SUMIF(BD$12:BD729, "&lt;0")</f>
        <v>514889.57700000005</v>
      </c>
      <c r="BJ729" s="78">
        <v>44903</v>
      </c>
      <c r="BK729" s="79">
        <f t="shared" ca="1" si="624"/>
        <v>1750</v>
      </c>
      <c r="BL729" s="79">
        <f t="shared" ca="1" si="642"/>
        <v>1750</v>
      </c>
      <c r="BM729" s="79">
        <f t="shared" ca="1" si="598"/>
        <v>1750</v>
      </c>
      <c r="BN729" s="79">
        <f t="shared" ca="1" si="625"/>
        <v>0</v>
      </c>
      <c r="BO729" s="79">
        <f t="shared" ca="1" si="626"/>
        <v>0</v>
      </c>
      <c r="BP729" s="79">
        <f t="shared" ca="1" si="605"/>
        <v>1209131.601</v>
      </c>
      <c r="BQ729" s="14">
        <f ca="1">SUM(BO$12:BO729)</f>
        <v>615554.84199999995</v>
      </c>
      <c r="BR729" s="77">
        <f ca="1">SUM(BM$12:BM729)+SUMIF(BN$12:BN729, "&lt;0")</f>
        <v>593576.75899999996</v>
      </c>
      <c r="BT729" s="78">
        <v>44903</v>
      </c>
      <c r="BU729" s="79">
        <f t="shared" ca="1" si="627"/>
        <v>2000</v>
      </c>
      <c r="BV729" s="79">
        <f t="shared" ca="1" si="643"/>
        <v>2000</v>
      </c>
      <c r="BW729" s="79">
        <f t="shared" ca="1" si="599"/>
        <v>1997.8820000000042</v>
      </c>
      <c r="BX729" s="79">
        <f t="shared" ca="1" si="628"/>
        <v>2.1179999999958454</v>
      </c>
      <c r="BY729" s="79">
        <f t="shared" ca="1" si="629"/>
        <v>2.1179999999958454</v>
      </c>
      <c r="BZ729" s="79">
        <f t="shared" ca="1" si="635"/>
        <v>1370081.4901089161</v>
      </c>
      <c r="CA729" s="14">
        <f ca="1">SUM(BY$12:BY729)</f>
        <v>698256.84910891624</v>
      </c>
      <c r="CB729" s="77">
        <f ca="1">SUM(BW$12:BW729)+SUMIF(BX$12:BX729, "&lt;0")</f>
        <v>671824.64100000006</v>
      </c>
      <c r="CD729" s="78">
        <v>44903</v>
      </c>
      <c r="CE729" s="79">
        <f t="shared" ca="1" si="630"/>
        <v>2500</v>
      </c>
      <c r="CF729" s="79">
        <f t="shared" ca="1" si="644"/>
        <v>2500</v>
      </c>
      <c r="CG729" s="79">
        <f t="shared" ca="1" si="600"/>
        <v>2153.374830506998</v>
      </c>
      <c r="CH729" s="79">
        <f t="shared" ca="1" si="631"/>
        <v>346.62516949300198</v>
      </c>
      <c r="CI729" s="79">
        <f t="shared" ca="1" si="632"/>
        <v>346.62516949300198</v>
      </c>
      <c r="CJ729" s="79">
        <f t="shared" ca="1" si="606"/>
        <v>1684341.6999499127</v>
      </c>
      <c r="CK729" s="14">
        <f ca="1">SUM(CI$12:CI729)</f>
        <v>856956.40575336537</v>
      </c>
      <c r="CL729" s="77">
        <f ca="1">SUM(CG$12:CG729)+SUMIF(CH$12:CH729, "&lt;0")</f>
        <v>827385.29419654736</v>
      </c>
    </row>
    <row r="730" spans="1:90" x14ac:dyDescent="0.2">
      <c r="A730" s="56">
        <v>44904</v>
      </c>
      <c r="B730" s="76">
        <f ca="1">IF($A730&gt;= $C$5,$C$6, INDEX('[1]Historical Data'!$D$2:$D$742, MATCH(A730, '[1]Historical Data'!$B$2:$B$742, 0)))</f>
        <v>1942.7882857142852</v>
      </c>
      <c r="C730" s="79">
        <f t="shared" ca="1" si="636"/>
        <v>1942.7882857142852</v>
      </c>
      <c r="D730" s="79">
        <f t="shared" ca="1" si="592"/>
        <v>608.51771428571988</v>
      </c>
      <c r="E730" s="79">
        <f t="shared" ca="1" si="607"/>
        <v>1334.2705714285653</v>
      </c>
      <c r="F730" s="79">
        <f t="shared" ca="1" si="608"/>
        <v>1334.2705714285653</v>
      </c>
      <c r="G730" s="79">
        <f t="shared" ca="1" si="633"/>
        <v>1335615.6218571654</v>
      </c>
      <c r="H730" s="14">
        <f ca="1">SUM(F$12:F730)</f>
        <v>681087.61171428533</v>
      </c>
      <c r="I730" s="77">
        <f ca="1">SUM(D$12:D730)+SUMIF(E$12:E730, "&lt;0")</f>
        <v>654528.01014285674</v>
      </c>
      <c r="J730" s="14"/>
      <c r="K730" s="78">
        <v>44904</v>
      </c>
      <c r="L730" s="79">
        <f t="shared" ca="1" si="609"/>
        <v>1850.8969899038457</v>
      </c>
      <c r="M730" s="79">
        <f t="shared" ca="1" si="637"/>
        <v>1850.8969899038457</v>
      </c>
      <c r="N730" s="79">
        <f t="shared" ca="1" si="593"/>
        <v>700.40901009615936</v>
      </c>
      <c r="O730" s="79">
        <f t="shared" ca="1" si="610"/>
        <v>1150.4879798076863</v>
      </c>
      <c r="P730" s="79">
        <f t="shared" ca="1" si="611"/>
        <v>1150.4879798076863</v>
      </c>
      <c r="Q730" s="79">
        <f t="shared" ca="1" si="601"/>
        <v>1276161.9534677982</v>
      </c>
      <c r="R730" s="14">
        <f ca="1">SUM(P$12:P730)</f>
        <v>650304.02761778783</v>
      </c>
      <c r="S730" s="77">
        <f ca="1">SUM(N$12:N730)+SUMIF(O$12:O730, "&lt;0")</f>
        <v>625857.92584999895</v>
      </c>
      <c r="U730" s="78">
        <v>44904</v>
      </c>
      <c r="V730" s="79">
        <f t="shared" ca="1" si="612"/>
        <v>1250</v>
      </c>
      <c r="W730" s="79">
        <f t="shared" ca="1" si="638"/>
        <v>1250</v>
      </c>
      <c r="X730" s="79">
        <f t="shared" ca="1" si="594"/>
        <v>1250</v>
      </c>
      <c r="Y730" s="79">
        <f t="shared" ca="1" si="613"/>
        <v>0</v>
      </c>
      <c r="Z730" s="79">
        <f t="shared" ca="1" si="614"/>
        <v>0</v>
      </c>
      <c r="AA730" s="79">
        <f t="shared" ca="1" si="602"/>
        <v>887381.60100000002</v>
      </c>
      <c r="AB730" s="14">
        <f ca="1">SUM(Z$12:Z730)</f>
        <v>450242.02399999998</v>
      </c>
      <c r="AC730" s="77">
        <f ca="1">SUM(X$12:X730)+SUMIF(Y$12:Y730, "&lt;0")</f>
        <v>437139.57699999999</v>
      </c>
      <c r="AE730" s="78">
        <v>44904</v>
      </c>
      <c r="AF730" s="79">
        <f t="shared" ca="1" si="615"/>
        <v>2000</v>
      </c>
      <c r="AG730" s="79">
        <f t="shared" ca="1" si="639"/>
        <v>2000</v>
      </c>
      <c r="AH730" s="79">
        <f t="shared" ca="1" si="595"/>
        <v>553.42400000000089</v>
      </c>
      <c r="AI730" s="79">
        <f t="shared" ca="1" si="616"/>
        <v>1446.5759999999991</v>
      </c>
      <c r="AJ730" s="79">
        <f t="shared" ca="1" si="617"/>
        <v>1446.5759999999991</v>
      </c>
      <c r="AK730" s="79">
        <f t="shared" ca="1" si="634"/>
        <v>1372081.4901089161</v>
      </c>
      <c r="AL730" s="14">
        <f ca="1">SUM(AJ$12:AJ730)</f>
        <v>699703.42510891624</v>
      </c>
      <c r="AM730" s="77">
        <f ca="1">SUM(AH$12:AH730)+SUMIF(AI$12:AI730, "&lt;0")</f>
        <v>672378.06500000006</v>
      </c>
      <c r="AO730" s="78">
        <v>44904</v>
      </c>
      <c r="AP730" s="79">
        <f t="shared" ca="1" si="618"/>
        <v>3000</v>
      </c>
      <c r="AQ730" s="79">
        <f t="shared" ca="1" si="640"/>
        <v>3000</v>
      </c>
      <c r="AR730" s="79">
        <f t="shared" ca="1" si="596"/>
        <v>1117.5499195304701</v>
      </c>
      <c r="AS730" s="79">
        <f t="shared" ca="1" si="619"/>
        <v>1882.4500804695299</v>
      </c>
      <c r="AT730" s="79">
        <f t="shared" ca="1" si="620"/>
        <v>1882.4500804695299</v>
      </c>
      <c r="AU730" s="79">
        <f t="shared" ca="1" si="603"/>
        <v>1990967.7235622816</v>
      </c>
      <c r="AV730" s="14">
        <f ca="1">SUM(AT$12:AT730)</f>
        <v>1014705.7865807881</v>
      </c>
      <c r="AW730" s="77">
        <f ca="1">SUM(AR$12:AR730)+SUMIF(AS$12:AS730, "&lt;0")</f>
        <v>976261.93698149396</v>
      </c>
      <c r="AX730" s="14"/>
      <c r="AZ730" s="78">
        <v>44904</v>
      </c>
      <c r="BA730" s="79">
        <f t="shared" ca="1" si="621"/>
        <v>1500</v>
      </c>
      <c r="BB730" s="79">
        <f t="shared" ca="1" si="641"/>
        <v>1500</v>
      </c>
      <c r="BC730" s="79">
        <f t="shared" ca="1" si="597"/>
        <v>1488.4879999999957</v>
      </c>
      <c r="BD730" s="79">
        <f t="shared" ca="1" si="622"/>
        <v>11.512000000004264</v>
      </c>
      <c r="BE730" s="79">
        <f t="shared" ca="1" si="623"/>
        <v>11.512000000004264</v>
      </c>
      <c r="BF730" s="79">
        <f t="shared" ca="1" si="604"/>
        <v>1049131.601</v>
      </c>
      <c r="BG730" s="14">
        <f ca="1">SUM(BE$12:BE730)</f>
        <v>532753.53599999996</v>
      </c>
      <c r="BH730" s="77">
        <f ca="1">SUM(BC$12:BC730)+SUMIF(BD$12:BD730, "&lt;0")</f>
        <v>516378.06500000006</v>
      </c>
      <c r="BJ730" s="78">
        <v>44904</v>
      </c>
      <c r="BK730" s="79">
        <f t="shared" ca="1" si="624"/>
        <v>1750</v>
      </c>
      <c r="BL730" s="79">
        <f t="shared" ca="1" si="642"/>
        <v>1750</v>
      </c>
      <c r="BM730" s="79">
        <f t="shared" ca="1" si="598"/>
        <v>801.30600000000504</v>
      </c>
      <c r="BN730" s="79">
        <f t="shared" ca="1" si="625"/>
        <v>948.69399999999496</v>
      </c>
      <c r="BO730" s="79">
        <f t="shared" ca="1" si="626"/>
        <v>948.69399999999496</v>
      </c>
      <c r="BP730" s="79">
        <f t="shared" ca="1" si="605"/>
        <v>1210881.601</v>
      </c>
      <c r="BQ730" s="14">
        <f ca="1">SUM(BO$12:BO730)</f>
        <v>616503.53599999996</v>
      </c>
      <c r="BR730" s="77">
        <f ca="1">SUM(BM$12:BM730)+SUMIF(BN$12:BN730, "&lt;0")</f>
        <v>594378.06499999994</v>
      </c>
      <c r="BT730" s="78">
        <v>44904</v>
      </c>
      <c r="BU730" s="79">
        <f t="shared" ca="1" si="627"/>
        <v>2000</v>
      </c>
      <c r="BV730" s="79">
        <f t="shared" ca="1" si="643"/>
        <v>2000</v>
      </c>
      <c r="BW730" s="79">
        <f t="shared" ca="1" si="599"/>
        <v>553.42400000000089</v>
      </c>
      <c r="BX730" s="79">
        <f t="shared" ca="1" si="628"/>
        <v>1446.5759999999991</v>
      </c>
      <c r="BY730" s="79">
        <f t="shared" ca="1" si="629"/>
        <v>1446.5759999999991</v>
      </c>
      <c r="BZ730" s="79">
        <f t="shared" ca="1" si="635"/>
        <v>1372081.4901089161</v>
      </c>
      <c r="CA730" s="14">
        <f ca="1">SUM(BY$12:BY730)</f>
        <v>699703.42510891624</v>
      </c>
      <c r="CB730" s="77">
        <f ca="1">SUM(BW$12:BW730)+SUMIF(BX$12:BX730, "&lt;0")</f>
        <v>672378.06500000006</v>
      </c>
      <c r="CD730" s="78">
        <v>44904</v>
      </c>
      <c r="CE730" s="79">
        <f t="shared" ca="1" si="630"/>
        <v>2500</v>
      </c>
      <c r="CF730" s="79">
        <f t="shared" ca="1" si="644"/>
        <v>2500</v>
      </c>
      <c r="CG730" s="79">
        <f t="shared" ca="1" si="600"/>
        <v>685.41158385989183</v>
      </c>
      <c r="CH730" s="79">
        <f t="shared" ca="1" si="631"/>
        <v>1814.5884161401082</v>
      </c>
      <c r="CI730" s="79">
        <f t="shared" ca="1" si="632"/>
        <v>1814.5884161401082</v>
      </c>
      <c r="CJ730" s="79">
        <f t="shared" ca="1" si="606"/>
        <v>1686841.6999499127</v>
      </c>
      <c r="CK730" s="14">
        <f ca="1">SUM(CI$12:CI730)</f>
        <v>858770.99416950543</v>
      </c>
      <c r="CL730" s="77">
        <f ca="1">SUM(CG$12:CG730)+SUMIF(CH$12:CH730, "&lt;0")</f>
        <v>828070.7057804073</v>
      </c>
    </row>
    <row r="731" spans="1:90" x14ac:dyDescent="0.2">
      <c r="A731" s="56">
        <v>44905</v>
      </c>
      <c r="B731" s="76">
        <f ca="1">IF($A731&gt;= $C$5,$C$6, INDEX('[1]Historical Data'!$D$2:$D$742, MATCH(A731, '[1]Historical Data'!$B$2:$B$742, 0)))</f>
        <v>1942.7882857142852</v>
      </c>
      <c r="C731" s="79">
        <f t="shared" ca="1" si="636"/>
        <v>1942.7882857142852</v>
      </c>
      <c r="D731" s="79">
        <f t="shared" ca="1" si="592"/>
        <v>517.90399999999681</v>
      </c>
      <c r="E731" s="79">
        <f t="shared" ca="1" si="607"/>
        <v>1424.8842857142884</v>
      </c>
      <c r="F731" s="79">
        <f t="shared" ca="1" si="608"/>
        <v>1424.8842857142884</v>
      </c>
      <c r="G731" s="79">
        <f t="shared" ca="1" si="633"/>
        <v>1337558.4101428797</v>
      </c>
      <c r="H731" s="14">
        <f ca="1">SUM(F$12:F731)</f>
        <v>682512.49599999958</v>
      </c>
      <c r="I731" s="77">
        <f ca="1">SUM(D$12:D731)+SUMIF(E$12:E731, "&lt;0")</f>
        <v>655045.91414285672</v>
      </c>
      <c r="J731" s="14"/>
      <c r="K731" s="78">
        <v>44905</v>
      </c>
      <c r="L731" s="79">
        <f t="shared" ca="1" si="609"/>
        <v>1850.8969899038457</v>
      </c>
      <c r="M731" s="79">
        <f t="shared" ca="1" si="637"/>
        <v>1850.8969899038457</v>
      </c>
      <c r="N731" s="79">
        <f t="shared" ca="1" si="593"/>
        <v>517.90399999999681</v>
      </c>
      <c r="O731" s="79">
        <f t="shared" ca="1" si="610"/>
        <v>1332.9929899038489</v>
      </c>
      <c r="P731" s="79">
        <f t="shared" ca="1" si="611"/>
        <v>1332.9929899038489</v>
      </c>
      <c r="Q731" s="79">
        <f t="shared" ca="1" si="601"/>
        <v>1278012.8504577021</v>
      </c>
      <c r="R731" s="14">
        <f ca="1">SUM(P$12:P731)</f>
        <v>651637.02060769172</v>
      </c>
      <c r="S731" s="77">
        <f ca="1">SUM(N$12:N731)+SUMIF(O$12:O731, "&lt;0")</f>
        <v>626375.82984999893</v>
      </c>
      <c r="U731" s="78">
        <v>44905</v>
      </c>
      <c r="V731" s="79">
        <f t="shared" ca="1" si="612"/>
        <v>1250</v>
      </c>
      <c r="W731" s="79">
        <f t="shared" ca="1" si="638"/>
        <v>1250</v>
      </c>
      <c r="X731" s="79">
        <f t="shared" ca="1" si="594"/>
        <v>1250</v>
      </c>
      <c r="Y731" s="79">
        <f t="shared" ca="1" si="613"/>
        <v>0</v>
      </c>
      <c r="Z731" s="79">
        <f t="shared" ca="1" si="614"/>
        <v>0</v>
      </c>
      <c r="AA731" s="79">
        <f t="shared" ca="1" si="602"/>
        <v>888631.60100000002</v>
      </c>
      <c r="AB731" s="14">
        <f ca="1">SUM(Z$12:Z731)</f>
        <v>450242.02399999998</v>
      </c>
      <c r="AC731" s="77">
        <f ca="1">SUM(X$12:X731)+SUMIF(Y$12:Y731, "&lt;0")</f>
        <v>438389.57699999999</v>
      </c>
      <c r="AE731" s="78">
        <v>44905</v>
      </c>
      <c r="AF731" s="79">
        <f t="shared" ca="1" si="615"/>
        <v>2000</v>
      </c>
      <c r="AG731" s="79">
        <f t="shared" ca="1" si="639"/>
        <v>2000</v>
      </c>
      <c r="AH731" s="79">
        <f t="shared" ca="1" si="595"/>
        <v>517.90399999999681</v>
      </c>
      <c r="AI731" s="79">
        <f t="shared" ca="1" si="616"/>
        <v>1482.0960000000032</v>
      </c>
      <c r="AJ731" s="79">
        <f t="shared" ca="1" si="617"/>
        <v>1482.0960000000032</v>
      </c>
      <c r="AK731" s="79">
        <f t="shared" ca="1" si="634"/>
        <v>1374081.4901089161</v>
      </c>
      <c r="AL731" s="14">
        <f ca="1">SUM(AJ$12:AJ731)</f>
        <v>701185.52110891626</v>
      </c>
      <c r="AM731" s="77">
        <f ca="1">SUM(AH$12:AH731)+SUMIF(AI$12:AI731, "&lt;0")</f>
        <v>672895.96900000004</v>
      </c>
      <c r="AO731" s="78">
        <v>44905</v>
      </c>
      <c r="AP731" s="79">
        <f t="shared" ca="1" si="618"/>
        <v>3000</v>
      </c>
      <c r="AQ731" s="79">
        <f t="shared" ca="1" si="640"/>
        <v>3000</v>
      </c>
      <c r="AR731" s="79">
        <f t="shared" ca="1" si="596"/>
        <v>1082.029919530466</v>
      </c>
      <c r="AS731" s="79">
        <f t="shared" ca="1" si="619"/>
        <v>1917.970080469534</v>
      </c>
      <c r="AT731" s="79">
        <f t="shared" ca="1" si="620"/>
        <v>1917.970080469534</v>
      </c>
      <c r="AU731" s="79">
        <f t="shared" ca="1" si="603"/>
        <v>1993967.7235622816</v>
      </c>
      <c r="AV731" s="14">
        <f ca="1">SUM(AT$12:AT731)</f>
        <v>1016623.7566612576</v>
      </c>
      <c r="AW731" s="77">
        <f ca="1">SUM(AR$12:AR731)+SUMIF(AS$12:AS731, "&lt;0")</f>
        <v>977343.96690102445</v>
      </c>
      <c r="AX731" s="14"/>
      <c r="AZ731" s="78">
        <v>44905</v>
      </c>
      <c r="BA731" s="79">
        <f t="shared" ca="1" si="621"/>
        <v>1500</v>
      </c>
      <c r="BB731" s="79">
        <f t="shared" ca="1" si="641"/>
        <v>1500</v>
      </c>
      <c r="BC731" s="79">
        <f t="shared" ca="1" si="597"/>
        <v>517.90399999999681</v>
      </c>
      <c r="BD731" s="79">
        <f t="shared" ca="1" si="622"/>
        <v>982.09600000000319</v>
      </c>
      <c r="BE731" s="79">
        <f t="shared" ca="1" si="623"/>
        <v>982.09600000000319</v>
      </c>
      <c r="BF731" s="79">
        <f t="shared" ca="1" si="604"/>
        <v>1050631.601</v>
      </c>
      <c r="BG731" s="14">
        <f ca="1">SUM(BE$12:BE731)</f>
        <v>533735.63199999998</v>
      </c>
      <c r="BH731" s="77">
        <f ca="1">SUM(BC$12:BC731)+SUMIF(BD$12:BD731, "&lt;0")</f>
        <v>516895.96900000004</v>
      </c>
      <c r="BJ731" s="78">
        <v>44905</v>
      </c>
      <c r="BK731" s="79">
        <f t="shared" ca="1" si="624"/>
        <v>1750</v>
      </c>
      <c r="BL731" s="79">
        <f t="shared" ca="1" si="642"/>
        <v>1750</v>
      </c>
      <c r="BM731" s="79">
        <f t="shared" ca="1" si="598"/>
        <v>517.90399999999681</v>
      </c>
      <c r="BN731" s="79">
        <f t="shared" ca="1" si="625"/>
        <v>1232.0960000000032</v>
      </c>
      <c r="BO731" s="79">
        <f t="shared" ca="1" si="626"/>
        <v>1232.0960000000032</v>
      </c>
      <c r="BP731" s="79">
        <f t="shared" ca="1" si="605"/>
        <v>1212631.601</v>
      </c>
      <c r="BQ731" s="14">
        <f ca="1">SUM(BO$12:BO731)</f>
        <v>617735.63199999998</v>
      </c>
      <c r="BR731" s="77">
        <f ca="1">SUM(BM$12:BM731)+SUMIF(BN$12:BN731, "&lt;0")</f>
        <v>594895.96899999992</v>
      </c>
      <c r="BT731" s="78">
        <v>44905</v>
      </c>
      <c r="BU731" s="79">
        <f t="shared" ca="1" si="627"/>
        <v>2000</v>
      </c>
      <c r="BV731" s="79">
        <f t="shared" ca="1" si="643"/>
        <v>2000</v>
      </c>
      <c r="BW731" s="79">
        <f t="shared" ca="1" si="599"/>
        <v>517.90399999999681</v>
      </c>
      <c r="BX731" s="79">
        <f t="shared" ca="1" si="628"/>
        <v>1482.0960000000032</v>
      </c>
      <c r="BY731" s="79">
        <f t="shared" ca="1" si="629"/>
        <v>1482.0960000000032</v>
      </c>
      <c r="BZ731" s="79">
        <f t="shared" ca="1" si="635"/>
        <v>1374081.4901089161</v>
      </c>
      <c r="CA731" s="14">
        <f ca="1">SUM(BY$12:BY731)</f>
        <v>701185.52110891626</v>
      </c>
      <c r="CB731" s="77">
        <f ca="1">SUM(BW$12:BW731)+SUMIF(BX$12:BX731, "&lt;0")</f>
        <v>672895.96900000004</v>
      </c>
      <c r="CD731" s="78">
        <v>44905</v>
      </c>
      <c r="CE731" s="79">
        <f t="shared" ca="1" si="630"/>
        <v>2500</v>
      </c>
      <c r="CF731" s="79">
        <f t="shared" ca="1" si="644"/>
        <v>2500</v>
      </c>
      <c r="CG731" s="79">
        <f t="shared" ca="1" si="600"/>
        <v>626.38633721278484</v>
      </c>
      <c r="CH731" s="79">
        <f t="shared" ca="1" si="631"/>
        <v>1873.6136627872152</v>
      </c>
      <c r="CI731" s="79">
        <f t="shared" ca="1" si="632"/>
        <v>1873.6136627872152</v>
      </c>
      <c r="CJ731" s="79">
        <f t="shared" ca="1" si="606"/>
        <v>1689341.6999499127</v>
      </c>
      <c r="CK731" s="14">
        <f ca="1">SUM(CI$12:CI731)</f>
        <v>860644.60783229268</v>
      </c>
      <c r="CL731" s="77">
        <f ca="1">SUM(CG$12:CG731)+SUMIF(CH$12:CH731, "&lt;0")</f>
        <v>828697.09211762005</v>
      </c>
    </row>
    <row r="732" spans="1:90" x14ac:dyDescent="0.2">
      <c r="A732" s="56">
        <v>44906</v>
      </c>
      <c r="B732" s="76">
        <f ca="1">IF($A732&gt;= $C$5,$C$6, INDEX('[1]Historical Data'!$D$2:$D$742, MATCH(A732, '[1]Historical Data'!$B$2:$B$742, 0)))</f>
        <v>1942.7882857142852</v>
      </c>
      <c r="C732" s="79">
        <f t="shared" ca="1" si="636"/>
        <v>1942.7882857142852</v>
      </c>
      <c r="D732" s="79">
        <f t="shared" ca="1" si="592"/>
        <v>1170.3842857142859</v>
      </c>
      <c r="E732" s="79">
        <f t="shared" ca="1" si="607"/>
        <v>772.40399999999931</v>
      </c>
      <c r="F732" s="79">
        <f t="shared" ca="1" si="608"/>
        <v>772.40399999999931</v>
      </c>
      <c r="G732" s="79">
        <f t="shared" ca="1" si="633"/>
        <v>1339501.198428594</v>
      </c>
      <c r="H732" s="14">
        <f ca="1">SUM(F$12:F732)</f>
        <v>683284.89999999956</v>
      </c>
      <c r="I732" s="77">
        <f ca="1">SUM(D$12:D732)+SUMIF(E$12:E732, "&lt;0")</f>
        <v>656216.29842857097</v>
      </c>
      <c r="J732" s="14"/>
      <c r="K732" s="78">
        <v>44906</v>
      </c>
      <c r="L732" s="79">
        <f t="shared" ca="1" si="609"/>
        <v>1850.8969899038457</v>
      </c>
      <c r="M732" s="79">
        <f t="shared" ca="1" si="637"/>
        <v>1850.8969899038457</v>
      </c>
      <c r="N732" s="79">
        <f t="shared" ca="1" si="593"/>
        <v>1078.4929899038464</v>
      </c>
      <c r="O732" s="79">
        <f t="shared" ca="1" si="610"/>
        <v>772.40399999999931</v>
      </c>
      <c r="P732" s="79">
        <f t="shared" ca="1" si="611"/>
        <v>772.40399999999931</v>
      </c>
      <c r="Q732" s="79">
        <f t="shared" ca="1" si="601"/>
        <v>1279863.7474476059</v>
      </c>
      <c r="R732" s="14">
        <f ca="1">SUM(P$12:P732)</f>
        <v>652409.4246076917</v>
      </c>
      <c r="S732" s="77">
        <f ca="1">SUM(N$12:N732)+SUMIF(O$12:O732, "&lt;0")</f>
        <v>627454.32283990283</v>
      </c>
      <c r="U732" s="78">
        <v>44906</v>
      </c>
      <c r="V732" s="79">
        <f t="shared" ca="1" si="612"/>
        <v>1250</v>
      </c>
      <c r="W732" s="79">
        <f t="shared" ca="1" si="638"/>
        <v>1250</v>
      </c>
      <c r="X732" s="79">
        <f t="shared" ca="1" si="594"/>
        <v>983.98799999999324</v>
      </c>
      <c r="Y732" s="79">
        <f t="shared" ca="1" si="613"/>
        <v>266.01200000000676</v>
      </c>
      <c r="Z732" s="79">
        <f t="shared" ca="1" si="614"/>
        <v>266.01200000000676</v>
      </c>
      <c r="AA732" s="79">
        <f t="shared" ca="1" si="602"/>
        <v>889881.60100000002</v>
      </c>
      <c r="AB732" s="14">
        <f ca="1">SUM(Z$12:Z732)</f>
        <v>450508.03599999996</v>
      </c>
      <c r="AC732" s="77">
        <f ca="1">SUM(X$12:X732)+SUMIF(Y$12:Y732, "&lt;0")</f>
        <v>439373.565</v>
      </c>
      <c r="AE732" s="78">
        <v>44906</v>
      </c>
      <c r="AF732" s="79">
        <f t="shared" ca="1" si="615"/>
        <v>2000</v>
      </c>
      <c r="AG732" s="79">
        <f t="shared" ca="1" si="639"/>
        <v>2000</v>
      </c>
      <c r="AH732" s="79">
        <f t="shared" ca="1" si="595"/>
        <v>1078.4929899038464</v>
      </c>
      <c r="AI732" s="79">
        <f t="shared" ca="1" si="616"/>
        <v>921.50701009615364</v>
      </c>
      <c r="AJ732" s="79">
        <f t="shared" ca="1" si="617"/>
        <v>921.50701009615364</v>
      </c>
      <c r="AK732" s="79">
        <f t="shared" ca="1" si="634"/>
        <v>1376081.4901089161</v>
      </c>
      <c r="AL732" s="14">
        <f ca="1">SUM(AJ$12:AJ732)</f>
        <v>702107.02811901236</v>
      </c>
      <c r="AM732" s="77">
        <f ca="1">SUM(AH$12:AH732)+SUMIF(AI$12:AI732, "&lt;0")</f>
        <v>673974.46198990394</v>
      </c>
      <c r="AO732" s="78">
        <v>44906</v>
      </c>
      <c r="AP732" s="79">
        <f t="shared" ca="1" si="618"/>
        <v>3000</v>
      </c>
      <c r="AQ732" s="79">
        <f t="shared" ca="1" si="640"/>
        <v>3000</v>
      </c>
      <c r="AR732" s="79">
        <f t="shared" ca="1" si="596"/>
        <v>1642.6189094343156</v>
      </c>
      <c r="AS732" s="79">
        <f t="shared" ca="1" si="619"/>
        <v>1357.3810905656844</v>
      </c>
      <c r="AT732" s="79">
        <f t="shared" ca="1" si="620"/>
        <v>1357.3810905656844</v>
      </c>
      <c r="AU732" s="79">
        <f t="shared" ca="1" si="603"/>
        <v>1996967.7235622816</v>
      </c>
      <c r="AV732" s="14">
        <f ca="1">SUM(AT$12:AT732)</f>
        <v>1017981.1377518233</v>
      </c>
      <c r="AW732" s="77">
        <f ca="1">SUM(AR$12:AR732)+SUMIF(AS$12:AS732, "&lt;0")</f>
        <v>978986.58581045875</v>
      </c>
      <c r="AX732" s="14"/>
      <c r="AZ732" s="78">
        <v>44906</v>
      </c>
      <c r="BA732" s="79">
        <f t="shared" ca="1" si="621"/>
        <v>1500</v>
      </c>
      <c r="BB732" s="79">
        <f t="shared" ca="1" si="641"/>
        <v>1500</v>
      </c>
      <c r="BC732" s="79">
        <f t="shared" ca="1" si="597"/>
        <v>727.59600000000069</v>
      </c>
      <c r="BD732" s="79">
        <f t="shared" ca="1" si="622"/>
        <v>772.40399999999931</v>
      </c>
      <c r="BE732" s="79">
        <f t="shared" ca="1" si="623"/>
        <v>772.40399999999931</v>
      </c>
      <c r="BF732" s="79">
        <f t="shared" ca="1" si="604"/>
        <v>1052131.601</v>
      </c>
      <c r="BG732" s="14">
        <f ca="1">SUM(BE$12:BE732)</f>
        <v>534508.03599999996</v>
      </c>
      <c r="BH732" s="77">
        <f ca="1">SUM(BC$12:BC732)+SUMIF(BD$12:BD732, "&lt;0")</f>
        <v>517623.56500000006</v>
      </c>
      <c r="BJ732" s="78">
        <v>44906</v>
      </c>
      <c r="BK732" s="79">
        <f t="shared" ca="1" si="624"/>
        <v>1750</v>
      </c>
      <c r="BL732" s="79">
        <f t="shared" ca="1" si="642"/>
        <v>1750</v>
      </c>
      <c r="BM732" s="79">
        <f t="shared" ca="1" si="598"/>
        <v>977.59600000000069</v>
      </c>
      <c r="BN732" s="79">
        <f t="shared" ca="1" si="625"/>
        <v>772.40399999999931</v>
      </c>
      <c r="BO732" s="79">
        <f t="shared" ca="1" si="626"/>
        <v>772.40399999999931</v>
      </c>
      <c r="BP732" s="79">
        <f t="shared" ca="1" si="605"/>
        <v>1214381.601</v>
      </c>
      <c r="BQ732" s="14">
        <f ca="1">SUM(BO$12:BO732)</f>
        <v>618508.03599999996</v>
      </c>
      <c r="BR732" s="77">
        <f ca="1">SUM(BM$12:BM732)+SUMIF(BN$12:BN732, "&lt;0")</f>
        <v>595873.56499999994</v>
      </c>
      <c r="BT732" s="78">
        <v>44906</v>
      </c>
      <c r="BU732" s="79">
        <f t="shared" ca="1" si="627"/>
        <v>2000</v>
      </c>
      <c r="BV732" s="79">
        <f t="shared" ca="1" si="643"/>
        <v>2000</v>
      </c>
      <c r="BW732" s="79">
        <f t="shared" ca="1" si="599"/>
        <v>1078.4929899038464</v>
      </c>
      <c r="BX732" s="79">
        <f t="shared" ca="1" si="628"/>
        <v>921.50701009615364</v>
      </c>
      <c r="BY732" s="79">
        <f t="shared" ca="1" si="629"/>
        <v>921.50701009615364</v>
      </c>
      <c r="BZ732" s="79">
        <f t="shared" ca="1" si="635"/>
        <v>1376081.4901089161</v>
      </c>
      <c r="CA732" s="14">
        <f ca="1">SUM(BY$12:BY732)</f>
        <v>702107.02811901236</v>
      </c>
      <c r="CB732" s="77">
        <f ca="1">SUM(BW$12:BW732)+SUMIF(BX$12:BX732, "&lt;0")</f>
        <v>673974.46198990394</v>
      </c>
      <c r="CD732" s="78">
        <v>44906</v>
      </c>
      <c r="CE732" s="79">
        <f t="shared" ca="1" si="630"/>
        <v>2500</v>
      </c>
      <c r="CF732" s="79">
        <f t="shared" ca="1" si="644"/>
        <v>2500</v>
      </c>
      <c r="CG732" s="79">
        <f t="shared" ca="1" si="600"/>
        <v>1163.4700804695315</v>
      </c>
      <c r="CH732" s="79">
        <f t="shared" ca="1" si="631"/>
        <v>1336.5299195304685</v>
      </c>
      <c r="CI732" s="79">
        <f t="shared" ca="1" si="632"/>
        <v>1336.5299195304685</v>
      </c>
      <c r="CJ732" s="79">
        <f t="shared" ca="1" si="606"/>
        <v>1691841.6999499127</v>
      </c>
      <c r="CK732" s="14">
        <f ca="1">SUM(CI$12:CI732)</f>
        <v>861981.13775182317</v>
      </c>
      <c r="CL732" s="77">
        <f ca="1">SUM(CG$12:CG732)+SUMIF(CH$12:CH732, "&lt;0")</f>
        <v>829860.56219808955</v>
      </c>
    </row>
    <row r="733" spans="1:90" x14ac:dyDescent="0.2">
      <c r="A733" s="56">
        <v>44907</v>
      </c>
      <c r="B733" s="76">
        <f ca="1">IF($A733&gt;= $C$5,$C$6, INDEX('[1]Historical Data'!$D$2:$D$742, MATCH(A733, '[1]Historical Data'!$B$2:$B$742, 0)))</f>
        <v>1942.7882857142852</v>
      </c>
      <c r="C733" s="79">
        <f t="shared" ca="1" si="636"/>
        <v>1942.7882857142852</v>
      </c>
      <c r="D733" s="79">
        <f t="shared" ca="1" si="592"/>
        <v>1700.762285714284</v>
      </c>
      <c r="E733" s="79">
        <f t="shared" ca="1" si="607"/>
        <v>242.0260000000012</v>
      </c>
      <c r="F733" s="79">
        <f t="shared" ca="1" si="608"/>
        <v>242.0260000000012</v>
      </c>
      <c r="G733" s="79">
        <f t="shared" ca="1" si="633"/>
        <v>1341443.9867143084</v>
      </c>
      <c r="H733" s="14">
        <f ca="1">SUM(F$12:F733)</f>
        <v>683526.92599999951</v>
      </c>
      <c r="I733" s="77">
        <f ca="1">SUM(D$12:D733)+SUMIF(E$12:E733, "&lt;0")</f>
        <v>657917.06071428524</v>
      </c>
      <c r="J733" s="14"/>
      <c r="K733" s="78">
        <v>44907</v>
      </c>
      <c r="L733" s="79">
        <f t="shared" ca="1" si="609"/>
        <v>1850.8969899038457</v>
      </c>
      <c r="M733" s="79">
        <f t="shared" ca="1" si="637"/>
        <v>1850.8969899038457</v>
      </c>
      <c r="N733" s="79">
        <f t="shared" ca="1" si="593"/>
        <v>1608.8709899038445</v>
      </c>
      <c r="O733" s="79">
        <f t="shared" ca="1" si="610"/>
        <v>242.0260000000012</v>
      </c>
      <c r="P733" s="79">
        <f t="shared" ca="1" si="611"/>
        <v>242.0260000000012</v>
      </c>
      <c r="Q733" s="79">
        <f t="shared" ca="1" si="601"/>
        <v>1281714.6444375098</v>
      </c>
      <c r="R733" s="14">
        <f ca="1">SUM(P$12:P733)</f>
        <v>652651.45060769166</v>
      </c>
      <c r="S733" s="77">
        <f ca="1">SUM(N$12:N733)+SUMIF(O$12:O733, "&lt;0")</f>
        <v>629063.19382980664</v>
      </c>
      <c r="U733" s="78">
        <v>44907</v>
      </c>
      <c r="V733" s="79">
        <f t="shared" ca="1" si="612"/>
        <v>1250</v>
      </c>
      <c r="W733" s="79">
        <f t="shared" ca="1" si="638"/>
        <v>1250</v>
      </c>
      <c r="X733" s="79">
        <f t="shared" ca="1" si="594"/>
        <v>1007.9739999999988</v>
      </c>
      <c r="Y733" s="79">
        <f t="shared" ca="1" si="613"/>
        <v>242.0260000000012</v>
      </c>
      <c r="Z733" s="79">
        <f t="shared" ca="1" si="614"/>
        <v>242.0260000000012</v>
      </c>
      <c r="AA733" s="79">
        <f t="shared" ca="1" si="602"/>
        <v>891131.60100000002</v>
      </c>
      <c r="AB733" s="14">
        <f ca="1">SUM(Z$12:Z733)</f>
        <v>450750.06199999998</v>
      </c>
      <c r="AC733" s="77">
        <f ca="1">SUM(X$12:X733)+SUMIF(Y$12:Y733, "&lt;0")</f>
        <v>440381.53899999999</v>
      </c>
      <c r="AE733" s="78">
        <v>44907</v>
      </c>
      <c r="AF733" s="79">
        <f t="shared" ca="1" si="615"/>
        <v>2000</v>
      </c>
      <c r="AG733" s="79">
        <f t="shared" ca="1" si="639"/>
        <v>2000</v>
      </c>
      <c r="AH733" s="79">
        <f t="shared" ca="1" si="595"/>
        <v>1632.3762365509474</v>
      </c>
      <c r="AI733" s="79">
        <f t="shared" ca="1" si="616"/>
        <v>367.6237634490526</v>
      </c>
      <c r="AJ733" s="79">
        <f t="shared" ca="1" si="617"/>
        <v>367.6237634490526</v>
      </c>
      <c r="AK733" s="79">
        <f t="shared" ca="1" si="634"/>
        <v>1378081.4901089161</v>
      </c>
      <c r="AL733" s="14">
        <f ca="1">SUM(AJ$12:AJ733)</f>
        <v>702474.65188246139</v>
      </c>
      <c r="AM733" s="77">
        <f ca="1">SUM(AH$12:AH733)+SUMIF(AI$12:AI733, "&lt;0")</f>
        <v>675606.83822645491</v>
      </c>
      <c r="AO733" s="78">
        <v>44907</v>
      </c>
      <c r="AP733" s="79">
        <f t="shared" ca="1" si="618"/>
        <v>3000</v>
      </c>
      <c r="AQ733" s="79">
        <f t="shared" ca="1" si="640"/>
        <v>3000</v>
      </c>
      <c r="AR733" s="79">
        <f t="shared" ca="1" si="596"/>
        <v>2193.8480804695296</v>
      </c>
      <c r="AS733" s="79">
        <f t="shared" ca="1" si="619"/>
        <v>806.15191953047042</v>
      </c>
      <c r="AT733" s="79">
        <f t="shared" ca="1" si="620"/>
        <v>806.15191953047042</v>
      </c>
      <c r="AU733" s="79">
        <f t="shared" ca="1" si="603"/>
        <v>1999967.7235622816</v>
      </c>
      <c r="AV733" s="14">
        <f ca="1">SUM(AT$12:AT733)</f>
        <v>1018787.2896713538</v>
      </c>
      <c r="AW733" s="77">
        <f ca="1">SUM(AR$12:AR733)+SUMIF(AS$12:AS733, "&lt;0")</f>
        <v>981180.43389092828</v>
      </c>
      <c r="AX733" s="14"/>
      <c r="AZ733" s="78">
        <v>44907</v>
      </c>
      <c r="BA733" s="79">
        <f t="shared" ca="1" si="621"/>
        <v>1500</v>
      </c>
      <c r="BB733" s="79">
        <f t="shared" ca="1" si="641"/>
        <v>1500</v>
      </c>
      <c r="BC733" s="79">
        <f t="shared" ca="1" si="597"/>
        <v>1257.9739999999988</v>
      </c>
      <c r="BD733" s="79">
        <f t="shared" ca="1" si="622"/>
        <v>242.0260000000012</v>
      </c>
      <c r="BE733" s="79">
        <f t="shared" ca="1" si="623"/>
        <v>242.0260000000012</v>
      </c>
      <c r="BF733" s="79">
        <f t="shared" ca="1" si="604"/>
        <v>1053631.601</v>
      </c>
      <c r="BG733" s="14">
        <f ca="1">SUM(BE$12:BE733)</f>
        <v>534750.06199999992</v>
      </c>
      <c r="BH733" s="77">
        <f ca="1">SUM(BC$12:BC733)+SUMIF(BD$12:BD733, "&lt;0")</f>
        <v>518881.53900000005</v>
      </c>
      <c r="BJ733" s="78">
        <v>44907</v>
      </c>
      <c r="BK733" s="79">
        <f t="shared" ca="1" si="624"/>
        <v>1750</v>
      </c>
      <c r="BL733" s="79">
        <f t="shared" ca="1" si="642"/>
        <v>1750</v>
      </c>
      <c r="BM733" s="79">
        <f t="shared" ca="1" si="598"/>
        <v>1507.9739999999988</v>
      </c>
      <c r="BN733" s="79">
        <f t="shared" ca="1" si="625"/>
        <v>242.0260000000012</v>
      </c>
      <c r="BO733" s="79">
        <f t="shared" ca="1" si="626"/>
        <v>242.0260000000012</v>
      </c>
      <c r="BP733" s="79">
        <f t="shared" ca="1" si="605"/>
        <v>1216131.601</v>
      </c>
      <c r="BQ733" s="14">
        <f ca="1">SUM(BO$12:BO733)</f>
        <v>618750.06199999992</v>
      </c>
      <c r="BR733" s="77">
        <f ca="1">SUM(BM$12:BM733)+SUMIF(BN$12:BN733, "&lt;0")</f>
        <v>597381.53899999999</v>
      </c>
      <c r="BT733" s="78">
        <v>44907</v>
      </c>
      <c r="BU733" s="79">
        <f t="shared" ca="1" si="627"/>
        <v>2000</v>
      </c>
      <c r="BV733" s="79">
        <f t="shared" ca="1" si="643"/>
        <v>2000</v>
      </c>
      <c r="BW733" s="79">
        <f t="shared" ca="1" si="599"/>
        <v>1632.3762365509474</v>
      </c>
      <c r="BX733" s="79">
        <f t="shared" ca="1" si="628"/>
        <v>367.6237634490526</v>
      </c>
      <c r="BY733" s="79">
        <f t="shared" ca="1" si="629"/>
        <v>367.6237634490526</v>
      </c>
      <c r="BZ733" s="79">
        <f t="shared" ca="1" si="635"/>
        <v>1378081.4901089161</v>
      </c>
      <c r="CA733" s="14">
        <f ca="1">SUM(BY$12:BY733)</f>
        <v>702474.65188246139</v>
      </c>
      <c r="CB733" s="77">
        <f ca="1">SUM(BW$12:BW733)+SUMIF(BX$12:BX733, "&lt;0")</f>
        <v>675606.83822645491</v>
      </c>
      <c r="CD733" s="78">
        <v>44907</v>
      </c>
      <c r="CE733" s="79">
        <f t="shared" ca="1" si="630"/>
        <v>2500</v>
      </c>
      <c r="CF733" s="79">
        <f t="shared" ca="1" si="644"/>
        <v>2500</v>
      </c>
      <c r="CG733" s="79">
        <f t="shared" ca="1" si="600"/>
        <v>1693.8480804695296</v>
      </c>
      <c r="CH733" s="79">
        <f t="shared" ca="1" si="631"/>
        <v>806.15191953047042</v>
      </c>
      <c r="CI733" s="79">
        <f t="shared" ca="1" si="632"/>
        <v>806.15191953047042</v>
      </c>
      <c r="CJ733" s="79">
        <f t="shared" ca="1" si="606"/>
        <v>1694341.6999499127</v>
      </c>
      <c r="CK733" s="14">
        <f ca="1">SUM(CI$12:CI733)</f>
        <v>862787.28967135365</v>
      </c>
      <c r="CL733" s="77">
        <f ca="1">SUM(CG$12:CG733)+SUMIF(CH$12:CH733, "&lt;0")</f>
        <v>831554.41027855908</v>
      </c>
    </row>
    <row r="734" spans="1:90" x14ac:dyDescent="0.2">
      <c r="A734" s="56">
        <v>44908</v>
      </c>
      <c r="B734" s="76">
        <f ca="1">IF($A734&gt;= $C$5,$C$6, INDEX('[1]Historical Data'!$D$2:$D$742, MATCH(A734, '[1]Historical Data'!$B$2:$B$742, 0)))</f>
        <v>1942.7882857142852</v>
      </c>
      <c r="C734" s="79">
        <f t="shared" ca="1" si="636"/>
        <v>1942.7882857142852</v>
      </c>
      <c r="D734" s="79">
        <f t="shared" ca="1" si="592"/>
        <v>831.98028571428381</v>
      </c>
      <c r="E734" s="79">
        <f t="shared" ca="1" si="607"/>
        <v>1110.8080000000014</v>
      </c>
      <c r="F734" s="79">
        <f t="shared" ca="1" si="608"/>
        <v>1110.8080000000014</v>
      </c>
      <c r="G734" s="79">
        <f t="shared" ca="1" si="633"/>
        <v>1343386.7750000227</v>
      </c>
      <c r="H734" s="14">
        <f ca="1">SUM(F$12:F734)</f>
        <v>684637.73399999947</v>
      </c>
      <c r="I734" s="77">
        <f ca="1">SUM(D$12:D734)+SUMIF(E$12:E734, "&lt;0")</f>
        <v>658749.0409999995</v>
      </c>
      <c r="J734" s="14"/>
      <c r="K734" s="78">
        <v>44908</v>
      </c>
      <c r="L734" s="79">
        <f t="shared" ca="1" si="609"/>
        <v>1850.8969899038457</v>
      </c>
      <c r="M734" s="79">
        <f t="shared" ca="1" si="637"/>
        <v>1850.8969899038457</v>
      </c>
      <c r="N734" s="79">
        <f t="shared" ca="1" si="593"/>
        <v>740.08898990384432</v>
      </c>
      <c r="O734" s="79">
        <f t="shared" ca="1" si="610"/>
        <v>1110.8080000000014</v>
      </c>
      <c r="P734" s="79">
        <f t="shared" ca="1" si="611"/>
        <v>1110.8080000000014</v>
      </c>
      <c r="Q734" s="79">
        <f t="shared" ca="1" si="601"/>
        <v>1283565.5414274137</v>
      </c>
      <c r="R734" s="14">
        <f ca="1">SUM(P$12:P734)</f>
        <v>653762.25860769162</v>
      </c>
      <c r="S734" s="77">
        <f ca="1">SUM(N$12:N734)+SUMIF(O$12:O734, "&lt;0")</f>
        <v>629803.28281971044</v>
      </c>
      <c r="U734" s="78">
        <v>44908</v>
      </c>
      <c r="V734" s="79">
        <f t="shared" ca="1" si="612"/>
        <v>1250</v>
      </c>
      <c r="W734" s="79">
        <f t="shared" ca="1" si="638"/>
        <v>1250</v>
      </c>
      <c r="X734" s="79">
        <f t="shared" ca="1" si="594"/>
        <v>139.19199999999864</v>
      </c>
      <c r="Y734" s="79">
        <f t="shared" ca="1" si="613"/>
        <v>1110.8080000000014</v>
      </c>
      <c r="Z734" s="79">
        <f t="shared" ca="1" si="614"/>
        <v>1110.8080000000014</v>
      </c>
      <c r="AA734" s="79">
        <f t="shared" ca="1" si="602"/>
        <v>892381.60100000002</v>
      </c>
      <c r="AB734" s="14">
        <f ca="1">SUM(Z$12:Z734)</f>
        <v>451860.87</v>
      </c>
      <c r="AC734" s="77">
        <f ca="1">SUM(X$12:X734)+SUMIF(Y$12:Y734, "&lt;0")</f>
        <v>440520.73099999997</v>
      </c>
      <c r="AE734" s="78">
        <v>44908</v>
      </c>
      <c r="AF734" s="79">
        <f t="shared" ca="1" si="615"/>
        <v>2000</v>
      </c>
      <c r="AG734" s="79">
        <f t="shared" ca="1" si="639"/>
        <v>2000</v>
      </c>
      <c r="AH734" s="79">
        <f t="shared" ca="1" si="595"/>
        <v>787.09948319805017</v>
      </c>
      <c r="AI734" s="79">
        <f t="shared" ca="1" si="616"/>
        <v>1212.9005168019498</v>
      </c>
      <c r="AJ734" s="79">
        <f t="shared" ca="1" si="617"/>
        <v>1212.9005168019498</v>
      </c>
      <c r="AK734" s="79">
        <f t="shared" ca="1" si="634"/>
        <v>1380081.4901089161</v>
      </c>
      <c r="AL734" s="14">
        <f ca="1">SUM(AJ$12:AJ734)</f>
        <v>703687.55239926337</v>
      </c>
      <c r="AM734" s="77">
        <f ca="1">SUM(AH$12:AH734)+SUMIF(AI$12:AI734, "&lt;0")</f>
        <v>676393.93770965294</v>
      </c>
      <c r="AO734" s="78">
        <v>44908</v>
      </c>
      <c r="AP734" s="79">
        <f t="shared" ca="1" si="618"/>
        <v>3000</v>
      </c>
      <c r="AQ734" s="79">
        <f t="shared" ca="1" si="640"/>
        <v>3000</v>
      </c>
      <c r="AR734" s="79">
        <f t="shared" ca="1" si="596"/>
        <v>1325.0660804695294</v>
      </c>
      <c r="AS734" s="79">
        <f t="shared" ca="1" si="619"/>
        <v>1674.9339195304706</v>
      </c>
      <c r="AT734" s="79">
        <f t="shared" ca="1" si="620"/>
        <v>1674.9339195304706</v>
      </c>
      <c r="AU734" s="79">
        <f t="shared" ca="1" si="603"/>
        <v>2002967.7235622816</v>
      </c>
      <c r="AV734" s="14">
        <f ca="1">SUM(AT$12:AT734)</f>
        <v>1020462.2235908842</v>
      </c>
      <c r="AW734" s="77">
        <f ca="1">SUM(AR$12:AR734)+SUMIF(AS$12:AS734, "&lt;0")</f>
        <v>982505.4999713978</v>
      </c>
      <c r="AX734" s="14"/>
      <c r="AZ734" s="78">
        <v>44908</v>
      </c>
      <c r="BA734" s="79">
        <f t="shared" ca="1" si="621"/>
        <v>1500</v>
      </c>
      <c r="BB734" s="79">
        <f t="shared" ca="1" si="641"/>
        <v>1500</v>
      </c>
      <c r="BC734" s="79">
        <f t="shared" ca="1" si="597"/>
        <v>389.19199999999864</v>
      </c>
      <c r="BD734" s="79">
        <f t="shared" ca="1" si="622"/>
        <v>1110.8080000000014</v>
      </c>
      <c r="BE734" s="79">
        <f t="shared" ca="1" si="623"/>
        <v>1110.8080000000014</v>
      </c>
      <c r="BF734" s="79">
        <f t="shared" ca="1" si="604"/>
        <v>1055131.601</v>
      </c>
      <c r="BG734" s="14">
        <f ca="1">SUM(BE$12:BE734)</f>
        <v>535860.86999999988</v>
      </c>
      <c r="BH734" s="77">
        <f ca="1">SUM(BC$12:BC734)+SUMIF(BD$12:BD734, "&lt;0")</f>
        <v>519270.73100000003</v>
      </c>
      <c r="BJ734" s="78">
        <v>44908</v>
      </c>
      <c r="BK734" s="79">
        <f t="shared" ca="1" si="624"/>
        <v>1750</v>
      </c>
      <c r="BL734" s="79">
        <f t="shared" ca="1" si="642"/>
        <v>1750</v>
      </c>
      <c r="BM734" s="79">
        <f t="shared" ca="1" si="598"/>
        <v>639.19199999999864</v>
      </c>
      <c r="BN734" s="79">
        <f t="shared" ca="1" si="625"/>
        <v>1110.8080000000014</v>
      </c>
      <c r="BO734" s="79">
        <f t="shared" ca="1" si="626"/>
        <v>1110.8080000000014</v>
      </c>
      <c r="BP734" s="79">
        <f t="shared" ca="1" si="605"/>
        <v>1217881.601</v>
      </c>
      <c r="BQ734" s="14">
        <f ca="1">SUM(BO$12:BO734)</f>
        <v>619860.86999999988</v>
      </c>
      <c r="BR734" s="77">
        <f ca="1">SUM(BM$12:BM734)+SUMIF(BN$12:BN734, "&lt;0")</f>
        <v>598020.73100000003</v>
      </c>
      <c r="BT734" s="78">
        <v>44908</v>
      </c>
      <c r="BU734" s="79">
        <f t="shared" ca="1" si="627"/>
        <v>2000</v>
      </c>
      <c r="BV734" s="79">
        <f t="shared" ca="1" si="643"/>
        <v>2000</v>
      </c>
      <c r="BW734" s="79">
        <f t="shared" ca="1" si="599"/>
        <v>787.09948319805017</v>
      </c>
      <c r="BX734" s="79">
        <f t="shared" ca="1" si="628"/>
        <v>1212.9005168019498</v>
      </c>
      <c r="BY734" s="79">
        <f t="shared" ca="1" si="629"/>
        <v>1212.9005168019498</v>
      </c>
      <c r="BZ734" s="79">
        <f t="shared" ca="1" si="635"/>
        <v>1380081.4901089161</v>
      </c>
      <c r="CA734" s="14">
        <f ca="1">SUM(BY$12:BY734)</f>
        <v>703687.55239926337</v>
      </c>
      <c r="CB734" s="77">
        <f ca="1">SUM(BW$12:BW734)+SUMIF(BX$12:BX734, "&lt;0")</f>
        <v>676393.93770965294</v>
      </c>
      <c r="CD734" s="78">
        <v>44908</v>
      </c>
      <c r="CE734" s="79">
        <f t="shared" ca="1" si="630"/>
        <v>2500</v>
      </c>
      <c r="CF734" s="79">
        <f t="shared" ca="1" si="644"/>
        <v>2500</v>
      </c>
      <c r="CG734" s="79">
        <f t="shared" ca="1" si="600"/>
        <v>825.06608046952942</v>
      </c>
      <c r="CH734" s="79">
        <f t="shared" ca="1" si="631"/>
        <v>1674.9339195304706</v>
      </c>
      <c r="CI734" s="79">
        <f t="shared" ca="1" si="632"/>
        <v>1674.9339195304706</v>
      </c>
      <c r="CJ734" s="79">
        <f t="shared" ca="1" si="606"/>
        <v>1696841.6999499127</v>
      </c>
      <c r="CK734" s="14">
        <f ca="1">SUM(CI$12:CI734)</f>
        <v>864462.22359088412</v>
      </c>
      <c r="CL734" s="77">
        <f ca="1">SUM(CG$12:CG734)+SUMIF(CH$12:CH734, "&lt;0")</f>
        <v>832379.4763590286</v>
      </c>
    </row>
    <row r="735" spans="1:90" x14ac:dyDescent="0.2">
      <c r="A735" s="56">
        <v>44909</v>
      </c>
      <c r="B735" s="76">
        <f ca="1">IF($A735&gt;= $C$5,$C$6, INDEX('[1]Historical Data'!$D$2:$D$742, MATCH(A735, '[1]Historical Data'!$B$2:$B$742, 0)))</f>
        <v>1942.7882857142852</v>
      </c>
      <c r="C735" s="79">
        <f t="shared" ca="1" si="636"/>
        <v>1942.7882857142852</v>
      </c>
      <c r="D735" s="79">
        <f t="shared" ca="1" si="592"/>
        <v>744.15928571429208</v>
      </c>
      <c r="E735" s="79">
        <f t="shared" ca="1" si="607"/>
        <v>1198.6289999999931</v>
      </c>
      <c r="F735" s="79">
        <f t="shared" ca="1" si="608"/>
        <v>1198.6289999999931</v>
      </c>
      <c r="G735" s="79">
        <f t="shared" ca="1" si="633"/>
        <v>1345329.5632857371</v>
      </c>
      <c r="H735" s="14">
        <f ca="1">SUM(F$12:F735)</f>
        <v>685836.36299999943</v>
      </c>
      <c r="I735" s="77">
        <f ca="1">SUM(D$12:D735)+SUMIF(E$12:E735, "&lt;0")</f>
        <v>659493.20028571377</v>
      </c>
      <c r="J735" s="14"/>
      <c r="K735" s="78">
        <v>44909</v>
      </c>
      <c r="L735" s="79">
        <f t="shared" ca="1" si="609"/>
        <v>1850.8969899038457</v>
      </c>
      <c r="M735" s="79">
        <f t="shared" ca="1" si="637"/>
        <v>1850.8969899038457</v>
      </c>
      <c r="N735" s="79">
        <f t="shared" ca="1" si="593"/>
        <v>652.26798990385259</v>
      </c>
      <c r="O735" s="79">
        <f t="shared" ca="1" si="610"/>
        <v>1198.6289999999931</v>
      </c>
      <c r="P735" s="79">
        <f t="shared" ca="1" si="611"/>
        <v>1198.6289999999931</v>
      </c>
      <c r="Q735" s="79">
        <f t="shared" ca="1" si="601"/>
        <v>1285416.4384173176</v>
      </c>
      <c r="R735" s="14">
        <f ca="1">SUM(P$12:P735)</f>
        <v>654960.88760769158</v>
      </c>
      <c r="S735" s="77">
        <f ca="1">SUM(N$12:N735)+SUMIF(O$12:O735, "&lt;0")</f>
        <v>630455.55080961424</v>
      </c>
      <c r="U735" s="78">
        <v>44909</v>
      </c>
      <c r="V735" s="79">
        <f t="shared" ca="1" si="612"/>
        <v>1250</v>
      </c>
      <c r="W735" s="79">
        <f t="shared" ca="1" si="638"/>
        <v>1250</v>
      </c>
      <c r="X735" s="79">
        <f t="shared" ca="1" si="594"/>
        <v>51.371000000006916</v>
      </c>
      <c r="Y735" s="79">
        <f t="shared" ca="1" si="613"/>
        <v>1198.6289999999931</v>
      </c>
      <c r="Z735" s="79">
        <f t="shared" ca="1" si="614"/>
        <v>1198.6289999999931</v>
      </c>
      <c r="AA735" s="79">
        <f t="shared" ca="1" si="602"/>
        <v>893631.60100000002</v>
      </c>
      <c r="AB735" s="14">
        <f ca="1">SUM(Z$12:Z735)</f>
        <v>453059.49900000001</v>
      </c>
      <c r="AC735" s="77">
        <f ca="1">SUM(X$12:X735)+SUMIF(Y$12:Y735, "&lt;0")</f>
        <v>440572.10199999996</v>
      </c>
      <c r="AE735" s="78">
        <v>44909</v>
      </c>
      <c r="AF735" s="79">
        <f t="shared" ca="1" si="615"/>
        <v>2000</v>
      </c>
      <c r="AG735" s="79">
        <f t="shared" ca="1" si="639"/>
        <v>2000</v>
      </c>
      <c r="AH735" s="79">
        <f t="shared" ca="1" si="595"/>
        <v>722.78372984516136</v>
      </c>
      <c r="AI735" s="79">
        <f t="shared" ca="1" si="616"/>
        <v>1277.2162701548386</v>
      </c>
      <c r="AJ735" s="79">
        <f t="shared" ca="1" si="617"/>
        <v>1277.2162701548386</v>
      </c>
      <c r="AK735" s="79">
        <f t="shared" ca="1" si="634"/>
        <v>1382081.4901089161</v>
      </c>
      <c r="AL735" s="14">
        <f ca="1">SUM(AJ$12:AJ735)</f>
        <v>704964.76866941818</v>
      </c>
      <c r="AM735" s="77">
        <f ca="1">SUM(AH$12:AH735)+SUMIF(AI$12:AI735, "&lt;0")</f>
        <v>677116.72143949813</v>
      </c>
      <c r="AO735" s="78">
        <v>44909</v>
      </c>
      <c r="AP735" s="79">
        <f t="shared" ca="1" si="618"/>
        <v>3000</v>
      </c>
      <c r="AQ735" s="79">
        <f t="shared" ca="1" si="640"/>
        <v>3000</v>
      </c>
      <c r="AR735" s="79">
        <f t="shared" ca="1" si="596"/>
        <v>1237.2450804695377</v>
      </c>
      <c r="AS735" s="79">
        <f t="shared" ca="1" si="619"/>
        <v>1762.7549195304623</v>
      </c>
      <c r="AT735" s="79">
        <f t="shared" ca="1" si="620"/>
        <v>1762.7549195304623</v>
      </c>
      <c r="AU735" s="79">
        <f t="shared" ca="1" si="603"/>
        <v>2005967.7235622816</v>
      </c>
      <c r="AV735" s="14">
        <f ca="1">SUM(AT$12:AT735)</f>
        <v>1022224.9785104147</v>
      </c>
      <c r="AW735" s="77">
        <f ca="1">SUM(AR$12:AR735)+SUMIF(AS$12:AS735, "&lt;0")</f>
        <v>983742.74505186733</v>
      </c>
      <c r="AX735" s="14"/>
      <c r="AZ735" s="78">
        <v>44909</v>
      </c>
      <c r="BA735" s="79">
        <f t="shared" ca="1" si="621"/>
        <v>1500</v>
      </c>
      <c r="BB735" s="79">
        <f t="shared" ca="1" si="641"/>
        <v>1500</v>
      </c>
      <c r="BC735" s="79">
        <f t="shared" ca="1" si="597"/>
        <v>301.37100000000692</v>
      </c>
      <c r="BD735" s="79">
        <f t="shared" ca="1" si="622"/>
        <v>1198.6289999999931</v>
      </c>
      <c r="BE735" s="79">
        <f t="shared" ca="1" si="623"/>
        <v>1198.6289999999931</v>
      </c>
      <c r="BF735" s="79">
        <f t="shared" ca="1" si="604"/>
        <v>1056631.601</v>
      </c>
      <c r="BG735" s="14">
        <f ca="1">SUM(BE$12:BE735)</f>
        <v>537059.49899999984</v>
      </c>
      <c r="BH735" s="77">
        <f ca="1">SUM(BC$12:BC735)+SUMIF(BD$12:BD735, "&lt;0")</f>
        <v>519572.10200000001</v>
      </c>
      <c r="BJ735" s="78">
        <v>44909</v>
      </c>
      <c r="BK735" s="79">
        <f t="shared" ca="1" si="624"/>
        <v>1750</v>
      </c>
      <c r="BL735" s="79">
        <f t="shared" ca="1" si="642"/>
        <v>1750</v>
      </c>
      <c r="BM735" s="79">
        <f t="shared" ca="1" si="598"/>
        <v>551.37100000000692</v>
      </c>
      <c r="BN735" s="79">
        <f t="shared" ca="1" si="625"/>
        <v>1198.6289999999931</v>
      </c>
      <c r="BO735" s="79">
        <f t="shared" ca="1" si="626"/>
        <v>1198.6289999999931</v>
      </c>
      <c r="BP735" s="79">
        <f t="shared" ca="1" si="605"/>
        <v>1219631.601</v>
      </c>
      <c r="BQ735" s="14">
        <f ca="1">SUM(BO$12:BO735)</f>
        <v>621059.49899999984</v>
      </c>
      <c r="BR735" s="77">
        <f ca="1">SUM(BM$12:BM735)+SUMIF(BN$12:BN735, "&lt;0")</f>
        <v>598572.10200000007</v>
      </c>
      <c r="BT735" s="78">
        <v>44909</v>
      </c>
      <c r="BU735" s="79">
        <f t="shared" ca="1" si="627"/>
        <v>2000</v>
      </c>
      <c r="BV735" s="79">
        <f t="shared" ca="1" si="643"/>
        <v>2000</v>
      </c>
      <c r="BW735" s="79">
        <f t="shared" ca="1" si="599"/>
        <v>722.78372984516136</v>
      </c>
      <c r="BX735" s="79">
        <f t="shared" ca="1" si="628"/>
        <v>1277.2162701548386</v>
      </c>
      <c r="BY735" s="79">
        <f t="shared" ca="1" si="629"/>
        <v>1277.2162701548386</v>
      </c>
      <c r="BZ735" s="79">
        <f t="shared" ca="1" si="635"/>
        <v>1382081.4901089161</v>
      </c>
      <c r="CA735" s="14">
        <f ca="1">SUM(BY$12:BY735)</f>
        <v>704964.76866941818</v>
      </c>
      <c r="CB735" s="77">
        <f ca="1">SUM(BW$12:BW735)+SUMIF(BX$12:BX735, "&lt;0")</f>
        <v>677116.72143949813</v>
      </c>
      <c r="CD735" s="78">
        <v>44909</v>
      </c>
      <c r="CE735" s="79">
        <f t="shared" ca="1" si="630"/>
        <v>2500</v>
      </c>
      <c r="CF735" s="79">
        <f t="shared" ca="1" si="644"/>
        <v>2500</v>
      </c>
      <c r="CG735" s="79">
        <f t="shared" ca="1" si="600"/>
        <v>737.2450804695377</v>
      </c>
      <c r="CH735" s="79">
        <f t="shared" ca="1" si="631"/>
        <v>1762.7549195304623</v>
      </c>
      <c r="CI735" s="79">
        <f t="shared" ca="1" si="632"/>
        <v>1762.7549195304623</v>
      </c>
      <c r="CJ735" s="79">
        <f t="shared" ca="1" si="606"/>
        <v>1699341.6999499127</v>
      </c>
      <c r="CK735" s="14">
        <f ca="1">SUM(CI$12:CI735)</f>
        <v>866224.9785104146</v>
      </c>
      <c r="CL735" s="77">
        <f ca="1">SUM(CG$12:CG735)+SUMIF(CH$12:CH735, "&lt;0")</f>
        <v>833116.72143949813</v>
      </c>
    </row>
    <row r="736" spans="1:90" x14ac:dyDescent="0.2">
      <c r="A736" s="56">
        <v>44910</v>
      </c>
      <c r="B736" s="76">
        <f ca="1">IF($A736&gt;= $C$5,$C$6, INDEX('[1]Historical Data'!$D$2:$D$742, MATCH(A736, '[1]Historical Data'!$B$2:$B$742, 0)))</f>
        <v>1942.7882857142852</v>
      </c>
      <c r="C736" s="79">
        <f t="shared" ca="1" si="636"/>
        <v>1942.7882857142852</v>
      </c>
      <c r="D736" s="79">
        <f t="shared" ca="1" si="592"/>
        <v>451.12128571428025</v>
      </c>
      <c r="E736" s="79">
        <f t="shared" ca="1" si="607"/>
        <v>1491.6670000000049</v>
      </c>
      <c r="F736" s="79">
        <f t="shared" ca="1" si="608"/>
        <v>1491.6670000000049</v>
      </c>
      <c r="G736" s="79">
        <f t="shared" ca="1" si="633"/>
        <v>1347272.3515714514</v>
      </c>
      <c r="H736" s="14">
        <f ca="1">SUM(F$12:F736)</f>
        <v>687328.02999999945</v>
      </c>
      <c r="I736" s="77">
        <f ca="1">SUM(D$12:D736)+SUMIF(E$12:E736, "&lt;0")</f>
        <v>659944.3215714281</v>
      </c>
      <c r="J736" s="14"/>
      <c r="K736" s="78">
        <v>44910</v>
      </c>
      <c r="L736" s="79">
        <f t="shared" ca="1" si="609"/>
        <v>1850.8969899038457</v>
      </c>
      <c r="M736" s="79">
        <f t="shared" ca="1" si="637"/>
        <v>1850.8969899038457</v>
      </c>
      <c r="N736" s="79">
        <f t="shared" ca="1" si="593"/>
        <v>359.22998990384076</v>
      </c>
      <c r="O736" s="79">
        <f t="shared" ca="1" si="610"/>
        <v>1491.6670000000049</v>
      </c>
      <c r="P736" s="79">
        <f t="shared" ca="1" si="611"/>
        <v>1491.6670000000049</v>
      </c>
      <c r="Q736" s="79">
        <f t="shared" ca="1" si="601"/>
        <v>1287267.3354072215</v>
      </c>
      <c r="R736" s="14">
        <f ca="1">SUM(P$12:P736)</f>
        <v>656452.55460769159</v>
      </c>
      <c r="S736" s="77">
        <f ca="1">SUM(N$12:N736)+SUMIF(O$12:O736, "&lt;0")</f>
        <v>630814.78079951811</v>
      </c>
      <c r="U736" s="78">
        <v>44910</v>
      </c>
      <c r="V736" s="79">
        <f t="shared" ca="1" si="612"/>
        <v>1250</v>
      </c>
      <c r="W736" s="79">
        <f t="shared" ca="1" si="638"/>
        <v>1250</v>
      </c>
      <c r="X736" s="79">
        <f t="shared" ca="1" si="594"/>
        <v>0</v>
      </c>
      <c r="Y736" s="79">
        <f t="shared" ca="1" si="613"/>
        <v>1250</v>
      </c>
      <c r="Z736" s="79">
        <f t="shared" ca="1" si="614"/>
        <v>1250</v>
      </c>
      <c r="AA736" s="79">
        <f t="shared" ca="1" si="602"/>
        <v>894881.60100000002</v>
      </c>
      <c r="AB736" s="14">
        <f ca="1">SUM(Z$12:Z736)</f>
        <v>454309.49900000001</v>
      </c>
      <c r="AC736" s="77">
        <f ca="1">SUM(X$12:X736)+SUMIF(Y$12:Y736, "&lt;0")</f>
        <v>440572.10199999996</v>
      </c>
      <c r="AE736" s="78">
        <v>44910</v>
      </c>
      <c r="AF736" s="79">
        <f t="shared" ca="1" si="615"/>
        <v>2000</v>
      </c>
      <c r="AG736" s="79">
        <f t="shared" ca="1" si="639"/>
        <v>2000</v>
      </c>
      <c r="AH736" s="79">
        <f t="shared" ca="1" si="595"/>
        <v>453.25097649225222</v>
      </c>
      <c r="AI736" s="79">
        <f t="shared" ca="1" si="616"/>
        <v>1546.7490235077478</v>
      </c>
      <c r="AJ736" s="79">
        <f t="shared" ca="1" si="617"/>
        <v>1546.7490235077478</v>
      </c>
      <c r="AK736" s="79">
        <f t="shared" ca="1" si="634"/>
        <v>1384081.4901089161</v>
      </c>
      <c r="AL736" s="14">
        <f ca="1">SUM(AJ$12:AJ736)</f>
        <v>706511.51769292587</v>
      </c>
      <c r="AM736" s="77">
        <f ca="1">SUM(AH$12:AH736)+SUMIF(AI$12:AI736, "&lt;0")</f>
        <v>677569.97241599043</v>
      </c>
      <c r="AO736" s="78">
        <v>44910</v>
      </c>
      <c r="AP736" s="79">
        <f t="shared" ca="1" si="618"/>
        <v>3000</v>
      </c>
      <c r="AQ736" s="79">
        <f t="shared" ca="1" si="640"/>
        <v>3000</v>
      </c>
      <c r="AR736" s="79">
        <f t="shared" ca="1" si="596"/>
        <v>944.20708046952586</v>
      </c>
      <c r="AS736" s="79">
        <f t="shared" ca="1" si="619"/>
        <v>2055.7929195304741</v>
      </c>
      <c r="AT736" s="79">
        <f t="shared" ca="1" si="620"/>
        <v>2055.7929195304741</v>
      </c>
      <c r="AU736" s="79">
        <f t="shared" ca="1" si="603"/>
        <v>2008967.7235622816</v>
      </c>
      <c r="AV736" s="14">
        <f ca="1">SUM(AT$12:AT736)</f>
        <v>1024280.7714299451</v>
      </c>
      <c r="AW736" s="77">
        <f ca="1">SUM(AR$12:AR736)+SUMIF(AS$12:AS736, "&lt;0")</f>
        <v>984686.95213233691</v>
      </c>
      <c r="AX736" s="14"/>
      <c r="AZ736" s="78">
        <v>44910</v>
      </c>
      <c r="BA736" s="79">
        <f t="shared" ca="1" si="621"/>
        <v>1500</v>
      </c>
      <c r="BB736" s="79">
        <f t="shared" ca="1" si="641"/>
        <v>1500</v>
      </c>
      <c r="BC736" s="79">
        <f t="shared" ca="1" si="597"/>
        <v>8.3329999999950815</v>
      </c>
      <c r="BD736" s="79">
        <f t="shared" ca="1" si="622"/>
        <v>1491.6670000000049</v>
      </c>
      <c r="BE736" s="79">
        <f t="shared" ca="1" si="623"/>
        <v>1491.6670000000049</v>
      </c>
      <c r="BF736" s="79">
        <f t="shared" ca="1" si="604"/>
        <v>1058131.601</v>
      </c>
      <c r="BG736" s="14">
        <f ca="1">SUM(BE$12:BE736)</f>
        <v>538551.16599999985</v>
      </c>
      <c r="BH736" s="77">
        <f ca="1">SUM(BC$12:BC736)+SUMIF(BD$12:BD736, "&lt;0")</f>
        <v>519580.435</v>
      </c>
      <c r="BJ736" s="78">
        <v>44910</v>
      </c>
      <c r="BK736" s="79">
        <f t="shared" ca="1" si="624"/>
        <v>1750</v>
      </c>
      <c r="BL736" s="79">
        <f t="shared" ca="1" si="642"/>
        <v>1750</v>
      </c>
      <c r="BM736" s="79">
        <f t="shared" ca="1" si="598"/>
        <v>258.33299999999508</v>
      </c>
      <c r="BN736" s="79">
        <f t="shared" ca="1" si="625"/>
        <v>1491.6670000000049</v>
      </c>
      <c r="BO736" s="79">
        <f t="shared" ca="1" si="626"/>
        <v>1491.6670000000049</v>
      </c>
      <c r="BP736" s="79">
        <f t="shared" ca="1" si="605"/>
        <v>1221381.601</v>
      </c>
      <c r="BQ736" s="14">
        <f ca="1">SUM(BO$12:BO736)</f>
        <v>622551.16599999985</v>
      </c>
      <c r="BR736" s="77">
        <f ca="1">SUM(BM$12:BM736)+SUMIF(BN$12:BN736, "&lt;0")</f>
        <v>598830.43500000006</v>
      </c>
      <c r="BT736" s="78">
        <v>44910</v>
      </c>
      <c r="BU736" s="79">
        <f t="shared" ca="1" si="627"/>
        <v>2000</v>
      </c>
      <c r="BV736" s="79">
        <f t="shared" ca="1" si="643"/>
        <v>2000</v>
      </c>
      <c r="BW736" s="79">
        <f t="shared" ca="1" si="599"/>
        <v>453.25097649225222</v>
      </c>
      <c r="BX736" s="79">
        <f t="shared" ca="1" si="628"/>
        <v>1546.7490235077478</v>
      </c>
      <c r="BY736" s="79">
        <f t="shared" ca="1" si="629"/>
        <v>1546.7490235077478</v>
      </c>
      <c r="BZ736" s="79">
        <f t="shared" ca="1" si="635"/>
        <v>1384081.4901089161</v>
      </c>
      <c r="CA736" s="14">
        <f ca="1">SUM(BY$12:BY736)</f>
        <v>706511.51769292587</v>
      </c>
      <c r="CB736" s="77">
        <f ca="1">SUM(BW$12:BW736)+SUMIF(BX$12:BX736, "&lt;0")</f>
        <v>677569.97241599043</v>
      </c>
      <c r="CD736" s="78">
        <v>44910</v>
      </c>
      <c r="CE736" s="79">
        <f t="shared" ca="1" si="630"/>
        <v>2500</v>
      </c>
      <c r="CF736" s="79">
        <f t="shared" ca="1" si="644"/>
        <v>2500</v>
      </c>
      <c r="CG736" s="79">
        <f t="shared" ca="1" si="600"/>
        <v>453.25097649225222</v>
      </c>
      <c r="CH736" s="79">
        <f t="shared" ca="1" si="631"/>
        <v>2046.7490235077478</v>
      </c>
      <c r="CI736" s="79">
        <f t="shared" ca="1" si="632"/>
        <v>2046.7490235077478</v>
      </c>
      <c r="CJ736" s="79">
        <f t="shared" ca="1" si="606"/>
        <v>1701841.6999499127</v>
      </c>
      <c r="CK736" s="14">
        <f ca="1">SUM(CI$12:CI736)</f>
        <v>868271.7275339223</v>
      </c>
      <c r="CL736" s="77">
        <f ca="1">SUM(CG$12:CG736)+SUMIF(CH$12:CH736, "&lt;0")</f>
        <v>833569.97241599043</v>
      </c>
    </row>
    <row r="737" spans="1:90" x14ac:dyDescent="0.2">
      <c r="A737" s="56">
        <v>44911</v>
      </c>
      <c r="B737" s="76">
        <f ca="1">IF($A737&gt;= $C$5,$C$6, INDEX('[1]Historical Data'!$D$2:$D$742, MATCH(A737, '[1]Historical Data'!$B$2:$B$742, 0)))</f>
        <v>1942.7882857142852</v>
      </c>
      <c r="C737" s="79">
        <f t="shared" ca="1" si="636"/>
        <v>1942.7882857142852</v>
      </c>
      <c r="D737" s="79">
        <f t="shared" ca="1" si="592"/>
        <v>589.41828571428437</v>
      </c>
      <c r="E737" s="79">
        <f t="shared" ca="1" si="607"/>
        <v>1353.3700000000008</v>
      </c>
      <c r="F737" s="79">
        <f t="shared" ca="1" si="608"/>
        <v>1353.3700000000008</v>
      </c>
      <c r="G737" s="79">
        <f t="shared" ca="1" si="633"/>
        <v>1349215.1398571657</v>
      </c>
      <c r="H737" s="14">
        <f ca="1">SUM(F$12:F737)</f>
        <v>688681.39999999944</v>
      </c>
      <c r="I737" s="77">
        <f ca="1">SUM(D$12:D737)+SUMIF(E$12:E737, "&lt;0")</f>
        <v>660533.73985714233</v>
      </c>
      <c r="J737" s="14"/>
      <c r="K737" s="78">
        <v>44911</v>
      </c>
      <c r="L737" s="79">
        <f t="shared" ca="1" si="609"/>
        <v>1850.8969899038457</v>
      </c>
      <c r="M737" s="79">
        <f t="shared" ca="1" si="637"/>
        <v>1850.8969899038457</v>
      </c>
      <c r="N737" s="79">
        <f t="shared" ca="1" si="593"/>
        <v>497.52698990384488</v>
      </c>
      <c r="O737" s="79">
        <f t="shared" ca="1" si="610"/>
        <v>1353.3700000000008</v>
      </c>
      <c r="P737" s="79">
        <f t="shared" ca="1" si="611"/>
        <v>1353.3700000000008</v>
      </c>
      <c r="Q737" s="79">
        <f t="shared" ca="1" si="601"/>
        <v>1289118.2323971253</v>
      </c>
      <c r="R737" s="14">
        <f ca="1">SUM(P$12:P737)</f>
        <v>657805.92460769159</v>
      </c>
      <c r="S737" s="77">
        <f ca="1">SUM(N$12:N737)+SUMIF(O$12:O737, "&lt;0")</f>
        <v>631312.30778942199</v>
      </c>
      <c r="U737" s="78">
        <v>44911</v>
      </c>
      <c r="V737" s="79">
        <f t="shared" ca="1" si="612"/>
        <v>1250</v>
      </c>
      <c r="W737" s="79">
        <f t="shared" ca="1" si="638"/>
        <v>1250</v>
      </c>
      <c r="X737" s="79">
        <f t="shared" ca="1" si="594"/>
        <v>0</v>
      </c>
      <c r="Y737" s="79">
        <f t="shared" ca="1" si="613"/>
        <v>1250</v>
      </c>
      <c r="Z737" s="79">
        <f t="shared" ca="1" si="614"/>
        <v>1250</v>
      </c>
      <c r="AA737" s="79">
        <f t="shared" ca="1" si="602"/>
        <v>896131.60100000002</v>
      </c>
      <c r="AB737" s="14">
        <f ca="1">SUM(Z$12:Z737)</f>
        <v>455559.49900000001</v>
      </c>
      <c r="AC737" s="77">
        <f ca="1">SUM(X$12:X737)+SUMIF(Y$12:Y737, "&lt;0")</f>
        <v>440572.10199999996</v>
      </c>
      <c r="AE737" s="78">
        <v>44911</v>
      </c>
      <c r="AF737" s="79">
        <f t="shared" ca="1" si="615"/>
        <v>2000</v>
      </c>
      <c r="AG737" s="79">
        <f t="shared" ca="1" si="639"/>
        <v>2000</v>
      </c>
      <c r="AH737" s="79">
        <f t="shared" ca="1" si="595"/>
        <v>615.05322313935926</v>
      </c>
      <c r="AI737" s="79">
        <f t="shared" ca="1" si="616"/>
        <v>1384.9467768606407</v>
      </c>
      <c r="AJ737" s="79">
        <f t="shared" ca="1" si="617"/>
        <v>1384.9467768606407</v>
      </c>
      <c r="AK737" s="79">
        <f t="shared" ca="1" si="634"/>
        <v>1386081.4901089161</v>
      </c>
      <c r="AL737" s="14">
        <f ca="1">SUM(AJ$12:AJ737)</f>
        <v>707896.4644697865</v>
      </c>
      <c r="AM737" s="77">
        <f ca="1">SUM(AH$12:AH737)+SUMIF(AI$12:AI737, "&lt;0")</f>
        <v>678185.0256391298</v>
      </c>
      <c r="AO737" s="78">
        <v>44911</v>
      </c>
      <c r="AP737" s="79">
        <f t="shared" ca="1" si="618"/>
        <v>3000</v>
      </c>
      <c r="AQ737" s="79">
        <f t="shared" ca="1" si="640"/>
        <v>3000</v>
      </c>
      <c r="AR737" s="79">
        <f t="shared" ca="1" si="596"/>
        <v>1082.5040804695302</v>
      </c>
      <c r="AS737" s="79">
        <f t="shared" ca="1" si="619"/>
        <v>1917.4959195304698</v>
      </c>
      <c r="AT737" s="79">
        <f t="shared" ca="1" si="620"/>
        <v>1917.4959195304698</v>
      </c>
      <c r="AU737" s="79">
        <f t="shared" ca="1" si="603"/>
        <v>2011967.7235622816</v>
      </c>
      <c r="AV737" s="14">
        <f ca="1">SUM(AT$12:AT737)</f>
        <v>1026198.2673494756</v>
      </c>
      <c r="AW737" s="77">
        <f ca="1">SUM(AR$12:AR737)+SUMIF(AS$12:AS737, "&lt;0")</f>
        <v>985769.4562128064</v>
      </c>
      <c r="AX737" s="14"/>
      <c r="AZ737" s="78">
        <v>44911</v>
      </c>
      <c r="BA737" s="79">
        <f t="shared" ca="1" si="621"/>
        <v>1500</v>
      </c>
      <c r="BB737" s="79">
        <f t="shared" ca="1" si="641"/>
        <v>1500</v>
      </c>
      <c r="BC737" s="79">
        <f t="shared" ca="1" si="597"/>
        <v>146.6299999999992</v>
      </c>
      <c r="BD737" s="79">
        <f t="shared" ca="1" si="622"/>
        <v>1353.3700000000008</v>
      </c>
      <c r="BE737" s="79">
        <f t="shared" ca="1" si="623"/>
        <v>1353.3700000000008</v>
      </c>
      <c r="BF737" s="79">
        <f t="shared" ca="1" si="604"/>
        <v>1059631.601</v>
      </c>
      <c r="BG737" s="14">
        <f ca="1">SUM(BE$12:BE737)</f>
        <v>539904.53599999985</v>
      </c>
      <c r="BH737" s="77">
        <f ca="1">SUM(BC$12:BC737)+SUMIF(BD$12:BD737, "&lt;0")</f>
        <v>519727.065</v>
      </c>
      <c r="BJ737" s="78">
        <v>44911</v>
      </c>
      <c r="BK737" s="79">
        <f t="shared" ca="1" si="624"/>
        <v>1750</v>
      </c>
      <c r="BL737" s="79">
        <f t="shared" ca="1" si="642"/>
        <v>1750</v>
      </c>
      <c r="BM737" s="79">
        <f t="shared" ca="1" si="598"/>
        <v>396.6299999999992</v>
      </c>
      <c r="BN737" s="79">
        <f t="shared" ca="1" si="625"/>
        <v>1353.3700000000008</v>
      </c>
      <c r="BO737" s="79">
        <f t="shared" ca="1" si="626"/>
        <v>1353.3700000000008</v>
      </c>
      <c r="BP737" s="79">
        <f t="shared" ca="1" si="605"/>
        <v>1223131.601</v>
      </c>
      <c r="BQ737" s="14">
        <f ca="1">SUM(BO$12:BO737)</f>
        <v>623904.53599999985</v>
      </c>
      <c r="BR737" s="77">
        <f ca="1">SUM(BM$12:BM737)+SUMIF(BN$12:BN737, "&lt;0")</f>
        <v>599227.06500000006</v>
      </c>
      <c r="BT737" s="78">
        <v>44911</v>
      </c>
      <c r="BU737" s="79">
        <f t="shared" ca="1" si="627"/>
        <v>2000</v>
      </c>
      <c r="BV737" s="79">
        <f t="shared" ca="1" si="643"/>
        <v>2000</v>
      </c>
      <c r="BW737" s="79">
        <f t="shared" ca="1" si="599"/>
        <v>615.05322313935926</v>
      </c>
      <c r="BX737" s="79">
        <f t="shared" ca="1" si="628"/>
        <v>1384.9467768606407</v>
      </c>
      <c r="BY737" s="79">
        <f t="shared" ca="1" si="629"/>
        <v>1384.9467768606407</v>
      </c>
      <c r="BZ737" s="79">
        <f t="shared" ca="1" si="635"/>
        <v>1386081.4901089161</v>
      </c>
      <c r="CA737" s="14">
        <f ca="1">SUM(BY$12:BY737)</f>
        <v>707896.4644697865</v>
      </c>
      <c r="CB737" s="77">
        <f ca="1">SUM(BW$12:BW737)+SUMIF(BX$12:BX737, "&lt;0")</f>
        <v>678185.0256391298</v>
      </c>
      <c r="CD737" s="78">
        <v>44911</v>
      </c>
      <c r="CE737" s="79">
        <f t="shared" ca="1" si="630"/>
        <v>2500</v>
      </c>
      <c r="CF737" s="79">
        <f t="shared" ca="1" si="644"/>
        <v>2500</v>
      </c>
      <c r="CG737" s="79">
        <f t="shared" ca="1" si="600"/>
        <v>615.05322313935926</v>
      </c>
      <c r="CH737" s="79">
        <f t="shared" ca="1" si="631"/>
        <v>1884.9467768606407</v>
      </c>
      <c r="CI737" s="79">
        <f t="shared" ca="1" si="632"/>
        <v>1884.9467768606407</v>
      </c>
      <c r="CJ737" s="79">
        <f t="shared" ca="1" si="606"/>
        <v>1704341.6999499127</v>
      </c>
      <c r="CK737" s="14">
        <f ca="1">SUM(CI$12:CI737)</f>
        <v>870156.67431078292</v>
      </c>
      <c r="CL737" s="77">
        <f ca="1">SUM(CG$12:CG737)+SUMIF(CH$12:CH737, "&lt;0")</f>
        <v>834185.0256391298</v>
      </c>
    </row>
    <row r="738" spans="1:90" x14ac:dyDescent="0.2">
      <c r="A738" s="56">
        <v>44912</v>
      </c>
      <c r="B738" s="76">
        <f ca="1">IF($A738&gt;= $C$5,$C$6, INDEX('[1]Historical Data'!$D$2:$D$742, MATCH(A738, '[1]Historical Data'!$B$2:$B$742, 0)))</f>
        <v>1942.7882857142852</v>
      </c>
      <c r="C738" s="79">
        <f t="shared" ca="1" si="636"/>
        <v>1942.7882857142852</v>
      </c>
      <c r="D738" s="79">
        <f t="shared" ca="1" si="592"/>
        <v>1333.3132857142889</v>
      </c>
      <c r="E738" s="79">
        <f t="shared" ca="1" si="607"/>
        <v>609.47499999999627</v>
      </c>
      <c r="F738" s="79">
        <f t="shared" ca="1" si="608"/>
        <v>609.47499999999627</v>
      </c>
      <c r="G738" s="79">
        <f t="shared" ca="1" si="633"/>
        <v>1351157.9281428801</v>
      </c>
      <c r="H738" s="14">
        <f ca="1">SUM(F$12:F738)</f>
        <v>689290.87499999942</v>
      </c>
      <c r="I738" s="77">
        <f ca="1">SUM(D$12:D738)+SUMIF(E$12:E738, "&lt;0")</f>
        <v>661867.05314285657</v>
      </c>
      <c r="J738" s="14"/>
      <c r="K738" s="78">
        <v>44912</v>
      </c>
      <c r="L738" s="79">
        <f t="shared" ca="1" si="609"/>
        <v>1850.8969899038457</v>
      </c>
      <c r="M738" s="79">
        <f t="shared" ca="1" si="637"/>
        <v>1850.8969899038457</v>
      </c>
      <c r="N738" s="79">
        <f t="shared" ca="1" si="593"/>
        <v>1241.4219899038494</v>
      </c>
      <c r="O738" s="79">
        <f t="shared" ca="1" si="610"/>
        <v>609.47499999999627</v>
      </c>
      <c r="P738" s="79">
        <f t="shared" ca="1" si="611"/>
        <v>609.47499999999627</v>
      </c>
      <c r="Q738" s="79">
        <f t="shared" ca="1" si="601"/>
        <v>1290969.1293870292</v>
      </c>
      <c r="R738" s="14">
        <f ca="1">SUM(P$12:P738)</f>
        <v>658415.39960769156</v>
      </c>
      <c r="S738" s="77">
        <f ca="1">SUM(N$12:N738)+SUMIF(O$12:O738, "&lt;0")</f>
        <v>632553.72977932589</v>
      </c>
      <c r="U738" s="78">
        <v>44912</v>
      </c>
      <c r="V738" s="79">
        <f t="shared" ca="1" si="612"/>
        <v>1250</v>
      </c>
      <c r="W738" s="79">
        <f t="shared" ca="1" si="638"/>
        <v>1250</v>
      </c>
      <c r="X738" s="79">
        <f t="shared" ca="1" si="594"/>
        <v>295.48799999999801</v>
      </c>
      <c r="Y738" s="79">
        <f t="shared" ca="1" si="613"/>
        <v>954.51200000000199</v>
      </c>
      <c r="Z738" s="79">
        <f t="shared" ca="1" si="614"/>
        <v>954.51200000000199</v>
      </c>
      <c r="AA738" s="79">
        <f t="shared" ca="1" si="602"/>
        <v>897381.60100000002</v>
      </c>
      <c r="AB738" s="14">
        <f ca="1">SUM(Z$12:Z738)</f>
        <v>456514.011</v>
      </c>
      <c r="AC738" s="77">
        <f ca="1">SUM(X$12:X738)+SUMIF(Y$12:Y738, "&lt;0")</f>
        <v>440867.58999999997</v>
      </c>
      <c r="AE738" s="78">
        <v>44912</v>
      </c>
      <c r="AF738" s="79">
        <f t="shared" ca="1" si="615"/>
        <v>2000</v>
      </c>
      <c r="AG738" s="79">
        <f t="shared" ca="1" si="639"/>
        <v>2000</v>
      </c>
      <c r="AH738" s="79">
        <f t="shared" ca="1" si="595"/>
        <v>1382.4534697864667</v>
      </c>
      <c r="AI738" s="79">
        <f t="shared" ca="1" si="616"/>
        <v>617.54653021353329</v>
      </c>
      <c r="AJ738" s="79">
        <f t="shared" ca="1" si="617"/>
        <v>617.54653021353329</v>
      </c>
      <c r="AK738" s="79">
        <f t="shared" ca="1" si="634"/>
        <v>1388081.4901089161</v>
      </c>
      <c r="AL738" s="14">
        <f ca="1">SUM(AJ$12:AJ738)</f>
        <v>708514.01100000006</v>
      </c>
      <c r="AM738" s="77">
        <f ca="1">SUM(AH$12:AH738)+SUMIF(AI$12:AI738, "&lt;0")</f>
        <v>679567.47910891625</v>
      </c>
      <c r="AO738" s="78">
        <v>44912</v>
      </c>
      <c r="AP738" s="79">
        <f t="shared" ca="1" si="618"/>
        <v>3000</v>
      </c>
      <c r="AQ738" s="79">
        <f t="shared" ca="1" si="640"/>
        <v>3000</v>
      </c>
      <c r="AR738" s="79">
        <f t="shared" ca="1" si="596"/>
        <v>1826.3990804695343</v>
      </c>
      <c r="AS738" s="79">
        <f t="shared" ca="1" si="619"/>
        <v>1173.6009195304657</v>
      </c>
      <c r="AT738" s="79">
        <f t="shared" ca="1" si="620"/>
        <v>1173.6009195304657</v>
      </c>
      <c r="AU738" s="79">
        <f t="shared" ca="1" si="603"/>
        <v>2014967.7235622816</v>
      </c>
      <c r="AV738" s="14">
        <f ca="1">SUM(AT$12:AT738)</f>
        <v>1027371.8682690061</v>
      </c>
      <c r="AW738" s="77">
        <f ca="1">SUM(AR$12:AR738)+SUMIF(AS$12:AS738, "&lt;0")</f>
        <v>987595.8552932759</v>
      </c>
      <c r="AX738" s="14"/>
      <c r="AZ738" s="78">
        <v>44912</v>
      </c>
      <c r="BA738" s="79">
        <f t="shared" ca="1" si="621"/>
        <v>1500</v>
      </c>
      <c r="BB738" s="79">
        <f t="shared" ca="1" si="641"/>
        <v>1500</v>
      </c>
      <c r="BC738" s="79">
        <f t="shared" ca="1" si="597"/>
        <v>890.52500000000373</v>
      </c>
      <c r="BD738" s="79">
        <f t="shared" ca="1" si="622"/>
        <v>609.47499999999627</v>
      </c>
      <c r="BE738" s="79">
        <f t="shared" ca="1" si="623"/>
        <v>609.47499999999627</v>
      </c>
      <c r="BF738" s="79">
        <f t="shared" ca="1" si="604"/>
        <v>1061131.601</v>
      </c>
      <c r="BG738" s="14">
        <f ca="1">SUM(BE$12:BE738)</f>
        <v>540514.01099999982</v>
      </c>
      <c r="BH738" s="77">
        <f ca="1">SUM(BC$12:BC738)+SUMIF(BD$12:BD738, "&lt;0")</f>
        <v>520617.59</v>
      </c>
      <c r="BJ738" s="78">
        <v>44912</v>
      </c>
      <c r="BK738" s="79">
        <f t="shared" ca="1" si="624"/>
        <v>1750</v>
      </c>
      <c r="BL738" s="79">
        <f t="shared" ca="1" si="642"/>
        <v>1750</v>
      </c>
      <c r="BM738" s="79">
        <f t="shared" ca="1" si="598"/>
        <v>1140.5250000000037</v>
      </c>
      <c r="BN738" s="79">
        <f t="shared" ca="1" si="625"/>
        <v>609.47499999999627</v>
      </c>
      <c r="BO738" s="79">
        <f t="shared" ca="1" si="626"/>
        <v>609.47499999999627</v>
      </c>
      <c r="BP738" s="79">
        <f t="shared" ca="1" si="605"/>
        <v>1224881.601</v>
      </c>
      <c r="BQ738" s="14">
        <f ca="1">SUM(BO$12:BO738)</f>
        <v>624514.01099999982</v>
      </c>
      <c r="BR738" s="77">
        <f ca="1">SUM(BM$12:BM738)+SUMIF(BN$12:BN738, "&lt;0")</f>
        <v>600367.59000000008</v>
      </c>
      <c r="BT738" s="78">
        <v>44912</v>
      </c>
      <c r="BU738" s="79">
        <f t="shared" ca="1" si="627"/>
        <v>2000</v>
      </c>
      <c r="BV738" s="79">
        <f t="shared" ca="1" si="643"/>
        <v>2000</v>
      </c>
      <c r="BW738" s="79">
        <f t="shared" ca="1" si="599"/>
        <v>1382.4534697864667</v>
      </c>
      <c r="BX738" s="79">
        <f t="shared" ca="1" si="628"/>
        <v>617.54653021353329</v>
      </c>
      <c r="BY738" s="79">
        <f t="shared" ca="1" si="629"/>
        <v>617.54653021353329</v>
      </c>
      <c r="BZ738" s="79">
        <f t="shared" ca="1" si="635"/>
        <v>1388081.4901089161</v>
      </c>
      <c r="CA738" s="14">
        <f ca="1">SUM(BY$12:BY738)</f>
        <v>708514.01100000006</v>
      </c>
      <c r="CB738" s="77">
        <f ca="1">SUM(BW$12:BW738)+SUMIF(BX$12:BX738, "&lt;0")</f>
        <v>679567.47910891625</v>
      </c>
      <c r="CD738" s="78">
        <v>44912</v>
      </c>
      <c r="CE738" s="79">
        <f t="shared" ca="1" si="630"/>
        <v>2500</v>
      </c>
      <c r="CF738" s="79">
        <f t="shared" ca="1" si="644"/>
        <v>2500</v>
      </c>
      <c r="CG738" s="79">
        <f t="shared" ca="1" si="600"/>
        <v>1382.4534697864667</v>
      </c>
      <c r="CH738" s="79">
        <f t="shared" ca="1" si="631"/>
        <v>1117.5465302135333</v>
      </c>
      <c r="CI738" s="79">
        <f t="shared" ca="1" si="632"/>
        <v>1117.5465302135333</v>
      </c>
      <c r="CJ738" s="79">
        <f t="shared" ca="1" si="606"/>
        <v>1706841.6999499127</v>
      </c>
      <c r="CK738" s="14">
        <f ca="1">SUM(CI$12:CI738)</f>
        <v>871274.22084099648</v>
      </c>
      <c r="CL738" s="77">
        <f ca="1">SUM(CG$12:CG738)+SUMIF(CH$12:CH738, "&lt;0")</f>
        <v>835567.47910891625</v>
      </c>
    </row>
    <row r="739" spans="1:90" x14ac:dyDescent="0.2">
      <c r="A739" s="56">
        <v>44913</v>
      </c>
      <c r="B739" s="76">
        <f ca="1">IF($A739&gt;= $C$5,$C$6, INDEX('[1]Historical Data'!$D$2:$D$742, MATCH(A739, '[1]Historical Data'!$B$2:$B$742, 0)))</f>
        <v>1942.7882857142852</v>
      </c>
      <c r="C739" s="79">
        <f t="shared" ca="1" si="636"/>
        <v>1942.7882857142852</v>
      </c>
      <c r="D739" s="79">
        <f t="shared" ca="1" si="592"/>
        <v>1171.7392857142838</v>
      </c>
      <c r="E739" s="79">
        <f t="shared" ca="1" si="607"/>
        <v>771.04900000000134</v>
      </c>
      <c r="F739" s="79">
        <f t="shared" ca="1" si="608"/>
        <v>771.04900000000134</v>
      </c>
      <c r="G739" s="79">
        <f t="shared" ca="1" si="633"/>
        <v>1353100.7164285944</v>
      </c>
      <c r="H739" s="14">
        <f ca="1">SUM(F$12:F739)</f>
        <v>690061.92399999942</v>
      </c>
      <c r="I739" s="77">
        <f ca="1">SUM(D$12:D739)+SUMIF(E$12:E739, "&lt;0")</f>
        <v>663038.7924285708</v>
      </c>
      <c r="J739" s="14"/>
      <c r="K739" s="78">
        <v>44913</v>
      </c>
      <c r="L739" s="79">
        <f t="shared" ca="1" si="609"/>
        <v>1850.8969899038457</v>
      </c>
      <c r="M739" s="79">
        <f t="shared" ca="1" si="637"/>
        <v>1850.8969899038457</v>
      </c>
      <c r="N739" s="79">
        <f t="shared" ca="1" si="593"/>
        <v>1079.8479899038443</v>
      </c>
      <c r="O739" s="79">
        <f t="shared" ca="1" si="610"/>
        <v>771.04900000000134</v>
      </c>
      <c r="P739" s="79">
        <f t="shared" ca="1" si="611"/>
        <v>771.04900000000134</v>
      </c>
      <c r="Q739" s="79">
        <f t="shared" ca="1" si="601"/>
        <v>1292820.0263769331</v>
      </c>
      <c r="R739" s="14">
        <f ca="1">SUM(P$12:P739)</f>
        <v>659186.44860769156</v>
      </c>
      <c r="S739" s="77">
        <f ca="1">SUM(N$12:N739)+SUMIF(O$12:O739, "&lt;0")</f>
        <v>633633.57776922977</v>
      </c>
      <c r="U739" s="78">
        <v>44913</v>
      </c>
      <c r="V739" s="79">
        <f t="shared" ca="1" si="612"/>
        <v>1250</v>
      </c>
      <c r="W739" s="79">
        <f t="shared" ca="1" si="638"/>
        <v>1250</v>
      </c>
      <c r="X739" s="79">
        <f t="shared" ca="1" si="594"/>
        <v>478.95099999999866</v>
      </c>
      <c r="Y739" s="79">
        <f t="shared" ca="1" si="613"/>
        <v>771.04900000000134</v>
      </c>
      <c r="Z739" s="79">
        <f t="shared" ca="1" si="614"/>
        <v>771.04900000000134</v>
      </c>
      <c r="AA739" s="79">
        <f t="shared" ca="1" si="602"/>
        <v>898631.60100000002</v>
      </c>
      <c r="AB739" s="14">
        <f ca="1">SUM(Z$12:Z739)</f>
        <v>457285.06</v>
      </c>
      <c r="AC739" s="77">
        <f ca="1">SUM(X$12:X739)+SUMIF(Y$12:Y739, "&lt;0")</f>
        <v>441346.54099999997</v>
      </c>
      <c r="AE739" s="78">
        <v>44913</v>
      </c>
      <c r="AF739" s="79">
        <f t="shared" ca="1" si="615"/>
        <v>2000</v>
      </c>
      <c r="AG739" s="79">
        <f t="shared" ca="1" si="639"/>
        <v>2000</v>
      </c>
      <c r="AH739" s="79">
        <f t="shared" ca="1" si="595"/>
        <v>1228.9509999999987</v>
      </c>
      <c r="AI739" s="79">
        <f t="shared" ca="1" si="616"/>
        <v>771.04900000000134</v>
      </c>
      <c r="AJ739" s="79">
        <f t="shared" ca="1" si="617"/>
        <v>771.04900000000134</v>
      </c>
      <c r="AK739" s="79">
        <f t="shared" ca="1" si="634"/>
        <v>1390081.4901089161</v>
      </c>
      <c r="AL739" s="14">
        <f ca="1">SUM(AJ$12:AJ739)</f>
        <v>709285.06</v>
      </c>
      <c r="AM739" s="77">
        <f ca="1">SUM(AH$12:AH739)+SUMIF(AI$12:AI739, "&lt;0")</f>
        <v>680796.43010891625</v>
      </c>
      <c r="AO739" s="78">
        <v>44913</v>
      </c>
      <c r="AP739" s="79">
        <f t="shared" ca="1" si="618"/>
        <v>3000</v>
      </c>
      <c r="AQ739" s="79">
        <f t="shared" ca="1" si="640"/>
        <v>3000</v>
      </c>
      <c r="AR739" s="79">
        <f t="shared" ca="1" si="596"/>
        <v>1664.8250804695297</v>
      </c>
      <c r="AS739" s="79">
        <f t="shared" ca="1" si="619"/>
        <v>1335.1749195304703</v>
      </c>
      <c r="AT739" s="79">
        <f t="shared" ca="1" si="620"/>
        <v>1335.1749195304703</v>
      </c>
      <c r="AU739" s="79">
        <f t="shared" ca="1" si="603"/>
        <v>2017967.7235622816</v>
      </c>
      <c r="AV739" s="14">
        <f ca="1">SUM(AT$12:AT739)</f>
        <v>1028707.0431885367</v>
      </c>
      <c r="AW739" s="77">
        <f ca="1">SUM(AR$12:AR739)+SUMIF(AS$12:AS739, "&lt;0")</f>
        <v>989260.68037374539</v>
      </c>
      <c r="AX739" s="14"/>
      <c r="AZ739" s="78">
        <v>44913</v>
      </c>
      <c r="BA739" s="79">
        <f t="shared" ca="1" si="621"/>
        <v>1500</v>
      </c>
      <c r="BB739" s="79">
        <f t="shared" ca="1" si="641"/>
        <v>1500</v>
      </c>
      <c r="BC739" s="79">
        <f t="shared" ca="1" si="597"/>
        <v>728.95099999999866</v>
      </c>
      <c r="BD739" s="79">
        <f t="shared" ca="1" si="622"/>
        <v>771.04900000000134</v>
      </c>
      <c r="BE739" s="79">
        <f t="shared" ca="1" si="623"/>
        <v>771.04900000000134</v>
      </c>
      <c r="BF739" s="79">
        <f t="shared" ca="1" si="604"/>
        <v>1062631.601</v>
      </c>
      <c r="BG739" s="14">
        <f ca="1">SUM(BE$12:BE739)</f>
        <v>541285.05999999982</v>
      </c>
      <c r="BH739" s="77">
        <f ca="1">SUM(BC$12:BC739)+SUMIF(BD$12:BD739, "&lt;0")</f>
        <v>521346.54099999997</v>
      </c>
      <c r="BJ739" s="78">
        <v>44913</v>
      </c>
      <c r="BK739" s="79">
        <f t="shared" ca="1" si="624"/>
        <v>1750</v>
      </c>
      <c r="BL739" s="79">
        <f t="shared" ca="1" si="642"/>
        <v>1750</v>
      </c>
      <c r="BM739" s="79">
        <f t="shared" ca="1" si="598"/>
        <v>978.95099999999866</v>
      </c>
      <c r="BN739" s="79">
        <f t="shared" ca="1" si="625"/>
        <v>771.04900000000134</v>
      </c>
      <c r="BO739" s="79">
        <f t="shared" ca="1" si="626"/>
        <v>771.04900000000134</v>
      </c>
      <c r="BP739" s="79">
        <f t="shared" ca="1" si="605"/>
        <v>1226631.601</v>
      </c>
      <c r="BQ739" s="14">
        <f ca="1">SUM(BO$12:BO739)</f>
        <v>625285.05999999982</v>
      </c>
      <c r="BR739" s="77">
        <f ca="1">SUM(BM$12:BM739)+SUMIF(BN$12:BN739, "&lt;0")</f>
        <v>601346.54100000008</v>
      </c>
      <c r="BT739" s="78">
        <v>44913</v>
      </c>
      <c r="BU739" s="79">
        <f t="shared" ca="1" si="627"/>
        <v>2000</v>
      </c>
      <c r="BV739" s="79">
        <f t="shared" ca="1" si="643"/>
        <v>2000</v>
      </c>
      <c r="BW739" s="79">
        <f t="shared" ca="1" si="599"/>
        <v>1228.9509999999987</v>
      </c>
      <c r="BX739" s="79">
        <f t="shared" ca="1" si="628"/>
        <v>771.04900000000134</v>
      </c>
      <c r="BY739" s="79">
        <f t="shared" ca="1" si="629"/>
        <v>771.04900000000134</v>
      </c>
      <c r="BZ739" s="79">
        <f t="shared" ca="1" si="635"/>
        <v>1390081.4901089161</v>
      </c>
      <c r="CA739" s="14">
        <f ca="1">SUM(BY$12:BY739)</f>
        <v>709285.06</v>
      </c>
      <c r="CB739" s="77">
        <f ca="1">SUM(BW$12:BW739)+SUMIF(BX$12:BX739, "&lt;0")</f>
        <v>680796.43010891625</v>
      </c>
      <c r="CD739" s="78">
        <v>44913</v>
      </c>
      <c r="CE739" s="79">
        <f t="shared" ca="1" si="630"/>
        <v>2500</v>
      </c>
      <c r="CF739" s="79">
        <f t="shared" ca="1" si="644"/>
        <v>2500</v>
      </c>
      <c r="CG739" s="79">
        <f t="shared" ca="1" si="600"/>
        <v>1244.3847164335646</v>
      </c>
      <c r="CH739" s="79">
        <f t="shared" ca="1" si="631"/>
        <v>1255.6152835664354</v>
      </c>
      <c r="CI739" s="79">
        <f t="shared" ca="1" si="632"/>
        <v>1255.6152835664354</v>
      </c>
      <c r="CJ739" s="79">
        <f t="shared" ca="1" si="606"/>
        <v>1709341.6999499127</v>
      </c>
      <c r="CK739" s="14">
        <f ca="1">SUM(CI$12:CI739)</f>
        <v>872529.83612456289</v>
      </c>
      <c r="CL739" s="77">
        <f ca="1">SUM(CG$12:CG739)+SUMIF(CH$12:CH739, "&lt;0")</f>
        <v>836811.86382534984</v>
      </c>
    </row>
    <row r="740" spans="1:90" x14ac:dyDescent="0.2">
      <c r="A740" s="56">
        <v>44914</v>
      </c>
      <c r="B740" s="76">
        <f ca="1">IF($A740&gt;= $C$5,$C$6, INDEX('[1]Historical Data'!$D$2:$D$742, MATCH(A740, '[1]Historical Data'!$B$2:$B$742, 0)))</f>
        <v>1942.7882857142852</v>
      </c>
      <c r="C740" s="79">
        <f t="shared" ca="1" si="636"/>
        <v>1942.7882857142852</v>
      </c>
      <c r="D740" s="79">
        <f t="shared" ref="D740:D784" ca="1" si="645" xml:space="preserve"> F716 + IF(E739 &lt; 0, -E739, 0)</f>
        <v>1942.7882857142852</v>
      </c>
      <c r="E740" s="79">
        <f t="shared" ca="1" si="607"/>
        <v>0</v>
      </c>
      <c r="F740" s="79">
        <f t="shared" ca="1" si="608"/>
        <v>0</v>
      </c>
      <c r="G740" s="79">
        <f t="shared" ca="1" si="633"/>
        <v>1355043.5047143088</v>
      </c>
      <c r="H740" s="14">
        <f ca="1">SUM(F$12:F740)</f>
        <v>690061.92399999942</v>
      </c>
      <c r="I740" s="77">
        <f ca="1">SUM(D$12:D740)+SUMIF(E$12:E740, "&lt;0")</f>
        <v>664981.58071428514</v>
      </c>
      <c r="J740" s="14"/>
      <c r="K740" s="78">
        <v>44914</v>
      </c>
      <c r="L740" s="79">
        <f t="shared" ca="1" si="609"/>
        <v>1850.8969899038457</v>
      </c>
      <c r="M740" s="79">
        <f t="shared" ca="1" si="637"/>
        <v>1850.8969899038457</v>
      </c>
      <c r="N740" s="79">
        <f t="shared" ref="N740:N755" ca="1" si="646" xml:space="preserve"> P716 + IF(O739 &lt; 0, -O739, 0)</f>
        <v>1850.8969899038457</v>
      </c>
      <c r="O740" s="79">
        <f t="shared" ca="1" si="610"/>
        <v>0</v>
      </c>
      <c r="P740" s="79">
        <f t="shared" ca="1" si="611"/>
        <v>0</v>
      </c>
      <c r="Q740" s="79">
        <f t="shared" ca="1" si="601"/>
        <v>1294670.923366837</v>
      </c>
      <c r="R740" s="14">
        <f ca="1">SUM(P$12:P740)</f>
        <v>659186.44860769156</v>
      </c>
      <c r="S740" s="77">
        <f ca="1">SUM(N$12:N740)+SUMIF(O$12:O740, "&lt;0")</f>
        <v>635484.47475913365</v>
      </c>
      <c r="U740" s="78">
        <v>44914</v>
      </c>
      <c r="V740" s="79">
        <f t="shared" ca="1" si="612"/>
        <v>1250</v>
      </c>
      <c r="W740" s="79">
        <f t="shared" ca="1" si="638"/>
        <v>1250</v>
      </c>
      <c r="X740" s="79">
        <f t="shared" ref="X740:X755" ca="1" si="647" xml:space="preserve"> Z716 + IF(Y739 &lt; 0, -Y739, 0)</f>
        <v>1250</v>
      </c>
      <c r="Y740" s="79">
        <f t="shared" ca="1" si="613"/>
        <v>0</v>
      </c>
      <c r="Z740" s="79">
        <f t="shared" ca="1" si="614"/>
        <v>0</v>
      </c>
      <c r="AA740" s="79">
        <f t="shared" ca="1" si="602"/>
        <v>899881.60100000002</v>
      </c>
      <c r="AB740" s="14">
        <f ca="1">SUM(Z$12:Z740)</f>
        <v>457285.06</v>
      </c>
      <c r="AC740" s="77">
        <f ca="1">SUM(X$12:X740)+SUMIF(Y$12:Y740, "&lt;0")</f>
        <v>442596.54099999997</v>
      </c>
      <c r="AE740" s="78">
        <v>44914</v>
      </c>
      <c r="AF740" s="79">
        <f t="shared" ca="1" si="615"/>
        <v>2000</v>
      </c>
      <c r="AG740" s="79">
        <f t="shared" ca="1" si="639"/>
        <v>2000</v>
      </c>
      <c r="AH740" s="79">
        <f t="shared" ref="AH740:AH755" ca="1" si="648" xml:space="preserve"> AJ716 + IF(AI739 &lt; 0, -AI739, 0)</f>
        <v>2000</v>
      </c>
      <c r="AI740" s="79">
        <f t="shared" ca="1" si="616"/>
        <v>0</v>
      </c>
      <c r="AJ740" s="79">
        <f t="shared" ca="1" si="617"/>
        <v>0</v>
      </c>
      <c r="AK740" s="79">
        <f t="shared" ca="1" si="634"/>
        <v>1392081.4901089161</v>
      </c>
      <c r="AL740" s="14">
        <f ca="1">SUM(AJ$12:AJ740)</f>
        <v>709285.06</v>
      </c>
      <c r="AM740" s="77">
        <f ca="1">SUM(AH$12:AH740)+SUMIF(AI$12:AI740, "&lt;0")</f>
        <v>682796.43010891625</v>
      </c>
      <c r="AO740" s="78">
        <v>44914</v>
      </c>
      <c r="AP740" s="79">
        <f t="shared" ca="1" si="618"/>
        <v>3000</v>
      </c>
      <c r="AQ740" s="79">
        <f t="shared" ca="1" si="640"/>
        <v>3000</v>
      </c>
      <c r="AR740" s="79">
        <f t="shared" ref="AR740:AR755" ca="1" si="649" xml:space="preserve"> AT716 + IF(AS739 &lt; 0, -AS739, 0)</f>
        <v>2435.8740804695308</v>
      </c>
      <c r="AS740" s="79">
        <f t="shared" ca="1" si="619"/>
        <v>564.12591953046922</v>
      </c>
      <c r="AT740" s="79">
        <f t="shared" ca="1" si="620"/>
        <v>564.12591953046922</v>
      </c>
      <c r="AU740" s="79">
        <f t="shared" ca="1" si="603"/>
        <v>2020967.7235622816</v>
      </c>
      <c r="AV740" s="14">
        <f ca="1">SUM(AT$12:AT740)</f>
        <v>1029271.1691080672</v>
      </c>
      <c r="AW740" s="77">
        <f ca="1">SUM(AR$12:AR740)+SUMIF(AS$12:AS740, "&lt;0")</f>
        <v>991696.55445421487</v>
      </c>
      <c r="AX740" s="14"/>
      <c r="AZ740" s="78">
        <v>44914</v>
      </c>
      <c r="BA740" s="79">
        <f t="shared" ca="1" si="621"/>
        <v>1500</v>
      </c>
      <c r="BB740" s="79">
        <f t="shared" ca="1" si="641"/>
        <v>1500</v>
      </c>
      <c r="BC740" s="79">
        <f t="shared" ref="BC740:BC755" ca="1" si="650" xml:space="preserve"> BE716 + IF(BD739 &lt; 0, -BD739, 0)</f>
        <v>1500</v>
      </c>
      <c r="BD740" s="79">
        <f t="shared" ca="1" si="622"/>
        <v>0</v>
      </c>
      <c r="BE740" s="79">
        <f t="shared" ca="1" si="623"/>
        <v>0</v>
      </c>
      <c r="BF740" s="79">
        <f t="shared" ca="1" si="604"/>
        <v>1064131.601</v>
      </c>
      <c r="BG740" s="14">
        <f ca="1">SUM(BE$12:BE740)</f>
        <v>541285.05999999982</v>
      </c>
      <c r="BH740" s="77">
        <f ca="1">SUM(BC$12:BC740)+SUMIF(BD$12:BD740, "&lt;0")</f>
        <v>522846.54099999997</v>
      </c>
      <c r="BJ740" s="78">
        <v>44914</v>
      </c>
      <c r="BK740" s="79">
        <f t="shared" ca="1" si="624"/>
        <v>1750</v>
      </c>
      <c r="BL740" s="79">
        <f t="shared" ca="1" si="642"/>
        <v>1750</v>
      </c>
      <c r="BM740" s="79">
        <f t="shared" ref="BM740:BM755" ca="1" si="651" xml:space="preserve"> BO716 + IF(BN739 &lt; 0, -BN739, 0)</f>
        <v>1750</v>
      </c>
      <c r="BN740" s="79">
        <f t="shared" ca="1" si="625"/>
        <v>0</v>
      </c>
      <c r="BO740" s="79">
        <f t="shared" ca="1" si="626"/>
        <v>0</v>
      </c>
      <c r="BP740" s="79">
        <f t="shared" ca="1" si="605"/>
        <v>1228381.601</v>
      </c>
      <c r="BQ740" s="14">
        <f ca="1">SUM(BO$12:BO740)</f>
        <v>625285.05999999982</v>
      </c>
      <c r="BR740" s="77">
        <f ca="1">SUM(BM$12:BM740)+SUMIF(BN$12:BN740, "&lt;0")</f>
        <v>603096.54100000008</v>
      </c>
      <c r="BT740" s="78">
        <v>44914</v>
      </c>
      <c r="BU740" s="79">
        <f t="shared" ca="1" si="627"/>
        <v>2000</v>
      </c>
      <c r="BV740" s="79">
        <f t="shared" ca="1" si="643"/>
        <v>2000</v>
      </c>
      <c r="BW740" s="79">
        <f t="shared" ref="BW740:BW755" ca="1" si="652" xml:space="preserve"> BY716 + IF(BX739 &lt; 0, -BX739, 0)</f>
        <v>2000</v>
      </c>
      <c r="BX740" s="79">
        <f t="shared" ca="1" si="628"/>
        <v>0</v>
      </c>
      <c r="BY740" s="79">
        <f t="shared" ca="1" si="629"/>
        <v>0</v>
      </c>
      <c r="BZ740" s="79">
        <f t="shared" ca="1" si="635"/>
        <v>1392081.4901089161</v>
      </c>
      <c r="CA740" s="14">
        <f ca="1">SUM(BY$12:BY740)</f>
        <v>709285.06</v>
      </c>
      <c r="CB740" s="77">
        <f ca="1">SUM(BW$12:BW740)+SUMIF(BX$12:BX740, "&lt;0")</f>
        <v>682796.43010891625</v>
      </c>
      <c r="CD740" s="78">
        <v>44914</v>
      </c>
      <c r="CE740" s="79">
        <f t="shared" ca="1" si="630"/>
        <v>2500</v>
      </c>
      <c r="CF740" s="79">
        <f t="shared" ca="1" si="644"/>
        <v>2500</v>
      </c>
      <c r="CG740" s="79">
        <f t="shared" ref="CG740:CG755" ca="1" si="653" xml:space="preserve"> CI716 + IF(CH739 &lt; 0, -CH739, 0)</f>
        <v>2038.9389630806688</v>
      </c>
      <c r="CH740" s="79">
        <f t="shared" ca="1" si="631"/>
        <v>461.06103691933117</v>
      </c>
      <c r="CI740" s="79">
        <f t="shared" ca="1" si="632"/>
        <v>461.06103691933117</v>
      </c>
      <c r="CJ740" s="79">
        <f t="shared" ca="1" si="606"/>
        <v>1711841.6999499127</v>
      </c>
      <c r="CK740" s="14">
        <f ca="1">SUM(CI$12:CI740)</f>
        <v>872990.89716148225</v>
      </c>
      <c r="CL740" s="77">
        <f ca="1">SUM(CG$12:CG740)+SUMIF(CH$12:CH740, "&lt;0")</f>
        <v>838850.80278843048</v>
      </c>
    </row>
    <row r="741" spans="1:90" x14ac:dyDescent="0.2">
      <c r="A741" s="56">
        <v>44915</v>
      </c>
      <c r="B741" s="76">
        <f ca="1">IF($A741&gt;= $C$5,$C$6, INDEX('[1]Historical Data'!$D$2:$D$742, MATCH(A741, '[1]Historical Data'!$B$2:$B$742, 0)))</f>
        <v>1942.7882857142852</v>
      </c>
      <c r="C741" s="79">
        <f t="shared" ca="1" si="636"/>
        <v>1942.7882857142852</v>
      </c>
      <c r="D741" s="79">
        <f t="shared" ca="1" si="645"/>
        <v>1214.0212857142872</v>
      </c>
      <c r="E741" s="79">
        <f t="shared" ca="1" si="607"/>
        <v>728.76699999999801</v>
      </c>
      <c r="F741" s="79">
        <f t="shared" ca="1" si="608"/>
        <v>728.76699999999801</v>
      </c>
      <c r="G741" s="79">
        <f t="shared" ca="1" si="633"/>
        <v>1356986.2930000231</v>
      </c>
      <c r="H741" s="14">
        <f ca="1">SUM(F$12:F741)</f>
        <v>690790.69099999941</v>
      </c>
      <c r="I741" s="77">
        <f ca="1">SUM(D$12:D741)+SUMIF(E$12:E741, "&lt;0")</f>
        <v>666195.60199999937</v>
      </c>
      <c r="J741" s="14"/>
      <c r="K741" s="78">
        <v>44915</v>
      </c>
      <c r="L741" s="79">
        <f t="shared" ca="1" si="609"/>
        <v>1850.8969899038457</v>
      </c>
      <c r="M741" s="79">
        <f t="shared" ca="1" si="637"/>
        <v>1850.8969899038457</v>
      </c>
      <c r="N741" s="79">
        <f t="shared" ca="1" si="646"/>
        <v>1122.1299899038477</v>
      </c>
      <c r="O741" s="79">
        <f t="shared" ca="1" si="610"/>
        <v>728.76699999999801</v>
      </c>
      <c r="P741" s="79">
        <f t="shared" ca="1" si="611"/>
        <v>728.76699999999801</v>
      </c>
      <c r="Q741" s="79">
        <f t="shared" ca="1" si="601"/>
        <v>1296521.8203567408</v>
      </c>
      <c r="R741" s="14">
        <f ca="1">SUM(P$12:P741)</f>
        <v>659915.21560769156</v>
      </c>
      <c r="S741" s="77">
        <f ca="1">SUM(N$12:N741)+SUMIF(O$12:O741, "&lt;0")</f>
        <v>636606.60474903753</v>
      </c>
      <c r="U741" s="78">
        <v>44915</v>
      </c>
      <c r="V741" s="79">
        <f t="shared" ca="1" si="612"/>
        <v>1250</v>
      </c>
      <c r="W741" s="79">
        <f t="shared" ca="1" si="638"/>
        <v>1250</v>
      </c>
      <c r="X741" s="79">
        <f t="shared" ca="1" si="647"/>
        <v>521.23300000000199</v>
      </c>
      <c r="Y741" s="79">
        <f t="shared" ca="1" si="613"/>
        <v>728.76699999999801</v>
      </c>
      <c r="Z741" s="79">
        <f t="shared" ca="1" si="614"/>
        <v>728.76699999999801</v>
      </c>
      <c r="AA741" s="79">
        <f t="shared" ca="1" si="602"/>
        <v>901131.60100000002</v>
      </c>
      <c r="AB741" s="14">
        <f ca="1">SUM(Z$12:Z741)</f>
        <v>458013.82699999999</v>
      </c>
      <c r="AC741" s="77">
        <f ca="1">SUM(X$12:X741)+SUMIF(Y$12:Y741, "&lt;0")</f>
        <v>443117.77399999998</v>
      </c>
      <c r="AE741" s="78">
        <v>44915</v>
      </c>
      <c r="AF741" s="79">
        <f t="shared" ca="1" si="615"/>
        <v>2000</v>
      </c>
      <c r="AG741" s="79">
        <f t="shared" ca="1" si="639"/>
        <v>2000</v>
      </c>
      <c r="AH741" s="79">
        <f t="shared" ca="1" si="648"/>
        <v>1271.233000000002</v>
      </c>
      <c r="AI741" s="79">
        <f t="shared" ca="1" si="616"/>
        <v>728.76699999999801</v>
      </c>
      <c r="AJ741" s="79">
        <f t="shared" ca="1" si="617"/>
        <v>728.76699999999801</v>
      </c>
      <c r="AK741" s="79">
        <f t="shared" ca="1" si="634"/>
        <v>1394081.4901089161</v>
      </c>
      <c r="AL741" s="14">
        <f ca="1">SUM(AJ$12:AJ741)</f>
        <v>710013.82700000005</v>
      </c>
      <c r="AM741" s="77">
        <f ca="1">SUM(AH$12:AH741)+SUMIF(AI$12:AI741, "&lt;0")</f>
        <v>684067.66310891625</v>
      </c>
      <c r="AO741" s="78">
        <v>44915</v>
      </c>
      <c r="AP741" s="79">
        <f t="shared" ca="1" si="618"/>
        <v>3000</v>
      </c>
      <c r="AQ741" s="79">
        <f t="shared" ca="1" si="640"/>
        <v>3000</v>
      </c>
      <c r="AR741" s="79">
        <f t="shared" ca="1" si="649"/>
        <v>1707.1070804695328</v>
      </c>
      <c r="AS741" s="79">
        <f t="shared" ca="1" si="619"/>
        <v>1292.8929195304672</v>
      </c>
      <c r="AT741" s="79">
        <f t="shared" ca="1" si="620"/>
        <v>1292.8929195304672</v>
      </c>
      <c r="AU741" s="79">
        <f t="shared" ca="1" si="603"/>
        <v>2023967.7235622816</v>
      </c>
      <c r="AV741" s="14">
        <f ca="1">SUM(AT$12:AT741)</f>
        <v>1030564.0620275977</v>
      </c>
      <c r="AW741" s="77">
        <f ca="1">SUM(AR$12:AR741)+SUMIF(AS$12:AS741, "&lt;0")</f>
        <v>993403.66153468436</v>
      </c>
      <c r="AX741" s="14"/>
      <c r="AZ741" s="78">
        <v>44915</v>
      </c>
      <c r="BA741" s="79">
        <f t="shared" ca="1" si="621"/>
        <v>1500</v>
      </c>
      <c r="BB741" s="79">
        <f t="shared" ca="1" si="641"/>
        <v>1500</v>
      </c>
      <c r="BC741" s="79">
        <f t="shared" ca="1" si="650"/>
        <v>771.23300000000199</v>
      </c>
      <c r="BD741" s="79">
        <f t="shared" ca="1" si="622"/>
        <v>728.76699999999801</v>
      </c>
      <c r="BE741" s="79">
        <f t="shared" ca="1" si="623"/>
        <v>728.76699999999801</v>
      </c>
      <c r="BF741" s="79">
        <f t="shared" ca="1" si="604"/>
        <v>1065631.601</v>
      </c>
      <c r="BG741" s="14">
        <f ca="1">SUM(BE$12:BE741)</f>
        <v>542013.82699999982</v>
      </c>
      <c r="BH741" s="77">
        <f ca="1">SUM(BC$12:BC741)+SUMIF(BD$12:BD741, "&lt;0")</f>
        <v>523617.77399999998</v>
      </c>
      <c r="BJ741" s="78">
        <v>44915</v>
      </c>
      <c r="BK741" s="79">
        <f t="shared" ca="1" si="624"/>
        <v>1750</v>
      </c>
      <c r="BL741" s="79">
        <f t="shared" ca="1" si="642"/>
        <v>1750</v>
      </c>
      <c r="BM741" s="79">
        <f t="shared" ca="1" si="651"/>
        <v>1021.233000000002</v>
      </c>
      <c r="BN741" s="79">
        <f t="shared" ca="1" si="625"/>
        <v>728.76699999999801</v>
      </c>
      <c r="BO741" s="79">
        <f t="shared" ca="1" si="626"/>
        <v>728.76699999999801</v>
      </c>
      <c r="BP741" s="79">
        <f t="shared" ca="1" si="605"/>
        <v>1230131.601</v>
      </c>
      <c r="BQ741" s="14">
        <f ca="1">SUM(BO$12:BO741)</f>
        <v>626013.82699999982</v>
      </c>
      <c r="BR741" s="77">
        <f ca="1">SUM(BM$12:BM741)+SUMIF(BN$12:BN741, "&lt;0")</f>
        <v>604117.77400000009</v>
      </c>
      <c r="BT741" s="78">
        <v>44915</v>
      </c>
      <c r="BU741" s="79">
        <f t="shared" ca="1" si="627"/>
        <v>2000</v>
      </c>
      <c r="BV741" s="79">
        <f t="shared" ca="1" si="643"/>
        <v>2000</v>
      </c>
      <c r="BW741" s="79">
        <f t="shared" ca="1" si="652"/>
        <v>1271.233000000002</v>
      </c>
      <c r="BX741" s="79">
        <f t="shared" ca="1" si="628"/>
        <v>728.76699999999801</v>
      </c>
      <c r="BY741" s="79">
        <f t="shared" ca="1" si="629"/>
        <v>728.76699999999801</v>
      </c>
      <c r="BZ741" s="79">
        <f t="shared" ca="1" si="635"/>
        <v>1394081.4901089161</v>
      </c>
      <c r="CA741" s="14">
        <f ca="1">SUM(BY$12:BY741)</f>
        <v>710013.82700000005</v>
      </c>
      <c r="CB741" s="77">
        <f ca="1">SUM(BW$12:BW741)+SUMIF(BX$12:BX741, "&lt;0")</f>
        <v>684067.66310891625</v>
      </c>
      <c r="CD741" s="78">
        <v>44915</v>
      </c>
      <c r="CE741" s="79">
        <f t="shared" ca="1" si="630"/>
        <v>2500</v>
      </c>
      <c r="CF741" s="79">
        <f t="shared" ca="1" si="644"/>
        <v>2500</v>
      </c>
      <c r="CG741" s="79">
        <f t="shared" ca="1" si="653"/>
        <v>1333.6772097277735</v>
      </c>
      <c r="CH741" s="79">
        <f t="shared" ca="1" si="631"/>
        <v>1166.3227902722265</v>
      </c>
      <c r="CI741" s="79">
        <f t="shared" ca="1" si="632"/>
        <v>1166.3227902722265</v>
      </c>
      <c r="CJ741" s="79">
        <f t="shared" ca="1" si="606"/>
        <v>1714341.6999499127</v>
      </c>
      <c r="CK741" s="14">
        <f ca="1">SUM(CI$12:CI741)</f>
        <v>874157.21995175444</v>
      </c>
      <c r="CL741" s="77">
        <f ca="1">SUM(CG$12:CG741)+SUMIF(CH$12:CH741, "&lt;0")</f>
        <v>840184.47999815829</v>
      </c>
    </row>
    <row r="742" spans="1:90" x14ac:dyDescent="0.2">
      <c r="A742" s="56">
        <v>44916</v>
      </c>
      <c r="B742" s="76">
        <f ca="1">IF($A742&gt;= $C$5,$C$6, INDEX('[1]Historical Data'!$D$2:$D$742, MATCH(A742, '[1]Historical Data'!$B$2:$B$742, 0)))</f>
        <v>1942.7882857142852</v>
      </c>
      <c r="C742" s="79">
        <f t="shared" ca="1" si="636"/>
        <v>1942.7882857142852</v>
      </c>
      <c r="D742" s="79">
        <f t="shared" ca="1" si="645"/>
        <v>1823.9932857142824</v>
      </c>
      <c r="E742" s="79">
        <f t="shared" ca="1" si="607"/>
        <v>118.7950000000028</v>
      </c>
      <c r="F742" s="79">
        <f t="shared" ca="1" si="608"/>
        <v>118.7950000000028</v>
      </c>
      <c r="G742" s="79">
        <f t="shared" ca="1" si="633"/>
        <v>1358929.0812857375</v>
      </c>
      <c r="H742" s="14">
        <f ca="1">SUM(F$12:F742)</f>
        <v>690909.48599999945</v>
      </c>
      <c r="I742" s="77">
        <f ca="1">SUM(D$12:D742)+SUMIF(E$12:E742, "&lt;0")</f>
        <v>668019.59528571367</v>
      </c>
      <c r="J742" s="14"/>
      <c r="K742" s="78">
        <v>44916</v>
      </c>
      <c r="L742" s="79">
        <f t="shared" ca="1" si="609"/>
        <v>1850.8969899038457</v>
      </c>
      <c r="M742" s="79">
        <f t="shared" ca="1" si="637"/>
        <v>1850.8969899038457</v>
      </c>
      <c r="N742" s="79">
        <f t="shared" ca="1" si="646"/>
        <v>1732.1019899038429</v>
      </c>
      <c r="O742" s="79">
        <f t="shared" ca="1" si="610"/>
        <v>118.7950000000028</v>
      </c>
      <c r="P742" s="79">
        <f t="shared" ca="1" si="611"/>
        <v>118.7950000000028</v>
      </c>
      <c r="Q742" s="79">
        <f t="shared" ca="1" si="601"/>
        <v>1298372.7173466447</v>
      </c>
      <c r="R742" s="14">
        <f ca="1">SUM(P$12:P742)</f>
        <v>660034.0106076916</v>
      </c>
      <c r="S742" s="77">
        <f ca="1">SUM(N$12:N742)+SUMIF(O$12:O742, "&lt;0")</f>
        <v>638338.70673894137</v>
      </c>
      <c r="U742" s="78">
        <v>44916</v>
      </c>
      <c r="V742" s="79">
        <f t="shared" ca="1" si="612"/>
        <v>1250</v>
      </c>
      <c r="W742" s="79">
        <f t="shared" ca="1" si="638"/>
        <v>1250</v>
      </c>
      <c r="X742" s="79">
        <f t="shared" ca="1" si="647"/>
        <v>1131.2049999999972</v>
      </c>
      <c r="Y742" s="79">
        <f t="shared" ca="1" si="613"/>
        <v>118.7950000000028</v>
      </c>
      <c r="Z742" s="79">
        <f t="shared" ca="1" si="614"/>
        <v>118.7950000000028</v>
      </c>
      <c r="AA742" s="79">
        <f t="shared" ca="1" si="602"/>
        <v>902381.60100000002</v>
      </c>
      <c r="AB742" s="14">
        <f ca="1">SUM(Z$12:Z742)</f>
        <v>458132.62199999997</v>
      </c>
      <c r="AC742" s="77">
        <f ca="1">SUM(X$12:X742)+SUMIF(Y$12:Y742, "&lt;0")</f>
        <v>444248.97899999999</v>
      </c>
      <c r="AE742" s="78">
        <v>44916</v>
      </c>
      <c r="AF742" s="79">
        <f t="shared" ca="1" si="615"/>
        <v>2000</v>
      </c>
      <c r="AG742" s="79">
        <f t="shared" ca="1" si="639"/>
        <v>2000</v>
      </c>
      <c r="AH742" s="79">
        <f t="shared" ca="1" si="648"/>
        <v>1881.2049999999972</v>
      </c>
      <c r="AI742" s="79">
        <f t="shared" ca="1" si="616"/>
        <v>118.7950000000028</v>
      </c>
      <c r="AJ742" s="79">
        <f t="shared" ca="1" si="617"/>
        <v>118.7950000000028</v>
      </c>
      <c r="AK742" s="79">
        <f t="shared" ca="1" si="634"/>
        <v>1396081.4901089161</v>
      </c>
      <c r="AL742" s="14">
        <f ca="1">SUM(AJ$12:AJ742)</f>
        <v>710132.62200000009</v>
      </c>
      <c r="AM742" s="77">
        <f ca="1">SUM(AH$12:AH742)+SUMIF(AI$12:AI742, "&lt;0")</f>
        <v>685948.86810891621</v>
      </c>
      <c r="AO742" s="78">
        <v>44916</v>
      </c>
      <c r="AP742" s="79">
        <f t="shared" ca="1" si="618"/>
        <v>3000</v>
      </c>
      <c r="AQ742" s="79">
        <f t="shared" ca="1" si="640"/>
        <v>3000</v>
      </c>
      <c r="AR742" s="79">
        <f t="shared" ca="1" si="649"/>
        <v>2317.079080469528</v>
      </c>
      <c r="AS742" s="79">
        <f t="shared" ca="1" si="619"/>
        <v>682.92091953047202</v>
      </c>
      <c r="AT742" s="79">
        <f t="shared" ca="1" si="620"/>
        <v>682.92091953047202</v>
      </c>
      <c r="AU742" s="79">
        <f t="shared" ca="1" si="603"/>
        <v>2026967.7235622816</v>
      </c>
      <c r="AV742" s="14">
        <f ca="1">SUM(AT$12:AT742)</f>
        <v>1031246.9829471281</v>
      </c>
      <c r="AW742" s="77">
        <f ca="1">SUM(AR$12:AR742)+SUMIF(AS$12:AS742, "&lt;0")</f>
        <v>995720.74061515392</v>
      </c>
      <c r="AX742" s="14"/>
      <c r="AZ742" s="78">
        <v>44916</v>
      </c>
      <c r="BA742" s="79">
        <f t="shared" ca="1" si="621"/>
        <v>1500</v>
      </c>
      <c r="BB742" s="79">
        <f t="shared" ca="1" si="641"/>
        <v>1500</v>
      </c>
      <c r="BC742" s="79">
        <f t="shared" ca="1" si="650"/>
        <v>1381.2049999999972</v>
      </c>
      <c r="BD742" s="79">
        <f t="shared" ca="1" si="622"/>
        <v>118.7950000000028</v>
      </c>
      <c r="BE742" s="79">
        <f t="shared" ca="1" si="623"/>
        <v>118.7950000000028</v>
      </c>
      <c r="BF742" s="79">
        <f t="shared" ca="1" si="604"/>
        <v>1067131.601</v>
      </c>
      <c r="BG742" s="14">
        <f ca="1">SUM(BE$12:BE742)</f>
        <v>542132.62199999986</v>
      </c>
      <c r="BH742" s="77">
        <f ca="1">SUM(BC$12:BC742)+SUMIF(BD$12:BD742, "&lt;0")</f>
        <v>524998.97899999993</v>
      </c>
      <c r="BJ742" s="78">
        <v>44916</v>
      </c>
      <c r="BK742" s="79">
        <f t="shared" ca="1" si="624"/>
        <v>1750</v>
      </c>
      <c r="BL742" s="79">
        <f t="shared" ca="1" si="642"/>
        <v>1750</v>
      </c>
      <c r="BM742" s="79">
        <f t="shared" ca="1" si="651"/>
        <v>1631.2049999999972</v>
      </c>
      <c r="BN742" s="79">
        <f t="shared" ca="1" si="625"/>
        <v>118.7950000000028</v>
      </c>
      <c r="BO742" s="79">
        <f t="shared" ca="1" si="626"/>
        <v>118.7950000000028</v>
      </c>
      <c r="BP742" s="79">
        <f t="shared" ca="1" si="605"/>
        <v>1231881.601</v>
      </c>
      <c r="BQ742" s="14">
        <f ca="1">SUM(BO$12:BO742)</f>
        <v>626132.62199999986</v>
      </c>
      <c r="BR742" s="77">
        <f ca="1">SUM(BM$12:BM742)+SUMIF(BN$12:BN742, "&lt;0")</f>
        <v>605748.97900000005</v>
      </c>
      <c r="BT742" s="78">
        <v>44916</v>
      </c>
      <c r="BU742" s="79">
        <f t="shared" ca="1" si="627"/>
        <v>2000</v>
      </c>
      <c r="BV742" s="79">
        <f t="shared" ca="1" si="643"/>
        <v>2000</v>
      </c>
      <c r="BW742" s="79">
        <f t="shared" ca="1" si="652"/>
        <v>1881.2049999999972</v>
      </c>
      <c r="BX742" s="79">
        <f t="shared" ca="1" si="628"/>
        <v>118.7950000000028</v>
      </c>
      <c r="BY742" s="79">
        <f t="shared" ca="1" si="629"/>
        <v>118.7950000000028</v>
      </c>
      <c r="BZ742" s="79">
        <f t="shared" ca="1" si="635"/>
        <v>1396081.4901089161</v>
      </c>
      <c r="CA742" s="14">
        <f ca="1">SUM(BY$12:BY742)</f>
        <v>710132.62200000009</v>
      </c>
      <c r="CB742" s="77">
        <f ca="1">SUM(BW$12:BW742)+SUMIF(BX$12:BX742, "&lt;0")</f>
        <v>685948.86810891621</v>
      </c>
      <c r="CD742" s="78">
        <v>44916</v>
      </c>
      <c r="CE742" s="79">
        <f t="shared" ca="1" si="630"/>
        <v>2500</v>
      </c>
      <c r="CF742" s="79">
        <f t="shared" ca="1" si="644"/>
        <v>2500</v>
      </c>
      <c r="CG742" s="79">
        <f t="shared" ca="1" si="653"/>
        <v>1967.1544563748716</v>
      </c>
      <c r="CH742" s="79">
        <f t="shared" ca="1" si="631"/>
        <v>532.84554362512836</v>
      </c>
      <c r="CI742" s="79">
        <f t="shared" ca="1" si="632"/>
        <v>532.84554362512836</v>
      </c>
      <c r="CJ742" s="79">
        <f t="shared" ca="1" si="606"/>
        <v>1716841.6999499127</v>
      </c>
      <c r="CK742" s="14">
        <f ca="1">SUM(CI$12:CI742)</f>
        <v>874690.06549537962</v>
      </c>
      <c r="CL742" s="77">
        <f ca="1">SUM(CG$12:CG742)+SUMIF(CH$12:CH742, "&lt;0")</f>
        <v>842151.63445453311</v>
      </c>
    </row>
    <row r="743" spans="1:90" x14ac:dyDescent="0.2">
      <c r="A743" s="56">
        <v>44917</v>
      </c>
      <c r="B743" s="76">
        <f ca="1">IF($A743&gt;= $C$5,$C$6, INDEX('[1]Historical Data'!$D$2:$D$742, MATCH(A743, '[1]Historical Data'!$B$2:$B$742, 0)))</f>
        <v>1942.7882857142852</v>
      </c>
      <c r="C743" s="79">
        <f t="shared" ca="1" si="636"/>
        <v>1942.7882857142852</v>
      </c>
      <c r="D743" s="79">
        <f t="shared" ca="1" si="645"/>
        <v>965.43528571428328</v>
      </c>
      <c r="E743" s="79">
        <f t="shared" ca="1" si="607"/>
        <v>977.35300000000188</v>
      </c>
      <c r="F743" s="79">
        <f t="shared" ca="1" si="608"/>
        <v>977.35300000000188</v>
      </c>
      <c r="G743" s="79">
        <f t="shared" ca="1" si="633"/>
        <v>1360871.8695714518</v>
      </c>
      <c r="H743" s="14">
        <f ca="1">SUM(F$12:F743)</f>
        <v>691886.83899999945</v>
      </c>
      <c r="I743" s="77">
        <f ca="1">SUM(D$12:D743)+SUMIF(E$12:E743, "&lt;0")</f>
        <v>668985.03057142801</v>
      </c>
      <c r="J743" s="14"/>
      <c r="K743" s="78">
        <v>44917</v>
      </c>
      <c r="L743" s="79">
        <f t="shared" ca="1" si="609"/>
        <v>1850.8969899038457</v>
      </c>
      <c r="M743" s="79">
        <f t="shared" ca="1" si="637"/>
        <v>1850.8969899038457</v>
      </c>
      <c r="N743" s="79">
        <f t="shared" ca="1" si="646"/>
        <v>873.54398990384379</v>
      </c>
      <c r="O743" s="79">
        <f t="shared" ca="1" si="610"/>
        <v>977.35300000000188</v>
      </c>
      <c r="P743" s="79">
        <f t="shared" ca="1" si="611"/>
        <v>977.35300000000188</v>
      </c>
      <c r="Q743" s="79">
        <f t="shared" ca="1" si="601"/>
        <v>1300223.6143365486</v>
      </c>
      <c r="R743" s="14">
        <f ca="1">SUM(P$12:P743)</f>
        <v>661011.3636076916</v>
      </c>
      <c r="S743" s="77">
        <f ca="1">SUM(N$12:N743)+SUMIF(O$12:O743, "&lt;0")</f>
        <v>639212.25072884525</v>
      </c>
      <c r="U743" s="78">
        <v>44917</v>
      </c>
      <c r="V743" s="79">
        <f t="shared" ca="1" si="612"/>
        <v>1250</v>
      </c>
      <c r="W743" s="79">
        <f t="shared" ca="1" si="638"/>
        <v>1250</v>
      </c>
      <c r="X743" s="79">
        <f t="shared" ca="1" si="647"/>
        <v>272.64699999999812</v>
      </c>
      <c r="Y743" s="79">
        <f t="shared" ca="1" si="613"/>
        <v>977.35300000000188</v>
      </c>
      <c r="Z743" s="79">
        <f t="shared" ca="1" si="614"/>
        <v>977.35300000000188</v>
      </c>
      <c r="AA743" s="79">
        <f t="shared" ca="1" si="602"/>
        <v>903631.60100000002</v>
      </c>
      <c r="AB743" s="14">
        <f ca="1">SUM(Z$12:Z743)</f>
        <v>459109.97499999998</v>
      </c>
      <c r="AC743" s="77">
        <f ca="1">SUM(X$12:X743)+SUMIF(Y$12:Y743, "&lt;0")</f>
        <v>444521.62599999999</v>
      </c>
      <c r="AE743" s="78">
        <v>44917</v>
      </c>
      <c r="AF743" s="79">
        <f t="shared" ca="1" si="615"/>
        <v>2000</v>
      </c>
      <c r="AG743" s="79">
        <f t="shared" ca="1" si="639"/>
        <v>2000</v>
      </c>
      <c r="AH743" s="79">
        <f t="shared" ca="1" si="648"/>
        <v>1022.6469999999981</v>
      </c>
      <c r="AI743" s="79">
        <f t="shared" ca="1" si="616"/>
        <v>977.35300000000188</v>
      </c>
      <c r="AJ743" s="79">
        <f t="shared" ca="1" si="617"/>
        <v>977.35300000000188</v>
      </c>
      <c r="AK743" s="79">
        <f t="shared" ca="1" si="634"/>
        <v>1398081.4901089161</v>
      </c>
      <c r="AL743" s="14">
        <f ca="1">SUM(AJ$12:AJ743)</f>
        <v>711109.97500000009</v>
      </c>
      <c r="AM743" s="77">
        <f ca="1">SUM(AH$12:AH743)+SUMIF(AI$12:AI743, "&lt;0")</f>
        <v>686971.51510891621</v>
      </c>
      <c r="AO743" s="78">
        <v>44917</v>
      </c>
      <c r="AP743" s="79">
        <f t="shared" ca="1" si="618"/>
        <v>3000</v>
      </c>
      <c r="AQ743" s="79">
        <f t="shared" ca="1" si="640"/>
        <v>3000</v>
      </c>
      <c r="AR743" s="79">
        <f t="shared" ca="1" si="649"/>
        <v>1458.5210804695289</v>
      </c>
      <c r="AS743" s="79">
        <f t="shared" ca="1" si="619"/>
        <v>1541.4789195304711</v>
      </c>
      <c r="AT743" s="79">
        <f t="shared" ca="1" si="620"/>
        <v>1541.4789195304711</v>
      </c>
      <c r="AU743" s="79">
        <f t="shared" ca="1" si="603"/>
        <v>2029967.7235622816</v>
      </c>
      <c r="AV743" s="14">
        <f ca="1">SUM(AT$12:AT743)</f>
        <v>1032788.4618666586</v>
      </c>
      <c r="AW743" s="77">
        <f ca="1">SUM(AR$12:AR743)+SUMIF(AS$12:AS743, "&lt;0")</f>
        <v>997179.2616956234</v>
      </c>
      <c r="AX743" s="14"/>
      <c r="AZ743" s="78">
        <v>44917</v>
      </c>
      <c r="BA743" s="79">
        <f t="shared" ca="1" si="621"/>
        <v>1500</v>
      </c>
      <c r="BB743" s="79">
        <f t="shared" ca="1" si="641"/>
        <v>1500</v>
      </c>
      <c r="BC743" s="79">
        <f t="shared" ca="1" si="650"/>
        <v>522.64699999999812</v>
      </c>
      <c r="BD743" s="79">
        <f t="shared" ca="1" si="622"/>
        <v>977.35300000000188</v>
      </c>
      <c r="BE743" s="79">
        <f t="shared" ca="1" si="623"/>
        <v>977.35300000000188</v>
      </c>
      <c r="BF743" s="79">
        <f t="shared" ca="1" si="604"/>
        <v>1068631.601</v>
      </c>
      <c r="BG743" s="14">
        <f ca="1">SUM(BE$12:BE743)</f>
        <v>543109.97499999986</v>
      </c>
      <c r="BH743" s="77">
        <f ca="1">SUM(BC$12:BC743)+SUMIF(BD$12:BD743, "&lt;0")</f>
        <v>525521.62599999993</v>
      </c>
      <c r="BJ743" s="78">
        <v>44917</v>
      </c>
      <c r="BK743" s="79">
        <f t="shared" ca="1" si="624"/>
        <v>1750</v>
      </c>
      <c r="BL743" s="79">
        <f t="shared" ca="1" si="642"/>
        <v>1750</v>
      </c>
      <c r="BM743" s="79">
        <f t="shared" ca="1" si="651"/>
        <v>772.64699999999812</v>
      </c>
      <c r="BN743" s="79">
        <f t="shared" ca="1" si="625"/>
        <v>977.35300000000188</v>
      </c>
      <c r="BO743" s="79">
        <f t="shared" ca="1" si="626"/>
        <v>977.35300000000188</v>
      </c>
      <c r="BP743" s="79">
        <f t="shared" ca="1" si="605"/>
        <v>1233631.601</v>
      </c>
      <c r="BQ743" s="14">
        <f ca="1">SUM(BO$12:BO743)</f>
        <v>627109.97499999986</v>
      </c>
      <c r="BR743" s="77">
        <f ca="1">SUM(BM$12:BM743)+SUMIF(BN$12:BN743, "&lt;0")</f>
        <v>606521.62600000005</v>
      </c>
      <c r="BT743" s="78">
        <v>44917</v>
      </c>
      <c r="BU743" s="79">
        <f t="shared" ca="1" si="627"/>
        <v>2000</v>
      </c>
      <c r="BV743" s="79">
        <f t="shared" ca="1" si="643"/>
        <v>2000</v>
      </c>
      <c r="BW743" s="79">
        <f t="shared" ca="1" si="652"/>
        <v>1022.6469999999981</v>
      </c>
      <c r="BX743" s="79">
        <f t="shared" ca="1" si="628"/>
        <v>977.35300000000188</v>
      </c>
      <c r="BY743" s="79">
        <f t="shared" ca="1" si="629"/>
        <v>977.35300000000188</v>
      </c>
      <c r="BZ743" s="79">
        <f t="shared" ca="1" si="635"/>
        <v>1398081.4901089161</v>
      </c>
      <c r="CA743" s="14">
        <f ca="1">SUM(BY$12:BY743)</f>
        <v>711109.97500000009</v>
      </c>
      <c r="CB743" s="77">
        <f ca="1">SUM(BW$12:BW743)+SUMIF(BX$12:BX743, "&lt;0")</f>
        <v>686971.51510891621</v>
      </c>
      <c r="CD743" s="78">
        <v>44917</v>
      </c>
      <c r="CE743" s="79">
        <f t="shared" ca="1" si="630"/>
        <v>2500</v>
      </c>
      <c r="CF743" s="79">
        <f t="shared" ca="1" si="644"/>
        <v>2500</v>
      </c>
      <c r="CG743" s="79">
        <f t="shared" ca="1" si="653"/>
        <v>1132.1017030219755</v>
      </c>
      <c r="CH743" s="79">
        <f t="shared" ca="1" si="631"/>
        <v>1367.8982969780245</v>
      </c>
      <c r="CI743" s="79">
        <f t="shared" ca="1" si="632"/>
        <v>1367.8982969780245</v>
      </c>
      <c r="CJ743" s="79">
        <f t="shared" ca="1" si="606"/>
        <v>1719341.6999499127</v>
      </c>
      <c r="CK743" s="14">
        <f ca="1">SUM(CI$12:CI743)</f>
        <v>876057.96379235759</v>
      </c>
      <c r="CL743" s="77">
        <f ca="1">SUM(CG$12:CG743)+SUMIF(CH$12:CH743, "&lt;0")</f>
        <v>843283.73615755513</v>
      </c>
    </row>
    <row r="744" spans="1:90" x14ac:dyDescent="0.2">
      <c r="A744" s="56">
        <v>44918</v>
      </c>
      <c r="B744" s="76">
        <f ca="1">IF($A744&gt;= $C$5,$C$6, INDEX('[1]Historical Data'!$D$2:$D$742, MATCH(A744, '[1]Historical Data'!$B$2:$B$742, 0)))</f>
        <v>1942.7882857142852</v>
      </c>
      <c r="C744" s="79">
        <f t="shared" ca="1" si="636"/>
        <v>1942.7882857142852</v>
      </c>
      <c r="D744" s="79">
        <f t="shared" ca="1" si="645"/>
        <v>921.6532857142904</v>
      </c>
      <c r="E744" s="79">
        <f t="shared" ca="1" si="607"/>
        <v>1021.1349999999948</v>
      </c>
      <c r="F744" s="79">
        <f t="shared" ca="1" si="608"/>
        <v>1021.1349999999948</v>
      </c>
      <c r="G744" s="79">
        <f t="shared" ca="1" si="633"/>
        <v>1362814.6578571661</v>
      </c>
      <c r="H744" s="14">
        <f ca="1">SUM(F$12:F744)</f>
        <v>692907.97399999946</v>
      </c>
      <c r="I744" s="77">
        <f ca="1">SUM(D$12:D744)+SUMIF(E$12:E744, "&lt;0")</f>
        <v>669906.68385714234</v>
      </c>
      <c r="J744" s="14"/>
      <c r="K744" s="78">
        <v>44918</v>
      </c>
      <c r="L744" s="79">
        <f t="shared" ca="1" si="609"/>
        <v>1850.8969899038457</v>
      </c>
      <c r="M744" s="79">
        <f t="shared" ca="1" si="637"/>
        <v>1850.8969899038457</v>
      </c>
      <c r="N744" s="79">
        <f t="shared" ca="1" si="646"/>
        <v>829.76198990385092</v>
      </c>
      <c r="O744" s="79">
        <f t="shared" ca="1" si="610"/>
        <v>1021.1349999999948</v>
      </c>
      <c r="P744" s="79">
        <f t="shared" ca="1" si="611"/>
        <v>1021.1349999999948</v>
      </c>
      <c r="Q744" s="79">
        <f t="shared" ca="1" si="601"/>
        <v>1302074.5113264525</v>
      </c>
      <c r="R744" s="14">
        <f ca="1">SUM(P$12:P744)</f>
        <v>662032.49860769161</v>
      </c>
      <c r="S744" s="77">
        <f ca="1">SUM(N$12:N744)+SUMIF(O$12:O744, "&lt;0")</f>
        <v>640042.01271874912</v>
      </c>
      <c r="U744" s="78">
        <v>44918</v>
      </c>
      <c r="V744" s="79">
        <f t="shared" ca="1" si="612"/>
        <v>1250</v>
      </c>
      <c r="W744" s="79">
        <f t="shared" ca="1" si="638"/>
        <v>1250</v>
      </c>
      <c r="X744" s="79">
        <f t="shared" ca="1" si="647"/>
        <v>228.86500000000524</v>
      </c>
      <c r="Y744" s="79">
        <f t="shared" ca="1" si="613"/>
        <v>1021.1349999999948</v>
      </c>
      <c r="Z744" s="79">
        <f t="shared" ca="1" si="614"/>
        <v>1021.1349999999948</v>
      </c>
      <c r="AA744" s="79">
        <f t="shared" ca="1" si="602"/>
        <v>904881.60100000002</v>
      </c>
      <c r="AB744" s="14">
        <f ca="1">SUM(Z$12:Z744)</f>
        <v>460131.11</v>
      </c>
      <c r="AC744" s="77">
        <f ca="1">SUM(X$12:X744)+SUMIF(Y$12:Y744, "&lt;0")</f>
        <v>444750.49099999998</v>
      </c>
      <c r="AE744" s="78">
        <v>44918</v>
      </c>
      <c r="AF744" s="79">
        <f t="shared" ca="1" si="615"/>
        <v>2000</v>
      </c>
      <c r="AG744" s="79">
        <f t="shared" ca="1" si="639"/>
        <v>2000</v>
      </c>
      <c r="AH744" s="79">
        <f t="shared" ca="1" si="648"/>
        <v>978.86500000000524</v>
      </c>
      <c r="AI744" s="79">
        <f t="shared" ca="1" si="616"/>
        <v>1021.1349999999948</v>
      </c>
      <c r="AJ744" s="79">
        <f t="shared" ca="1" si="617"/>
        <v>1021.1349999999948</v>
      </c>
      <c r="AK744" s="79">
        <f t="shared" ca="1" si="634"/>
        <v>1400081.4901089161</v>
      </c>
      <c r="AL744" s="14">
        <f ca="1">SUM(AJ$12:AJ744)</f>
        <v>712131.1100000001</v>
      </c>
      <c r="AM744" s="77">
        <f ca="1">SUM(AH$12:AH744)+SUMIF(AI$12:AI744, "&lt;0")</f>
        <v>687950.3801089162</v>
      </c>
      <c r="AO744" s="78">
        <v>44918</v>
      </c>
      <c r="AP744" s="79">
        <f t="shared" ca="1" si="618"/>
        <v>3000</v>
      </c>
      <c r="AQ744" s="79">
        <f t="shared" ca="1" si="640"/>
        <v>3000</v>
      </c>
      <c r="AR744" s="79">
        <f t="shared" ca="1" si="649"/>
        <v>1414.739080469536</v>
      </c>
      <c r="AS744" s="79">
        <f t="shared" ca="1" si="619"/>
        <v>1585.260919530464</v>
      </c>
      <c r="AT744" s="79">
        <f t="shared" ca="1" si="620"/>
        <v>1585.260919530464</v>
      </c>
      <c r="AU744" s="79">
        <f t="shared" ca="1" si="603"/>
        <v>2032967.7235622816</v>
      </c>
      <c r="AV744" s="14">
        <f ca="1">SUM(AT$12:AT744)</f>
        <v>1034373.7227861891</v>
      </c>
      <c r="AW744" s="77">
        <f ca="1">SUM(AR$12:AR744)+SUMIF(AS$12:AS744, "&lt;0")</f>
        <v>998594.00077609299</v>
      </c>
      <c r="AX744" s="14"/>
      <c r="AZ744" s="78">
        <v>44918</v>
      </c>
      <c r="BA744" s="79">
        <f t="shared" ca="1" si="621"/>
        <v>1500</v>
      </c>
      <c r="BB744" s="79">
        <f t="shared" ca="1" si="641"/>
        <v>1500</v>
      </c>
      <c r="BC744" s="79">
        <f t="shared" ca="1" si="650"/>
        <v>478.86500000000524</v>
      </c>
      <c r="BD744" s="79">
        <f t="shared" ca="1" si="622"/>
        <v>1021.1349999999948</v>
      </c>
      <c r="BE744" s="79">
        <f t="shared" ca="1" si="623"/>
        <v>1021.1349999999948</v>
      </c>
      <c r="BF744" s="79">
        <f t="shared" ca="1" si="604"/>
        <v>1070131.601</v>
      </c>
      <c r="BG744" s="14">
        <f ca="1">SUM(BE$12:BE744)</f>
        <v>544131.10999999987</v>
      </c>
      <c r="BH744" s="77">
        <f ca="1">SUM(BC$12:BC744)+SUMIF(BD$12:BD744, "&lt;0")</f>
        <v>526000.49099999992</v>
      </c>
      <c r="BJ744" s="78">
        <v>44918</v>
      </c>
      <c r="BK744" s="79">
        <f t="shared" ca="1" si="624"/>
        <v>1750</v>
      </c>
      <c r="BL744" s="79">
        <f t="shared" ca="1" si="642"/>
        <v>1750</v>
      </c>
      <c r="BM744" s="79">
        <f t="shared" ca="1" si="651"/>
        <v>728.86500000000524</v>
      </c>
      <c r="BN744" s="79">
        <f t="shared" ca="1" si="625"/>
        <v>1021.1349999999948</v>
      </c>
      <c r="BO744" s="79">
        <f t="shared" ca="1" si="626"/>
        <v>1021.1349999999948</v>
      </c>
      <c r="BP744" s="79">
        <f t="shared" ca="1" si="605"/>
        <v>1235381.601</v>
      </c>
      <c r="BQ744" s="14">
        <f ca="1">SUM(BO$12:BO744)</f>
        <v>628131.10999999987</v>
      </c>
      <c r="BR744" s="77">
        <f ca="1">SUM(BM$12:BM744)+SUMIF(BN$12:BN744, "&lt;0")</f>
        <v>607250.49100000004</v>
      </c>
      <c r="BT744" s="78">
        <v>44918</v>
      </c>
      <c r="BU744" s="79">
        <f t="shared" ca="1" si="627"/>
        <v>2000</v>
      </c>
      <c r="BV744" s="79">
        <f t="shared" ca="1" si="643"/>
        <v>2000</v>
      </c>
      <c r="BW744" s="79">
        <f t="shared" ca="1" si="652"/>
        <v>978.86500000000524</v>
      </c>
      <c r="BX744" s="79">
        <f t="shared" ca="1" si="628"/>
        <v>1021.1349999999948</v>
      </c>
      <c r="BY744" s="79">
        <f t="shared" ca="1" si="629"/>
        <v>1021.1349999999948</v>
      </c>
      <c r="BZ744" s="79">
        <f t="shared" ca="1" si="635"/>
        <v>1400081.4901089161</v>
      </c>
      <c r="CA744" s="14">
        <f ca="1">SUM(BY$12:BY744)</f>
        <v>712131.1100000001</v>
      </c>
      <c r="CB744" s="77">
        <f ca="1">SUM(BW$12:BW744)+SUMIF(BX$12:BX744, "&lt;0")</f>
        <v>687950.3801089162</v>
      </c>
      <c r="CD744" s="78">
        <v>44918</v>
      </c>
      <c r="CE744" s="79">
        <f t="shared" ca="1" si="630"/>
        <v>2500</v>
      </c>
      <c r="CF744" s="79">
        <f t="shared" ca="1" si="644"/>
        <v>2500</v>
      </c>
      <c r="CG744" s="79">
        <f t="shared" ca="1" si="653"/>
        <v>1111.8249496690855</v>
      </c>
      <c r="CH744" s="79">
        <f t="shared" ca="1" si="631"/>
        <v>1388.1750503309145</v>
      </c>
      <c r="CI744" s="79">
        <f t="shared" ca="1" si="632"/>
        <v>1388.1750503309145</v>
      </c>
      <c r="CJ744" s="79">
        <f t="shared" ca="1" si="606"/>
        <v>1721841.6999499127</v>
      </c>
      <c r="CK744" s="14">
        <f ca="1">SUM(CI$12:CI744)</f>
        <v>877446.13884268852</v>
      </c>
      <c r="CL744" s="77">
        <f ca="1">SUM(CG$12:CG744)+SUMIF(CH$12:CH744, "&lt;0")</f>
        <v>844395.5611072242</v>
      </c>
    </row>
    <row r="745" spans="1:90" x14ac:dyDescent="0.2">
      <c r="A745" s="56">
        <v>44919</v>
      </c>
      <c r="B745" s="76">
        <f ca="1">IF($A745&gt;= $C$5,$C$6, INDEX('[1]Historical Data'!$D$2:$D$742, MATCH(A745, '[1]Historical Data'!$B$2:$B$742, 0)))</f>
        <v>1942.7882857142852</v>
      </c>
      <c r="C745" s="79">
        <f t="shared" ca="1" si="636"/>
        <v>1942.7882857142852</v>
      </c>
      <c r="D745" s="79">
        <f t="shared" ca="1" si="645"/>
        <v>1942.7882857142852</v>
      </c>
      <c r="E745" s="79">
        <f t="shared" ca="1" si="607"/>
        <v>0</v>
      </c>
      <c r="F745" s="79">
        <f t="shared" ca="1" si="608"/>
        <v>0</v>
      </c>
      <c r="G745" s="79">
        <f t="shared" ca="1" si="633"/>
        <v>1364757.4461428805</v>
      </c>
      <c r="H745" s="14">
        <f ca="1">SUM(F$12:F745)</f>
        <v>692907.97399999946</v>
      </c>
      <c r="I745" s="77">
        <f ca="1">SUM(D$12:D745)+SUMIF(E$12:E745, "&lt;0")</f>
        <v>671849.47214285668</v>
      </c>
      <c r="J745" s="14"/>
      <c r="K745" s="78">
        <v>44919</v>
      </c>
      <c r="L745" s="79">
        <f t="shared" ca="1" si="609"/>
        <v>1850.8969899038457</v>
      </c>
      <c r="M745" s="79">
        <f t="shared" ca="1" si="637"/>
        <v>1850.8969899038457</v>
      </c>
      <c r="N745" s="79">
        <f t="shared" ca="1" si="646"/>
        <v>1850.8969899038457</v>
      </c>
      <c r="O745" s="79">
        <f t="shared" ca="1" si="610"/>
        <v>0</v>
      </c>
      <c r="P745" s="79">
        <f t="shared" ca="1" si="611"/>
        <v>0</v>
      </c>
      <c r="Q745" s="79">
        <f t="shared" ca="1" si="601"/>
        <v>1303925.4083163564</v>
      </c>
      <c r="R745" s="14">
        <f ca="1">SUM(P$12:P745)</f>
        <v>662032.49860769161</v>
      </c>
      <c r="S745" s="77">
        <f ca="1">SUM(N$12:N745)+SUMIF(O$12:O745, "&lt;0")</f>
        <v>641892.90970865299</v>
      </c>
      <c r="U745" s="78">
        <v>44919</v>
      </c>
      <c r="V745" s="79">
        <f t="shared" ca="1" si="612"/>
        <v>1250</v>
      </c>
      <c r="W745" s="79">
        <f t="shared" ca="1" si="638"/>
        <v>1250</v>
      </c>
      <c r="X745" s="79">
        <f t="shared" ca="1" si="647"/>
        <v>1250</v>
      </c>
      <c r="Y745" s="79">
        <f t="shared" ca="1" si="613"/>
        <v>0</v>
      </c>
      <c r="Z745" s="79">
        <f t="shared" ca="1" si="614"/>
        <v>0</v>
      </c>
      <c r="AA745" s="79">
        <f t="shared" ca="1" si="602"/>
        <v>906131.60100000002</v>
      </c>
      <c r="AB745" s="14">
        <f ca="1">SUM(Z$12:Z745)</f>
        <v>460131.11</v>
      </c>
      <c r="AC745" s="77">
        <f ca="1">SUM(X$12:X745)+SUMIF(Y$12:Y745, "&lt;0")</f>
        <v>446000.49099999998</v>
      </c>
      <c r="AE745" s="78">
        <v>44919</v>
      </c>
      <c r="AF745" s="79">
        <f t="shared" ca="1" si="615"/>
        <v>2000</v>
      </c>
      <c r="AG745" s="79">
        <f t="shared" ca="1" si="639"/>
        <v>2000</v>
      </c>
      <c r="AH745" s="79">
        <f t="shared" ca="1" si="648"/>
        <v>2000</v>
      </c>
      <c r="AI745" s="79">
        <f t="shared" ca="1" si="616"/>
        <v>0</v>
      </c>
      <c r="AJ745" s="79">
        <f t="shared" ca="1" si="617"/>
        <v>0</v>
      </c>
      <c r="AK745" s="79">
        <f t="shared" ca="1" si="634"/>
        <v>1402081.4901089161</v>
      </c>
      <c r="AL745" s="14">
        <f ca="1">SUM(AJ$12:AJ745)</f>
        <v>712131.1100000001</v>
      </c>
      <c r="AM745" s="77">
        <f ca="1">SUM(AH$12:AH745)+SUMIF(AI$12:AI745, "&lt;0")</f>
        <v>689950.3801089162</v>
      </c>
      <c r="AO745" s="78">
        <v>44919</v>
      </c>
      <c r="AP745" s="79">
        <f t="shared" ca="1" si="618"/>
        <v>3000</v>
      </c>
      <c r="AQ745" s="79">
        <f t="shared" ca="1" si="640"/>
        <v>3000</v>
      </c>
      <c r="AR745" s="79">
        <f t="shared" ca="1" si="649"/>
        <v>2435.8740804695308</v>
      </c>
      <c r="AS745" s="79">
        <f t="shared" ca="1" si="619"/>
        <v>564.12591953046922</v>
      </c>
      <c r="AT745" s="79">
        <f t="shared" ca="1" si="620"/>
        <v>564.12591953046922</v>
      </c>
      <c r="AU745" s="79">
        <f t="shared" ca="1" si="603"/>
        <v>2035967.7235622816</v>
      </c>
      <c r="AV745" s="14">
        <f ca="1">SUM(AT$12:AT745)</f>
        <v>1034937.8487057196</v>
      </c>
      <c r="AW745" s="77">
        <f ca="1">SUM(AR$12:AR745)+SUMIF(AS$12:AS745, "&lt;0")</f>
        <v>1001029.8748565625</v>
      </c>
      <c r="AX745" s="14"/>
      <c r="AZ745" s="78">
        <v>44919</v>
      </c>
      <c r="BA745" s="79">
        <f t="shared" ca="1" si="621"/>
        <v>1500</v>
      </c>
      <c r="BB745" s="79">
        <f t="shared" ca="1" si="641"/>
        <v>1500</v>
      </c>
      <c r="BC745" s="79">
        <f t="shared" ca="1" si="650"/>
        <v>1500</v>
      </c>
      <c r="BD745" s="79">
        <f t="shared" ca="1" si="622"/>
        <v>0</v>
      </c>
      <c r="BE745" s="79">
        <f t="shared" ca="1" si="623"/>
        <v>0</v>
      </c>
      <c r="BF745" s="79">
        <f t="shared" ca="1" si="604"/>
        <v>1071631.601</v>
      </c>
      <c r="BG745" s="14">
        <f ca="1">SUM(BE$12:BE745)</f>
        <v>544131.10999999987</v>
      </c>
      <c r="BH745" s="77">
        <f ca="1">SUM(BC$12:BC745)+SUMIF(BD$12:BD745, "&lt;0")</f>
        <v>527500.49099999992</v>
      </c>
      <c r="BJ745" s="78">
        <v>44919</v>
      </c>
      <c r="BK745" s="79">
        <f t="shared" ca="1" si="624"/>
        <v>1750</v>
      </c>
      <c r="BL745" s="79">
        <f t="shared" ca="1" si="642"/>
        <v>1750</v>
      </c>
      <c r="BM745" s="79">
        <f t="shared" ca="1" si="651"/>
        <v>1750</v>
      </c>
      <c r="BN745" s="79">
        <f t="shared" ca="1" si="625"/>
        <v>0</v>
      </c>
      <c r="BO745" s="79">
        <f t="shared" ca="1" si="626"/>
        <v>0</v>
      </c>
      <c r="BP745" s="79">
        <f t="shared" ca="1" si="605"/>
        <v>1237131.601</v>
      </c>
      <c r="BQ745" s="14">
        <f ca="1">SUM(BO$12:BO745)</f>
        <v>628131.10999999987</v>
      </c>
      <c r="BR745" s="77">
        <f ca="1">SUM(BM$12:BM745)+SUMIF(BN$12:BN745, "&lt;0")</f>
        <v>609000.49100000004</v>
      </c>
      <c r="BT745" s="78">
        <v>44919</v>
      </c>
      <c r="BU745" s="79">
        <f t="shared" ca="1" si="627"/>
        <v>2000</v>
      </c>
      <c r="BV745" s="79">
        <f t="shared" ca="1" si="643"/>
        <v>2000</v>
      </c>
      <c r="BW745" s="79">
        <f t="shared" ca="1" si="652"/>
        <v>2000</v>
      </c>
      <c r="BX745" s="79">
        <f t="shared" ca="1" si="628"/>
        <v>0</v>
      </c>
      <c r="BY745" s="79">
        <f t="shared" ca="1" si="629"/>
        <v>0</v>
      </c>
      <c r="BZ745" s="79">
        <f t="shared" ca="1" si="635"/>
        <v>1402081.4901089161</v>
      </c>
      <c r="CA745" s="14">
        <f ca="1">SUM(BY$12:BY745)</f>
        <v>712131.1100000001</v>
      </c>
      <c r="CB745" s="77">
        <f ca="1">SUM(BW$12:BW745)+SUMIF(BX$12:BX745, "&lt;0")</f>
        <v>689950.3801089162</v>
      </c>
      <c r="CD745" s="78">
        <v>44919</v>
      </c>
      <c r="CE745" s="79">
        <f t="shared" ca="1" si="630"/>
        <v>2500</v>
      </c>
      <c r="CF745" s="79">
        <f t="shared" ca="1" si="644"/>
        <v>2500</v>
      </c>
      <c r="CG745" s="79">
        <f t="shared" ca="1" si="653"/>
        <v>2156.4651963161832</v>
      </c>
      <c r="CH745" s="79">
        <f t="shared" ca="1" si="631"/>
        <v>343.53480368381679</v>
      </c>
      <c r="CI745" s="79">
        <f t="shared" ca="1" si="632"/>
        <v>343.53480368381679</v>
      </c>
      <c r="CJ745" s="79">
        <f t="shared" ca="1" si="606"/>
        <v>1724341.6999499127</v>
      </c>
      <c r="CK745" s="14">
        <f ca="1">SUM(CI$12:CI745)</f>
        <v>877789.67364637239</v>
      </c>
      <c r="CL745" s="77">
        <f ca="1">SUM(CG$12:CG745)+SUMIF(CH$12:CH745, "&lt;0")</f>
        <v>846552.02630354033</v>
      </c>
    </row>
    <row r="746" spans="1:90" x14ac:dyDescent="0.2">
      <c r="A746" s="56">
        <v>44920</v>
      </c>
      <c r="B746" s="76">
        <f ca="1">IF($A746&gt;= $C$5,$C$6, INDEX('[1]Historical Data'!$D$2:$D$742, MATCH(A746, '[1]Historical Data'!$B$2:$B$742, 0)))</f>
        <v>1942.7882857142852</v>
      </c>
      <c r="C746" s="79">
        <f t="shared" ca="1" si="636"/>
        <v>1942.7882857142852</v>
      </c>
      <c r="D746" s="79">
        <f t="shared" ca="1" si="645"/>
        <v>1622.2572857142825</v>
      </c>
      <c r="E746" s="79">
        <f t="shared" ca="1" si="607"/>
        <v>320.53100000000268</v>
      </c>
      <c r="F746" s="79">
        <f t="shared" ca="1" si="608"/>
        <v>320.53100000000268</v>
      </c>
      <c r="G746" s="79">
        <f t="shared" ca="1" si="633"/>
        <v>1366700.2344285948</v>
      </c>
      <c r="H746" s="14">
        <f ca="1">SUM(F$12:F746)</f>
        <v>693228.50499999942</v>
      </c>
      <c r="I746" s="77">
        <f ca="1">SUM(D$12:D746)+SUMIF(E$12:E746, "&lt;0")</f>
        <v>673471.72942857095</v>
      </c>
      <c r="J746" s="14"/>
      <c r="K746" s="78">
        <v>44920</v>
      </c>
      <c r="L746" s="79">
        <f t="shared" ca="1" si="609"/>
        <v>1850.8969899038457</v>
      </c>
      <c r="M746" s="79">
        <f t="shared" ca="1" si="637"/>
        <v>1850.8969899038457</v>
      </c>
      <c r="N746" s="79">
        <f t="shared" ca="1" si="646"/>
        <v>1530.365989903843</v>
      </c>
      <c r="O746" s="79">
        <f t="shared" ca="1" si="610"/>
        <v>320.53100000000268</v>
      </c>
      <c r="P746" s="79">
        <f t="shared" ca="1" si="611"/>
        <v>320.53100000000268</v>
      </c>
      <c r="Q746" s="79">
        <f t="shared" ca="1" si="601"/>
        <v>1305776.3053062602</v>
      </c>
      <c r="R746" s="14">
        <f ca="1">SUM(P$12:P746)</f>
        <v>662353.02960769157</v>
      </c>
      <c r="S746" s="77">
        <f ca="1">SUM(N$12:N746)+SUMIF(O$12:O746, "&lt;0")</f>
        <v>643423.2756985568</v>
      </c>
      <c r="U746" s="78">
        <v>44920</v>
      </c>
      <c r="V746" s="79">
        <f t="shared" ca="1" si="612"/>
        <v>1250</v>
      </c>
      <c r="W746" s="79">
        <f t="shared" ca="1" si="638"/>
        <v>1250</v>
      </c>
      <c r="X746" s="79">
        <f t="shared" ca="1" si="647"/>
        <v>929.46899999999732</v>
      </c>
      <c r="Y746" s="79">
        <f t="shared" ca="1" si="613"/>
        <v>320.53100000000268</v>
      </c>
      <c r="Z746" s="79">
        <f t="shared" ca="1" si="614"/>
        <v>320.53100000000268</v>
      </c>
      <c r="AA746" s="79">
        <f t="shared" ca="1" si="602"/>
        <v>907381.60100000002</v>
      </c>
      <c r="AB746" s="14">
        <f ca="1">SUM(Z$12:Z746)</f>
        <v>460451.641</v>
      </c>
      <c r="AC746" s="77">
        <f ca="1">SUM(X$12:X746)+SUMIF(Y$12:Y746, "&lt;0")</f>
        <v>446929.95999999996</v>
      </c>
      <c r="AE746" s="78">
        <v>44920</v>
      </c>
      <c r="AF746" s="79">
        <f t="shared" ca="1" si="615"/>
        <v>2000</v>
      </c>
      <c r="AG746" s="79">
        <f t="shared" ca="1" si="639"/>
        <v>2000</v>
      </c>
      <c r="AH746" s="79">
        <f t="shared" ca="1" si="648"/>
        <v>1679.4689999999973</v>
      </c>
      <c r="AI746" s="79">
        <f t="shared" ca="1" si="616"/>
        <v>320.53100000000268</v>
      </c>
      <c r="AJ746" s="79">
        <f t="shared" ca="1" si="617"/>
        <v>320.53100000000268</v>
      </c>
      <c r="AK746" s="79">
        <f t="shared" ca="1" si="634"/>
        <v>1404081.4901089161</v>
      </c>
      <c r="AL746" s="14">
        <f ca="1">SUM(AJ$12:AJ746)</f>
        <v>712451.64100000006</v>
      </c>
      <c r="AM746" s="77">
        <f ca="1">SUM(AH$12:AH746)+SUMIF(AI$12:AI746, "&lt;0")</f>
        <v>691629.84910891624</v>
      </c>
      <c r="AO746" s="78">
        <v>44920</v>
      </c>
      <c r="AP746" s="79">
        <f t="shared" ca="1" si="618"/>
        <v>3000</v>
      </c>
      <c r="AQ746" s="79">
        <f t="shared" ca="1" si="640"/>
        <v>3000</v>
      </c>
      <c r="AR746" s="79">
        <f t="shared" ca="1" si="649"/>
        <v>2115.3430804695281</v>
      </c>
      <c r="AS746" s="79">
        <f t="shared" ca="1" si="619"/>
        <v>884.6569195304719</v>
      </c>
      <c r="AT746" s="79">
        <f t="shared" ca="1" si="620"/>
        <v>884.6569195304719</v>
      </c>
      <c r="AU746" s="79">
        <f t="shared" ca="1" si="603"/>
        <v>2038967.7235622816</v>
      </c>
      <c r="AV746" s="14">
        <f ca="1">SUM(AT$12:AT746)</f>
        <v>1035822.5056252501</v>
      </c>
      <c r="AW746" s="77">
        <f ca="1">SUM(AR$12:AR746)+SUMIF(AS$12:AS746, "&lt;0")</f>
        <v>1003145.217937032</v>
      </c>
      <c r="AX746" s="14"/>
      <c r="AZ746" s="78">
        <v>44920</v>
      </c>
      <c r="BA746" s="79">
        <f t="shared" ca="1" si="621"/>
        <v>1500</v>
      </c>
      <c r="BB746" s="79">
        <f t="shared" ca="1" si="641"/>
        <v>1500</v>
      </c>
      <c r="BC746" s="79">
        <f t="shared" ca="1" si="650"/>
        <v>1179.4689999999973</v>
      </c>
      <c r="BD746" s="79">
        <f t="shared" ca="1" si="622"/>
        <v>320.53100000000268</v>
      </c>
      <c r="BE746" s="79">
        <f t="shared" ca="1" si="623"/>
        <v>320.53100000000268</v>
      </c>
      <c r="BF746" s="79">
        <f t="shared" ca="1" si="604"/>
        <v>1073131.601</v>
      </c>
      <c r="BG746" s="14">
        <f ca="1">SUM(BE$12:BE746)</f>
        <v>544451.64099999983</v>
      </c>
      <c r="BH746" s="77">
        <f ca="1">SUM(BC$12:BC746)+SUMIF(BD$12:BD746, "&lt;0")</f>
        <v>528679.96</v>
      </c>
      <c r="BJ746" s="78">
        <v>44920</v>
      </c>
      <c r="BK746" s="79">
        <f t="shared" ca="1" si="624"/>
        <v>1750</v>
      </c>
      <c r="BL746" s="79">
        <f t="shared" ca="1" si="642"/>
        <v>1750</v>
      </c>
      <c r="BM746" s="79">
        <f t="shared" ca="1" si="651"/>
        <v>1429.4689999999973</v>
      </c>
      <c r="BN746" s="79">
        <f t="shared" ca="1" si="625"/>
        <v>320.53100000000268</v>
      </c>
      <c r="BO746" s="79">
        <f t="shared" ca="1" si="626"/>
        <v>320.53100000000268</v>
      </c>
      <c r="BP746" s="79">
        <f t="shared" ca="1" si="605"/>
        <v>1238881.601</v>
      </c>
      <c r="BQ746" s="14">
        <f ca="1">SUM(BO$12:BO746)</f>
        <v>628451.64099999983</v>
      </c>
      <c r="BR746" s="77">
        <f ca="1">SUM(BM$12:BM746)+SUMIF(BN$12:BN746, "&lt;0")</f>
        <v>610429.96000000008</v>
      </c>
      <c r="BT746" s="78">
        <v>44920</v>
      </c>
      <c r="BU746" s="79">
        <f t="shared" ca="1" si="627"/>
        <v>2000</v>
      </c>
      <c r="BV746" s="79">
        <f t="shared" ca="1" si="643"/>
        <v>2000</v>
      </c>
      <c r="BW746" s="79">
        <f t="shared" ca="1" si="652"/>
        <v>1679.4689999999973</v>
      </c>
      <c r="BX746" s="79">
        <f t="shared" ca="1" si="628"/>
        <v>320.53100000000268</v>
      </c>
      <c r="BY746" s="79">
        <f t="shared" ca="1" si="629"/>
        <v>320.53100000000268</v>
      </c>
      <c r="BZ746" s="79">
        <f t="shared" ca="1" si="635"/>
        <v>1404081.4901089161</v>
      </c>
      <c r="CA746" s="14">
        <f ca="1">SUM(BY$12:BY746)</f>
        <v>712451.64100000006</v>
      </c>
      <c r="CB746" s="77">
        <f ca="1">SUM(BW$12:BW746)+SUMIF(BX$12:BX746, "&lt;0")</f>
        <v>691629.84910891624</v>
      </c>
      <c r="CD746" s="78">
        <v>44920</v>
      </c>
      <c r="CE746" s="79">
        <f t="shared" ca="1" si="630"/>
        <v>2500</v>
      </c>
      <c r="CF746" s="79">
        <f t="shared" ca="1" si="644"/>
        <v>2500</v>
      </c>
      <c r="CG746" s="79">
        <f t="shared" ca="1" si="653"/>
        <v>1859.4394429632835</v>
      </c>
      <c r="CH746" s="79">
        <f t="shared" ca="1" si="631"/>
        <v>640.56055703671655</v>
      </c>
      <c r="CI746" s="79">
        <f t="shared" ca="1" si="632"/>
        <v>640.56055703671655</v>
      </c>
      <c r="CJ746" s="79">
        <f t="shared" ca="1" si="606"/>
        <v>1726841.6999499127</v>
      </c>
      <c r="CK746" s="14">
        <f ca="1">SUM(CI$12:CI746)</f>
        <v>878430.23420340905</v>
      </c>
      <c r="CL746" s="77">
        <f ca="1">SUM(CG$12:CG746)+SUMIF(CH$12:CH746, "&lt;0")</f>
        <v>848411.46574650367</v>
      </c>
    </row>
    <row r="747" spans="1:90" x14ac:dyDescent="0.2">
      <c r="A747" s="56">
        <v>44921</v>
      </c>
      <c r="B747" s="76">
        <f ca="1">IF($A747&gt;= $C$5,$C$6, INDEX('[1]Historical Data'!$D$2:$D$742, MATCH(A747, '[1]Historical Data'!$B$2:$B$742, 0)))</f>
        <v>1942.7882857142852</v>
      </c>
      <c r="C747" s="79">
        <f t="shared" ca="1" si="636"/>
        <v>1942.7882857142852</v>
      </c>
      <c r="D747" s="79">
        <f t="shared" ca="1" si="645"/>
        <v>1942.7882857142852</v>
      </c>
      <c r="E747" s="79">
        <f t="shared" ca="1" si="607"/>
        <v>0</v>
      </c>
      <c r="F747" s="79">
        <f t="shared" ca="1" si="608"/>
        <v>0</v>
      </c>
      <c r="G747" s="79">
        <f t="shared" ca="1" si="633"/>
        <v>1368643.0227143092</v>
      </c>
      <c r="H747" s="14">
        <f ca="1">SUM(F$12:F747)</f>
        <v>693228.50499999942</v>
      </c>
      <c r="I747" s="77">
        <f ca="1">SUM(D$12:D747)+SUMIF(E$12:E747, "&lt;0")</f>
        <v>675414.51771428529</v>
      </c>
      <c r="J747" s="14"/>
      <c r="K747" s="78">
        <v>44921</v>
      </c>
      <c r="L747" s="79">
        <f t="shared" ca="1" si="609"/>
        <v>1850.8969899038457</v>
      </c>
      <c r="M747" s="79">
        <f t="shared" ca="1" si="637"/>
        <v>1850.8969899038457</v>
      </c>
      <c r="N747" s="79">
        <f t="shared" ca="1" si="646"/>
        <v>1850.8969899038457</v>
      </c>
      <c r="O747" s="79">
        <f t="shared" ca="1" si="610"/>
        <v>0</v>
      </c>
      <c r="P747" s="79">
        <f t="shared" ca="1" si="611"/>
        <v>0</v>
      </c>
      <c r="Q747" s="79">
        <f t="shared" ca="1" si="601"/>
        <v>1307627.2022961641</v>
      </c>
      <c r="R747" s="14">
        <f ca="1">SUM(P$12:P747)</f>
        <v>662353.02960769157</v>
      </c>
      <c r="S747" s="77">
        <f ca="1">SUM(N$12:N747)+SUMIF(O$12:O747, "&lt;0")</f>
        <v>645274.17268846068</v>
      </c>
      <c r="U747" s="78">
        <v>44921</v>
      </c>
      <c r="V747" s="79">
        <f t="shared" ca="1" si="612"/>
        <v>1250</v>
      </c>
      <c r="W747" s="79">
        <f t="shared" ca="1" si="638"/>
        <v>1250</v>
      </c>
      <c r="X747" s="79">
        <f t="shared" ca="1" si="647"/>
        <v>1250</v>
      </c>
      <c r="Y747" s="79">
        <f t="shared" ca="1" si="613"/>
        <v>0</v>
      </c>
      <c r="Z747" s="79">
        <f t="shared" ca="1" si="614"/>
        <v>0</v>
      </c>
      <c r="AA747" s="79">
        <f t="shared" ca="1" si="602"/>
        <v>908631.60100000002</v>
      </c>
      <c r="AB747" s="14">
        <f ca="1">SUM(Z$12:Z747)</f>
        <v>460451.641</v>
      </c>
      <c r="AC747" s="77">
        <f ca="1">SUM(X$12:X747)+SUMIF(Y$12:Y747, "&lt;0")</f>
        <v>448179.95999999996</v>
      </c>
      <c r="AE747" s="78">
        <v>44921</v>
      </c>
      <c r="AF747" s="79">
        <f t="shared" ca="1" si="615"/>
        <v>2000</v>
      </c>
      <c r="AG747" s="79">
        <f t="shared" ca="1" si="639"/>
        <v>2000</v>
      </c>
      <c r="AH747" s="79">
        <f t="shared" ca="1" si="648"/>
        <v>2000</v>
      </c>
      <c r="AI747" s="79">
        <f t="shared" ca="1" si="616"/>
        <v>0</v>
      </c>
      <c r="AJ747" s="79">
        <f t="shared" ca="1" si="617"/>
        <v>0</v>
      </c>
      <c r="AK747" s="79">
        <f t="shared" ca="1" si="634"/>
        <v>1406081.4901089161</v>
      </c>
      <c r="AL747" s="14">
        <f ca="1">SUM(AJ$12:AJ747)</f>
        <v>712451.64100000006</v>
      </c>
      <c r="AM747" s="77">
        <f ca="1">SUM(AH$12:AH747)+SUMIF(AI$12:AI747, "&lt;0")</f>
        <v>693629.84910891624</v>
      </c>
      <c r="AO747" s="78">
        <v>44921</v>
      </c>
      <c r="AP747" s="79">
        <f t="shared" ca="1" si="618"/>
        <v>3000</v>
      </c>
      <c r="AQ747" s="79">
        <f t="shared" ca="1" si="640"/>
        <v>3000</v>
      </c>
      <c r="AR747" s="79">
        <f t="shared" ca="1" si="649"/>
        <v>2435.8740804695308</v>
      </c>
      <c r="AS747" s="79">
        <f t="shared" ca="1" si="619"/>
        <v>564.12591953046922</v>
      </c>
      <c r="AT747" s="79">
        <f t="shared" ca="1" si="620"/>
        <v>564.12591953046922</v>
      </c>
      <c r="AU747" s="79">
        <f t="shared" ca="1" si="603"/>
        <v>2041967.7235622816</v>
      </c>
      <c r="AV747" s="14">
        <f ca="1">SUM(AT$12:AT747)</f>
        <v>1036386.6315447806</v>
      </c>
      <c r="AW747" s="77">
        <f ca="1">SUM(AR$12:AR747)+SUMIF(AS$12:AS747, "&lt;0")</f>
        <v>1005581.0920175015</v>
      </c>
      <c r="AX747" s="14"/>
      <c r="AZ747" s="78">
        <v>44921</v>
      </c>
      <c r="BA747" s="79">
        <f t="shared" ca="1" si="621"/>
        <v>1500</v>
      </c>
      <c r="BB747" s="79">
        <f t="shared" ca="1" si="641"/>
        <v>1500</v>
      </c>
      <c r="BC747" s="79">
        <f t="shared" ca="1" si="650"/>
        <v>1500</v>
      </c>
      <c r="BD747" s="79">
        <f t="shared" ca="1" si="622"/>
        <v>0</v>
      </c>
      <c r="BE747" s="79">
        <f t="shared" ca="1" si="623"/>
        <v>0</v>
      </c>
      <c r="BF747" s="79">
        <f t="shared" ca="1" si="604"/>
        <v>1074631.601</v>
      </c>
      <c r="BG747" s="14">
        <f ca="1">SUM(BE$12:BE747)</f>
        <v>544451.64099999983</v>
      </c>
      <c r="BH747" s="77">
        <f ca="1">SUM(BC$12:BC747)+SUMIF(BD$12:BD747, "&lt;0")</f>
        <v>530179.96</v>
      </c>
      <c r="BJ747" s="78">
        <v>44921</v>
      </c>
      <c r="BK747" s="79">
        <f t="shared" ca="1" si="624"/>
        <v>1750</v>
      </c>
      <c r="BL747" s="79">
        <f t="shared" ca="1" si="642"/>
        <v>1750</v>
      </c>
      <c r="BM747" s="79">
        <f t="shared" ca="1" si="651"/>
        <v>1750</v>
      </c>
      <c r="BN747" s="79">
        <f t="shared" ca="1" si="625"/>
        <v>0</v>
      </c>
      <c r="BO747" s="79">
        <f t="shared" ca="1" si="626"/>
        <v>0</v>
      </c>
      <c r="BP747" s="79">
        <f t="shared" ca="1" si="605"/>
        <v>1240631.601</v>
      </c>
      <c r="BQ747" s="14">
        <f ca="1">SUM(BO$12:BO747)</f>
        <v>628451.64099999983</v>
      </c>
      <c r="BR747" s="77">
        <f ca="1">SUM(BM$12:BM747)+SUMIF(BN$12:BN747, "&lt;0")</f>
        <v>612179.96000000008</v>
      </c>
      <c r="BT747" s="78">
        <v>44921</v>
      </c>
      <c r="BU747" s="79">
        <f t="shared" ca="1" si="627"/>
        <v>2000</v>
      </c>
      <c r="BV747" s="79">
        <f t="shared" ca="1" si="643"/>
        <v>2000</v>
      </c>
      <c r="BW747" s="79">
        <f t="shared" ca="1" si="652"/>
        <v>2000</v>
      </c>
      <c r="BX747" s="79">
        <f t="shared" ca="1" si="628"/>
        <v>0</v>
      </c>
      <c r="BY747" s="79">
        <f t="shared" ca="1" si="629"/>
        <v>0</v>
      </c>
      <c r="BZ747" s="79">
        <f t="shared" ca="1" si="635"/>
        <v>1406081.4901089161</v>
      </c>
      <c r="CA747" s="14">
        <f ca="1">SUM(BY$12:BY747)</f>
        <v>712451.64100000006</v>
      </c>
      <c r="CB747" s="77">
        <f ca="1">SUM(BW$12:BW747)+SUMIF(BX$12:BX747, "&lt;0")</f>
        <v>693629.84910891624</v>
      </c>
      <c r="CD747" s="78">
        <v>44921</v>
      </c>
      <c r="CE747" s="79">
        <f t="shared" ca="1" si="630"/>
        <v>2500</v>
      </c>
      <c r="CF747" s="79">
        <f t="shared" ca="1" si="644"/>
        <v>2500</v>
      </c>
      <c r="CG747" s="79">
        <f t="shared" ca="1" si="653"/>
        <v>2203.4756896103891</v>
      </c>
      <c r="CH747" s="79">
        <f t="shared" ca="1" si="631"/>
        <v>296.52431038961095</v>
      </c>
      <c r="CI747" s="79">
        <f t="shared" ca="1" si="632"/>
        <v>296.52431038961095</v>
      </c>
      <c r="CJ747" s="79">
        <f t="shared" ca="1" si="606"/>
        <v>1729341.6999499127</v>
      </c>
      <c r="CK747" s="14">
        <f ca="1">SUM(CI$12:CI747)</f>
        <v>878726.7585137987</v>
      </c>
      <c r="CL747" s="77">
        <f ca="1">SUM(CG$12:CG747)+SUMIF(CH$12:CH747, "&lt;0")</f>
        <v>850614.94143611402</v>
      </c>
    </row>
    <row r="748" spans="1:90" x14ac:dyDescent="0.2">
      <c r="A748" s="56">
        <v>44922</v>
      </c>
      <c r="B748" s="76">
        <f ca="1">IF($A748&gt;= $C$5,$C$6, INDEX('[1]Historical Data'!$D$2:$D$742, MATCH(A748, '[1]Historical Data'!$B$2:$B$742, 0)))</f>
        <v>1942.7882857142852</v>
      </c>
      <c r="C748" s="79">
        <f t="shared" ca="1" si="636"/>
        <v>1942.7882857142852</v>
      </c>
      <c r="D748" s="79">
        <f t="shared" ca="1" si="645"/>
        <v>1942.7882857142852</v>
      </c>
      <c r="E748" s="79">
        <f t="shared" ca="1" si="607"/>
        <v>0</v>
      </c>
      <c r="F748" s="79">
        <f t="shared" ca="1" si="608"/>
        <v>0</v>
      </c>
      <c r="G748" s="79">
        <f t="shared" ca="1" si="633"/>
        <v>1370585.8110000235</v>
      </c>
      <c r="H748" s="14">
        <f ca="1">SUM(F$12:F748)</f>
        <v>693228.50499999942</v>
      </c>
      <c r="I748" s="77">
        <f ca="1">SUM(D$12:D748)+SUMIF(E$12:E748, "&lt;0")</f>
        <v>677357.30599999963</v>
      </c>
      <c r="J748" s="14"/>
      <c r="K748" s="78">
        <v>44922</v>
      </c>
      <c r="L748" s="79">
        <f t="shared" ca="1" si="609"/>
        <v>1850.8969899038457</v>
      </c>
      <c r="M748" s="79">
        <f t="shared" ca="1" si="637"/>
        <v>1850.8969899038457</v>
      </c>
      <c r="N748" s="79">
        <f t="shared" ca="1" si="646"/>
        <v>1850.8969899038457</v>
      </c>
      <c r="O748" s="79">
        <f t="shared" ca="1" si="610"/>
        <v>0</v>
      </c>
      <c r="P748" s="79">
        <f t="shared" ca="1" si="611"/>
        <v>0</v>
      </c>
      <c r="Q748" s="79">
        <f t="shared" ca="1" si="601"/>
        <v>1309478.099286068</v>
      </c>
      <c r="R748" s="14">
        <f ca="1">SUM(P$12:P748)</f>
        <v>662353.02960769157</v>
      </c>
      <c r="S748" s="77">
        <f ca="1">SUM(N$12:N748)+SUMIF(O$12:O748, "&lt;0")</f>
        <v>647125.06967836455</v>
      </c>
      <c r="U748" s="78">
        <v>44922</v>
      </c>
      <c r="V748" s="79">
        <f t="shared" ca="1" si="612"/>
        <v>1250</v>
      </c>
      <c r="W748" s="79">
        <f t="shared" ca="1" si="638"/>
        <v>1250</v>
      </c>
      <c r="X748" s="79">
        <f t="shared" ca="1" si="647"/>
        <v>1250</v>
      </c>
      <c r="Y748" s="79">
        <f t="shared" ca="1" si="613"/>
        <v>0</v>
      </c>
      <c r="Z748" s="79">
        <f t="shared" ca="1" si="614"/>
        <v>0</v>
      </c>
      <c r="AA748" s="79">
        <f t="shared" ca="1" si="602"/>
        <v>909881.60100000002</v>
      </c>
      <c r="AB748" s="14">
        <f ca="1">SUM(Z$12:Z748)</f>
        <v>460451.641</v>
      </c>
      <c r="AC748" s="77">
        <f ca="1">SUM(X$12:X748)+SUMIF(Y$12:Y748, "&lt;0")</f>
        <v>449429.95999999996</v>
      </c>
      <c r="AE748" s="78">
        <v>44922</v>
      </c>
      <c r="AF748" s="79">
        <f t="shared" ca="1" si="615"/>
        <v>2000</v>
      </c>
      <c r="AG748" s="79">
        <f t="shared" ca="1" si="639"/>
        <v>2000</v>
      </c>
      <c r="AH748" s="79">
        <f t="shared" ca="1" si="648"/>
        <v>2000</v>
      </c>
      <c r="AI748" s="79">
        <f t="shared" ca="1" si="616"/>
        <v>0</v>
      </c>
      <c r="AJ748" s="79">
        <f t="shared" ca="1" si="617"/>
        <v>0</v>
      </c>
      <c r="AK748" s="79">
        <f t="shared" ca="1" si="634"/>
        <v>1408081.4901089161</v>
      </c>
      <c r="AL748" s="14">
        <f ca="1">SUM(AJ$12:AJ748)</f>
        <v>712451.64100000006</v>
      </c>
      <c r="AM748" s="77">
        <f ca="1">SUM(AH$12:AH748)+SUMIF(AI$12:AI748, "&lt;0")</f>
        <v>695629.84910891624</v>
      </c>
      <c r="AO748" s="78">
        <v>44922</v>
      </c>
      <c r="AP748" s="79">
        <f t="shared" ca="1" si="618"/>
        <v>3000</v>
      </c>
      <c r="AQ748" s="79">
        <f t="shared" ca="1" si="640"/>
        <v>3000</v>
      </c>
      <c r="AR748" s="79">
        <f t="shared" ca="1" si="649"/>
        <v>2435.8740804695312</v>
      </c>
      <c r="AS748" s="79">
        <f t="shared" ca="1" si="619"/>
        <v>564.12591953046876</v>
      </c>
      <c r="AT748" s="79">
        <f t="shared" ca="1" si="620"/>
        <v>564.12591953046876</v>
      </c>
      <c r="AU748" s="79">
        <f t="shared" ca="1" si="603"/>
        <v>2044967.7235622816</v>
      </c>
      <c r="AV748" s="14">
        <f ca="1">SUM(AT$12:AT748)</f>
        <v>1036950.7574643111</v>
      </c>
      <c r="AW748" s="77">
        <f ca="1">SUM(AR$12:AR748)+SUMIF(AS$12:AS748, "&lt;0")</f>
        <v>1008016.966097971</v>
      </c>
      <c r="AX748" s="14"/>
      <c r="AZ748" s="78">
        <v>44922</v>
      </c>
      <c r="BA748" s="79">
        <f t="shared" ca="1" si="621"/>
        <v>1500</v>
      </c>
      <c r="BB748" s="79">
        <f t="shared" ca="1" si="641"/>
        <v>1500</v>
      </c>
      <c r="BC748" s="79">
        <f t="shared" ca="1" si="650"/>
        <v>1500</v>
      </c>
      <c r="BD748" s="79">
        <f t="shared" ca="1" si="622"/>
        <v>0</v>
      </c>
      <c r="BE748" s="79">
        <f t="shared" ca="1" si="623"/>
        <v>0</v>
      </c>
      <c r="BF748" s="79">
        <f t="shared" ca="1" si="604"/>
        <v>1076131.601</v>
      </c>
      <c r="BG748" s="14">
        <f ca="1">SUM(BE$12:BE748)</f>
        <v>544451.64099999983</v>
      </c>
      <c r="BH748" s="77">
        <f ca="1">SUM(BC$12:BC748)+SUMIF(BD$12:BD748, "&lt;0")</f>
        <v>531679.96</v>
      </c>
      <c r="BJ748" s="78">
        <v>44922</v>
      </c>
      <c r="BK748" s="79">
        <f t="shared" ca="1" si="624"/>
        <v>1750</v>
      </c>
      <c r="BL748" s="79">
        <f t="shared" ca="1" si="642"/>
        <v>1750</v>
      </c>
      <c r="BM748" s="79">
        <f t="shared" ca="1" si="651"/>
        <v>1750</v>
      </c>
      <c r="BN748" s="79">
        <f t="shared" ca="1" si="625"/>
        <v>0</v>
      </c>
      <c r="BO748" s="79">
        <f t="shared" ca="1" si="626"/>
        <v>0</v>
      </c>
      <c r="BP748" s="79">
        <f t="shared" ca="1" si="605"/>
        <v>1242381.601</v>
      </c>
      <c r="BQ748" s="14">
        <f ca="1">SUM(BO$12:BO748)</f>
        <v>628451.64099999983</v>
      </c>
      <c r="BR748" s="77">
        <f ca="1">SUM(BM$12:BM748)+SUMIF(BN$12:BN748, "&lt;0")</f>
        <v>613929.96000000008</v>
      </c>
      <c r="BT748" s="78">
        <v>44922</v>
      </c>
      <c r="BU748" s="79">
        <f t="shared" ca="1" si="627"/>
        <v>2000</v>
      </c>
      <c r="BV748" s="79">
        <f t="shared" ca="1" si="643"/>
        <v>2000</v>
      </c>
      <c r="BW748" s="79">
        <f t="shared" ca="1" si="652"/>
        <v>2000</v>
      </c>
      <c r="BX748" s="79">
        <f t="shared" ca="1" si="628"/>
        <v>0</v>
      </c>
      <c r="BY748" s="79">
        <f t="shared" ca="1" si="629"/>
        <v>0</v>
      </c>
      <c r="BZ748" s="79">
        <f t="shared" ca="1" si="635"/>
        <v>1408081.4901089161</v>
      </c>
      <c r="CA748" s="14">
        <f ca="1">SUM(BY$12:BY748)</f>
        <v>712451.64100000006</v>
      </c>
      <c r="CB748" s="77">
        <f ca="1">SUM(BW$12:BW748)+SUMIF(BX$12:BX748, "&lt;0")</f>
        <v>695629.84910891624</v>
      </c>
      <c r="CD748" s="78">
        <v>44922</v>
      </c>
      <c r="CE748" s="79">
        <f t="shared" ca="1" si="630"/>
        <v>2500</v>
      </c>
      <c r="CF748" s="79">
        <f t="shared" ca="1" si="644"/>
        <v>2500</v>
      </c>
      <c r="CG748" s="79">
        <f t="shared" ca="1" si="653"/>
        <v>2226.980936257492</v>
      </c>
      <c r="CH748" s="79">
        <f t="shared" ca="1" si="631"/>
        <v>273.01906374250802</v>
      </c>
      <c r="CI748" s="79">
        <f t="shared" ca="1" si="632"/>
        <v>273.01906374250802</v>
      </c>
      <c r="CJ748" s="79">
        <f t="shared" ca="1" si="606"/>
        <v>1731841.6999499127</v>
      </c>
      <c r="CK748" s="14">
        <f ca="1">SUM(CI$12:CI748)</f>
        <v>878999.77757754119</v>
      </c>
      <c r="CL748" s="77">
        <f ca="1">SUM(CG$12:CG748)+SUMIF(CH$12:CH748, "&lt;0")</f>
        <v>852841.92237237154</v>
      </c>
    </row>
    <row r="749" spans="1:90" x14ac:dyDescent="0.2">
      <c r="A749" s="56">
        <v>44923</v>
      </c>
      <c r="B749" s="76">
        <f ca="1">IF($A749&gt;= $C$5,$C$6, INDEX('[1]Historical Data'!$D$2:$D$742, MATCH(A749, '[1]Historical Data'!$B$2:$B$742, 0)))</f>
        <v>1942.7882857142852</v>
      </c>
      <c r="C749" s="79">
        <f t="shared" ca="1" si="636"/>
        <v>1942.7882857142852</v>
      </c>
      <c r="D749" s="79">
        <f t="shared" ca="1" si="645"/>
        <v>1504.8522857142837</v>
      </c>
      <c r="E749" s="79">
        <f t="shared" ca="1" si="607"/>
        <v>437.93600000000151</v>
      </c>
      <c r="F749" s="79">
        <f t="shared" ca="1" si="608"/>
        <v>437.93600000000151</v>
      </c>
      <c r="G749" s="79">
        <f t="shared" ca="1" si="633"/>
        <v>1372528.5992857378</v>
      </c>
      <c r="H749" s="14">
        <f ca="1">SUM(F$12:F749)</f>
        <v>693666.44099999941</v>
      </c>
      <c r="I749" s="77">
        <f ca="1">SUM(D$12:D749)+SUMIF(E$12:E749, "&lt;0")</f>
        <v>678862.15828571387</v>
      </c>
      <c r="J749" s="14"/>
      <c r="K749" s="78">
        <v>44923</v>
      </c>
      <c r="L749" s="79">
        <f t="shared" ca="1" si="609"/>
        <v>1850.8969899038457</v>
      </c>
      <c r="M749" s="79">
        <f t="shared" ca="1" si="637"/>
        <v>1850.8969899038457</v>
      </c>
      <c r="N749" s="79">
        <f t="shared" ca="1" si="646"/>
        <v>1412.9609899038442</v>
      </c>
      <c r="O749" s="79">
        <f t="shared" ca="1" si="610"/>
        <v>437.93600000000151</v>
      </c>
      <c r="P749" s="79">
        <f t="shared" ca="1" si="611"/>
        <v>437.93600000000151</v>
      </c>
      <c r="Q749" s="79">
        <f t="shared" ref="Q749:Q752" ca="1" si="654">L749+Q748</f>
        <v>1311328.9962759719</v>
      </c>
      <c r="R749" s="14">
        <f ca="1">SUM(P$12:P749)</f>
        <v>662790.96560769156</v>
      </c>
      <c r="S749" s="77">
        <f ca="1">SUM(N$12:N749)+SUMIF(O$12:O749, "&lt;0")</f>
        <v>648538.03066826845</v>
      </c>
      <c r="U749" s="78">
        <v>44923</v>
      </c>
      <c r="V749" s="79">
        <f t="shared" ca="1" si="612"/>
        <v>1250</v>
      </c>
      <c r="W749" s="79">
        <f t="shared" ca="1" si="638"/>
        <v>1250</v>
      </c>
      <c r="X749" s="79">
        <f t="shared" ca="1" si="647"/>
        <v>812.06399999999849</v>
      </c>
      <c r="Y749" s="79">
        <f t="shared" ca="1" si="613"/>
        <v>437.93600000000151</v>
      </c>
      <c r="Z749" s="79">
        <f t="shared" ca="1" si="614"/>
        <v>437.93600000000151</v>
      </c>
      <c r="AA749" s="79">
        <f t="shared" ref="AA749:AA752" ca="1" si="655">V749+AA748</f>
        <v>911131.60100000002</v>
      </c>
      <c r="AB749" s="14">
        <f ca="1">SUM(Z$12:Z749)</f>
        <v>460889.57699999999</v>
      </c>
      <c r="AC749" s="77">
        <f ca="1">SUM(X$12:X749)+SUMIF(Y$12:Y749, "&lt;0")</f>
        <v>450242.02399999998</v>
      </c>
      <c r="AE749" s="78">
        <v>44923</v>
      </c>
      <c r="AF749" s="79">
        <f t="shared" ca="1" si="615"/>
        <v>2000</v>
      </c>
      <c r="AG749" s="79">
        <f t="shared" ca="1" si="639"/>
        <v>2000</v>
      </c>
      <c r="AH749" s="79">
        <f t="shared" ca="1" si="648"/>
        <v>1562.0639999999985</v>
      </c>
      <c r="AI749" s="79">
        <f t="shared" ca="1" si="616"/>
        <v>437.93600000000151</v>
      </c>
      <c r="AJ749" s="79">
        <f t="shared" ca="1" si="617"/>
        <v>437.93600000000151</v>
      </c>
      <c r="AK749" s="79">
        <f t="shared" ca="1" si="634"/>
        <v>1410081.4901089161</v>
      </c>
      <c r="AL749" s="14">
        <f ca="1">SUM(AJ$12:AJ749)</f>
        <v>712889.57700000005</v>
      </c>
      <c r="AM749" s="77">
        <f ca="1">SUM(AH$12:AH749)+SUMIF(AI$12:AI749, "&lt;0")</f>
        <v>697191.91310891625</v>
      </c>
      <c r="AO749" s="78">
        <v>44923</v>
      </c>
      <c r="AP749" s="79">
        <f t="shared" ca="1" si="618"/>
        <v>3000</v>
      </c>
      <c r="AQ749" s="79">
        <f t="shared" ca="1" si="640"/>
        <v>3000</v>
      </c>
      <c r="AR749" s="79">
        <f t="shared" ca="1" si="649"/>
        <v>1997.9380804695293</v>
      </c>
      <c r="AS749" s="79">
        <f t="shared" ca="1" si="619"/>
        <v>1002.0619195304707</v>
      </c>
      <c r="AT749" s="79">
        <f t="shared" ca="1" si="620"/>
        <v>1002.0619195304707</v>
      </c>
      <c r="AU749" s="79">
        <f t="shared" ref="AU749:AU752" ca="1" si="656">AP749+AU748</f>
        <v>2047967.7235622816</v>
      </c>
      <c r="AV749" s="14">
        <f ca="1">SUM(AT$12:AT749)</f>
        <v>1037952.8193838416</v>
      </c>
      <c r="AW749" s="77">
        <f ca="1">SUM(AR$12:AR749)+SUMIF(AS$12:AS749, "&lt;0")</f>
        <v>1010014.9041784405</v>
      </c>
      <c r="AX749" s="14"/>
      <c r="AZ749" s="78">
        <v>44923</v>
      </c>
      <c r="BA749" s="79">
        <f t="shared" ca="1" si="621"/>
        <v>1500</v>
      </c>
      <c r="BB749" s="79">
        <f t="shared" ca="1" si="641"/>
        <v>1500</v>
      </c>
      <c r="BC749" s="79">
        <f t="shared" ca="1" si="650"/>
        <v>1062.0639999999985</v>
      </c>
      <c r="BD749" s="79">
        <f t="shared" ca="1" si="622"/>
        <v>437.93600000000151</v>
      </c>
      <c r="BE749" s="79">
        <f t="shared" ca="1" si="623"/>
        <v>437.93600000000151</v>
      </c>
      <c r="BF749" s="79">
        <f t="shared" ref="BF749:BF752" ca="1" si="657">BA749+BF748</f>
        <v>1077631.601</v>
      </c>
      <c r="BG749" s="14">
        <f ca="1">SUM(BE$12:BE749)</f>
        <v>544889.57699999982</v>
      </c>
      <c r="BH749" s="77">
        <f ca="1">SUM(BC$12:BC749)+SUMIF(BD$12:BD749, "&lt;0")</f>
        <v>532742.02399999998</v>
      </c>
      <c r="BJ749" s="78">
        <v>44923</v>
      </c>
      <c r="BK749" s="79">
        <f t="shared" ca="1" si="624"/>
        <v>1750</v>
      </c>
      <c r="BL749" s="79">
        <f t="shared" ca="1" si="642"/>
        <v>1750</v>
      </c>
      <c r="BM749" s="79">
        <f t="shared" ca="1" si="651"/>
        <v>1312.0639999999985</v>
      </c>
      <c r="BN749" s="79">
        <f t="shared" ca="1" si="625"/>
        <v>437.93600000000151</v>
      </c>
      <c r="BO749" s="79">
        <f t="shared" ca="1" si="626"/>
        <v>437.93600000000151</v>
      </c>
      <c r="BP749" s="79">
        <f t="shared" ref="BP749:BP752" ca="1" si="658">BK749+BP748</f>
        <v>1244131.601</v>
      </c>
      <c r="BQ749" s="14">
        <f ca="1">SUM(BO$12:BO749)</f>
        <v>628889.57699999982</v>
      </c>
      <c r="BR749" s="77">
        <f ca="1">SUM(BM$12:BM749)+SUMIF(BN$12:BN749, "&lt;0")</f>
        <v>615242.02400000009</v>
      </c>
      <c r="BT749" s="78">
        <v>44923</v>
      </c>
      <c r="BU749" s="79">
        <f t="shared" ca="1" si="627"/>
        <v>2000</v>
      </c>
      <c r="BV749" s="79">
        <f t="shared" ca="1" si="643"/>
        <v>2000</v>
      </c>
      <c r="BW749" s="79">
        <f t="shared" ca="1" si="652"/>
        <v>1562.0639999999985</v>
      </c>
      <c r="BX749" s="79">
        <f t="shared" ca="1" si="628"/>
        <v>437.93600000000151</v>
      </c>
      <c r="BY749" s="79">
        <f t="shared" ca="1" si="629"/>
        <v>437.93600000000151</v>
      </c>
      <c r="BZ749" s="79">
        <f t="shared" ca="1" si="635"/>
        <v>1410081.4901089161</v>
      </c>
      <c r="CA749" s="14">
        <f ca="1">SUM(BY$12:BY749)</f>
        <v>712889.57700000005</v>
      </c>
      <c r="CB749" s="77">
        <f ca="1">SUM(BW$12:BW749)+SUMIF(BX$12:BX749, "&lt;0")</f>
        <v>697191.91310891625</v>
      </c>
      <c r="CD749" s="78">
        <v>44923</v>
      </c>
      <c r="CE749" s="79">
        <f t="shared" ca="1" si="630"/>
        <v>2500</v>
      </c>
      <c r="CF749" s="79">
        <f t="shared" ca="1" si="644"/>
        <v>2500</v>
      </c>
      <c r="CG749" s="79">
        <f t="shared" ca="1" si="653"/>
        <v>1812.5501829045934</v>
      </c>
      <c r="CH749" s="79">
        <f t="shared" ca="1" si="631"/>
        <v>687.44981709540662</v>
      </c>
      <c r="CI749" s="79">
        <f t="shared" ca="1" si="632"/>
        <v>687.44981709540662</v>
      </c>
      <c r="CJ749" s="79">
        <f t="shared" ref="CJ749:CJ752" ca="1" si="659">CE749+CJ748</f>
        <v>1734341.6999499127</v>
      </c>
      <c r="CK749" s="14">
        <f ca="1">SUM(CI$12:CI749)</f>
        <v>879687.2273946366</v>
      </c>
      <c r="CL749" s="77">
        <f ca="1">SUM(CG$12:CG749)+SUMIF(CH$12:CH749, "&lt;0")</f>
        <v>854654.47255527612</v>
      </c>
    </row>
    <row r="750" spans="1:90" x14ac:dyDescent="0.2">
      <c r="A750" s="56">
        <v>44924</v>
      </c>
      <c r="B750" s="76">
        <f ca="1">IF($A750&gt;= $C$5,$C$6, INDEX('[1]Historical Data'!$D$2:$D$742, MATCH(A750, '[1]Historical Data'!$B$2:$B$742, 0)))</f>
        <v>1942.7882857142852</v>
      </c>
      <c r="C750" s="79">
        <f t="shared" ca="1" si="636"/>
        <v>1942.7882857142852</v>
      </c>
      <c r="D750" s="79">
        <f t="shared" ca="1" si="645"/>
        <v>355.01828571428473</v>
      </c>
      <c r="E750" s="79">
        <f t="shared" ca="1" si="607"/>
        <v>1587.7700000000004</v>
      </c>
      <c r="F750" s="79">
        <f t="shared" ca="1" si="608"/>
        <v>1587.7700000000004</v>
      </c>
      <c r="G750" s="79">
        <f t="shared" ca="1" si="633"/>
        <v>1374471.3875714522</v>
      </c>
      <c r="H750" s="14">
        <f ca="1">SUM(F$12:F750)</f>
        <v>695254.21099999943</v>
      </c>
      <c r="I750" s="77">
        <f ca="1">SUM(D$12:D750)+SUMIF(E$12:E750, "&lt;0")</f>
        <v>679217.17657142819</v>
      </c>
      <c r="J750" s="14"/>
      <c r="K750" s="78">
        <v>44924</v>
      </c>
      <c r="L750" s="79">
        <f t="shared" ca="1" si="609"/>
        <v>1850.8969899038457</v>
      </c>
      <c r="M750" s="79">
        <f t="shared" ca="1" si="637"/>
        <v>1850.8969899038457</v>
      </c>
      <c r="N750" s="79">
        <f t="shared" ca="1" si="646"/>
        <v>263.12698990384524</v>
      </c>
      <c r="O750" s="79">
        <f t="shared" ca="1" si="610"/>
        <v>1587.7700000000004</v>
      </c>
      <c r="P750" s="79">
        <f t="shared" ca="1" si="611"/>
        <v>1587.7700000000004</v>
      </c>
      <c r="Q750" s="79">
        <f t="shared" ca="1" si="654"/>
        <v>1313179.8932658758</v>
      </c>
      <c r="R750" s="14">
        <f ca="1">SUM(P$12:P750)</f>
        <v>664378.73560769157</v>
      </c>
      <c r="S750" s="77">
        <f ca="1">SUM(N$12:N750)+SUMIF(O$12:O750, "&lt;0")</f>
        <v>648801.15765817231</v>
      </c>
      <c r="U750" s="78">
        <v>44924</v>
      </c>
      <c r="V750" s="79">
        <f t="shared" ca="1" si="612"/>
        <v>1250</v>
      </c>
      <c r="W750" s="79">
        <f t="shared" ca="1" si="638"/>
        <v>1250</v>
      </c>
      <c r="X750" s="79">
        <f t="shared" ca="1" si="647"/>
        <v>0</v>
      </c>
      <c r="Y750" s="79">
        <f t="shared" ca="1" si="613"/>
        <v>1250</v>
      </c>
      <c r="Z750" s="79">
        <f t="shared" ca="1" si="614"/>
        <v>1250</v>
      </c>
      <c r="AA750" s="79">
        <f t="shared" ca="1" si="655"/>
        <v>912381.60100000002</v>
      </c>
      <c r="AB750" s="14">
        <f ca="1">SUM(Z$12:Z750)</f>
        <v>462139.57699999999</v>
      </c>
      <c r="AC750" s="77">
        <f ca="1">SUM(X$12:X750)+SUMIF(Y$12:Y750, "&lt;0")</f>
        <v>450242.02399999998</v>
      </c>
      <c r="AE750" s="78">
        <v>44924</v>
      </c>
      <c r="AF750" s="79">
        <f t="shared" ca="1" si="615"/>
        <v>2000</v>
      </c>
      <c r="AG750" s="79">
        <f t="shared" ca="1" si="639"/>
        <v>2000</v>
      </c>
      <c r="AH750" s="79">
        <f t="shared" ca="1" si="648"/>
        <v>412.22999999999956</v>
      </c>
      <c r="AI750" s="79">
        <f t="shared" ca="1" si="616"/>
        <v>1587.7700000000004</v>
      </c>
      <c r="AJ750" s="79">
        <f t="shared" ca="1" si="617"/>
        <v>1587.7700000000004</v>
      </c>
      <c r="AK750" s="79">
        <f t="shared" ca="1" si="634"/>
        <v>1412081.4901089161</v>
      </c>
      <c r="AL750" s="14">
        <f ca="1">SUM(AJ$12:AJ750)</f>
        <v>714477.34700000007</v>
      </c>
      <c r="AM750" s="77">
        <f ca="1">SUM(AH$12:AH750)+SUMIF(AI$12:AI750, "&lt;0")</f>
        <v>697604.14310891624</v>
      </c>
      <c r="AO750" s="78">
        <v>44924</v>
      </c>
      <c r="AP750" s="79">
        <f t="shared" ca="1" si="618"/>
        <v>3000</v>
      </c>
      <c r="AQ750" s="79">
        <f t="shared" ca="1" si="640"/>
        <v>3000</v>
      </c>
      <c r="AR750" s="79">
        <f t="shared" ca="1" si="649"/>
        <v>848.10408046953034</v>
      </c>
      <c r="AS750" s="79">
        <f t="shared" ca="1" si="619"/>
        <v>2151.8959195304697</v>
      </c>
      <c r="AT750" s="79">
        <f t="shared" ca="1" si="620"/>
        <v>2151.8959195304697</v>
      </c>
      <c r="AU750" s="79">
        <f t="shared" ca="1" si="656"/>
        <v>2050967.7235622816</v>
      </c>
      <c r="AV750" s="14">
        <f ca="1">SUM(AT$12:AT750)</f>
        <v>1040104.715303372</v>
      </c>
      <c r="AW750" s="77">
        <f ca="1">SUM(AR$12:AR750)+SUMIF(AS$12:AS750, "&lt;0")</f>
        <v>1010863.00825891</v>
      </c>
      <c r="AX750" s="14"/>
      <c r="AZ750" s="78">
        <v>44924</v>
      </c>
      <c r="BA750" s="79">
        <f t="shared" ca="1" si="621"/>
        <v>1500</v>
      </c>
      <c r="BB750" s="79">
        <f t="shared" ca="1" si="641"/>
        <v>1500</v>
      </c>
      <c r="BC750" s="79">
        <f t="shared" ca="1" si="650"/>
        <v>0</v>
      </c>
      <c r="BD750" s="79">
        <f t="shared" ca="1" si="622"/>
        <v>1500</v>
      </c>
      <c r="BE750" s="79">
        <f t="shared" ca="1" si="623"/>
        <v>1500</v>
      </c>
      <c r="BF750" s="79">
        <f t="shared" ca="1" si="657"/>
        <v>1079131.601</v>
      </c>
      <c r="BG750" s="14">
        <f ca="1">SUM(BE$12:BE750)</f>
        <v>546389.57699999982</v>
      </c>
      <c r="BH750" s="77">
        <f ca="1">SUM(BC$12:BC750)+SUMIF(BD$12:BD750, "&lt;0")</f>
        <v>532742.02399999998</v>
      </c>
      <c r="BJ750" s="78">
        <v>44924</v>
      </c>
      <c r="BK750" s="79">
        <f t="shared" ca="1" si="624"/>
        <v>1750</v>
      </c>
      <c r="BL750" s="79">
        <f t="shared" ca="1" si="642"/>
        <v>1750</v>
      </c>
      <c r="BM750" s="79">
        <f t="shared" ca="1" si="651"/>
        <v>162.22999999999956</v>
      </c>
      <c r="BN750" s="79">
        <f t="shared" ca="1" si="625"/>
        <v>1587.7700000000004</v>
      </c>
      <c r="BO750" s="79">
        <f t="shared" ca="1" si="626"/>
        <v>1587.7700000000004</v>
      </c>
      <c r="BP750" s="79">
        <f t="shared" ca="1" si="658"/>
        <v>1245881.601</v>
      </c>
      <c r="BQ750" s="14">
        <f ca="1">SUM(BO$12:BO750)</f>
        <v>630477.34699999983</v>
      </c>
      <c r="BR750" s="77">
        <f ca="1">SUM(BM$12:BM750)+SUMIF(BN$12:BN750, "&lt;0")</f>
        <v>615404.25400000007</v>
      </c>
      <c r="BT750" s="78">
        <v>44924</v>
      </c>
      <c r="BU750" s="79">
        <f t="shared" ca="1" si="627"/>
        <v>2000</v>
      </c>
      <c r="BV750" s="79">
        <f t="shared" ca="1" si="643"/>
        <v>2000</v>
      </c>
      <c r="BW750" s="79">
        <f t="shared" ca="1" si="652"/>
        <v>412.22999999999956</v>
      </c>
      <c r="BX750" s="79">
        <f t="shared" ca="1" si="628"/>
        <v>1587.7700000000004</v>
      </c>
      <c r="BY750" s="79">
        <f t="shared" ca="1" si="629"/>
        <v>1587.7700000000004</v>
      </c>
      <c r="BZ750" s="79">
        <f t="shared" ca="1" si="635"/>
        <v>1412081.4901089161</v>
      </c>
      <c r="CA750" s="14">
        <f ca="1">SUM(BY$12:BY750)</f>
        <v>714477.34700000007</v>
      </c>
      <c r="CB750" s="77">
        <f ca="1">SUM(BW$12:BW750)+SUMIF(BX$12:BX750, "&lt;0")</f>
        <v>697604.14310891624</v>
      </c>
      <c r="CD750" s="78">
        <v>44924</v>
      </c>
      <c r="CE750" s="79">
        <f t="shared" ca="1" si="630"/>
        <v>2500</v>
      </c>
      <c r="CF750" s="79">
        <f t="shared" ca="1" si="644"/>
        <v>2500</v>
      </c>
      <c r="CG750" s="79">
        <f t="shared" ca="1" si="653"/>
        <v>686.22142955169693</v>
      </c>
      <c r="CH750" s="79">
        <f t="shared" ca="1" si="631"/>
        <v>1813.7785704483031</v>
      </c>
      <c r="CI750" s="79">
        <f t="shared" ca="1" si="632"/>
        <v>1813.7785704483031</v>
      </c>
      <c r="CJ750" s="79">
        <f t="shared" ca="1" si="659"/>
        <v>1736841.6999499127</v>
      </c>
      <c r="CK750" s="14">
        <f ca="1">SUM(CI$12:CI750)</f>
        <v>881501.00596508489</v>
      </c>
      <c r="CL750" s="77">
        <f ca="1">SUM(CG$12:CG750)+SUMIF(CH$12:CH750, "&lt;0")</f>
        <v>855340.69398482784</v>
      </c>
    </row>
    <row r="751" spans="1:90" x14ac:dyDescent="0.2">
      <c r="A751" s="56">
        <v>44925</v>
      </c>
      <c r="B751" s="76">
        <f ca="1">IF($A751&gt;= $C$5,$C$6, INDEX('[1]Historical Data'!$D$2:$D$742, MATCH(A751, '[1]Historical Data'!$B$2:$B$742, 0)))</f>
        <v>1942.7882857142852</v>
      </c>
      <c r="C751" s="79">
        <f t="shared" ca="1" si="636"/>
        <v>1942.7882857142852</v>
      </c>
      <c r="D751" s="79">
        <f t="shared" ca="1" si="645"/>
        <v>0</v>
      </c>
      <c r="E751" s="79">
        <f t="shared" ca="1" si="607"/>
        <v>1942.7882857142852</v>
      </c>
      <c r="F751" s="79">
        <f t="shared" ca="1" si="608"/>
        <v>1942.7882857142852</v>
      </c>
      <c r="G751" s="79">
        <f t="shared" ca="1" si="633"/>
        <v>1376414.1758571665</v>
      </c>
      <c r="H751" s="14">
        <f ca="1">SUM(F$12:F751)</f>
        <v>697196.99928571377</v>
      </c>
      <c r="I751" s="77">
        <f ca="1">SUM(D$12:D751)+SUMIF(E$12:E751, "&lt;0")</f>
        <v>679217.17657142819</v>
      </c>
      <c r="J751" s="14"/>
      <c r="K751" s="78">
        <v>44925</v>
      </c>
      <c r="L751" s="79">
        <f t="shared" ca="1" si="609"/>
        <v>1850.8969899038457</v>
      </c>
      <c r="M751" s="79">
        <f t="shared" ca="1" si="637"/>
        <v>1850.8969899038457</v>
      </c>
      <c r="N751" s="79">
        <f t="shared" ca="1" si="646"/>
        <v>0</v>
      </c>
      <c r="O751" s="79">
        <f t="shared" ca="1" si="610"/>
        <v>1850.8969899038457</v>
      </c>
      <c r="P751" s="79">
        <f t="shared" ca="1" si="611"/>
        <v>1850.8969899038457</v>
      </c>
      <c r="Q751" s="79">
        <f t="shared" ca="1" si="654"/>
        <v>1315030.7902557796</v>
      </c>
      <c r="R751" s="14">
        <f ca="1">SUM(P$12:P751)</f>
        <v>666229.63259759545</v>
      </c>
      <c r="S751" s="77">
        <f ca="1">SUM(N$12:N751)+SUMIF(O$12:O751, "&lt;0")</f>
        <v>648801.15765817231</v>
      </c>
      <c r="U751" s="78">
        <v>44925</v>
      </c>
      <c r="V751" s="79">
        <f t="shared" ca="1" si="612"/>
        <v>1250</v>
      </c>
      <c r="W751" s="79">
        <f t="shared" ca="1" si="638"/>
        <v>1250</v>
      </c>
      <c r="X751" s="79">
        <f t="shared" ca="1" si="647"/>
        <v>0</v>
      </c>
      <c r="Y751" s="79">
        <f t="shared" ca="1" si="613"/>
        <v>1250</v>
      </c>
      <c r="Z751" s="79">
        <f t="shared" ca="1" si="614"/>
        <v>1250</v>
      </c>
      <c r="AA751" s="79">
        <f t="shared" ca="1" si="655"/>
        <v>913631.60100000002</v>
      </c>
      <c r="AB751" s="14">
        <f ca="1">SUM(Z$12:Z751)</f>
        <v>463389.57699999999</v>
      </c>
      <c r="AC751" s="77">
        <f ca="1">SUM(X$12:X751)+SUMIF(Y$12:Y751, "&lt;0")</f>
        <v>450242.02399999998</v>
      </c>
      <c r="AE751" s="78">
        <v>44925</v>
      </c>
      <c r="AF751" s="79">
        <f t="shared" ca="1" si="615"/>
        <v>2000</v>
      </c>
      <c r="AG751" s="79">
        <f t="shared" ca="1" si="639"/>
        <v>2000</v>
      </c>
      <c r="AH751" s="79">
        <f t="shared" ca="1" si="648"/>
        <v>15.237000000003718</v>
      </c>
      <c r="AI751" s="79">
        <f t="shared" ca="1" si="616"/>
        <v>1984.7629999999963</v>
      </c>
      <c r="AJ751" s="79">
        <f t="shared" ca="1" si="617"/>
        <v>1984.7629999999963</v>
      </c>
      <c r="AK751" s="79">
        <f t="shared" ca="1" si="634"/>
        <v>1414081.4901089161</v>
      </c>
      <c r="AL751" s="14">
        <f ca="1">SUM(AJ$12:AJ751)</f>
        <v>716462.1100000001</v>
      </c>
      <c r="AM751" s="77">
        <f ca="1">SUM(AH$12:AH751)+SUMIF(AI$12:AI751, "&lt;0")</f>
        <v>697619.3801089162</v>
      </c>
      <c r="AO751" s="78">
        <v>44925</v>
      </c>
      <c r="AP751" s="79">
        <f t="shared" ca="1" si="618"/>
        <v>3000</v>
      </c>
      <c r="AQ751" s="79">
        <f t="shared" ca="1" si="640"/>
        <v>3000</v>
      </c>
      <c r="AR751" s="79">
        <f t="shared" ca="1" si="649"/>
        <v>451.1110804695345</v>
      </c>
      <c r="AS751" s="79">
        <f t="shared" ca="1" si="619"/>
        <v>2548.8889195304655</v>
      </c>
      <c r="AT751" s="79">
        <f t="shared" ca="1" si="620"/>
        <v>2548.8889195304655</v>
      </c>
      <c r="AU751" s="79">
        <f t="shared" ca="1" si="656"/>
        <v>2053967.7235622816</v>
      </c>
      <c r="AV751" s="14">
        <f ca="1">SUM(AT$12:AT751)</f>
        <v>1042653.6042229024</v>
      </c>
      <c r="AW751" s="77">
        <f ca="1">SUM(AR$12:AR751)+SUMIF(AS$12:AS751, "&lt;0")</f>
        <v>1011314.1193393796</v>
      </c>
      <c r="AX751" s="14"/>
      <c r="AZ751" s="78">
        <v>44925</v>
      </c>
      <c r="BA751" s="79">
        <f t="shared" ca="1" si="621"/>
        <v>1500</v>
      </c>
      <c r="BB751" s="79">
        <f t="shared" ca="1" si="641"/>
        <v>1500</v>
      </c>
      <c r="BC751" s="79">
        <f t="shared" ca="1" si="650"/>
        <v>0</v>
      </c>
      <c r="BD751" s="79">
        <f t="shared" ca="1" si="622"/>
        <v>1500</v>
      </c>
      <c r="BE751" s="79">
        <f t="shared" ca="1" si="623"/>
        <v>1500</v>
      </c>
      <c r="BF751" s="79">
        <f t="shared" ca="1" si="657"/>
        <v>1080631.601</v>
      </c>
      <c r="BG751" s="14">
        <f ca="1">SUM(BE$12:BE751)</f>
        <v>547889.57699999982</v>
      </c>
      <c r="BH751" s="77">
        <f ca="1">SUM(BC$12:BC751)+SUMIF(BD$12:BD751, "&lt;0")</f>
        <v>532742.02399999998</v>
      </c>
      <c r="BJ751" s="78">
        <v>44925</v>
      </c>
      <c r="BK751" s="79">
        <f t="shared" ca="1" si="624"/>
        <v>1750</v>
      </c>
      <c r="BL751" s="79">
        <f t="shared" ca="1" si="642"/>
        <v>1750</v>
      </c>
      <c r="BM751" s="79">
        <f t="shared" ca="1" si="651"/>
        <v>0</v>
      </c>
      <c r="BN751" s="79">
        <f t="shared" ca="1" si="625"/>
        <v>1750</v>
      </c>
      <c r="BO751" s="79">
        <f t="shared" ca="1" si="626"/>
        <v>1750</v>
      </c>
      <c r="BP751" s="79">
        <f t="shared" ca="1" si="658"/>
        <v>1247631.601</v>
      </c>
      <c r="BQ751" s="14">
        <f ca="1">SUM(BO$12:BO751)</f>
        <v>632227.34699999983</v>
      </c>
      <c r="BR751" s="77">
        <f ca="1">SUM(BM$12:BM751)+SUMIF(BN$12:BN751, "&lt;0")</f>
        <v>615404.25400000007</v>
      </c>
      <c r="BT751" s="78">
        <v>44925</v>
      </c>
      <c r="BU751" s="79">
        <f t="shared" ca="1" si="627"/>
        <v>2000</v>
      </c>
      <c r="BV751" s="79">
        <f t="shared" ca="1" si="643"/>
        <v>2000</v>
      </c>
      <c r="BW751" s="79">
        <f t="shared" ca="1" si="652"/>
        <v>15.237000000003718</v>
      </c>
      <c r="BX751" s="79">
        <f t="shared" ca="1" si="628"/>
        <v>1984.7629999999963</v>
      </c>
      <c r="BY751" s="79">
        <f t="shared" ca="1" si="629"/>
        <v>1984.7629999999963</v>
      </c>
      <c r="BZ751" s="79">
        <f t="shared" ca="1" si="635"/>
        <v>1414081.4901089161</v>
      </c>
      <c r="CA751" s="14">
        <f ca="1">SUM(BY$12:BY751)</f>
        <v>716462.1100000001</v>
      </c>
      <c r="CB751" s="77">
        <f ca="1">SUM(BW$12:BW751)+SUMIF(BX$12:BX751, "&lt;0")</f>
        <v>697619.3801089162</v>
      </c>
      <c r="CD751" s="78">
        <v>44925</v>
      </c>
      <c r="CE751" s="79">
        <f t="shared" ca="1" si="630"/>
        <v>2500</v>
      </c>
      <c r="CF751" s="79">
        <f t="shared" ca="1" si="644"/>
        <v>2500</v>
      </c>
      <c r="CG751" s="79">
        <f t="shared" ca="1" si="653"/>
        <v>312.73367619880401</v>
      </c>
      <c r="CH751" s="79">
        <f t="shared" ca="1" si="631"/>
        <v>2187.266323801196</v>
      </c>
      <c r="CI751" s="79">
        <f t="shared" ca="1" si="632"/>
        <v>2187.266323801196</v>
      </c>
      <c r="CJ751" s="79">
        <f t="shared" ca="1" si="659"/>
        <v>1739341.6999499127</v>
      </c>
      <c r="CK751" s="14">
        <f ca="1">SUM(CI$12:CI751)</f>
        <v>883688.27228888613</v>
      </c>
      <c r="CL751" s="77">
        <f ca="1">SUM(CG$12:CG751)+SUMIF(CH$12:CH751, "&lt;0")</f>
        <v>855653.4276610266</v>
      </c>
    </row>
    <row r="752" spans="1:90" x14ac:dyDescent="0.2">
      <c r="A752" s="64">
        <v>44926</v>
      </c>
      <c r="B752" s="80">
        <f ca="1">IF($A752&gt;= $C$5,$C$6, INDEX('[1]Historical Data'!$D$2:$D$742, MATCH(A752, '[1]Historical Data'!$B$2:$B$742, 0)))</f>
        <v>1942.7882857142852</v>
      </c>
      <c r="C752" s="81">
        <f t="shared" ca="1" si="636"/>
        <v>1942.7882857142852</v>
      </c>
      <c r="D752" s="81">
        <f t="shared" ca="1" si="645"/>
        <v>536.16457142858008</v>
      </c>
      <c r="E752" s="81">
        <f t="shared" ca="1" si="607"/>
        <v>1406.6237142857051</v>
      </c>
      <c r="F752" s="81">
        <f t="shared" ca="1" si="608"/>
        <v>1406.6237142857051</v>
      </c>
      <c r="G752" s="81">
        <f t="shared" ca="1" si="633"/>
        <v>1378356.9641428809</v>
      </c>
      <c r="H752" s="22">
        <f ca="1">SUM(F$12:F752)</f>
        <v>698603.62299999944</v>
      </c>
      <c r="I752" s="63">
        <f ca="1">SUM(D$12:D752)+SUMIF(E$12:E752, "&lt;0")</f>
        <v>679753.34114285675</v>
      </c>
      <c r="J752" s="14"/>
      <c r="K752" s="82">
        <v>44926</v>
      </c>
      <c r="L752" s="81">
        <f t="shared" ca="1" si="609"/>
        <v>1850.8969899038457</v>
      </c>
      <c r="M752" s="81">
        <f t="shared" ca="1" si="637"/>
        <v>1850.8969899038457</v>
      </c>
      <c r="N752" s="81">
        <f t="shared" ca="1" si="646"/>
        <v>352.3819798077011</v>
      </c>
      <c r="O752" s="81">
        <f t="shared" ca="1" si="610"/>
        <v>1498.5150100961446</v>
      </c>
      <c r="P752" s="81">
        <f t="shared" ca="1" si="611"/>
        <v>1498.5150100961446</v>
      </c>
      <c r="Q752" s="81">
        <f t="shared" ca="1" si="654"/>
        <v>1316881.6872456835</v>
      </c>
      <c r="R752" s="22">
        <f ca="1">SUM(P$12:P752)</f>
        <v>667728.14760769159</v>
      </c>
      <c r="S752" s="63">
        <f ca="1">SUM(N$12:N752)+SUMIF(O$12:O752, "&lt;0")</f>
        <v>649153.53963798005</v>
      </c>
      <c r="U752" s="82">
        <v>44926</v>
      </c>
      <c r="V752" s="81">
        <f t="shared" ca="1" si="612"/>
        <v>1250</v>
      </c>
      <c r="W752" s="81">
        <f t="shared" ca="1" si="638"/>
        <v>1250</v>
      </c>
      <c r="X752" s="81">
        <f t="shared" ca="1" si="647"/>
        <v>0</v>
      </c>
      <c r="Y752" s="81">
        <f t="shared" ca="1" si="613"/>
        <v>1250</v>
      </c>
      <c r="Z752" s="81">
        <f t="shared" ca="1" si="614"/>
        <v>1250</v>
      </c>
      <c r="AA752" s="81">
        <f t="shared" ca="1" si="655"/>
        <v>914881.60100000002</v>
      </c>
      <c r="AB752" s="22">
        <f ca="1">SUM(Z$12:Z752)</f>
        <v>464639.57699999999</v>
      </c>
      <c r="AC752" s="63">
        <f ca="1">SUM(X$12:X752)+SUMIF(Y$12:Y752, "&lt;0")</f>
        <v>450242.02399999998</v>
      </c>
      <c r="AE752" s="82">
        <v>44926</v>
      </c>
      <c r="AF752" s="81">
        <f t="shared" ca="1" si="615"/>
        <v>2000</v>
      </c>
      <c r="AG752" s="81">
        <f t="shared" ca="1" si="639"/>
        <v>2000</v>
      </c>
      <c r="AH752" s="81">
        <f t="shared" ca="1" si="648"/>
        <v>635.35100000000602</v>
      </c>
      <c r="AI752" s="81">
        <f t="shared" ca="1" si="616"/>
        <v>1364.648999999994</v>
      </c>
      <c r="AJ752" s="81">
        <f t="shared" ca="1" si="617"/>
        <v>1364.648999999994</v>
      </c>
      <c r="AK752" s="81">
        <f t="shared" ca="1" si="634"/>
        <v>1416081.4901089161</v>
      </c>
      <c r="AL752" s="22">
        <f ca="1">SUM(AJ$12:AJ752)</f>
        <v>717826.75900000008</v>
      </c>
      <c r="AM752" s="63">
        <f ca="1">SUM(AH$12:AH752)+SUMIF(AI$12:AI752, "&lt;0")</f>
        <v>698254.73110891622</v>
      </c>
      <c r="AO752" s="82">
        <v>44926</v>
      </c>
      <c r="AP752" s="81">
        <f t="shared" ca="1" si="618"/>
        <v>3000</v>
      </c>
      <c r="AQ752" s="81">
        <f t="shared" ca="1" si="640"/>
        <v>3000</v>
      </c>
      <c r="AR752" s="81">
        <f t="shared" ca="1" si="649"/>
        <v>1071.2250804695368</v>
      </c>
      <c r="AS752" s="81">
        <f t="shared" ca="1" si="619"/>
        <v>1928.7749195304632</v>
      </c>
      <c r="AT752" s="81">
        <f t="shared" ca="1" si="620"/>
        <v>1928.7749195304632</v>
      </c>
      <c r="AU752" s="81">
        <f t="shared" ca="1" si="656"/>
        <v>2056967.7235622816</v>
      </c>
      <c r="AV752" s="22">
        <f ca="1">SUM(AT$12:AT752)</f>
        <v>1044582.3791424329</v>
      </c>
      <c r="AW752" s="63">
        <f ca="1">SUM(AR$12:AR752)+SUMIF(AS$12:AS752, "&lt;0")</f>
        <v>1012385.3444198491</v>
      </c>
      <c r="AX752" s="14"/>
      <c r="AZ752" s="82">
        <v>44926</v>
      </c>
      <c r="BA752" s="81">
        <f t="shared" ca="1" si="621"/>
        <v>1500</v>
      </c>
      <c r="BB752" s="81">
        <f t="shared" ca="1" si="641"/>
        <v>1500</v>
      </c>
      <c r="BC752" s="81">
        <f t="shared" ca="1" si="650"/>
        <v>0</v>
      </c>
      <c r="BD752" s="81">
        <f t="shared" ca="1" si="622"/>
        <v>1500</v>
      </c>
      <c r="BE752" s="81">
        <f t="shared" ca="1" si="623"/>
        <v>1500</v>
      </c>
      <c r="BF752" s="81">
        <f t="shared" ca="1" si="657"/>
        <v>1082131.601</v>
      </c>
      <c r="BG752" s="22">
        <f ca="1">SUM(BE$12:BE752)</f>
        <v>549389.57699999982</v>
      </c>
      <c r="BH752" s="63">
        <f ca="1">SUM(BC$12:BC752)+SUMIF(BD$12:BD752, "&lt;0")</f>
        <v>532742.02399999998</v>
      </c>
      <c r="BJ752" s="82">
        <v>44926</v>
      </c>
      <c r="BK752" s="81">
        <f t="shared" ca="1" si="624"/>
        <v>1750</v>
      </c>
      <c r="BL752" s="81">
        <f t="shared" ca="1" si="642"/>
        <v>1750</v>
      </c>
      <c r="BM752" s="81">
        <f t="shared" ca="1" si="651"/>
        <v>150.58800000000974</v>
      </c>
      <c r="BN752" s="81">
        <f t="shared" ca="1" si="625"/>
        <v>1599.4119999999903</v>
      </c>
      <c r="BO752" s="81">
        <f t="shared" ca="1" si="626"/>
        <v>1599.4119999999903</v>
      </c>
      <c r="BP752" s="81">
        <f t="shared" ca="1" si="658"/>
        <v>1249381.601</v>
      </c>
      <c r="BQ752" s="22">
        <f ca="1">SUM(BO$12:BO752)</f>
        <v>633826.75899999985</v>
      </c>
      <c r="BR752" s="63">
        <f ca="1">SUM(BM$12:BM752)+SUMIF(BN$12:BN752, "&lt;0")</f>
        <v>615554.84200000006</v>
      </c>
      <c r="BT752" s="82">
        <v>44926</v>
      </c>
      <c r="BU752" s="81">
        <f t="shared" ca="1" si="627"/>
        <v>2000</v>
      </c>
      <c r="BV752" s="81">
        <f t="shared" ca="1" si="643"/>
        <v>2000</v>
      </c>
      <c r="BW752" s="81">
        <f t="shared" ca="1" si="652"/>
        <v>635.35100000000602</v>
      </c>
      <c r="BX752" s="81">
        <f t="shared" ca="1" si="628"/>
        <v>1364.648999999994</v>
      </c>
      <c r="BY752" s="81">
        <f t="shared" ca="1" si="629"/>
        <v>1364.648999999994</v>
      </c>
      <c r="BZ752" s="81">
        <f t="shared" ca="1" si="635"/>
        <v>1416081.4901089161</v>
      </c>
      <c r="CA752" s="22">
        <f ca="1">SUM(BY$12:BY752)</f>
        <v>717826.75900000008</v>
      </c>
      <c r="CB752" s="63">
        <f ca="1">SUM(BW$12:BW752)+SUMIF(BX$12:BX752, "&lt;0")</f>
        <v>698254.73110891622</v>
      </c>
      <c r="CD752" s="82">
        <v>44926</v>
      </c>
      <c r="CE752" s="81">
        <f t="shared" ca="1" si="630"/>
        <v>2500</v>
      </c>
      <c r="CF752" s="81">
        <f t="shared" ca="1" si="644"/>
        <v>2500</v>
      </c>
      <c r="CG752" s="81">
        <f t="shared" ca="1" si="653"/>
        <v>956.35292284590923</v>
      </c>
      <c r="CH752" s="81">
        <f t="shared" ca="1" si="631"/>
        <v>1543.6470771540908</v>
      </c>
      <c r="CI752" s="81">
        <f t="shared" ca="1" si="632"/>
        <v>1543.6470771540908</v>
      </c>
      <c r="CJ752" s="81">
        <f t="shared" ca="1" si="659"/>
        <v>1741841.6999499127</v>
      </c>
      <c r="CK752" s="22">
        <f ca="1">SUM(CI$12:CI752)</f>
        <v>885231.91936604027</v>
      </c>
      <c r="CL752" s="63">
        <f ca="1">SUM(CG$12:CG752)+SUMIF(CH$12:CH752, "&lt;0")</f>
        <v>856609.78058387246</v>
      </c>
    </row>
  </sheetData>
  <sheetProtection selectLockedCells="1" selectUnlockedCells="1"/>
  <mergeCells count="80">
    <mergeCell ref="BT10:CB10"/>
    <mergeCell ref="CD10:CL10"/>
    <mergeCell ref="BJ9:BK9"/>
    <mergeCell ref="BT9:BU9"/>
    <mergeCell ref="CD9:CE9"/>
    <mergeCell ref="A10:I10"/>
    <mergeCell ref="K10:S10"/>
    <mergeCell ref="U10:AC10"/>
    <mergeCell ref="AE10:AM10"/>
    <mergeCell ref="AO10:AW10"/>
    <mergeCell ref="AZ10:BH10"/>
    <mergeCell ref="BJ10:BR10"/>
    <mergeCell ref="A9:B9"/>
    <mergeCell ref="K9:L9"/>
    <mergeCell ref="U9:V9"/>
    <mergeCell ref="AE9:AF9"/>
    <mergeCell ref="AO9:AP9"/>
    <mergeCell ref="AZ9:BA9"/>
    <mergeCell ref="CD7:CE7"/>
    <mergeCell ref="A8:B8"/>
    <mergeCell ref="K8:L8"/>
    <mergeCell ref="U8:V8"/>
    <mergeCell ref="AE8:AF8"/>
    <mergeCell ref="AO8:AP8"/>
    <mergeCell ref="AZ8:BA8"/>
    <mergeCell ref="BJ8:BK8"/>
    <mergeCell ref="BT8:BU8"/>
    <mergeCell ref="CD8:CE8"/>
    <mergeCell ref="BT6:BU6"/>
    <mergeCell ref="CD6:CE6"/>
    <mergeCell ref="A7:B7"/>
    <mergeCell ref="K7:L7"/>
    <mergeCell ref="U7:V7"/>
    <mergeCell ref="AE7:AF7"/>
    <mergeCell ref="AO7:AP7"/>
    <mergeCell ref="AZ7:BA7"/>
    <mergeCell ref="BJ7:BK7"/>
    <mergeCell ref="BT7:BU7"/>
    <mergeCell ref="BJ5:BK5"/>
    <mergeCell ref="BT5:BU5"/>
    <mergeCell ref="CD5:CE5"/>
    <mergeCell ref="A6:B6"/>
    <mergeCell ref="K6:L6"/>
    <mergeCell ref="U6:V6"/>
    <mergeCell ref="AE6:AF6"/>
    <mergeCell ref="AO6:AP6"/>
    <mergeCell ref="AZ6:BA6"/>
    <mergeCell ref="BJ6:BK6"/>
    <mergeCell ref="A5:B5"/>
    <mergeCell ref="K5:L5"/>
    <mergeCell ref="U5:V5"/>
    <mergeCell ref="AE5:AF5"/>
    <mergeCell ref="AO5:AP5"/>
    <mergeCell ref="AZ5:BA5"/>
    <mergeCell ref="CD3:CL3"/>
    <mergeCell ref="A4:C4"/>
    <mergeCell ref="K4:M4"/>
    <mergeCell ref="U4:W4"/>
    <mergeCell ref="AE4:AG4"/>
    <mergeCell ref="AO4:AQ4"/>
    <mergeCell ref="AZ4:BB4"/>
    <mergeCell ref="BJ4:BL4"/>
    <mergeCell ref="BT4:BV4"/>
    <mergeCell ref="CD4:CF4"/>
    <mergeCell ref="AO2:AW2"/>
    <mergeCell ref="AZ2:CL2"/>
    <mergeCell ref="A3:I3"/>
    <mergeCell ref="K3:S3"/>
    <mergeCell ref="U3:AC3"/>
    <mergeCell ref="AE3:AM3"/>
    <mergeCell ref="AO3:AW3"/>
    <mergeCell ref="AZ3:BH3"/>
    <mergeCell ref="BJ3:BR3"/>
    <mergeCell ref="BT3:CB3"/>
    <mergeCell ref="A1:I1"/>
    <mergeCell ref="K1:S1"/>
    <mergeCell ref="A2:I2"/>
    <mergeCell ref="K2:S2"/>
    <mergeCell ref="U2:AC2"/>
    <mergeCell ref="AE2:AM2"/>
  </mergeCells>
  <hyperlinks>
    <hyperlink ref="A1:D1" r:id="rId1" display="Data Source: Bloomberg Vaccine Tracker" xr:uid="{E70C10C6-B157-4D86-913E-90E4D749FB8D}"/>
    <hyperlink ref="K391:P391" r:id="rId2" display="Data Source: Bloomberg Vaccine Tracker" xr:uid="{3EB0D975-5706-4FDA-8B2C-3BB197B72A14}"/>
    <hyperlink ref="AZ391:BE391" r:id="rId3" display="Data Source: Bloomberg Vaccine Tracker" xr:uid="{87B67055-DD07-4857-AC96-3FFE303476AD}"/>
    <hyperlink ref="BJ391:BO391" r:id="rId4" display="Data Source: Bloomberg Vaccine Tracker" xr:uid="{6A8DA4C9-2084-436D-B1DC-BDBB64822327}"/>
    <hyperlink ref="BT391:BY391" r:id="rId5" display="Data Source: Bloomberg Vaccine Tracker" xr:uid="{BA30AC74-7D6D-4D70-AD44-DE35C944C7A4}"/>
    <hyperlink ref="CD391:CI391" r:id="rId6" display="Data Source: Bloomberg Vaccine Tracker" xr:uid="{1218729A-BAD8-4329-84D1-8AAEA027864C}"/>
    <hyperlink ref="AO391:AT391" r:id="rId7" display="Data Source: Bloomberg Vaccine Tracker" xr:uid="{E44A99D5-3FC0-4158-AF41-D30455EF2B41}"/>
    <hyperlink ref="BB391" r:id="rId8" display="Data Source: Bloomberg Vaccine Tracker" xr:uid="{8BEAA2AB-FE30-4C4E-AFAD-4C1020A1E014}"/>
    <hyperlink ref="BL391" r:id="rId9" display="Data Source: Bloomberg Vaccine Tracker" xr:uid="{E1E1ED38-8695-4C89-B35E-0DE8B5F15936}"/>
    <hyperlink ref="BV391" r:id="rId10" display="Data Source: Bloomberg Vaccine Tracker" xr:uid="{6D7256FE-9744-4F30-A3DE-38904F03D1BA}"/>
    <hyperlink ref="CF391" r:id="rId11" display="Data Source: Bloomberg Vaccine Tracker" xr:uid="{5C5474B7-0D4B-45BE-8407-3D1DECCC9F25}"/>
    <hyperlink ref="U391:Z391" r:id="rId12" display="Data Source: Bloomberg Vaccine Tracker" xr:uid="{2D04C82D-F43D-4DBD-879A-5CCEA68DEC4D}"/>
    <hyperlink ref="W391" r:id="rId13" display="Data Source: Bloomberg Vaccine Tracker" xr:uid="{4424F998-A4FC-4E7F-9BA3-A2EC8F2E700F}"/>
    <hyperlink ref="AE391:AJ391" r:id="rId14" display="Data Source: Bloomberg Vaccine Tracker" xr:uid="{55A63CEA-3990-4602-983C-18AFA77AC777}"/>
    <hyperlink ref="AG391" r:id="rId15" display="Data Source: Bloomberg Vaccine Tracker" xr:uid="{8F274851-F004-4DB1-8445-729791B33203}"/>
  </hyperlinks>
  <pageMargins left="0.7" right="0.7" top="0.75" bottom="0.75" header="0.3" footer="0.3"/>
  <pageSetup orientation="portrait" horizontalDpi="90" verticalDpi="90"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5AAE-5CB0-40F1-A06A-2B9C1D31B29E}">
  <sheetPr codeName="Sheet2"/>
  <dimension ref="A1:BI745"/>
  <sheetViews>
    <sheetView topLeftCell="B31" zoomScaleNormal="100" workbookViewId="0">
      <selection activeCell="F73" sqref="F73"/>
    </sheetView>
  </sheetViews>
  <sheetFormatPr defaultRowHeight="11.25" x14ac:dyDescent="0.2"/>
  <cols>
    <col min="1" max="1" width="6.5" style="2" hidden="1" customWidth="1"/>
    <col min="2" max="2" width="28.6640625" style="2" bestFit="1" customWidth="1"/>
    <col min="3" max="3" width="14.33203125" style="2" bestFit="1" customWidth="1"/>
    <col min="4" max="4" width="13.5" style="2" bestFit="1" customWidth="1"/>
    <col min="5" max="5" width="19.1640625" style="2" bestFit="1" customWidth="1"/>
    <col min="6" max="6" width="8.1640625" style="2" bestFit="1" customWidth="1"/>
    <col min="7" max="7" width="5.6640625" style="2" hidden="1" customWidth="1"/>
    <col min="8" max="8" width="9.1640625" style="2" hidden="1" customWidth="1"/>
    <col min="9" max="9" width="7.6640625" style="2" hidden="1" customWidth="1"/>
    <col min="10" max="10" width="8.33203125" style="32" hidden="1" customWidth="1"/>
    <col min="11" max="11" width="5.83203125" style="2" customWidth="1"/>
    <col min="12" max="60" width="11.83203125" style="2" customWidth="1"/>
    <col min="61" max="61" width="12.33203125" style="2" customWidth="1"/>
    <col min="62" max="16384" width="9.33203125" style="2"/>
  </cols>
  <sheetData>
    <row r="1" spans="1:61" ht="22.5" x14ac:dyDescent="0.2">
      <c r="A1" s="24" t="s">
        <v>92</v>
      </c>
      <c r="B1" s="25" t="s">
        <v>93</v>
      </c>
      <c r="C1" s="25" t="s">
        <v>94</v>
      </c>
      <c r="D1" s="25" t="s">
        <v>95</v>
      </c>
      <c r="E1" s="25" t="s">
        <v>96</v>
      </c>
      <c r="F1" s="25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L1" s="26" t="s">
        <v>102</v>
      </c>
      <c r="M1" s="26"/>
      <c r="N1" s="26"/>
      <c r="O1" s="26"/>
      <c r="P1" s="26"/>
      <c r="Q1" s="26"/>
      <c r="R1" s="26"/>
      <c r="S1" s="26"/>
      <c r="T1" s="26"/>
      <c r="U1" s="27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x14ac:dyDescent="0.2">
      <c r="A2" s="2">
        <v>1</v>
      </c>
      <c r="B2" s="29">
        <v>44186</v>
      </c>
      <c r="C2" s="30">
        <v>342.613</v>
      </c>
      <c r="D2" s="30">
        <v>342.613</v>
      </c>
      <c r="E2" s="31" t="s">
        <v>89</v>
      </c>
      <c r="F2" s="30" t="s">
        <v>89</v>
      </c>
      <c r="G2" s="30"/>
      <c r="H2" s="30"/>
      <c r="I2" s="30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61" ht="11.25" customHeight="1" x14ac:dyDescent="0.2">
      <c r="A3" s="2">
        <v>2</v>
      </c>
      <c r="B3" s="29">
        <v>44187</v>
      </c>
      <c r="C3" s="30">
        <v>561.66</v>
      </c>
      <c r="D3" s="33">
        <f t="shared" ref="D3:D66" ca="1" si="0">IF(B3&lt;TODAY(), C3-C2, "NA")</f>
        <v>219.04699999999997</v>
      </c>
      <c r="E3" s="31" t="s">
        <v>89</v>
      </c>
      <c r="F3" s="30" t="s">
        <v>89</v>
      </c>
      <c r="G3" s="30"/>
      <c r="H3" s="30"/>
      <c r="I3" s="30"/>
      <c r="L3" s="34" t="s">
        <v>103</v>
      </c>
      <c r="M3" s="34"/>
      <c r="N3" s="34"/>
      <c r="O3" s="34"/>
      <c r="P3" s="34"/>
      <c r="Q3" s="34"/>
      <c r="R3" s="34"/>
      <c r="S3" s="34"/>
      <c r="T3" s="34"/>
      <c r="U3" s="25"/>
      <c r="V3" s="34" t="s">
        <v>104</v>
      </c>
      <c r="W3" s="34"/>
      <c r="X3" s="34"/>
      <c r="Y3" s="34"/>
      <c r="Z3" s="34"/>
      <c r="AA3" s="34"/>
      <c r="AB3" s="34"/>
      <c r="AC3" s="34"/>
      <c r="AD3" s="34"/>
      <c r="AE3" s="35"/>
      <c r="AF3" s="36" t="s">
        <v>105</v>
      </c>
      <c r="AG3" s="36"/>
      <c r="AH3" s="36"/>
      <c r="AI3" s="36"/>
      <c r="AJ3" s="36"/>
      <c r="AK3" s="36"/>
      <c r="AL3" s="36"/>
      <c r="AM3" s="36"/>
      <c r="AN3" s="36"/>
      <c r="AO3" s="35"/>
      <c r="AP3" s="36" t="s">
        <v>106</v>
      </c>
      <c r="AQ3" s="36"/>
      <c r="AR3" s="36"/>
      <c r="AS3" s="36"/>
      <c r="AT3" s="36"/>
      <c r="AU3" s="36"/>
      <c r="AV3" s="36"/>
      <c r="AW3" s="36"/>
      <c r="AX3" s="36"/>
      <c r="AZ3" s="36" t="s">
        <v>107</v>
      </c>
      <c r="BA3" s="36"/>
      <c r="BB3" s="36"/>
      <c r="BC3" s="36"/>
      <c r="BD3" s="36"/>
      <c r="BE3" s="36"/>
      <c r="BF3" s="36"/>
      <c r="BG3" s="36"/>
      <c r="BH3" s="36"/>
      <c r="BI3" s="5"/>
    </row>
    <row r="4" spans="1:61" x14ac:dyDescent="0.2">
      <c r="A4" s="2">
        <v>3</v>
      </c>
      <c r="B4" s="29">
        <v>44188</v>
      </c>
      <c r="C4" s="30">
        <v>1117.8009999999999</v>
      </c>
      <c r="D4" s="33">
        <f t="shared" ca="1" si="0"/>
        <v>556.14099999999996</v>
      </c>
      <c r="E4" s="31" t="s">
        <v>89</v>
      </c>
      <c r="F4" s="30" t="s">
        <v>89</v>
      </c>
      <c r="G4" s="30"/>
      <c r="H4" s="30"/>
      <c r="I4" s="30"/>
      <c r="L4" s="34"/>
      <c r="M4" s="34"/>
      <c r="N4" s="34"/>
      <c r="O4" s="34"/>
      <c r="P4" s="34"/>
      <c r="Q4" s="34"/>
      <c r="R4" s="34"/>
      <c r="S4" s="34"/>
      <c r="T4" s="34"/>
      <c r="U4" s="25"/>
      <c r="V4" s="34"/>
      <c r="W4" s="34"/>
      <c r="X4" s="34"/>
      <c r="Y4" s="34"/>
      <c r="Z4" s="34"/>
      <c r="AA4" s="34"/>
      <c r="AB4" s="34"/>
      <c r="AC4" s="34"/>
      <c r="AD4" s="34"/>
      <c r="AE4" s="35"/>
      <c r="AF4" s="36"/>
      <c r="AG4" s="36"/>
      <c r="AH4" s="36"/>
      <c r="AI4" s="36"/>
      <c r="AJ4" s="36"/>
      <c r="AK4" s="36"/>
      <c r="AL4" s="36"/>
      <c r="AM4" s="36"/>
      <c r="AN4" s="36"/>
      <c r="AO4" s="35"/>
      <c r="AP4" s="36"/>
      <c r="AQ4" s="36"/>
      <c r="AR4" s="36"/>
      <c r="AS4" s="36"/>
      <c r="AT4" s="36"/>
      <c r="AU4" s="36"/>
      <c r="AV4" s="36"/>
      <c r="AW4" s="36"/>
      <c r="AX4" s="36"/>
      <c r="AZ4" s="36"/>
      <c r="BA4" s="36"/>
      <c r="BB4" s="36"/>
      <c r="BC4" s="36"/>
      <c r="BD4" s="36"/>
      <c r="BE4" s="36"/>
      <c r="BF4" s="36"/>
      <c r="BG4" s="36"/>
      <c r="BH4" s="36"/>
      <c r="BI4" s="5"/>
    </row>
    <row r="5" spans="1:61" ht="11.25" customHeight="1" x14ac:dyDescent="0.2">
      <c r="A5" s="2">
        <v>4</v>
      </c>
      <c r="B5" s="29">
        <v>44189</v>
      </c>
      <c r="C5" s="30">
        <v>1229.009</v>
      </c>
      <c r="D5" s="33">
        <f t="shared" ca="1" si="0"/>
        <v>111.20800000000008</v>
      </c>
      <c r="E5" s="31" t="s">
        <v>89</v>
      </c>
      <c r="F5" s="30" t="s">
        <v>89</v>
      </c>
      <c r="G5" s="30"/>
      <c r="H5" s="30"/>
      <c r="I5" s="30"/>
      <c r="L5" s="35"/>
      <c r="M5" s="35"/>
      <c r="N5" s="35"/>
      <c r="O5" s="35"/>
      <c r="P5" s="35"/>
      <c r="Q5" s="35"/>
      <c r="R5" s="35"/>
      <c r="S5" s="35"/>
      <c r="T5" s="35"/>
      <c r="U5" s="25"/>
      <c r="W5" s="35"/>
      <c r="X5" s="35"/>
      <c r="Y5" s="35"/>
      <c r="Z5" s="35"/>
      <c r="AA5" s="35"/>
      <c r="AB5" s="35"/>
      <c r="AC5" s="35"/>
      <c r="AD5" s="35"/>
      <c r="AE5" s="35"/>
      <c r="AG5" s="35"/>
      <c r="AH5" s="35"/>
      <c r="AI5" s="35"/>
      <c r="AJ5" s="35"/>
      <c r="AK5" s="35"/>
      <c r="AL5" s="35"/>
      <c r="AM5" s="35"/>
      <c r="AN5" s="35"/>
      <c r="AO5" s="3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  <c r="BD5" s="5"/>
      <c r="BE5" s="5"/>
      <c r="BF5" s="5"/>
      <c r="BG5" s="5"/>
    </row>
    <row r="6" spans="1:61" ht="11.25" customHeight="1" x14ac:dyDescent="0.2">
      <c r="A6" s="2">
        <v>5</v>
      </c>
      <c r="B6" s="29">
        <v>44190</v>
      </c>
      <c r="C6" s="30">
        <v>1229.009</v>
      </c>
      <c r="D6" s="33">
        <f t="shared" ca="1" si="0"/>
        <v>0</v>
      </c>
      <c r="E6" s="31" t="s">
        <v>89</v>
      </c>
      <c r="F6" s="30" t="s">
        <v>89</v>
      </c>
      <c r="G6" s="33"/>
      <c r="H6" s="31"/>
      <c r="I6" s="30"/>
      <c r="L6" s="37" t="str">
        <f>CONCATENATE("Vaccination schedule based on 7 day average daily doses given as of ", MONTH(N8-1), "/", DAY(N8-1), "/", YEAR(N8-1))</f>
        <v>Vaccination schedule based on 7 day average daily doses given as of 3/2/2021</v>
      </c>
      <c r="M6" s="37"/>
      <c r="N6" s="37"/>
      <c r="O6" s="37"/>
      <c r="P6" s="37"/>
      <c r="Q6" s="37"/>
      <c r="R6" s="37"/>
      <c r="S6" s="37"/>
      <c r="T6" s="37"/>
      <c r="U6" s="38"/>
      <c r="V6" s="37" t="str">
        <f>CONCATENATE("Vaccination schedule based on hitting the predicted average of ", FIXED(1000*X10, -3), " doses per day as of ",  MONTH(X8-1), "/", DAY(X8-1), "/", YEAR(X8-1))</f>
        <v>Vaccination schedule based on hitting the predicted average of 1,851,000 doses per day as of 3/2/2021</v>
      </c>
      <c r="W6" s="37"/>
      <c r="X6" s="37"/>
      <c r="Y6" s="37"/>
      <c r="Z6" s="37"/>
      <c r="AA6" s="37"/>
      <c r="AB6" s="37"/>
      <c r="AC6" s="37"/>
      <c r="AD6" s="37"/>
      <c r="AE6" s="38"/>
      <c r="AF6" s="37" t="str">
        <f>CONCATENATE("Vaccination schedule based on hitting target of ", FIXED(1000*AH10,0), " doses per day")</f>
        <v>Vaccination schedule based on hitting target of 1,250,000 doses per day</v>
      </c>
      <c r="AG6" s="37"/>
      <c r="AH6" s="37"/>
      <c r="AI6" s="37"/>
      <c r="AJ6" s="37"/>
      <c r="AK6" s="37"/>
      <c r="AL6" s="37"/>
      <c r="AM6" s="37"/>
      <c r="AN6" s="37"/>
      <c r="AO6" s="38"/>
      <c r="AP6" s="37" t="str">
        <f>CONCATENATE("Vaccination schedule based on hitting target of ", FIXED(1000*AR10,0), " doses per day")</f>
        <v>Vaccination schedule based on hitting target of 2,000,000 doses per day</v>
      </c>
      <c r="AQ6" s="37"/>
      <c r="AR6" s="37"/>
      <c r="AS6" s="37"/>
      <c r="AT6" s="37"/>
      <c r="AU6" s="37"/>
      <c r="AV6" s="37"/>
      <c r="AW6" s="37"/>
      <c r="AX6" s="37"/>
      <c r="AZ6" s="36" t="str">
        <f>CONCATENATE("Vaccination schedule based on hitting target of ", FIXED(1000*BB10,0), " doses per day")</f>
        <v>Vaccination schedule based on hitting target of 3,000,000 doses per day</v>
      </c>
      <c r="BA6" s="36"/>
      <c r="BB6" s="36"/>
      <c r="BC6" s="36"/>
      <c r="BD6" s="36"/>
      <c r="BE6" s="36"/>
      <c r="BF6" s="36"/>
      <c r="BG6" s="36"/>
      <c r="BH6" s="36"/>
    </row>
    <row r="7" spans="1:61" ht="11.25" customHeight="1" x14ac:dyDescent="0.2">
      <c r="A7" s="2">
        <v>6</v>
      </c>
      <c r="B7" s="29">
        <v>44191</v>
      </c>
      <c r="C7" s="30">
        <v>1460.4369999999999</v>
      </c>
      <c r="D7" s="33">
        <f t="shared" ca="1" si="0"/>
        <v>231.42799999999988</v>
      </c>
      <c r="E7" s="31" t="s">
        <v>89</v>
      </c>
      <c r="F7" s="30" t="s">
        <v>89</v>
      </c>
      <c r="G7" s="33"/>
      <c r="H7" s="31"/>
      <c r="I7" s="39"/>
      <c r="J7" s="40"/>
      <c r="L7" s="41" t="s">
        <v>108</v>
      </c>
      <c r="M7" s="42"/>
      <c r="N7" s="43"/>
      <c r="O7" s="44" t="s">
        <v>109</v>
      </c>
      <c r="P7" s="10" t="s">
        <v>110</v>
      </c>
      <c r="Q7" s="12" t="s">
        <v>111</v>
      </c>
      <c r="R7" s="44" t="s">
        <v>109</v>
      </c>
      <c r="S7" s="10" t="s">
        <v>110</v>
      </c>
      <c r="T7" s="12" t="s">
        <v>111</v>
      </c>
      <c r="V7" s="45" t="s">
        <v>108</v>
      </c>
      <c r="W7" s="46"/>
      <c r="X7" s="47"/>
      <c r="Y7" s="12" t="s">
        <v>109</v>
      </c>
      <c r="Z7" s="10" t="s">
        <v>110</v>
      </c>
      <c r="AA7" s="12" t="s">
        <v>111</v>
      </c>
      <c r="AB7" s="44" t="s">
        <v>109</v>
      </c>
      <c r="AC7" s="10" t="s">
        <v>110</v>
      </c>
      <c r="AD7" s="12" t="s">
        <v>111</v>
      </c>
      <c r="AF7" s="45" t="s">
        <v>108</v>
      </c>
      <c r="AG7" s="46"/>
      <c r="AH7" s="47"/>
      <c r="AI7" s="12" t="s">
        <v>109</v>
      </c>
      <c r="AJ7" s="10" t="s">
        <v>110</v>
      </c>
      <c r="AK7" s="12" t="s">
        <v>111</v>
      </c>
      <c r="AL7" s="44" t="s">
        <v>109</v>
      </c>
      <c r="AM7" s="10" t="s">
        <v>110</v>
      </c>
      <c r="AN7" s="12" t="s">
        <v>111</v>
      </c>
      <c r="AP7" s="45" t="s">
        <v>108</v>
      </c>
      <c r="AQ7" s="46"/>
      <c r="AR7" s="47"/>
      <c r="AS7" s="12" t="s">
        <v>109</v>
      </c>
      <c r="AT7" s="10" t="s">
        <v>110</v>
      </c>
      <c r="AU7" s="12" t="s">
        <v>111</v>
      </c>
      <c r="AV7" s="44" t="s">
        <v>109</v>
      </c>
      <c r="AW7" s="10" t="s">
        <v>110</v>
      </c>
      <c r="AX7" s="12" t="s">
        <v>111</v>
      </c>
      <c r="AZ7" s="45" t="s">
        <v>108</v>
      </c>
      <c r="BA7" s="46"/>
      <c r="BB7" s="47"/>
      <c r="BC7" s="12" t="s">
        <v>109</v>
      </c>
      <c r="BD7" s="10" t="s">
        <v>110</v>
      </c>
      <c r="BE7" s="12" t="s">
        <v>111</v>
      </c>
      <c r="BF7" s="44" t="s">
        <v>109</v>
      </c>
      <c r="BG7" s="10" t="s">
        <v>110</v>
      </c>
      <c r="BH7" s="12" t="s">
        <v>111</v>
      </c>
    </row>
    <row r="8" spans="1:61" ht="11.25" customHeight="1" x14ac:dyDescent="0.2">
      <c r="A8" s="2">
        <v>7</v>
      </c>
      <c r="B8" s="29">
        <v>44192</v>
      </c>
      <c r="C8" s="30">
        <v>1563.3420000000001</v>
      </c>
      <c r="D8" s="33">
        <f t="shared" ca="1" si="0"/>
        <v>102.9050000000002</v>
      </c>
      <c r="E8" s="31">
        <f ca="1">IF(B8&lt;TODAY(), AVERAGE(D2:D8), "NA")</f>
        <v>223.33457142857145</v>
      </c>
      <c r="F8" s="30" t="s">
        <v>89</v>
      </c>
      <c r="G8" s="33"/>
      <c r="H8" s="31"/>
      <c r="I8" s="39"/>
      <c r="J8" s="40"/>
      <c r="L8" s="48" t="s">
        <v>112</v>
      </c>
      <c r="M8" s="49"/>
      <c r="N8" s="50">
        <v>44258</v>
      </c>
      <c r="O8" s="9" t="s">
        <v>4</v>
      </c>
      <c r="P8" s="51">
        <v>44250</v>
      </c>
      <c r="Q8" s="9">
        <v>0</v>
      </c>
      <c r="R8" s="52" t="s">
        <v>8</v>
      </c>
      <c r="S8" s="51">
        <v>44260</v>
      </c>
      <c r="T8" s="9">
        <v>2</v>
      </c>
      <c r="V8" s="48" t="s">
        <v>112</v>
      </c>
      <c r="W8" s="49"/>
      <c r="X8" s="50">
        <v>44258</v>
      </c>
      <c r="Y8" s="9" t="s">
        <v>4</v>
      </c>
      <c r="Z8" s="51">
        <v>44250</v>
      </c>
      <c r="AA8" s="9">
        <v>0</v>
      </c>
      <c r="AB8" s="52" t="s">
        <v>8</v>
      </c>
      <c r="AC8" s="51">
        <v>44260</v>
      </c>
      <c r="AD8" s="9">
        <v>2</v>
      </c>
      <c r="AF8" s="48" t="s">
        <v>112</v>
      </c>
      <c r="AG8" s="49"/>
      <c r="AH8" s="50">
        <v>44258</v>
      </c>
      <c r="AI8" s="9" t="s">
        <v>4</v>
      </c>
      <c r="AJ8" s="51">
        <v>44250</v>
      </c>
      <c r="AK8" s="9">
        <v>0</v>
      </c>
      <c r="AL8" s="52" t="s">
        <v>8</v>
      </c>
      <c r="AM8" s="51">
        <v>44260</v>
      </c>
      <c r="AN8" s="9">
        <v>2</v>
      </c>
      <c r="AP8" s="48" t="s">
        <v>112</v>
      </c>
      <c r="AQ8" s="49"/>
      <c r="AR8" s="50">
        <v>44258</v>
      </c>
      <c r="AS8" s="9" t="s">
        <v>4</v>
      </c>
      <c r="AT8" s="51">
        <v>44250</v>
      </c>
      <c r="AU8" s="9">
        <v>0</v>
      </c>
      <c r="AV8" s="52" t="s">
        <v>8</v>
      </c>
      <c r="AW8" s="51">
        <v>44260</v>
      </c>
      <c r="AX8" s="9">
        <v>2</v>
      </c>
      <c r="AZ8" s="48" t="s">
        <v>112</v>
      </c>
      <c r="BA8" s="49"/>
      <c r="BB8" s="50">
        <v>44258</v>
      </c>
      <c r="BC8" s="9" t="s">
        <v>4</v>
      </c>
      <c r="BD8" s="51">
        <v>44250</v>
      </c>
      <c r="BE8" s="9">
        <v>0</v>
      </c>
      <c r="BF8" s="52" t="s">
        <v>8</v>
      </c>
      <c r="BG8" s="51">
        <v>44260</v>
      </c>
      <c r="BH8" s="9">
        <v>2</v>
      </c>
    </row>
    <row r="9" spans="1:61" ht="11.25" customHeight="1" x14ac:dyDescent="0.2">
      <c r="A9" s="2">
        <v>8</v>
      </c>
      <c r="B9" s="29">
        <v>44193</v>
      </c>
      <c r="C9" s="30">
        <v>1937.17</v>
      </c>
      <c r="D9" s="33">
        <f t="shared" ca="1" si="0"/>
        <v>373.82799999999997</v>
      </c>
      <c r="E9" s="31">
        <f t="shared" ref="E9:E72" ca="1" si="1">IF(B9&lt;TODAY(), AVERAGE(D3:D9), "NA")</f>
        <v>227.79385714285715</v>
      </c>
      <c r="F9" s="30" t="s">
        <v>89</v>
      </c>
      <c r="G9" s="33">
        <f ca="1">IF(B8&lt;TODAY(), AVERAGE(A$8:A8), "NA")</f>
        <v>7</v>
      </c>
      <c r="H9" s="31">
        <f ca="1">IF(B8&lt;TODAY(), AVERAGE(E$8:E8), "NA")</f>
        <v>223.33457142857145</v>
      </c>
      <c r="I9" s="39"/>
      <c r="J9" s="40"/>
      <c r="L9" s="53" t="s">
        <v>113</v>
      </c>
      <c r="M9" s="54"/>
      <c r="N9" s="55">
        <v>1942.7882857142852</v>
      </c>
      <c r="O9" s="17" t="s">
        <v>5</v>
      </c>
      <c r="P9" s="56">
        <v>44294</v>
      </c>
      <c r="Q9" s="17">
        <v>36</v>
      </c>
      <c r="R9" s="57" t="s">
        <v>9</v>
      </c>
      <c r="S9" s="56">
        <v>44310</v>
      </c>
      <c r="T9" s="17">
        <v>52</v>
      </c>
      <c r="V9" s="53" t="s">
        <v>113</v>
      </c>
      <c r="W9" s="54"/>
      <c r="X9" s="55">
        <v>1942.7882857142852</v>
      </c>
      <c r="Y9" s="17" t="s">
        <v>5</v>
      </c>
      <c r="Z9" s="56">
        <v>44294</v>
      </c>
      <c r="AA9" s="17">
        <v>36</v>
      </c>
      <c r="AB9" s="57" t="s">
        <v>9</v>
      </c>
      <c r="AC9" s="56">
        <v>44314</v>
      </c>
      <c r="AD9" s="17">
        <v>56</v>
      </c>
      <c r="AF9" s="53" t="s">
        <v>113</v>
      </c>
      <c r="AG9" s="54"/>
      <c r="AH9" s="55">
        <v>1942.7882857142852</v>
      </c>
      <c r="AI9" s="17" t="s">
        <v>5</v>
      </c>
      <c r="AJ9" s="56">
        <v>44309</v>
      </c>
      <c r="AK9" s="17">
        <v>51</v>
      </c>
      <c r="AL9" s="57" t="s">
        <v>9</v>
      </c>
      <c r="AM9" s="56">
        <v>44337</v>
      </c>
      <c r="AN9" s="17">
        <v>79</v>
      </c>
      <c r="AP9" s="53" t="s">
        <v>113</v>
      </c>
      <c r="AQ9" s="54"/>
      <c r="AR9" s="55">
        <v>1942.7882857142852</v>
      </c>
      <c r="AS9" s="17" t="s">
        <v>5</v>
      </c>
      <c r="AT9" s="56">
        <v>44293</v>
      </c>
      <c r="AU9" s="17">
        <v>35</v>
      </c>
      <c r="AV9" s="57" t="s">
        <v>9</v>
      </c>
      <c r="AW9" s="56">
        <v>44309</v>
      </c>
      <c r="AX9" s="17">
        <v>51</v>
      </c>
      <c r="AZ9" s="53" t="s">
        <v>113</v>
      </c>
      <c r="BA9" s="54"/>
      <c r="BB9" s="55">
        <v>1942.7882857142852</v>
      </c>
      <c r="BC9" s="17" t="s">
        <v>5</v>
      </c>
      <c r="BD9" s="56">
        <v>44293</v>
      </c>
      <c r="BE9" s="17">
        <v>35</v>
      </c>
      <c r="BF9" s="57" t="s">
        <v>9</v>
      </c>
      <c r="BG9" s="56">
        <v>44306</v>
      </c>
      <c r="BH9" s="17">
        <v>48</v>
      </c>
    </row>
    <row r="10" spans="1:61" ht="11.25" customHeight="1" x14ac:dyDescent="0.2">
      <c r="A10" s="2">
        <v>9</v>
      </c>
      <c r="B10" s="29">
        <v>44194</v>
      </c>
      <c r="C10" s="30">
        <v>2320.3789999999999</v>
      </c>
      <c r="D10" s="33">
        <f t="shared" ca="1" si="0"/>
        <v>383.20899999999983</v>
      </c>
      <c r="E10" s="31">
        <f t="shared" ca="1" si="1"/>
        <v>251.24557142857142</v>
      </c>
      <c r="F10" s="30" t="s">
        <v>89</v>
      </c>
      <c r="G10" s="33">
        <f ca="1">IF(B9&lt;TODAY(), AVERAGE(A$8:A9), "NA")</f>
        <v>7.5</v>
      </c>
      <c r="H10" s="31">
        <f ca="1">IF(B9&lt;TODAY(), AVERAGE(E$8:E9), "NA")</f>
        <v>225.56421428571429</v>
      </c>
      <c r="I10" s="39">
        <f ca="1">IF(B9&lt;TODAY(), (SUMPRODUCT(A$8:A9,E$8:E9) - G10*SUM(E$8:E9) - H10*SUM(A$8:A9) + (A10-7)*G10*H10)/(SUMPRODUCT(A$8:A9,A$8:A9) - 2*G10*SUM(A$8:A9) + (A10-7)*G10*G10), "NA")</f>
        <v>4.4592857142852154</v>
      </c>
      <c r="J10" s="40">
        <f ca="1">IF(B9&lt;TODAY(), H10-I10*G10, "NA")</f>
        <v>192.11957142857517</v>
      </c>
      <c r="L10" s="53" t="s">
        <v>114</v>
      </c>
      <c r="M10" s="54"/>
      <c r="N10" s="58">
        <v>72</v>
      </c>
      <c r="O10" s="17" t="s">
        <v>6</v>
      </c>
      <c r="P10" s="56">
        <v>44357</v>
      </c>
      <c r="Q10" s="17">
        <v>99</v>
      </c>
      <c r="R10" s="57" t="s">
        <v>10</v>
      </c>
      <c r="S10" s="56">
        <v>44393</v>
      </c>
      <c r="T10" s="17">
        <v>135</v>
      </c>
      <c r="V10" s="53" t="s">
        <v>115</v>
      </c>
      <c r="W10" s="54"/>
      <c r="X10" s="58">
        <v>1850.8969899038457</v>
      </c>
      <c r="Y10" s="17" t="s">
        <v>6</v>
      </c>
      <c r="Z10" s="56">
        <v>44364</v>
      </c>
      <c r="AA10" s="17">
        <v>106</v>
      </c>
      <c r="AB10" s="57" t="s">
        <v>10</v>
      </c>
      <c r="AC10" s="56">
        <v>44403</v>
      </c>
      <c r="AD10" s="17">
        <v>145</v>
      </c>
      <c r="AF10" s="53" t="s">
        <v>115</v>
      </c>
      <c r="AG10" s="54"/>
      <c r="AH10" s="58">
        <v>1250</v>
      </c>
      <c r="AI10" s="17" t="s">
        <v>6</v>
      </c>
      <c r="AJ10" s="56">
        <v>44410</v>
      </c>
      <c r="AK10" s="17">
        <v>152</v>
      </c>
      <c r="AL10" s="57" t="s">
        <v>10</v>
      </c>
      <c r="AM10" s="56">
        <v>44469</v>
      </c>
      <c r="AN10" s="17">
        <v>211</v>
      </c>
      <c r="AP10" s="53" t="s">
        <v>115</v>
      </c>
      <c r="AQ10" s="54"/>
      <c r="AR10" s="58">
        <v>2000</v>
      </c>
      <c r="AS10" s="17" t="s">
        <v>6</v>
      </c>
      <c r="AT10" s="56">
        <v>44355</v>
      </c>
      <c r="AU10" s="17">
        <v>97</v>
      </c>
      <c r="AV10" s="57" t="s">
        <v>10</v>
      </c>
      <c r="AW10" s="56">
        <v>44392</v>
      </c>
      <c r="AX10" s="17">
        <v>134</v>
      </c>
      <c r="AZ10" s="53" t="s">
        <v>115</v>
      </c>
      <c r="BA10" s="54"/>
      <c r="BB10" s="58">
        <v>3000</v>
      </c>
      <c r="BC10" s="17" t="s">
        <v>6</v>
      </c>
      <c r="BD10" s="56">
        <v>44337</v>
      </c>
      <c r="BE10" s="17">
        <v>79</v>
      </c>
      <c r="BF10" s="57" t="s">
        <v>10</v>
      </c>
      <c r="BG10" s="56">
        <v>44360</v>
      </c>
      <c r="BH10" s="17">
        <v>102</v>
      </c>
    </row>
    <row r="11" spans="1:61" ht="11.25" customHeight="1" x14ac:dyDescent="0.2">
      <c r="A11" s="2">
        <v>10</v>
      </c>
      <c r="B11" s="29">
        <v>44195</v>
      </c>
      <c r="C11" s="30">
        <v>3011.4989999999998</v>
      </c>
      <c r="D11" s="33">
        <f t="shared" ca="1" si="0"/>
        <v>691.11999999999989</v>
      </c>
      <c r="E11" s="31">
        <f t="shared" ca="1" si="1"/>
        <v>270.52828571428569</v>
      </c>
      <c r="F11" s="30" t="s">
        <v>89</v>
      </c>
      <c r="G11" s="33">
        <f ca="1">IF(B10&lt;TODAY(), AVERAGE(A$8:A10), "NA")</f>
        <v>8</v>
      </c>
      <c r="H11" s="31">
        <f ca="1">IF(B10&lt;TODAY(), AVERAGE(E$8:E10), "NA")</f>
        <v>234.12466666666668</v>
      </c>
      <c r="I11" s="39">
        <f ca="1">IF(B10&lt;TODAY(), (SUMPRODUCT(A$8:A10,E$8:E10) - G11*SUM(E$8:E10) - H11*SUM(A$8:A10) + (A11-7)*G11*H11)/(SUMPRODUCT(A$8:A10,A$8:A10) - 2*G11*SUM(A$8:A10) + (A11-7)*G11*G11), "NA")</f>
        <v>13.955500000000029</v>
      </c>
      <c r="J11" s="40">
        <f t="shared" ref="J11:J74" ca="1" si="2">IF(B10&lt;TODAY(), H11-I11*G11, "NA")</f>
        <v>122.48066666666645</v>
      </c>
      <c r="L11" s="53" t="s">
        <v>116</v>
      </c>
      <c r="M11" s="54"/>
      <c r="N11" s="59">
        <v>23.505246647102883</v>
      </c>
      <c r="O11" s="17" t="s">
        <v>7</v>
      </c>
      <c r="P11" s="56">
        <v>44426</v>
      </c>
      <c r="Q11" s="17">
        <v>168</v>
      </c>
      <c r="R11" s="57" t="s">
        <v>11</v>
      </c>
      <c r="S11" s="56">
        <v>44482</v>
      </c>
      <c r="T11" s="17">
        <v>224</v>
      </c>
      <c r="V11" s="53" t="s">
        <v>117</v>
      </c>
      <c r="W11" s="54"/>
      <c r="X11" s="58">
        <v>0</v>
      </c>
      <c r="Y11" s="17" t="s">
        <v>7</v>
      </c>
      <c r="Z11" s="56">
        <v>44434</v>
      </c>
      <c r="AA11" s="17">
        <v>176</v>
      </c>
      <c r="AB11" s="57" t="s">
        <v>11</v>
      </c>
      <c r="AC11" s="56">
        <v>44489</v>
      </c>
      <c r="AD11" s="17">
        <v>231</v>
      </c>
      <c r="AF11" s="53" t="s">
        <v>117</v>
      </c>
      <c r="AG11" s="54"/>
      <c r="AH11" s="58">
        <v>0</v>
      </c>
      <c r="AI11" s="17" t="s">
        <v>7</v>
      </c>
      <c r="AJ11" s="56">
        <v>44515</v>
      </c>
      <c r="AK11" s="17">
        <v>257</v>
      </c>
      <c r="AL11" s="57" t="s">
        <v>11</v>
      </c>
      <c r="AM11" s="56">
        <v>44599</v>
      </c>
      <c r="AN11" s="17">
        <v>341</v>
      </c>
      <c r="AP11" s="53" t="s">
        <v>117</v>
      </c>
      <c r="AQ11" s="54"/>
      <c r="AR11" s="58">
        <v>7</v>
      </c>
      <c r="AS11" s="17" t="s">
        <v>7</v>
      </c>
      <c r="AT11" s="56">
        <v>44422</v>
      </c>
      <c r="AU11" s="17">
        <v>164</v>
      </c>
      <c r="AV11" s="57" t="s">
        <v>11</v>
      </c>
      <c r="AW11" s="56">
        <v>44478</v>
      </c>
      <c r="AX11" s="17">
        <v>220</v>
      </c>
      <c r="AZ11" s="53" t="s">
        <v>117</v>
      </c>
      <c r="BA11" s="54"/>
      <c r="BB11" s="58">
        <v>49</v>
      </c>
      <c r="BC11" s="17" t="s">
        <v>7</v>
      </c>
      <c r="BD11" s="56">
        <v>44380</v>
      </c>
      <c r="BE11" s="17">
        <v>122</v>
      </c>
      <c r="BF11" s="57" t="s">
        <v>11</v>
      </c>
      <c r="BG11" s="56">
        <v>44419</v>
      </c>
      <c r="BH11" s="17">
        <v>161</v>
      </c>
    </row>
    <row r="12" spans="1:61" ht="11.25" customHeight="1" x14ac:dyDescent="0.2">
      <c r="A12" s="2">
        <v>11</v>
      </c>
      <c r="B12" s="29">
        <v>44196</v>
      </c>
      <c r="C12" s="30">
        <v>3133.8180000000002</v>
      </c>
      <c r="D12" s="33">
        <f t="shared" ca="1" si="0"/>
        <v>122.31900000000041</v>
      </c>
      <c r="E12" s="31">
        <f t="shared" ca="1" si="1"/>
        <v>272.11557142857146</v>
      </c>
      <c r="F12" s="30" t="s">
        <v>89</v>
      </c>
      <c r="G12" s="33">
        <f ca="1">IF(B11&lt;TODAY(), AVERAGE(A$8:A11), "NA")</f>
        <v>8.5</v>
      </c>
      <c r="H12" s="31">
        <f ca="1">IF(B11&lt;TODAY(), AVERAGE(E$8:E11), "NA")</f>
        <v>243.22557142857141</v>
      </c>
      <c r="I12" s="39">
        <f ca="1">IF(B11&lt;TODAY(), (SUMPRODUCT(A$8:A11,E$8:E11) - G12*SUM(E$8:E11) - H12*SUM(A$8:A11) + (A12-7)*G12*H12)/(SUMPRODUCT(A$8:A11,A$8:A11) - 2*G12*SUM(A$8:A11) + (A12-7)*G12*G12), "NA")</f>
        <v>16.503285714285813</v>
      </c>
      <c r="J12" s="40">
        <f t="shared" ca="1" si="2"/>
        <v>102.947642857142</v>
      </c>
      <c r="L12" s="60" t="s">
        <v>118</v>
      </c>
      <c r="M12" s="61"/>
      <c r="N12" s="62">
        <v>158.51923131243814</v>
      </c>
      <c r="O12" s="63" t="s">
        <v>119</v>
      </c>
      <c r="P12" s="64">
        <v>44267</v>
      </c>
      <c r="Q12" s="20">
        <v>9</v>
      </c>
      <c r="R12" s="65" t="s">
        <v>12</v>
      </c>
      <c r="S12" s="64">
        <v>44568</v>
      </c>
      <c r="T12" s="20">
        <v>310</v>
      </c>
      <c r="V12" s="60" t="s">
        <v>120</v>
      </c>
      <c r="W12" s="61"/>
      <c r="X12" s="63">
        <v>1850.8969899038457</v>
      </c>
      <c r="Y12" s="63" t="s">
        <v>119</v>
      </c>
      <c r="Z12" s="64">
        <v>44268</v>
      </c>
      <c r="AA12" s="20">
        <v>10</v>
      </c>
      <c r="AB12" s="65" t="s">
        <v>12</v>
      </c>
      <c r="AC12" s="64">
        <v>44580</v>
      </c>
      <c r="AD12" s="20">
        <v>322</v>
      </c>
      <c r="AF12" s="60" t="s">
        <v>120</v>
      </c>
      <c r="AG12" s="61"/>
      <c r="AH12" s="63">
        <v>1250</v>
      </c>
      <c r="AI12" s="63" t="s">
        <v>119</v>
      </c>
      <c r="AJ12" s="64">
        <v>44274</v>
      </c>
      <c r="AK12" s="20">
        <v>16</v>
      </c>
      <c r="AL12" s="65" t="s">
        <v>12</v>
      </c>
      <c r="AM12" s="64">
        <v>44729</v>
      </c>
      <c r="AN12" s="20">
        <v>471</v>
      </c>
      <c r="AP12" s="60" t="s">
        <v>120</v>
      </c>
      <c r="AQ12" s="61"/>
      <c r="AR12" s="63">
        <v>1850.8969899038457</v>
      </c>
      <c r="AS12" s="63" t="s">
        <v>119</v>
      </c>
      <c r="AT12" s="64">
        <v>44267</v>
      </c>
      <c r="AU12" s="20">
        <v>9</v>
      </c>
      <c r="AV12" s="65" t="s">
        <v>12</v>
      </c>
      <c r="AW12" s="64">
        <v>44559</v>
      </c>
      <c r="AX12" s="20">
        <v>301</v>
      </c>
      <c r="AZ12" s="60" t="s">
        <v>120</v>
      </c>
      <c r="BA12" s="61"/>
      <c r="BB12" s="63">
        <v>1850.8969899038457</v>
      </c>
      <c r="BC12" s="63" t="s">
        <v>119</v>
      </c>
      <c r="BD12" s="64">
        <v>44267</v>
      </c>
      <c r="BE12" s="20">
        <v>9</v>
      </c>
      <c r="BF12" s="65" t="s">
        <v>12</v>
      </c>
      <c r="BG12" s="64">
        <v>44471</v>
      </c>
      <c r="BH12" s="20">
        <v>213</v>
      </c>
    </row>
    <row r="13" spans="1:61" x14ac:dyDescent="0.2">
      <c r="A13" s="2">
        <v>12</v>
      </c>
      <c r="B13" s="29">
        <v>44197</v>
      </c>
      <c r="C13" s="30">
        <v>3489.09</v>
      </c>
      <c r="D13" s="33">
        <f t="shared" ca="1" si="0"/>
        <v>355.27199999999993</v>
      </c>
      <c r="E13" s="31">
        <f t="shared" ca="1" si="1"/>
        <v>322.8687142857143</v>
      </c>
      <c r="F13" s="30" t="s">
        <v>89</v>
      </c>
      <c r="G13" s="33">
        <f ca="1">IF(B12&lt;TODAY(), AVERAGE(A$8:A12), "NA")</f>
        <v>9</v>
      </c>
      <c r="H13" s="31">
        <f ca="1">IF(B12&lt;TODAY(), AVERAGE(E$8:E12), "NA")</f>
        <v>249.00357142857143</v>
      </c>
      <c r="I13" s="39">
        <f ca="1">IF(B12&lt;TODAY(), (SUMPRODUCT(A$8:A12,E$8:E12) - G13*SUM(E$8:E12) - H13*SUM(A$8:A12) + (A13-7)*G13*H13)/(SUMPRODUCT(A$8:A12,A$8:A12) - 2*G13*SUM(A$8:A12) + (A13-7)*G13*G13), "NA")</f>
        <v>14.029642857142971</v>
      </c>
      <c r="J13" s="40">
        <f t="shared" ca="1" si="2"/>
        <v>122.73678571428469</v>
      </c>
      <c r="L13" s="35"/>
      <c r="M13" s="35"/>
      <c r="N13" s="35"/>
      <c r="O13" s="35"/>
      <c r="P13" s="35"/>
      <c r="Q13" s="35"/>
      <c r="R13" s="35"/>
      <c r="S13" s="35"/>
      <c r="T13" s="35"/>
      <c r="U13" s="25"/>
      <c r="W13" s="35"/>
      <c r="X13" s="35"/>
      <c r="Y13" s="35"/>
      <c r="Z13" s="35"/>
      <c r="AA13" s="35"/>
      <c r="AB13" s="35"/>
      <c r="AC13" s="35"/>
      <c r="AD13" s="35"/>
      <c r="AE13" s="35"/>
      <c r="AG13" s="35"/>
      <c r="AH13" s="35"/>
      <c r="AI13" s="35"/>
      <c r="AJ13" s="35"/>
      <c r="AK13" s="35"/>
      <c r="AL13" s="35"/>
      <c r="AM13" s="35"/>
      <c r="AN13" s="35"/>
      <c r="AO13" s="35"/>
      <c r="AQ13" s="5"/>
      <c r="AR13" s="5"/>
      <c r="AS13" s="5"/>
      <c r="AT13" s="5"/>
      <c r="AU13" s="5"/>
      <c r="AV13" s="5"/>
      <c r="AW13" s="5"/>
      <c r="AX13" s="5"/>
      <c r="AY13" s="5"/>
      <c r="BA13" s="5"/>
      <c r="BB13" s="5"/>
      <c r="BC13" s="5"/>
      <c r="BD13" s="5"/>
      <c r="BE13" s="5"/>
      <c r="BF13" s="5"/>
      <c r="BG13" s="5"/>
    </row>
    <row r="14" spans="1:61" x14ac:dyDescent="0.2">
      <c r="A14" s="2">
        <v>13</v>
      </c>
      <c r="B14" s="29">
        <v>44198</v>
      </c>
      <c r="C14" s="30">
        <v>4284.5339999999997</v>
      </c>
      <c r="D14" s="33">
        <f t="shared" ca="1" si="0"/>
        <v>795.44399999999951</v>
      </c>
      <c r="E14" s="31">
        <f t="shared" ca="1" si="1"/>
        <v>403.44242857142854</v>
      </c>
      <c r="F14" s="30" t="s">
        <v>89</v>
      </c>
      <c r="G14" s="33">
        <f ca="1">IF(B13&lt;TODAY(), AVERAGE(A$8:A13), "NA")</f>
        <v>9.5</v>
      </c>
      <c r="H14" s="31">
        <f ca="1">IF(B13&lt;TODAY(), AVERAGE(E$8:E13), "NA")</f>
        <v>261.31442857142855</v>
      </c>
      <c r="I14" s="39">
        <f ca="1">IF(B13&lt;TODAY(), (SUMPRODUCT(A$8:A13,E$8:E13) - G14*SUM(E$8:E13) - H14*SUM(A$8:A13) + (A14-7)*G14*H14)/(SUMPRODUCT(A$8:A13,A$8:A13) - 2*G14*SUM(A$8:A13) + (A14-7)*G14*G14), "NA")</f>
        <v>18.569102040816404</v>
      </c>
      <c r="J14" s="40">
        <f t="shared" ca="1" si="2"/>
        <v>84.907959183672716</v>
      </c>
      <c r="L14" s="37" t="str">
        <f>CONCATENATE("Vaccination schedule based on 7 day average daily doses given as of ", MONTH(N16-1), "/", DAY(N16-1), "/", YEAR(N16-1))</f>
        <v>Vaccination schedule based on 7 day average daily doses given as of 3/1/2021</v>
      </c>
      <c r="M14" s="37"/>
      <c r="N14" s="37"/>
      <c r="O14" s="37"/>
      <c r="P14" s="37"/>
      <c r="Q14" s="37"/>
      <c r="R14" s="37"/>
      <c r="S14" s="37"/>
      <c r="T14" s="37"/>
      <c r="U14" s="38"/>
      <c r="V14" s="37" t="str">
        <f>CONCATENATE("Vaccination schedule based on hitting the predicted average of ", FIXED(1000*X18, -3), " doses per day as of ",  MONTH(X16-1), "/", DAY(X16-1), "/", YEAR(X16-1))</f>
        <v>Vaccination schedule based on hitting the predicted average of 1,828,000 doses per day as of 3/1/2021</v>
      </c>
      <c r="W14" s="37"/>
      <c r="X14" s="37"/>
      <c r="Y14" s="37"/>
      <c r="Z14" s="37"/>
      <c r="AA14" s="37"/>
      <c r="AB14" s="37"/>
      <c r="AC14" s="37"/>
      <c r="AD14" s="37"/>
      <c r="AE14" s="38"/>
      <c r="AF14" s="37" t="str">
        <f>CONCATENATE("Vaccination schedule based on hitting target of ", FIXED(1000*AH18,0), " doses per day")</f>
        <v>Vaccination schedule based on hitting target of 1,250,000 doses per day</v>
      </c>
      <c r="AG14" s="37"/>
      <c r="AH14" s="37"/>
      <c r="AI14" s="37"/>
      <c r="AJ14" s="37"/>
      <c r="AK14" s="37"/>
      <c r="AL14" s="37"/>
      <c r="AM14" s="37"/>
      <c r="AN14" s="37"/>
      <c r="AO14" s="38"/>
      <c r="AP14" s="37" t="str">
        <f>CONCATENATE("Vaccination schedule based on hitting target of ", FIXED(1000*AR18,0), " doses per day")</f>
        <v>Vaccination schedule based on hitting target of 2,000,000 doses per day</v>
      </c>
      <c r="AQ14" s="37"/>
      <c r="AR14" s="37"/>
      <c r="AS14" s="37"/>
      <c r="AT14" s="37"/>
      <c r="AU14" s="37"/>
      <c r="AV14" s="37"/>
      <c r="AW14" s="37"/>
      <c r="AX14" s="37"/>
      <c r="AZ14" s="36" t="str">
        <f>CONCATENATE("Vaccination schedule based on hitting target of ", FIXED(1000*BB18,0), " doses per day")</f>
        <v>Vaccination schedule based on hitting target of 3,000,000 doses per day</v>
      </c>
      <c r="BA14" s="36"/>
      <c r="BB14" s="36"/>
      <c r="BC14" s="36"/>
      <c r="BD14" s="36"/>
      <c r="BE14" s="36"/>
      <c r="BF14" s="36"/>
      <c r="BG14" s="36"/>
      <c r="BH14" s="36"/>
    </row>
    <row r="15" spans="1:61" x14ac:dyDescent="0.2">
      <c r="A15" s="2">
        <v>14</v>
      </c>
      <c r="B15" s="29">
        <v>44199</v>
      </c>
      <c r="C15" s="30">
        <v>4328.7049999999999</v>
      </c>
      <c r="D15" s="33">
        <f t="shared" ca="1" si="0"/>
        <v>44.171000000000276</v>
      </c>
      <c r="E15" s="31">
        <f t="shared" ca="1" si="1"/>
        <v>395.0518571428571</v>
      </c>
      <c r="F15" s="30" t="s">
        <v>89</v>
      </c>
      <c r="G15" s="33">
        <f ca="1">IF(B14&lt;TODAY(), AVERAGE(A$8:A14), "NA")</f>
        <v>10</v>
      </c>
      <c r="H15" s="31">
        <f ca="1">IF(B14&lt;TODAY(), AVERAGE(E$8:E14), "NA")</f>
        <v>281.61842857142858</v>
      </c>
      <c r="I15" s="39">
        <f ca="1">IF(B14&lt;TODAY(), (SUMPRODUCT(A$8:A14,E$8:E14) - G15*SUM(E$8:E14) - H15*SUM(A$8:A14) + (A15-7)*G15*H15)/(SUMPRODUCT(A$8:A14,A$8:A14) - 2*G15*SUM(A$8:A14) + (A15-7)*G15*G15), "NA")</f>
        <v>26.833688775510122</v>
      </c>
      <c r="J15" s="40">
        <f t="shared" ca="1" si="2"/>
        <v>13.281540816327379</v>
      </c>
      <c r="L15" s="41" t="s">
        <v>108</v>
      </c>
      <c r="M15" s="42"/>
      <c r="N15" s="43"/>
      <c r="O15" s="44" t="s">
        <v>109</v>
      </c>
      <c r="P15" s="10" t="s">
        <v>110</v>
      </c>
      <c r="Q15" s="12" t="s">
        <v>111</v>
      </c>
      <c r="R15" s="44" t="s">
        <v>109</v>
      </c>
      <c r="S15" s="10" t="s">
        <v>110</v>
      </c>
      <c r="T15" s="12" t="s">
        <v>111</v>
      </c>
      <c r="V15" s="45" t="s">
        <v>108</v>
      </c>
      <c r="W15" s="46"/>
      <c r="X15" s="47"/>
      <c r="Y15" s="12" t="s">
        <v>109</v>
      </c>
      <c r="Z15" s="10" t="s">
        <v>110</v>
      </c>
      <c r="AA15" s="12" t="s">
        <v>111</v>
      </c>
      <c r="AB15" s="44" t="s">
        <v>109</v>
      </c>
      <c r="AC15" s="10" t="s">
        <v>110</v>
      </c>
      <c r="AD15" s="12" t="s">
        <v>111</v>
      </c>
      <c r="AF15" s="45" t="s">
        <v>108</v>
      </c>
      <c r="AG15" s="46"/>
      <c r="AH15" s="47"/>
      <c r="AI15" s="12" t="s">
        <v>109</v>
      </c>
      <c r="AJ15" s="10" t="s">
        <v>110</v>
      </c>
      <c r="AK15" s="12" t="s">
        <v>111</v>
      </c>
      <c r="AL15" s="44" t="s">
        <v>109</v>
      </c>
      <c r="AM15" s="10" t="s">
        <v>110</v>
      </c>
      <c r="AN15" s="12" t="s">
        <v>111</v>
      </c>
      <c r="AP15" s="45" t="s">
        <v>108</v>
      </c>
      <c r="AQ15" s="46"/>
      <c r="AR15" s="47"/>
      <c r="AS15" s="12" t="s">
        <v>109</v>
      </c>
      <c r="AT15" s="10" t="s">
        <v>110</v>
      </c>
      <c r="AU15" s="12" t="s">
        <v>111</v>
      </c>
      <c r="AV15" s="44" t="s">
        <v>109</v>
      </c>
      <c r="AW15" s="10" t="s">
        <v>110</v>
      </c>
      <c r="AX15" s="12" t="s">
        <v>111</v>
      </c>
      <c r="AZ15" s="45" t="s">
        <v>108</v>
      </c>
      <c r="BA15" s="46"/>
      <c r="BB15" s="47"/>
      <c r="BC15" s="12" t="s">
        <v>109</v>
      </c>
      <c r="BD15" s="10" t="s">
        <v>110</v>
      </c>
      <c r="BE15" s="12" t="s">
        <v>111</v>
      </c>
      <c r="BF15" s="44" t="s">
        <v>109</v>
      </c>
      <c r="BG15" s="10" t="s">
        <v>110</v>
      </c>
      <c r="BH15" s="12" t="s">
        <v>111</v>
      </c>
    </row>
    <row r="16" spans="1:61" x14ac:dyDescent="0.2">
      <c r="A16" s="2">
        <v>15</v>
      </c>
      <c r="B16" s="29">
        <v>44200</v>
      </c>
      <c r="C16" s="30">
        <v>4661.8209999999999</v>
      </c>
      <c r="D16" s="33">
        <f t="shared" ca="1" si="0"/>
        <v>333.11599999999999</v>
      </c>
      <c r="E16" s="31">
        <f t="shared" ca="1" si="1"/>
        <v>389.23585714285713</v>
      </c>
      <c r="F16" s="30" t="s">
        <v>89</v>
      </c>
      <c r="G16" s="33">
        <f ca="1">IF(B15&lt;TODAY(), AVERAGE(A$8:A15), "NA")</f>
        <v>10.5</v>
      </c>
      <c r="H16" s="31">
        <f ca="1">IF(B15&lt;TODAY(), AVERAGE(E$8:E15), "NA")</f>
        <v>295.79760714285715</v>
      </c>
      <c r="I16" s="39">
        <f ca="1">IF(B15&lt;TODAY(), (SUMPRODUCT(A$8:A15,E$8:E15) - G16*SUM(E$8:E15) - H16*SUM(A$8:A15) + (A16-7)*G16*H16)/(SUMPRODUCT(A$8:A15,A$8:A15) - 2*G16*SUM(A$8:A15) + (A16-7)*G16*G16), "NA")</f>
        <v>27.341911564625793</v>
      </c>
      <c r="J16" s="40">
        <f t="shared" ca="1" si="2"/>
        <v>8.7075357142863368</v>
      </c>
      <c r="L16" s="48" t="s">
        <v>112</v>
      </c>
      <c r="M16" s="49"/>
      <c r="N16" s="50">
        <v>44257</v>
      </c>
      <c r="O16" s="9" t="s">
        <v>4</v>
      </c>
      <c r="P16" s="51">
        <v>44250</v>
      </c>
      <c r="Q16" s="9">
        <v>0</v>
      </c>
      <c r="R16" s="52" t="s">
        <v>8</v>
      </c>
      <c r="S16" s="51">
        <v>44260</v>
      </c>
      <c r="T16" s="9">
        <v>3</v>
      </c>
      <c r="V16" s="48" t="s">
        <v>112</v>
      </c>
      <c r="W16" s="49"/>
      <c r="X16" s="50">
        <v>44257</v>
      </c>
      <c r="Y16" s="9" t="s">
        <v>4</v>
      </c>
      <c r="Z16" s="51">
        <v>44250</v>
      </c>
      <c r="AA16" s="9">
        <v>0</v>
      </c>
      <c r="AB16" s="52" t="s">
        <v>8</v>
      </c>
      <c r="AC16" s="51">
        <v>44260</v>
      </c>
      <c r="AD16" s="9">
        <v>3</v>
      </c>
      <c r="AF16" s="48" t="s">
        <v>112</v>
      </c>
      <c r="AG16" s="49"/>
      <c r="AH16" s="50">
        <v>44257</v>
      </c>
      <c r="AI16" s="9" t="s">
        <v>4</v>
      </c>
      <c r="AJ16" s="51">
        <v>44250</v>
      </c>
      <c r="AK16" s="9">
        <v>0</v>
      </c>
      <c r="AL16" s="52" t="s">
        <v>8</v>
      </c>
      <c r="AM16" s="51">
        <v>44260</v>
      </c>
      <c r="AN16" s="9">
        <v>3</v>
      </c>
      <c r="AP16" s="48" t="s">
        <v>112</v>
      </c>
      <c r="AQ16" s="49"/>
      <c r="AR16" s="50">
        <v>44257</v>
      </c>
      <c r="AS16" s="9" t="s">
        <v>4</v>
      </c>
      <c r="AT16" s="51">
        <v>44250</v>
      </c>
      <c r="AU16" s="9">
        <v>0</v>
      </c>
      <c r="AV16" s="52" t="s">
        <v>8</v>
      </c>
      <c r="AW16" s="51">
        <v>44260</v>
      </c>
      <c r="AX16" s="9">
        <v>3</v>
      </c>
      <c r="AZ16" s="48" t="s">
        <v>112</v>
      </c>
      <c r="BA16" s="49"/>
      <c r="BB16" s="50">
        <v>44257</v>
      </c>
      <c r="BC16" s="9" t="s">
        <v>4</v>
      </c>
      <c r="BD16" s="51">
        <v>44250</v>
      </c>
      <c r="BE16" s="9">
        <v>0</v>
      </c>
      <c r="BF16" s="52" t="s">
        <v>8</v>
      </c>
      <c r="BG16" s="51">
        <v>44260</v>
      </c>
      <c r="BH16" s="9">
        <v>3</v>
      </c>
    </row>
    <row r="17" spans="1:60" x14ac:dyDescent="0.2">
      <c r="A17" s="2">
        <v>16</v>
      </c>
      <c r="B17" s="29">
        <v>44201</v>
      </c>
      <c r="C17" s="30">
        <v>5043.3339999999998</v>
      </c>
      <c r="D17" s="33">
        <f t="shared" ca="1" si="0"/>
        <v>381.51299999999992</v>
      </c>
      <c r="E17" s="31">
        <f t="shared" ca="1" si="1"/>
        <v>388.99357142857144</v>
      </c>
      <c r="F17" s="30" t="s">
        <v>89</v>
      </c>
      <c r="G17" s="33">
        <f ca="1">IF(B16&lt;TODAY(), AVERAGE(A$8:A16), "NA")</f>
        <v>11</v>
      </c>
      <c r="H17" s="31">
        <f ca="1">IF(B16&lt;TODAY(), AVERAGE(E$8:E16), "NA")</f>
        <v>306.17963492063495</v>
      </c>
      <c r="I17" s="39">
        <f ca="1">IF(B16&lt;TODAY(), (SUMPRODUCT(A$8:A16,E$8:E16) - G17*SUM(E$8:E16) - H17*SUM(A$8:A16) + (A17-7)*G17*H17)/(SUMPRODUCT(A$8:A16,A$8:A16) - 2*G17*SUM(A$8:A16) + (A17-7)*G17*G17), "NA")</f>
        <v>25.368554761904669</v>
      </c>
      <c r="J17" s="40">
        <f t="shared" ca="1" si="2"/>
        <v>27.125532539683604</v>
      </c>
      <c r="L17" s="53" t="s">
        <v>113</v>
      </c>
      <c r="M17" s="54"/>
      <c r="N17" s="55">
        <v>1817.5018571428559</v>
      </c>
      <c r="O17" s="17" t="s">
        <v>5</v>
      </c>
      <c r="P17" s="56">
        <v>44294</v>
      </c>
      <c r="Q17" s="17">
        <v>37</v>
      </c>
      <c r="R17" s="57" t="s">
        <v>9</v>
      </c>
      <c r="S17" s="56">
        <v>44316</v>
      </c>
      <c r="T17" s="17">
        <v>59</v>
      </c>
      <c r="V17" s="53" t="s">
        <v>113</v>
      </c>
      <c r="W17" s="54"/>
      <c r="X17" s="55">
        <v>1817.5018571428559</v>
      </c>
      <c r="Y17" s="17" t="s">
        <v>5</v>
      </c>
      <c r="Z17" s="56">
        <v>44294</v>
      </c>
      <c r="AA17" s="17">
        <v>37</v>
      </c>
      <c r="AB17" s="57" t="s">
        <v>9</v>
      </c>
      <c r="AC17" s="56">
        <v>44316</v>
      </c>
      <c r="AD17" s="17">
        <v>59</v>
      </c>
      <c r="AF17" s="53" t="s">
        <v>113</v>
      </c>
      <c r="AG17" s="54"/>
      <c r="AH17" s="55">
        <v>1817.5018571428559</v>
      </c>
      <c r="AI17" s="17" t="s">
        <v>5</v>
      </c>
      <c r="AJ17" s="56">
        <v>44309</v>
      </c>
      <c r="AK17" s="17">
        <v>52</v>
      </c>
      <c r="AL17" s="57" t="s">
        <v>9</v>
      </c>
      <c r="AM17" s="56">
        <v>44337</v>
      </c>
      <c r="AN17" s="17">
        <v>80</v>
      </c>
      <c r="AP17" s="53" t="s">
        <v>113</v>
      </c>
      <c r="AQ17" s="54"/>
      <c r="AR17" s="55">
        <v>1817.5018571428559</v>
      </c>
      <c r="AS17" s="17" t="s">
        <v>5</v>
      </c>
      <c r="AT17" s="56">
        <v>44293</v>
      </c>
      <c r="AU17" s="17">
        <v>36</v>
      </c>
      <c r="AV17" s="57" t="s">
        <v>9</v>
      </c>
      <c r="AW17" s="56">
        <v>44309</v>
      </c>
      <c r="AX17" s="17">
        <v>52</v>
      </c>
      <c r="AZ17" s="53" t="s">
        <v>113</v>
      </c>
      <c r="BA17" s="54"/>
      <c r="BB17" s="55">
        <v>1817.5018571428559</v>
      </c>
      <c r="BC17" s="17" t="s">
        <v>5</v>
      </c>
      <c r="BD17" s="56">
        <v>44293</v>
      </c>
      <c r="BE17" s="17">
        <v>36</v>
      </c>
      <c r="BF17" s="57" t="s">
        <v>9</v>
      </c>
      <c r="BG17" s="56">
        <v>44306</v>
      </c>
      <c r="BH17" s="17">
        <v>49</v>
      </c>
    </row>
    <row r="18" spans="1:60" x14ac:dyDescent="0.2">
      <c r="A18" s="2">
        <v>17</v>
      </c>
      <c r="B18" s="29">
        <v>44202</v>
      </c>
      <c r="C18" s="30">
        <v>5484.5590000000002</v>
      </c>
      <c r="D18" s="33">
        <f t="shared" ca="1" si="0"/>
        <v>441.22500000000036</v>
      </c>
      <c r="E18" s="31">
        <f t="shared" ca="1" si="1"/>
        <v>353.29428571428576</v>
      </c>
      <c r="F18" s="30" t="s">
        <v>89</v>
      </c>
      <c r="G18" s="33">
        <f ca="1">IF(B17&lt;TODAY(), AVERAGE(A$8:A17), "NA")</f>
        <v>11.5</v>
      </c>
      <c r="H18" s="31">
        <f ca="1">IF(B17&lt;TODAY(), AVERAGE(E$8:E17), "NA")</f>
        <v>314.46102857142859</v>
      </c>
      <c r="I18" s="39">
        <f ca="1">IF(B17&lt;TODAY(), (SUMPRODUCT(A$8:A17,E$8:E17) - G18*SUM(E$8:E17) - H18*SUM(A$8:A17) + (A18-7)*G18*H18)/(SUMPRODUCT(A$8:A17,A$8:A17) - 2*G18*SUM(A$8:A17) + (A18-7)*G18*G18), "NA")</f>
        <v>22.966981818181793</v>
      </c>
      <c r="J18" s="40">
        <f t="shared" ca="1" si="2"/>
        <v>50.340737662337972</v>
      </c>
      <c r="L18" s="53" t="s">
        <v>114</v>
      </c>
      <c r="M18" s="54"/>
      <c r="N18" s="58">
        <v>71</v>
      </c>
      <c r="O18" s="17" t="s">
        <v>6</v>
      </c>
      <c r="P18" s="56">
        <v>44367</v>
      </c>
      <c r="Q18" s="17">
        <v>110</v>
      </c>
      <c r="R18" s="57" t="s">
        <v>10</v>
      </c>
      <c r="S18" s="56">
        <v>44405</v>
      </c>
      <c r="T18" s="17">
        <v>148</v>
      </c>
      <c r="V18" s="53" t="s">
        <v>115</v>
      </c>
      <c r="W18" s="54"/>
      <c r="X18" s="58">
        <v>1828.024578231292</v>
      </c>
      <c r="Y18" s="17" t="s">
        <v>6</v>
      </c>
      <c r="Z18" s="56">
        <v>44365</v>
      </c>
      <c r="AA18" s="17">
        <v>108</v>
      </c>
      <c r="AB18" s="57" t="s">
        <v>10</v>
      </c>
      <c r="AC18" s="56">
        <v>44404</v>
      </c>
      <c r="AD18" s="17">
        <v>147</v>
      </c>
      <c r="AF18" s="53" t="s">
        <v>115</v>
      </c>
      <c r="AG18" s="54"/>
      <c r="AH18" s="58">
        <v>1250</v>
      </c>
      <c r="AI18" s="17" t="s">
        <v>6</v>
      </c>
      <c r="AJ18" s="56">
        <v>44410</v>
      </c>
      <c r="AK18" s="17">
        <v>153</v>
      </c>
      <c r="AL18" s="57" t="s">
        <v>10</v>
      </c>
      <c r="AM18" s="56">
        <v>44469</v>
      </c>
      <c r="AN18" s="17">
        <v>212</v>
      </c>
      <c r="AP18" s="53" t="s">
        <v>115</v>
      </c>
      <c r="AQ18" s="54"/>
      <c r="AR18" s="58">
        <v>2000</v>
      </c>
      <c r="AS18" s="17" t="s">
        <v>6</v>
      </c>
      <c r="AT18" s="56">
        <v>44355</v>
      </c>
      <c r="AU18" s="17">
        <v>98</v>
      </c>
      <c r="AV18" s="57" t="s">
        <v>10</v>
      </c>
      <c r="AW18" s="56">
        <v>44392</v>
      </c>
      <c r="AX18" s="17">
        <v>135</v>
      </c>
      <c r="AZ18" s="53" t="s">
        <v>115</v>
      </c>
      <c r="BA18" s="54"/>
      <c r="BB18" s="58">
        <v>3000</v>
      </c>
      <c r="BC18" s="17" t="s">
        <v>6</v>
      </c>
      <c r="BD18" s="56">
        <v>44337</v>
      </c>
      <c r="BE18" s="17">
        <v>80</v>
      </c>
      <c r="BF18" s="57" t="s">
        <v>10</v>
      </c>
      <c r="BG18" s="56">
        <v>44360</v>
      </c>
      <c r="BH18" s="17">
        <v>103</v>
      </c>
    </row>
    <row r="19" spans="1:60" x14ac:dyDescent="0.2">
      <c r="A19" s="2">
        <v>18</v>
      </c>
      <c r="B19" s="29">
        <v>44203</v>
      </c>
      <c r="C19" s="30">
        <v>6257.4449999999997</v>
      </c>
      <c r="D19" s="33">
        <f t="shared" ca="1" si="0"/>
        <v>772.88599999999951</v>
      </c>
      <c r="E19" s="31">
        <f t="shared" ca="1" si="1"/>
        <v>446.2324285714285</v>
      </c>
      <c r="F19" s="30" t="s">
        <v>89</v>
      </c>
      <c r="G19" s="33">
        <f ca="1">IF(B18&lt;TODAY(), AVERAGE(A$8:A18), "NA")</f>
        <v>12</v>
      </c>
      <c r="H19" s="31">
        <f ca="1">IF(B18&lt;TODAY(), AVERAGE(E$8:E18), "NA")</f>
        <v>317.99132467532468</v>
      </c>
      <c r="I19" s="39">
        <f ca="1">IF(B18&lt;TODAY(), (SUMPRODUCT(A$8:A18,E$8:E18) - G19*SUM(E$8:E18) - H19*SUM(A$8:A18) + (A19-7)*G19*H19)/(SUMPRODUCT(A$8:A18,A$8:A18) - 2*G19*SUM(A$8:A18) + (A19-7)*G19*G19), "NA")</f>
        <v>18.990384415584348</v>
      </c>
      <c r="J19" s="40">
        <f t="shared" ca="1" si="2"/>
        <v>90.106711688312487</v>
      </c>
      <c r="L19" s="53" t="s">
        <v>116</v>
      </c>
      <c r="M19" s="54"/>
      <c r="N19" s="59">
        <v>23.519963739534255</v>
      </c>
      <c r="O19" s="17" t="s">
        <v>7</v>
      </c>
      <c r="P19" s="56">
        <v>44436</v>
      </c>
      <c r="Q19" s="17">
        <v>179</v>
      </c>
      <c r="R19" s="57" t="s">
        <v>11</v>
      </c>
      <c r="S19" s="56">
        <v>44495</v>
      </c>
      <c r="T19" s="17">
        <v>238</v>
      </c>
      <c r="V19" s="53" t="s">
        <v>117</v>
      </c>
      <c r="W19" s="54"/>
      <c r="X19" s="58">
        <v>0</v>
      </c>
      <c r="Y19" s="17" t="s">
        <v>7</v>
      </c>
      <c r="Z19" s="56">
        <v>44435</v>
      </c>
      <c r="AA19" s="17">
        <v>178</v>
      </c>
      <c r="AB19" s="57" t="s">
        <v>11</v>
      </c>
      <c r="AC19" s="56">
        <v>44490</v>
      </c>
      <c r="AD19" s="17">
        <v>233</v>
      </c>
      <c r="AF19" s="53" t="s">
        <v>117</v>
      </c>
      <c r="AG19" s="54"/>
      <c r="AH19" s="58">
        <v>0</v>
      </c>
      <c r="AI19" s="17" t="s">
        <v>7</v>
      </c>
      <c r="AJ19" s="56">
        <v>44515</v>
      </c>
      <c r="AK19" s="17">
        <v>258</v>
      </c>
      <c r="AL19" s="57" t="s">
        <v>11</v>
      </c>
      <c r="AM19" s="56">
        <v>44599</v>
      </c>
      <c r="AN19" s="17">
        <v>342</v>
      </c>
      <c r="AP19" s="53" t="s">
        <v>117</v>
      </c>
      <c r="AQ19" s="54"/>
      <c r="AR19" s="58">
        <v>8</v>
      </c>
      <c r="AS19" s="17" t="s">
        <v>7</v>
      </c>
      <c r="AT19" s="56">
        <v>44422</v>
      </c>
      <c r="AU19" s="17">
        <v>165</v>
      </c>
      <c r="AV19" s="57" t="s">
        <v>11</v>
      </c>
      <c r="AW19" s="56">
        <v>44478</v>
      </c>
      <c r="AX19" s="17">
        <v>221</v>
      </c>
      <c r="AZ19" s="53" t="s">
        <v>117</v>
      </c>
      <c r="BA19" s="54"/>
      <c r="BB19" s="58">
        <v>50</v>
      </c>
      <c r="BC19" s="17" t="s">
        <v>7</v>
      </c>
      <c r="BD19" s="56">
        <v>44380</v>
      </c>
      <c r="BE19" s="17">
        <v>123</v>
      </c>
      <c r="BF19" s="57" t="s">
        <v>11</v>
      </c>
      <c r="BG19" s="56">
        <v>44419</v>
      </c>
      <c r="BH19" s="17">
        <v>162</v>
      </c>
    </row>
    <row r="20" spans="1:60" x14ac:dyDescent="0.2">
      <c r="A20" s="2">
        <v>19</v>
      </c>
      <c r="B20" s="29">
        <v>44204</v>
      </c>
      <c r="C20" s="30">
        <v>7048.07</v>
      </c>
      <c r="D20" s="33">
        <f t="shared" ca="1" si="0"/>
        <v>790.625</v>
      </c>
      <c r="E20" s="31">
        <f t="shared" ca="1" si="1"/>
        <v>508.42571428571421</v>
      </c>
      <c r="F20" s="30" t="s">
        <v>89</v>
      </c>
      <c r="G20" s="33">
        <f ca="1">IF(B19&lt;TODAY(), AVERAGE(A$8:A19), "NA")</f>
        <v>12.5</v>
      </c>
      <c r="H20" s="31">
        <f ca="1">IF(B19&lt;TODAY(), AVERAGE(E$8:E19), "NA")</f>
        <v>328.67808333333335</v>
      </c>
      <c r="I20" s="39">
        <f ca="1">IF(B19&lt;TODAY(), (SUMPRODUCT(A$8:A19,E$8:E19) - G20*SUM(E$8:E19) - H20*SUM(A$8:A19) + (A20-7)*G20*H20)/(SUMPRODUCT(A$8:A19,A$8:A19) - 2*G20*SUM(A$8:A19) + (A20-7)*G20*G20), "NA")</f>
        <v>19.540338161838111</v>
      </c>
      <c r="J20" s="40">
        <f t="shared" ca="1" si="2"/>
        <v>84.423856310356967</v>
      </c>
      <c r="L20" s="60" t="s">
        <v>118</v>
      </c>
      <c r="M20" s="61"/>
      <c r="N20" s="62">
        <v>158.10715272435982</v>
      </c>
      <c r="O20" s="63" t="s">
        <v>119</v>
      </c>
      <c r="P20" s="64">
        <v>44268</v>
      </c>
      <c r="Q20" s="20">
        <v>11</v>
      </c>
      <c r="R20" s="65" t="s">
        <v>12</v>
      </c>
      <c r="S20" s="64">
        <v>44584</v>
      </c>
      <c r="T20" s="20">
        <v>327</v>
      </c>
      <c r="V20" s="60" t="s">
        <v>120</v>
      </c>
      <c r="W20" s="61"/>
      <c r="X20" s="63">
        <v>1828.024578231292</v>
      </c>
      <c r="Y20" s="63" t="s">
        <v>119</v>
      </c>
      <c r="Z20" s="64">
        <v>44268</v>
      </c>
      <c r="AA20" s="20">
        <v>11</v>
      </c>
      <c r="AB20" s="65" t="s">
        <v>12</v>
      </c>
      <c r="AC20" s="64">
        <v>44583</v>
      </c>
      <c r="AD20" s="20">
        <v>326</v>
      </c>
      <c r="AF20" s="60" t="s">
        <v>120</v>
      </c>
      <c r="AG20" s="61"/>
      <c r="AH20" s="63">
        <v>1250</v>
      </c>
      <c r="AI20" s="63" t="s">
        <v>119</v>
      </c>
      <c r="AJ20" s="64">
        <v>44274</v>
      </c>
      <c r="AK20" s="20">
        <v>17</v>
      </c>
      <c r="AL20" s="65" t="s">
        <v>12</v>
      </c>
      <c r="AM20" s="64">
        <v>44729</v>
      </c>
      <c r="AN20" s="20">
        <v>472</v>
      </c>
      <c r="AP20" s="60" t="s">
        <v>120</v>
      </c>
      <c r="AQ20" s="61"/>
      <c r="AR20" s="63">
        <v>1828.024578231292</v>
      </c>
      <c r="AS20" s="63" t="s">
        <v>119</v>
      </c>
      <c r="AT20" s="64">
        <v>44267</v>
      </c>
      <c r="AU20" s="20">
        <v>10</v>
      </c>
      <c r="AV20" s="65" t="s">
        <v>12</v>
      </c>
      <c r="AW20" s="64">
        <v>44559</v>
      </c>
      <c r="AX20" s="20">
        <v>302</v>
      </c>
      <c r="AZ20" s="60" t="s">
        <v>120</v>
      </c>
      <c r="BA20" s="61"/>
      <c r="BB20" s="63">
        <v>1828.024578231292</v>
      </c>
      <c r="BC20" s="63" t="s">
        <v>119</v>
      </c>
      <c r="BD20" s="64">
        <v>44267</v>
      </c>
      <c r="BE20" s="20">
        <v>10</v>
      </c>
      <c r="BF20" s="65" t="s">
        <v>12</v>
      </c>
      <c r="BG20" s="64">
        <v>44471</v>
      </c>
      <c r="BH20" s="20">
        <v>214</v>
      </c>
    </row>
    <row r="21" spans="1:60" x14ac:dyDescent="0.2">
      <c r="A21" s="2">
        <v>20</v>
      </c>
      <c r="B21" s="29">
        <v>44205</v>
      </c>
      <c r="C21" s="30">
        <v>7721.2280000000001</v>
      </c>
      <c r="D21" s="33">
        <f t="shared" ca="1" si="0"/>
        <v>673.15800000000036</v>
      </c>
      <c r="E21" s="31">
        <f t="shared" ca="1" si="1"/>
        <v>490.9562857142858</v>
      </c>
      <c r="F21" s="30" t="s">
        <v>89</v>
      </c>
      <c r="G21" s="33">
        <f ca="1">IF(B20&lt;TODAY(), AVERAGE(A$8:A20), "NA")</f>
        <v>13</v>
      </c>
      <c r="H21" s="31">
        <f ca="1">IF(B20&lt;TODAY(), AVERAGE(E$8:E20), "NA")</f>
        <v>342.50482417582418</v>
      </c>
      <c r="I21" s="39">
        <f ca="1">IF(B20&lt;TODAY(), (SUMPRODUCT(A$8:A20,E$8:E20) - G21*SUM(E$8:E20) - H21*SUM(A$8:A20) + (A21-7)*G21*H21)/(SUMPRODUCT(A$8:A20,A$8:A20) - 2*G21*SUM(A$8:A20) + (A21-7)*G21*G21), "NA")</f>
        <v>21.278868916797403</v>
      </c>
      <c r="J21" s="40">
        <f t="shared" ca="1" si="2"/>
        <v>65.879528257457935</v>
      </c>
      <c r="L21" s="35"/>
      <c r="M21" s="35"/>
      <c r="N21" s="35"/>
      <c r="O21" s="35"/>
      <c r="P21" s="35"/>
      <c r="Q21" s="35"/>
      <c r="R21" s="35"/>
      <c r="S21" s="35"/>
      <c r="T21" s="35"/>
      <c r="U21" s="25"/>
      <c r="W21" s="35"/>
      <c r="X21" s="35"/>
      <c r="Y21" s="35"/>
      <c r="Z21" s="35"/>
      <c r="AA21" s="35"/>
      <c r="AB21" s="35"/>
      <c r="AC21" s="35"/>
      <c r="AD21" s="35"/>
      <c r="AE21" s="35"/>
      <c r="AG21" s="35"/>
      <c r="AH21" s="35"/>
      <c r="AI21" s="35"/>
      <c r="AJ21" s="35"/>
      <c r="AK21" s="35"/>
      <c r="AL21" s="35"/>
      <c r="AM21" s="35"/>
      <c r="AN21" s="35"/>
      <c r="AO21" s="35"/>
      <c r="AQ21" s="5"/>
      <c r="AR21" s="5"/>
      <c r="AS21" s="5"/>
      <c r="AT21" s="5"/>
      <c r="AU21" s="5"/>
      <c r="AV21" s="5"/>
      <c r="AW21" s="5"/>
      <c r="AX21" s="5"/>
      <c r="AY21" s="5"/>
      <c r="BA21" s="5"/>
      <c r="BB21" s="5"/>
      <c r="BC21" s="5"/>
      <c r="BD21" s="5"/>
      <c r="BE21" s="5"/>
      <c r="BF21" s="5"/>
      <c r="BG21" s="5"/>
    </row>
    <row r="22" spans="1:60" x14ac:dyDescent="0.2">
      <c r="A22" s="2">
        <v>21</v>
      </c>
      <c r="B22" s="29">
        <v>44206</v>
      </c>
      <c r="C22" s="30">
        <v>8013.78</v>
      </c>
      <c r="D22" s="33">
        <f t="shared" ca="1" si="0"/>
        <v>292.55199999999968</v>
      </c>
      <c r="E22" s="31">
        <f t="shared" ca="1" si="1"/>
        <v>526.43928571428569</v>
      </c>
      <c r="F22" s="30" t="s">
        <v>89</v>
      </c>
      <c r="G22" s="33">
        <f ca="1">IF(B21&lt;TODAY(), AVERAGE(A$8:A21), "NA")</f>
        <v>13.5</v>
      </c>
      <c r="H22" s="31">
        <f ca="1">IF(B21&lt;TODAY(), AVERAGE(E$8:E21), "NA")</f>
        <v>353.10849999999999</v>
      </c>
      <c r="I22" s="39">
        <f ca="1">IF(B21&lt;TODAY(), (SUMPRODUCT(A$8:A21,E$8:E21) - G22*SUM(E$8:E21) - H22*SUM(A$8:A21) + (A22-7)*G22*H22)/(SUMPRODUCT(A$8:A21,A$8:A21) - 2*G22*SUM(A$8:A21) + (A22-7)*G22*G22), "NA")</f>
        <v>21.264565463108266</v>
      </c>
      <c r="J22" s="40">
        <f t="shared" ca="1" si="2"/>
        <v>66.036866248038393</v>
      </c>
      <c r="L22" s="37" t="str">
        <f>CONCATENATE("Vaccination schedule based on 7 day average daily doses given as of ", MONTH(N24-1), "/", DAY(N24-1), "/", YEAR(N24-1))</f>
        <v>Vaccination schedule based on 7 day average daily doses given as of 2/28/2021</v>
      </c>
      <c r="M22" s="37"/>
      <c r="N22" s="37"/>
      <c r="O22" s="37"/>
      <c r="P22" s="37"/>
      <c r="Q22" s="37"/>
      <c r="R22" s="37"/>
      <c r="S22" s="37"/>
      <c r="T22" s="37"/>
      <c r="U22" s="38"/>
      <c r="V22" s="37" t="str">
        <f>CONCATENATE("Vaccination schedule based on hitting the predicted average of ", FIXED(1000*X26, -3), " doses per day as of ",  MONTH(X24-1), "/", DAY(X24-1), "/", YEAR(X24-1))</f>
        <v>Vaccination schedule based on hitting the predicted average of 1,809,000 doses per day as of 2/28/2021</v>
      </c>
      <c r="W22" s="37"/>
      <c r="X22" s="37"/>
      <c r="Y22" s="37"/>
      <c r="Z22" s="37"/>
      <c r="AA22" s="37"/>
      <c r="AB22" s="37"/>
      <c r="AC22" s="37"/>
      <c r="AD22" s="37"/>
      <c r="AE22" s="38"/>
      <c r="AF22" s="37" t="str">
        <f>CONCATENATE("Vaccination schedule based on hitting target of ", FIXED(1000*AH26,0), " doses per day")</f>
        <v>Vaccination schedule based on hitting target of 1,250,000 doses per day</v>
      </c>
      <c r="AG22" s="37"/>
      <c r="AH22" s="37"/>
      <c r="AI22" s="37"/>
      <c r="AJ22" s="37"/>
      <c r="AK22" s="37"/>
      <c r="AL22" s="37"/>
      <c r="AM22" s="37"/>
      <c r="AN22" s="37"/>
      <c r="AO22" s="38"/>
      <c r="AP22" s="37" t="str">
        <f>CONCATENATE("Vaccination schedule based on hitting target of ", FIXED(1000*AR26,0), " doses per day")</f>
        <v>Vaccination schedule based on hitting target of 2,000,000 doses per day</v>
      </c>
      <c r="AQ22" s="37"/>
      <c r="AR22" s="37"/>
      <c r="AS22" s="37"/>
      <c r="AT22" s="37"/>
      <c r="AU22" s="37"/>
      <c r="AV22" s="37"/>
      <c r="AW22" s="37"/>
      <c r="AX22" s="37"/>
      <c r="AZ22" s="36" t="str">
        <f>CONCATENATE("Vaccination schedule based on hitting target of ", FIXED(1000*BB26,0), " doses per day")</f>
        <v>Vaccination schedule based on hitting target of 3,000,000 doses per day</v>
      </c>
      <c r="BA22" s="36"/>
      <c r="BB22" s="36"/>
      <c r="BC22" s="36"/>
      <c r="BD22" s="36"/>
      <c r="BE22" s="36"/>
      <c r="BF22" s="36"/>
      <c r="BG22" s="36"/>
      <c r="BH22" s="36"/>
    </row>
    <row r="23" spans="1:60" x14ac:dyDescent="0.2">
      <c r="A23" s="2">
        <v>22</v>
      </c>
      <c r="B23" s="29">
        <v>44207</v>
      </c>
      <c r="C23" s="30">
        <v>9266.125</v>
      </c>
      <c r="D23" s="33">
        <f t="shared" ca="1" si="0"/>
        <v>1252.3450000000003</v>
      </c>
      <c r="E23" s="31">
        <f t="shared" ca="1" si="1"/>
        <v>657.75771428571431</v>
      </c>
      <c r="F23" s="30" t="s">
        <v>89</v>
      </c>
      <c r="G23" s="33">
        <f ca="1">IF(B22&lt;TODAY(), AVERAGE(A$8:A22), "NA")</f>
        <v>14</v>
      </c>
      <c r="H23" s="31">
        <f ca="1">IF(B22&lt;TODAY(), AVERAGE(E$8:E22), "NA")</f>
        <v>364.66388571428575</v>
      </c>
      <c r="I23" s="39">
        <f ca="1">IF(B22&lt;TODAY(), (SUMPRODUCT(A$8:A22,E$8:E22) - G23*SUM(E$8:E22) - H23*SUM(A$8:A22) + (A23-7)*G23*H23)/(SUMPRODUCT(A$8:A22,A$8:A22) - 2*G23*SUM(A$8:A22) + (A23-7)*G23*G23), "NA")</f>
        <v>21.610729081632599</v>
      </c>
      <c r="J23" s="40">
        <f t="shared" ca="1" si="2"/>
        <v>62.113678571429375</v>
      </c>
      <c r="L23" s="41" t="s">
        <v>108</v>
      </c>
      <c r="M23" s="42"/>
      <c r="N23" s="43"/>
      <c r="O23" s="44" t="s">
        <v>109</v>
      </c>
      <c r="P23" s="10" t="s">
        <v>110</v>
      </c>
      <c r="Q23" s="12" t="s">
        <v>111</v>
      </c>
      <c r="R23" s="44" t="s">
        <v>109</v>
      </c>
      <c r="S23" s="10" t="s">
        <v>110</v>
      </c>
      <c r="T23" s="12" t="s">
        <v>111</v>
      </c>
      <c r="V23" s="45" t="s">
        <v>108</v>
      </c>
      <c r="W23" s="46"/>
      <c r="X23" s="47"/>
      <c r="Y23" s="12" t="s">
        <v>109</v>
      </c>
      <c r="Z23" s="10" t="s">
        <v>110</v>
      </c>
      <c r="AA23" s="12" t="s">
        <v>111</v>
      </c>
      <c r="AB23" s="44" t="s">
        <v>109</v>
      </c>
      <c r="AC23" s="10" t="s">
        <v>110</v>
      </c>
      <c r="AD23" s="12" t="s">
        <v>111</v>
      </c>
      <c r="AF23" s="45" t="s">
        <v>108</v>
      </c>
      <c r="AG23" s="46"/>
      <c r="AH23" s="47"/>
      <c r="AI23" s="12" t="s">
        <v>109</v>
      </c>
      <c r="AJ23" s="10" t="s">
        <v>110</v>
      </c>
      <c r="AK23" s="12" t="s">
        <v>111</v>
      </c>
      <c r="AL23" s="44" t="s">
        <v>109</v>
      </c>
      <c r="AM23" s="10" t="s">
        <v>110</v>
      </c>
      <c r="AN23" s="12" t="s">
        <v>111</v>
      </c>
      <c r="AP23" s="45" t="s">
        <v>108</v>
      </c>
      <c r="AQ23" s="46"/>
      <c r="AR23" s="47"/>
      <c r="AS23" s="12" t="s">
        <v>109</v>
      </c>
      <c r="AT23" s="10" t="s">
        <v>110</v>
      </c>
      <c r="AU23" s="12" t="s">
        <v>111</v>
      </c>
      <c r="AV23" s="44" t="s">
        <v>109</v>
      </c>
      <c r="AW23" s="10" t="s">
        <v>110</v>
      </c>
      <c r="AX23" s="12" t="s">
        <v>111</v>
      </c>
      <c r="AZ23" s="45" t="s">
        <v>108</v>
      </c>
      <c r="BA23" s="46"/>
      <c r="BB23" s="47"/>
      <c r="BC23" s="12" t="s">
        <v>109</v>
      </c>
      <c r="BD23" s="10" t="s">
        <v>110</v>
      </c>
      <c r="BE23" s="12" t="s">
        <v>111</v>
      </c>
      <c r="BF23" s="44" t="s">
        <v>109</v>
      </c>
      <c r="BG23" s="10" t="s">
        <v>110</v>
      </c>
      <c r="BH23" s="12" t="s">
        <v>111</v>
      </c>
    </row>
    <row r="24" spans="1:60" x14ac:dyDescent="0.2">
      <c r="A24" s="2">
        <v>23</v>
      </c>
      <c r="B24" s="29">
        <v>44208</v>
      </c>
      <c r="C24" s="30">
        <v>9944.0450000000001</v>
      </c>
      <c r="D24" s="33">
        <f t="shared" ca="1" si="0"/>
        <v>677.92000000000007</v>
      </c>
      <c r="E24" s="31">
        <f t="shared" ca="1" si="1"/>
        <v>700.10157142857145</v>
      </c>
      <c r="F24" s="30" t="s">
        <v>89</v>
      </c>
      <c r="G24" s="33">
        <f ca="1">IF(B23&lt;TODAY(), AVERAGE(A$8:A23), "NA")</f>
        <v>14.5</v>
      </c>
      <c r="H24" s="31">
        <f ca="1">IF(B23&lt;TODAY(), AVERAGE(E$8:E23), "NA")</f>
        <v>382.98225000000002</v>
      </c>
      <c r="I24" s="39">
        <f ca="1">IF(B23&lt;TODAY(), (SUMPRODUCT(A$8:A23,E$8:E23) - G24*SUM(E$8:E23) - H24*SUM(A$8:A23) + (A24-7)*G24*H24)/(SUMPRODUCT(A$8:A23,A$8:A23) - 2*G24*SUM(A$8:A23) + (A24-7)*G24*G24), "NA")</f>
        <v>24.262376050420084</v>
      </c>
      <c r="J24" s="40">
        <f t="shared" ca="1" si="2"/>
        <v>31.177797268908819</v>
      </c>
      <c r="L24" s="48" t="s">
        <v>112</v>
      </c>
      <c r="M24" s="49"/>
      <c r="N24" s="50">
        <v>44256</v>
      </c>
      <c r="O24" s="9" t="s">
        <v>4</v>
      </c>
      <c r="P24" s="51">
        <v>44250</v>
      </c>
      <c r="Q24" s="9">
        <v>0</v>
      </c>
      <c r="R24" s="52" t="s">
        <v>8</v>
      </c>
      <c r="S24" s="51">
        <v>44260</v>
      </c>
      <c r="T24" s="9">
        <v>4</v>
      </c>
      <c r="V24" s="48" t="s">
        <v>112</v>
      </c>
      <c r="W24" s="49"/>
      <c r="X24" s="50">
        <v>44256</v>
      </c>
      <c r="Y24" s="9" t="s">
        <v>4</v>
      </c>
      <c r="Z24" s="51">
        <v>44250</v>
      </c>
      <c r="AA24" s="9">
        <v>0</v>
      </c>
      <c r="AB24" s="52" t="s">
        <v>8</v>
      </c>
      <c r="AC24" s="51">
        <v>44260</v>
      </c>
      <c r="AD24" s="9">
        <v>4</v>
      </c>
      <c r="AF24" s="48" t="s">
        <v>112</v>
      </c>
      <c r="AG24" s="49"/>
      <c r="AH24" s="50">
        <v>44256</v>
      </c>
      <c r="AI24" s="9" t="s">
        <v>4</v>
      </c>
      <c r="AJ24" s="51">
        <v>44250</v>
      </c>
      <c r="AK24" s="9">
        <v>0</v>
      </c>
      <c r="AL24" s="52" t="s">
        <v>8</v>
      </c>
      <c r="AM24" s="51">
        <v>44260</v>
      </c>
      <c r="AN24" s="9">
        <v>4</v>
      </c>
      <c r="AP24" s="48" t="s">
        <v>112</v>
      </c>
      <c r="AQ24" s="49"/>
      <c r="AR24" s="50">
        <v>44256</v>
      </c>
      <c r="AS24" s="9" t="s">
        <v>4</v>
      </c>
      <c r="AT24" s="51">
        <v>44250</v>
      </c>
      <c r="AU24" s="9">
        <v>0</v>
      </c>
      <c r="AV24" s="52" t="s">
        <v>8</v>
      </c>
      <c r="AW24" s="51">
        <v>44260</v>
      </c>
      <c r="AX24" s="9">
        <v>4</v>
      </c>
      <c r="AZ24" s="48" t="s">
        <v>112</v>
      </c>
      <c r="BA24" s="49"/>
      <c r="BB24" s="50">
        <v>44256</v>
      </c>
      <c r="BC24" s="9" t="s">
        <v>4</v>
      </c>
      <c r="BD24" s="51">
        <v>44250</v>
      </c>
      <c r="BE24" s="9">
        <v>0</v>
      </c>
      <c r="BF24" s="52" t="s">
        <v>8</v>
      </c>
      <c r="BG24" s="51">
        <v>44260</v>
      </c>
      <c r="BH24" s="9">
        <v>4</v>
      </c>
    </row>
    <row r="25" spans="1:60" x14ac:dyDescent="0.2">
      <c r="A25" s="2">
        <v>24</v>
      </c>
      <c r="B25" s="29">
        <v>44209</v>
      </c>
      <c r="C25" s="30">
        <v>10788.77</v>
      </c>
      <c r="D25" s="33">
        <f t="shared" ca="1" si="0"/>
        <v>844.72500000000036</v>
      </c>
      <c r="E25" s="31">
        <f t="shared" ca="1" si="1"/>
        <v>757.74442857142856</v>
      </c>
      <c r="F25" s="30" t="s">
        <v>89</v>
      </c>
      <c r="G25" s="33">
        <f ca="1">IF(B24&lt;TODAY(), AVERAGE(A$8:A24), "NA")</f>
        <v>15</v>
      </c>
      <c r="H25" s="31">
        <f ca="1">IF(B24&lt;TODAY(), AVERAGE(E$8:E24), "NA")</f>
        <v>401.63632773109248</v>
      </c>
      <c r="I25" s="39">
        <f ca="1">IF(B24&lt;TODAY(), (SUMPRODUCT(A$8:A24,E$8:E24) - G25*SUM(E$8:E24) - H25*SUM(A$8:A24) + (A25-7)*G25*H25)/(SUMPRODUCT(A$8:A24,A$8:A24) - 2*G25*SUM(A$8:A24) + (A25-7)*G25*G25), "NA")</f>
        <v>26.436672619047563</v>
      </c>
      <c r="J25" s="40">
        <f t="shared" ca="1" si="2"/>
        <v>5.0862384453790241</v>
      </c>
      <c r="L25" s="53" t="s">
        <v>113</v>
      </c>
      <c r="M25" s="54"/>
      <c r="N25" s="55">
        <v>1735.052714285714</v>
      </c>
      <c r="O25" s="17" t="s">
        <v>5</v>
      </c>
      <c r="P25" s="56">
        <v>44295</v>
      </c>
      <c r="Q25" s="17">
        <v>39</v>
      </c>
      <c r="R25" s="57" t="s">
        <v>9</v>
      </c>
      <c r="S25" s="56">
        <v>44319</v>
      </c>
      <c r="T25" s="17">
        <v>63</v>
      </c>
      <c r="V25" s="53" t="s">
        <v>113</v>
      </c>
      <c r="W25" s="54"/>
      <c r="X25" s="55">
        <v>1735.052714285714</v>
      </c>
      <c r="Y25" s="17" t="s">
        <v>5</v>
      </c>
      <c r="Z25" s="56">
        <v>44294</v>
      </c>
      <c r="AA25" s="17">
        <v>38</v>
      </c>
      <c r="AB25" s="57" t="s">
        <v>9</v>
      </c>
      <c r="AC25" s="56">
        <v>44316</v>
      </c>
      <c r="AD25" s="17">
        <v>60</v>
      </c>
      <c r="AF25" s="53" t="s">
        <v>113</v>
      </c>
      <c r="AG25" s="54"/>
      <c r="AH25" s="55">
        <v>1735.052714285714</v>
      </c>
      <c r="AI25" s="17" t="s">
        <v>5</v>
      </c>
      <c r="AJ25" s="56">
        <v>44309</v>
      </c>
      <c r="AK25" s="17">
        <v>53</v>
      </c>
      <c r="AL25" s="57" t="s">
        <v>9</v>
      </c>
      <c r="AM25" s="56">
        <v>44338</v>
      </c>
      <c r="AN25" s="17">
        <v>82</v>
      </c>
      <c r="AP25" s="53" t="s">
        <v>113</v>
      </c>
      <c r="AQ25" s="54"/>
      <c r="AR25" s="55">
        <v>1735.052714285714</v>
      </c>
      <c r="AS25" s="17" t="s">
        <v>5</v>
      </c>
      <c r="AT25" s="56">
        <v>44293</v>
      </c>
      <c r="AU25" s="17">
        <v>37</v>
      </c>
      <c r="AV25" s="57" t="s">
        <v>9</v>
      </c>
      <c r="AW25" s="56">
        <v>44309</v>
      </c>
      <c r="AX25" s="17">
        <v>53</v>
      </c>
      <c r="AZ25" s="53" t="s">
        <v>113</v>
      </c>
      <c r="BA25" s="54"/>
      <c r="BB25" s="55">
        <v>1735.052714285714</v>
      </c>
      <c r="BC25" s="17" t="s">
        <v>5</v>
      </c>
      <c r="BD25" s="56">
        <v>44293</v>
      </c>
      <c r="BE25" s="17">
        <v>37</v>
      </c>
      <c r="BF25" s="57" t="s">
        <v>9</v>
      </c>
      <c r="BG25" s="56">
        <v>44305</v>
      </c>
      <c r="BH25" s="17">
        <v>49</v>
      </c>
    </row>
    <row r="26" spans="1:60" x14ac:dyDescent="0.2">
      <c r="A26" s="2">
        <v>25</v>
      </c>
      <c r="B26" s="29">
        <v>44210</v>
      </c>
      <c r="C26" s="30">
        <v>11858.098</v>
      </c>
      <c r="D26" s="33">
        <f t="shared" ca="1" si="0"/>
        <v>1069.3279999999995</v>
      </c>
      <c r="E26" s="31">
        <f t="shared" ca="1" si="1"/>
        <v>800.0932857142858</v>
      </c>
      <c r="F26" s="30" t="s">
        <v>89</v>
      </c>
      <c r="G26" s="33">
        <f ca="1">IF(B25&lt;TODAY(), AVERAGE(A$8:A25), "NA")</f>
        <v>15.5</v>
      </c>
      <c r="H26" s="31">
        <f ca="1">IF(B25&lt;TODAY(), AVERAGE(E$8:E25), "NA")</f>
        <v>421.42011111111111</v>
      </c>
      <c r="I26" s="39">
        <f ca="1">IF(B25&lt;TODAY(), (SUMPRODUCT(A$8:A25,E$8:E25) - G26*SUM(E$8:E25) - H26*SUM(A$8:A25) + (A26-7)*G26*H26)/(SUMPRODUCT(A$8:A25,A$8:A25) - 2*G26*SUM(A$8:A25) + (A26-7)*G26*G26), "NA")</f>
        <v>28.50997169394071</v>
      </c>
      <c r="J26" s="40">
        <f t="shared" ca="1" si="2"/>
        <v>-20.484450144969912</v>
      </c>
      <c r="L26" s="53" t="s">
        <v>114</v>
      </c>
      <c r="M26" s="54"/>
      <c r="N26" s="58">
        <v>70</v>
      </c>
      <c r="O26" s="17" t="s">
        <v>6</v>
      </c>
      <c r="P26" s="56">
        <v>44373</v>
      </c>
      <c r="Q26" s="17">
        <v>117</v>
      </c>
      <c r="R26" s="57" t="s">
        <v>10</v>
      </c>
      <c r="S26" s="56">
        <v>44413</v>
      </c>
      <c r="T26" s="17">
        <v>157</v>
      </c>
      <c r="V26" s="53" t="s">
        <v>115</v>
      </c>
      <c r="W26" s="54"/>
      <c r="X26" s="58">
        <v>1809.0209438958377</v>
      </c>
      <c r="Y26" s="17" t="s">
        <v>6</v>
      </c>
      <c r="Z26" s="56">
        <v>44370</v>
      </c>
      <c r="AA26" s="17">
        <v>114</v>
      </c>
      <c r="AB26" s="57" t="s">
        <v>10</v>
      </c>
      <c r="AC26" s="56">
        <v>44405</v>
      </c>
      <c r="AD26" s="17">
        <v>149</v>
      </c>
      <c r="AF26" s="53" t="s">
        <v>115</v>
      </c>
      <c r="AG26" s="54"/>
      <c r="AH26" s="58">
        <v>1250</v>
      </c>
      <c r="AI26" s="17" t="s">
        <v>6</v>
      </c>
      <c r="AJ26" s="56">
        <v>44410</v>
      </c>
      <c r="AK26" s="17">
        <v>154</v>
      </c>
      <c r="AL26" s="57" t="s">
        <v>10</v>
      </c>
      <c r="AM26" s="56">
        <v>44469</v>
      </c>
      <c r="AN26" s="17">
        <v>213</v>
      </c>
      <c r="AP26" s="53" t="s">
        <v>115</v>
      </c>
      <c r="AQ26" s="54"/>
      <c r="AR26" s="58">
        <v>2000</v>
      </c>
      <c r="AS26" s="17" t="s">
        <v>6</v>
      </c>
      <c r="AT26" s="56">
        <v>44355</v>
      </c>
      <c r="AU26" s="17">
        <v>99</v>
      </c>
      <c r="AV26" s="57" t="s">
        <v>10</v>
      </c>
      <c r="AW26" s="56">
        <v>44392</v>
      </c>
      <c r="AX26" s="17">
        <v>136</v>
      </c>
      <c r="AZ26" s="53" t="s">
        <v>115</v>
      </c>
      <c r="BA26" s="54"/>
      <c r="BB26" s="58">
        <v>3000</v>
      </c>
      <c r="BC26" s="17" t="s">
        <v>6</v>
      </c>
      <c r="BD26" s="56">
        <v>44337</v>
      </c>
      <c r="BE26" s="17">
        <v>81</v>
      </c>
      <c r="BF26" s="57" t="s">
        <v>10</v>
      </c>
      <c r="BG26" s="56">
        <v>44360</v>
      </c>
      <c r="BH26" s="17">
        <v>104</v>
      </c>
    </row>
    <row r="27" spans="1:60" x14ac:dyDescent="0.2">
      <c r="A27" s="2">
        <v>26</v>
      </c>
      <c r="B27" s="29">
        <v>44211</v>
      </c>
      <c r="C27" s="30">
        <v>12952.197</v>
      </c>
      <c r="D27" s="33">
        <f t="shared" ca="1" si="0"/>
        <v>1094.0990000000002</v>
      </c>
      <c r="E27" s="31">
        <f t="shared" ca="1" si="1"/>
        <v>843.44671428571439</v>
      </c>
      <c r="F27" s="30" t="s">
        <v>89</v>
      </c>
      <c r="G27" s="33">
        <f ca="1">IF(B26&lt;TODAY(), AVERAGE(A$8:A26), "NA")</f>
        <v>16</v>
      </c>
      <c r="H27" s="31">
        <f ca="1">IF(B26&lt;TODAY(), AVERAGE(E$8:E26), "NA")</f>
        <v>441.35027819548867</v>
      </c>
      <c r="I27" s="39">
        <f ca="1">IF(B26&lt;TODAY(), (SUMPRODUCT(A$8:A26,E$8:E26) - G27*SUM(E$8:E26) - H27*SUM(A$8:A26) + (A27-7)*G27*H27)/(SUMPRODUCT(A$8:A26,A$8:A26) - 2*G27*SUM(A$8:A26) + (A27-7)*G27*G27), "NA")</f>
        <v>30.212526065162884</v>
      </c>
      <c r="J27" s="40">
        <f t="shared" ca="1" si="2"/>
        <v>-42.050138847117466</v>
      </c>
      <c r="L27" s="53" t="s">
        <v>116</v>
      </c>
      <c r="M27" s="54"/>
      <c r="N27" s="59">
        <v>23.626648686087321</v>
      </c>
      <c r="O27" s="17" t="s">
        <v>7</v>
      </c>
      <c r="P27" s="56">
        <v>44441</v>
      </c>
      <c r="Q27" s="17">
        <v>185</v>
      </c>
      <c r="R27" s="57" t="s">
        <v>11</v>
      </c>
      <c r="S27" s="56">
        <v>44506</v>
      </c>
      <c r="T27" s="17">
        <v>250</v>
      </c>
      <c r="V27" s="53" t="s">
        <v>117</v>
      </c>
      <c r="W27" s="54"/>
      <c r="X27" s="58">
        <v>0</v>
      </c>
      <c r="Y27" s="17" t="s">
        <v>7</v>
      </c>
      <c r="Z27" s="56">
        <v>44436</v>
      </c>
      <c r="AA27" s="17">
        <v>180</v>
      </c>
      <c r="AB27" s="57" t="s">
        <v>11</v>
      </c>
      <c r="AC27" s="56">
        <v>44496</v>
      </c>
      <c r="AD27" s="17">
        <v>240</v>
      </c>
      <c r="AF27" s="53" t="s">
        <v>117</v>
      </c>
      <c r="AG27" s="54"/>
      <c r="AH27" s="58">
        <v>0</v>
      </c>
      <c r="AI27" s="17" t="s">
        <v>7</v>
      </c>
      <c r="AJ27" s="56">
        <v>44515</v>
      </c>
      <c r="AK27" s="17">
        <v>259</v>
      </c>
      <c r="AL27" s="57" t="s">
        <v>11</v>
      </c>
      <c r="AM27" s="56">
        <v>44599</v>
      </c>
      <c r="AN27" s="17">
        <v>343</v>
      </c>
      <c r="AP27" s="53" t="s">
        <v>117</v>
      </c>
      <c r="AQ27" s="54"/>
      <c r="AR27" s="58">
        <v>9</v>
      </c>
      <c r="AS27" s="17" t="s">
        <v>7</v>
      </c>
      <c r="AT27" s="56">
        <v>44422</v>
      </c>
      <c r="AU27" s="17">
        <v>166</v>
      </c>
      <c r="AV27" s="57" t="s">
        <v>11</v>
      </c>
      <c r="AW27" s="56">
        <v>44478</v>
      </c>
      <c r="AX27" s="17">
        <v>222</v>
      </c>
      <c r="AZ27" s="53" t="s">
        <v>117</v>
      </c>
      <c r="BA27" s="54"/>
      <c r="BB27" s="58">
        <v>51</v>
      </c>
      <c r="BC27" s="17" t="s">
        <v>7</v>
      </c>
      <c r="BD27" s="56">
        <v>44380</v>
      </c>
      <c r="BE27" s="17">
        <v>124</v>
      </c>
      <c r="BF27" s="57" t="s">
        <v>11</v>
      </c>
      <c r="BG27" s="56">
        <v>44419</v>
      </c>
      <c r="BH27" s="17">
        <v>163</v>
      </c>
    </row>
    <row r="28" spans="1:60" x14ac:dyDescent="0.2">
      <c r="A28" s="2">
        <v>27</v>
      </c>
      <c r="B28" s="29">
        <v>44212</v>
      </c>
      <c r="C28" s="30">
        <v>13670.71</v>
      </c>
      <c r="D28" s="33">
        <f t="shared" ca="1" si="0"/>
        <v>718.51299999999901</v>
      </c>
      <c r="E28" s="31">
        <f t="shared" ca="1" si="1"/>
        <v>849.92599999999982</v>
      </c>
      <c r="F28" s="30" t="s">
        <v>89</v>
      </c>
      <c r="G28" s="33">
        <f ca="1">IF(B27&lt;TODAY(), AVERAGE(A$8:A27), "NA")</f>
        <v>16.5</v>
      </c>
      <c r="H28" s="31">
        <f ca="1">IF(B27&lt;TODAY(), AVERAGE(E$8:E27), "NA")</f>
        <v>461.45509999999996</v>
      </c>
      <c r="I28" s="39">
        <f ca="1">IF(B27&lt;TODAY(), (SUMPRODUCT(A$8:A27,E$8:E27) - G28*SUM(E$8:E27) - H28*SUM(A$8:A27) + (A28-7)*G28*H28)/(SUMPRODUCT(A$8:A27,A$8:A27) - 2*G28*SUM(A$8:A27) + (A28-7)*G28*G28), "NA")</f>
        <v>31.640685714285688</v>
      </c>
      <c r="J28" s="40">
        <f t="shared" ca="1" si="2"/>
        <v>-60.616214285713852</v>
      </c>
      <c r="L28" s="60" t="s">
        <v>118</v>
      </c>
      <c r="M28" s="61"/>
      <c r="N28" s="62">
        <v>155.15553586972499</v>
      </c>
      <c r="O28" s="63" t="s">
        <v>119</v>
      </c>
      <c r="P28" s="64">
        <v>44269</v>
      </c>
      <c r="Q28" s="20">
        <v>13</v>
      </c>
      <c r="R28" s="65" t="s">
        <v>12</v>
      </c>
      <c r="S28" s="64">
        <v>44600</v>
      </c>
      <c r="T28" s="20">
        <v>344</v>
      </c>
      <c r="V28" s="60" t="s">
        <v>120</v>
      </c>
      <c r="W28" s="61"/>
      <c r="X28" s="63">
        <v>1809.0209438958377</v>
      </c>
      <c r="Y28" s="63" t="s">
        <v>119</v>
      </c>
      <c r="Z28" s="64">
        <v>44268</v>
      </c>
      <c r="AA28" s="20">
        <v>12</v>
      </c>
      <c r="AB28" s="65" t="s">
        <v>12</v>
      </c>
      <c r="AC28" s="64">
        <v>44585</v>
      </c>
      <c r="AD28" s="20">
        <v>329</v>
      </c>
      <c r="AF28" s="60" t="s">
        <v>120</v>
      </c>
      <c r="AG28" s="61"/>
      <c r="AH28" s="63">
        <v>1250</v>
      </c>
      <c r="AI28" s="63" t="s">
        <v>119</v>
      </c>
      <c r="AJ28" s="64">
        <v>44274</v>
      </c>
      <c r="AK28" s="20">
        <v>18</v>
      </c>
      <c r="AL28" s="65" t="s">
        <v>12</v>
      </c>
      <c r="AM28" s="64">
        <v>44729</v>
      </c>
      <c r="AN28" s="20">
        <v>473</v>
      </c>
      <c r="AP28" s="60" t="s">
        <v>120</v>
      </c>
      <c r="AQ28" s="61"/>
      <c r="AR28" s="63">
        <v>1809.0209438958377</v>
      </c>
      <c r="AS28" s="63" t="s">
        <v>119</v>
      </c>
      <c r="AT28" s="64">
        <v>44267</v>
      </c>
      <c r="AU28" s="20">
        <v>11</v>
      </c>
      <c r="AV28" s="65" t="s">
        <v>12</v>
      </c>
      <c r="AW28" s="64">
        <v>44559</v>
      </c>
      <c r="AX28" s="20">
        <v>303</v>
      </c>
      <c r="AZ28" s="60" t="s">
        <v>120</v>
      </c>
      <c r="BA28" s="61"/>
      <c r="BB28" s="63">
        <v>1809.0209438958377</v>
      </c>
      <c r="BC28" s="63" t="s">
        <v>119</v>
      </c>
      <c r="BD28" s="64">
        <v>44267</v>
      </c>
      <c r="BE28" s="20">
        <v>11</v>
      </c>
      <c r="BF28" s="65" t="s">
        <v>12</v>
      </c>
      <c r="BG28" s="64">
        <v>44471</v>
      </c>
      <c r="BH28" s="20">
        <v>215</v>
      </c>
    </row>
    <row r="29" spans="1:60" x14ac:dyDescent="0.2">
      <c r="A29" s="2">
        <v>28</v>
      </c>
      <c r="B29" s="29">
        <v>44213</v>
      </c>
      <c r="C29" s="30">
        <v>14306.422</v>
      </c>
      <c r="D29" s="33">
        <f t="shared" ca="1" si="0"/>
        <v>635.71200000000135</v>
      </c>
      <c r="E29" s="31">
        <f t="shared" ca="1" si="1"/>
        <v>898.94885714285726</v>
      </c>
      <c r="F29" s="30" t="s">
        <v>89</v>
      </c>
      <c r="G29" s="33">
        <f ca="1">IF(B28&lt;TODAY(), AVERAGE(A$8:A28), "NA")</f>
        <v>17</v>
      </c>
      <c r="H29" s="31">
        <f ca="1">IF(B28&lt;TODAY(), AVERAGE(E$8:E28), "NA")</f>
        <v>479.95371428571423</v>
      </c>
      <c r="I29" s="39">
        <f ca="1">IF(B28&lt;TODAY(), (SUMPRODUCT(A$8:A28,E$8:E28) - G29*SUM(E$8:E28) - H29*SUM(A$8:A28) + (A29-7)*G29*H29)/(SUMPRODUCT(A$8:A28,A$8:A28) - 2*G29*SUM(A$8:A28) + (A29-7)*G29*G29), "NA")</f>
        <v>32.371123376623395</v>
      </c>
      <c r="J29" s="40">
        <f t="shared" ca="1" si="2"/>
        <v>-70.355383116883445</v>
      </c>
      <c r="L29" s="35"/>
      <c r="M29" s="35"/>
      <c r="N29" s="35"/>
      <c r="O29" s="35"/>
      <c r="P29" s="35"/>
      <c r="Q29" s="35"/>
      <c r="R29" s="35"/>
      <c r="S29" s="35"/>
      <c r="T29" s="35"/>
      <c r="U29" s="25"/>
      <c r="W29" s="35"/>
      <c r="X29" s="35"/>
      <c r="Y29" s="35"/>
      <c r="Z29" s="35"/>
      <c r="AA29" s="35"/>
      <c r="AB29" s="35"/>
      <c r="AC29" s="35"/>
      <c r="AD29" s="35"/>
      <c r="AE29" s="35"/>
      <c r="AG29" s="35"/>
      <c r="AH29" s="35"/>
      <c r="AI29" s="35"/>
      <c r="AJ29" s="35"/>
      <c r="AK29" s="35"/>
      <c r="AL29" s="35"/>
      <c r="AM29" s="35"/>
      <c r="AN29" s="35"/>
      <c r="AO29" s="35"/>
      <c r="AQ29" s="5"/>
      <c r="AR29" s="5"/>
      <c r="AS29" s="5"/>
      <c r="AT29" s="5"/>
      <c r="AU29" s="5"/>
      <c r="AV29" s="5"/>
      <c r="AW29" s="5"/>
      <c r="AX29" s="5"/>
      <c r="AY29" s="5"/>
      <c r="BA29" s="5"/>
      <c r="BB29" s="5"/>
      <c r="BC29" s="5"/>
      <c r="BD29" s="5"/>
      <c r="BE29" s="5"/>
      <c r="BF29" s="5"/>
      <c r="BG29" s="5"/>
    </row>
    <row r="30" spans="1:60" x14ac:dyDescent="0.2">
      <c r="A30" s="2">
        <v>29</v>
      </c>
      <c r="B30" s="29">
        <v>44214</v>
      </c>
      <c r="C30" s="30">
        <v>14707.183999999999</v>
      </c>
      <c r="D30" s="33">
        <f t="shared" ca="1" si="0"/>
        <v>400.76199999999881</v>
      </c>
      <c r="E30" s="31">
        <f t="shared" ca="1" si="1"/>
        <v>777.29414285714279</v>
      </c>
      <c r="F30" s="30" t="s">
        <v>89</v>
      </c>
      <c r="G30" s="33">
        <f ca="1">IF(B29&lt;TODAY(), AVERAGE(A$8:A29), "NA")</f>
        <v>17.5</v>
      </c>
      <c r="H30" s="31">
        <f ca="1">IF(B29&lt;TODAY(), AVERAGE(E$8:E29), "NA")</f>
        <v>498.99894805194799</v>
      </c>
      <c r="I30" s="39">
        <f ca="1">IF(B29&lt;TODAY(), (SUMPRODUCT(A$8:A29,E$8:E29) - G30*SUM(E$8:E29) - H30*SUM(A$8:A29) + (A30-7)*G30*H30)/(SUMPRODUCT(A$8:A29,A$8:A29) - 2*G30*SUM(A$8:A29) + (A30-7)*G30*G30), "NA")</f>
        <v>33.117124788255232</v>
      </c>
      <c r="J30" s="40">
        <f t="shared" ca="1" si="2"/>
        <v>-80.550735742518555</v>
      </c>
      <c r="L30" s="37" t="str">
        <f>CONCATENATE("Vaccination schedule based on 7 day average daily doses given as of ", MONTH(N32-1), "/", DAY(N32-1), "/", YEAR(N32-1))</f>
        <v>Vaccination schedule based on 7 day average daily doses given as of 2/27/2021</v>
      </c>
      <c r="M30" s="37"/>
      <c r="N30" s="37"/>
      <c r="O30" s="37"/>
      <c r="P30" s="37"/>
      <c r="Q30" s="37"/>
      <c r="R30" s="37"/>
      <c r="S30" s="37"/>
      <c r="T30" s="37"/>
      <c r="U30" s="38"/>
      <c r="V30" s="37" t="str">
        <f>CONCATENATE("Vaccination schedule based on hitting the predicted average of ", FIXED(1000*X34, -3), " doses per day as of ",  MONTH(X32-1), "/", DAY(X32-1), "/", YEAR(X32-1))</f>
        <v>Vaccination schedule based on hitting the predicted average of 1,795,000 doses per day as of 2/27/2021</v>
      </c>
      <c r="W30" s="37"/>
      <c r="X30" s="37"/>
      <c r="Y30" s="37"/>
      <c r="Z30" s="37"/>
      <c r="AA30" s="37"/>
      <c r="AB30" s="37"/>
      <c r="AC30" s="37"/>
      <c r="AD30" s="37"/>
      <c r="AE30" s="38"/>
      <c r="AF30" s="37" t="str">
        <f>CONCATENATE("Vaccination schedule based on hitting target of ", FIXED(1000*AH34,0), " doses per day")</f>
        <v>Vaccination schedule based on hitting target of 1,250,000 doses per day</v>
      </c>
      <c r="AG30" s="37"/>
      <c r="AH30" s="37"/>
      <c r="AI30" s="37"/>
      <c r="AJ30" s="37"/>
      <c r="AK30" s="37"/>
      <c r="AL30" s="37"/>
      <c r="AM30" s="37"/>
      <c r="AN30" s="37"/>
      <c r="AO30" s="38"/>
      <c r="AP30" s="37" t="str">
        <f>CONCATENATE("Vaccination schedule based on hitting target of ", FIXED(1000*AR34,0), " doses per day")</f>
        <v>Vaccination schedule based on hitting target of 2,000,000 doses per day</v>
      </c>
      <c r="AQ30" s="37"/>
      <c r="AR30" s="37"/>
      <c r="AS30" s="37"/>
      <c r="AT30" s="37"/>
      <c r="AU30" s="37"/>
      <c r="AV30" s="37"/>
      <c r="AW30" s="37"/>
      <c r="AX30" s="37"/>
      <c r="AZ30" s="36" t="str">
        <f>CONCATENATE("Vaccination schedule based on hitting target of ", FIXED(1000*BB34,0), " doses per day")</f>
        <v>Vaccination schedule based on hitting target of 3,000,000 doses per day</v>
      </c>
      <c r="BA30" s="36"/>
      <c r="BB30" s="36"/>
      <c r="BC30" s="36"/>
      <c r="BD30" s="36"/>
      <c r="BE30" s="36"/>
      <c r="BF30" s="36"/>
      <c r="BG30" s="36"/>
      <c r="BH30" s="36"/>
    </row>
    <row r="31" spans="1:60" x14ac:dyDescent="0.2">
      <c r="A31" s="2">
        <v>30</v>
      </c>
      <c r="B31" s="29">
        <v>44215</v>
      </c>
      <c r="C31" s="30">
        <v>15634.264999999999</v>
      </c>
      <c r="D31" s="33">
        <f t="shared" ca="1" si="0"/>
        <v>927.08100000000013</v>
      </c>
      <c r="E31" s="31">
        <f t="shared" ca="1" si="1"/>
        <v>812.88857142857137</v>
      </c>
      <c r="F31" s="30" t="s">
        <v>89</v>
      </c>
      <c r="G31" s="33">
        <f ca="1">IF(B30&lt;TODAY(), AVERAGE(A$8:A30), "NA")</f>
        <v>18</v>
      </c>
      <c r="H31" s="31">
        <f ca="1">IF(B30&lt;TODAY(), AVERAGE(E$8:E30), "NA")</f>
        <v>511.09873913043475</v>
      </c>
      <c r="I31" s="39">
        <f ca="1">IF(B30&lt;TODAY(), (SUMPRODUCT(A$8:A30,E$8:E30) - G31*SUM(E$8:E30) - H31*SUM(A$8:A30) + (A31-7)*G31*H31)/(SUMPRODUCT(A$8:A30,A$8:A30) - 2*G31*SUM(A$8:A30) + (A31-7)*G31*G31), "NA")</f>
        <v>32.00243195934501</v>
      </c>
      <c r="J31" s="40">
        <f t="shared" ca="1" si="2"/>
        <v>-64.945036137775446</v>
      </c>
      <c r="L31" s="41" t="s">
        <v>108</v>
      </c>
      <c r="M31" s="42"/>
      <c r="N31" s="43"/>
      <c r="O31" s="44" t="s">
        <v>109</v>
      </c>
      <c r="P31" s="10" t="s">
        <v>110</v>
      </c>
      <c r="Q31" s="12" t="s">
        <v>111</v>
      </c>
      <c r="R31" s="44" t="s">
        <v>109</v>
      </c>
      <c r="S31" s="10" t="s">
        <v>110</v>
      </c>
      <c r="T31" s="12" t="s">
        <v>111</v>
      </c>
      <c r="V31" s="45" t="s">
        <v>108</v>
      </c>
      <c r="W31" s="46"/>
      <c r="X31" s="47"/>
      <c r="Y31" s="12" t="s">
        <v>109</v>
      </c>
      <c r="Z31" s="10" t="s">
        <v>110</v>
      </c>
      <c r="AA31" s="12" t="s">
        <v>111</v>
      </c>
      <c r="AB31" s="44" t="s">
        <v>109</v>
      </c>
      <c r="AC31" s="10" t="s">
        <v>110</v>
      </c>
      <c r="AD31" s="12" t="s">
        <v>111</v>
      </c>
      <c r="AF31" s="45" t="s">
        <v>108</v>
      </c>
      <c r="AG31" s="46"/>
      <c r="AH31" s="47"/>
      <c r="AI31" s="12" t="s">
        <v>109</v>
      </c>
      <c r="AJ31" s="10" t="s">
        <v>110</v>
      </c>
      <c r="AK31" s="12" t="s">
        <v>111</v>
      </c>
      <c r="AL31" s="44" t="s">
        <v>109</v>
      </c>
      <c r="AM31" s="10" t="s">
        <v>110</v>
      </c>
      <c r="AN31" s="12" t="s">
        <v>111</v>
      </c>
      <c r="AP31" s="45" t="s">
        <v>108</v>
      </c>
      <c r="AQ31" s="46"/>
      <c r="AR31" s="47"/>
      <c r="AS31" s="12" t="s">
        <v>109</v>
      </c>
      <c r="AT31" s="10" t="s">
        <v>110</v>
      </c>
      <c r="AU31" s="12" t="s">
        <v>111</v>
      </c>
      <c r="AV31" s="44" t="s">
        <v>109</v>
      </c>
      <c r="AW31" s="10" t="s">
        <v>110</v>
      </c>
      <c r="AX31" s="12" t="s">
        <v>111</v>
      </c>
      <c r="AZ31" s="45" t="s">
        <v>108</v>
      </c>
      <c r="BA31" s="46"/>
      <c r="BB31" s="47"/>
      <c r="BC31" s="12" t="s">
        <v>109</v>
      </c>
      <c r="BD31" s="10" t="s">
        <v>110</v>
      </c>
      <c r="BE31" s="12" t="s">
        <v>111</v>
      </c>
      <c r="BF31" s="44" t="s">
        <v>109</v>
      </c>
      <c r="BG31" s="10" t="s">
        <v>110</v>
      </c>
      <c r="BH31" s="12" t="s">
        <v>111</v>
      </c>
    </row>
    <row r="32" spans="1:60" x14ac:dyDescent="0.2">
      <c r="A32" s="2">
        <v>31</v>
      </c>
      <c r="B32" s="29">
        <v>44216</v>
      </c>
      <c r="C32" s="30">
        <v>17088.348999999998</v>
      </c>
      <c r="D32" s="33">
        <f t="shared" ca="1" si="0"/>
        <v>1454.0839999999989</v>
      </c>
      <c r="E32" s="31">
        <f t="shared" ca="1" si="1"/>
        <v>899.93985714285679</v>
      </c>
      <c r="F32" s="30" t="s">
        <v>89</v>
      </c>
      <c r="G32" s="33">
        <f ca="1">IF(B31&lt;TODAY(), AVERAGE(A$8:A31), "NA")</f>
        <v>18.5</v>
      </c>
      <c r="H32" s="31">
        <f ca="1">IF(B31&lt;TODAY(), AVERAGE(E$8:E31), "NA")</f>
        <v>523.6733154761904</v>
      </c>
      <c r="I32" s="39">
        <f ca="1">IF(B31&lt;TODAY(), (SUMPRODUCT(A$8:A31,E$8:E31) - G32*SUM(E$8:E31) - H32*SUM(A$8:A31) + (A32-7)*G32*H32)/(SUMPRODUCT(A$8:A31,A$8:A31) - 2*G32*SUM(A$8:A31) + (A32-7)*G32*G32), "NA")</f>
        <v>31.180038447204961</v>
      </c>
      <c r="J32" s="40">
        <f t="shared" ca="1" si="2"/>
        <v>-53.157395797101344</v>
      </c>
      <c r="L32" s="48" t="s">
        <v>112</v>
      </c>
      <c r="M32" s="49"/>
      <c r="N32" s="50">
        <v>44255</v>
      </c>
      <c r="O32" s="9" t="s">
        <v>4</v>
      </c>
      <c r="P32" s="51">
        <v>44250</v>
      </c>
      <c r="Q32" s="9">
        <v>0</v>
      </c>
      <c r="R32" s="52" t="s">
        <v>8</v>
      </c>
      <c r="S32" s="51">
        <v>44260</v>
      </c>
      <c r="T32" s="9">
        <v>5</v>
      </c>
      <c r="V32" s="48" t="s">
        <v>112</v>
      </c>
      <c r="W32" s="49"/>
      <c r="X32" s="50">
        <v>44255</v>
      </c>
      <c r="Y32" s="9" t="s">
        <v>4</v>
      </c>
      <c r="Z32" s="51">
        <v>44250</v>
      </c>
      <c r="AA32" s="9">
        <v>0</v>
      </c>
      <c r="AB32" s="52" t="s">
        <v>8</v>
      </c>
      <c r="AC32" s="51">
        <v>44260</v>
      </c>
      <c r="AD32" s="9">
        <v>5</v>
      </c>
      <c r="AF32" s="48" t="s">
        <v>112</v>
      </c>
      <c r="AG32" s="49"/>
      <c r="AH32" s="50">
        <v>44255</v>
      </c>
      <c r="AI32" s="9" t="s">
        <v>4</v>
      </c>
      <c r="AJ32" s="51">
        <v>44250</v>
      </c>
      <c r="AK32" s="9">
        <v>0</v>
      </c>
      <c r="AL32" s="52" t="s">
        <v>8</v>
      </c>
      <c r="AM32" s="51">
        <v>44260</v>
      </c>
      <c r="AN32" s="9">
        <v>5</v>
      </c>
      <c r="AP32" s="48" t="s">
        <v>112</v>
      </c>
      <c r="AQ32" s="49"/>
      <c r="AR32" s="50">
        <v>44255</v>
      </c>
      <c r="AS32" s="9" t="s">
        <v>4</v>
      </c>
      <c r="AT32" s="51">
        <v>44250</v>
      </c>
      <c r="AU32" s="9">
        <v>0</v>
      </c>
      <c r="AV32" s="52" t="s">
        <v>8</v>
      </c>
      <c r="AW32" s="51">
        <v>44260</v>
      </c>
      <c r="AX32" s="9">
        <v>5</v>
      </c>
      <c r="AZ32" s="48" t="s">
        <v>112</v>
      </c>
      <c r="BA32" s="49"/>
      <c r="BB32" s="50">
        <v>44255</v>
      </c>
      <c r="BC32" s="9" t="s">
        <v>4</v>
      </c>
      <c r="BD32" s="51">
        <v>44250</v>
      </c>
      <c r="BE32" s="9">
        <v>0</v>
      </c>
      <c r="BF32" s="52" t="s">
        <v>8</v>
      </c>
      <c r="BG32" s="51">
        <v>44260</v>
      </c>
      <c r="BH32" s="9">
        <v>5</v>
      </c>
    </row>
    <row r="33" spans="1:60" x14ac:dyDescent="0.2">
      <c r="A33" s="2">
        <v>32</v>
      </c>
      <c r="B33" s="29">
        <v>44217</v>
      </c>
      <c r="C33" s="30">
        <v>18449.288</v>
      </c>
      <c r="D33" s="33">
        <f t="shared" ca="1" si="0"/>
        <v>1360.9390000000021</v>
      </c>
      <c r="E33" s="31">
        <f t="shared" ca="1" si="1"/>
        <v>941.59857142857152</v>
      </c>
      <c r="F33" s="30" t="s">
        <v>89</v>
      </c>
      <c r="G33" s="33">
        <f ca="1">IF(B32&lt;TODAY(), AVERAGE(A$8:A32), "NA")</f>
        <v>19</v>
      </c>
      <c r="H33" s="31">
        <f ca="1">IF(B32&lt;TODAY(), AVERAGE(E$8:E32), "NA")</f>
        <v>538.72397714285717</v>
      </c>
      <c r="I33" s="39">
        <f ca="1">IF(B32&lt;TODAY(), (SUMPRODUCT(A$8:A32,E$8:E32) - G33*SUM(E$8:E32) - H33*SUM(A$8:A32) + (A33-7)*G33*H33)/(SUMPRODUCT(A$8:A32,A$8:A32) - 2*G33*SUM(A$8:A32) + (A33-7)*G33*G33), "NA")</f>
        <v>31.055571318681313</v>
      </c>
      <c r="J33" s="40">
        <f t="shared" ca="1" si="2"/>
        <v>-51.331877912087748</v>
      </c>
      <c r="L33" s="53" t="s">
        <v>113</v>
      </c>
      <c r="M33" s="54"/>
      <c r="N33" s="55">
        <v>1645.2399999999991</v>
      </c>
      <c r="O33" s="17" t="s">
        <v>5</v>
      </c>
      <c r="P33" s="56">
        <v>44297</v>
      </c>
      <c r="Q33" s="17">
        <v>42</v>
      </c>
      <c r="R33" s="57" t="s">
        <v>9</v>
      </c>
      <c r="S33" s="56">
        <v>44324</v>
      </c>
      <c r="T33" s="17">
        <v>69</v>
      </c>
      <c r="V33" s="53" t="s">
        <v>113</v>
      </c>
      <c r="W33" s="54"/>
      <c r="X33" s="55">
        <v>1645.2399999999991</v>
      </c>
      <c r="Y33" s="17" t="s">
        <v>5</v>
      </c>
      <c r="Z33" s="56">
        <v>44295</v>
      </c>
      <c r="AA33" s="17">
        <v>40</v>
      </c>
      <c r="AB33" s="57" t="s">
        <v>9</v>
      </c>
      <c r="AC33" s="56">
        <v>44316</v>
      </c>
      <c r="AD33" s="17">
        <v>61</v>
      </c>
      <c r="AF33" s="53" t="s">
        <v>113</v>
      </c>
      <c r="AG33" s="54"/>
      <c r="AH33" s="55">
        <v>1645.2399999999991</v>
      </c>
      <c r="AI33" s="17" t="s">
        <v>5</v>
      </c>
      <c r="AJ33" s="56">
        <v>44309</v>
      </c>
      <c r="AK33" s="17">
        <v>54</v>
      </c>
      <c r="AL33" s="57" t="s">
        <v>9</v>
      </c>
      <c r="AM33" s="56">
        <v>44339</v>
      </c>
      <c r="AN33" s="17">
        <v>84</v>
      </c>
      <c r="AP33" s="53" t="s">
        <v>113</v>
      </c>
      <c r="AQ33" s="54"/>
      <c r="AR33" s="55">
        <v>1645.2399999999991</v>
      </c>
      <c r="AS33" s="17" t="s">
        <v>5</v>
      </c>
      <c r="AT33" s="56">
        <v>44294</v>
      </c>
      <c r="AU33" s="17">
        <v>39</v>
      </c>
      <c r="AV33" s="57" t="s">
        <v>9</v>
      </c>
      <c r="AW33" s="56">
        <v>44309</v>
      </c>
      <c r="AX33" s="17">
        <v>54</v>
      </c>
      <c r="AZ33" s="53" t="s">
        <v>113</v>
      </c>
      <c r="BA33" s="54"/>
      <c r="BB33" s="55">
        <v>1645.2399999999991</v>
      </c>
      <c r="BC33" s="17" t="s">
        <v>5</v>
      </c>
      <c r="BD33" s="56">
        <v>44293</v>
      </c>
      <c r="BE33" s="17">
        <v>38</v>
      </c>
      <c r="BF33" s="57" t="s">
        <v>9</v>
      </c>
      <c r="BG33" s="56">
        <v>44305</v>
      </c>
      <c r="BH33" s="17">
        <v>50</v>
      </c>
    </row>
    <row r="34" spans="1:60" x14ac:dyDescent="0.2">
      <c r="A34" s="2">
        <v>33</v>
      </c>
      <c r="B34" s="29">
        <v>44218</v>
      </c>
      <c r="C34" s="30">
        <v>19841.721000000001</v>
      </c>
      <c r="D34" s="33">
        <f t="shared" ca="1" si="0"/>
        <v>1392.4330000000009</v>
      </c>
      <c r="E34" s="31">
        <f t="shared" ca="1" si="1"/>
        <v>984.21771428571446</v>
      </c>
      <c r="F34" s="30" t="s">
        <v>89</v>
      </c>
      <c r="G34" s="33">
        <f ca="1">IF(B33&lt;TODAY(), AVERAGE(A$8:A33), "NA")</f>
        <v>19.5</v>
      </c>
      <c r="H34" s="31">
        <f ca="1">IF(B33&lt;TODAY(), AVERAGE(E$8:E33), "NA")</f>
        <v>554.21915384615374</v>
      </c>
      <c r="I34" s="39">
        <f ca="1">IF(B33&lt;TODAY(), (SUMPRODUCT(A$8:A33,E$8:E33) - G34*SUM(E$8:E33) - H34*SUM(A$8:A33) + (A34-7)*G34*H34)/(SUMPRODUCT(A$8:A33,A$8:A33) - 2*G34*SUM(A$8:A33) + (A34-7)*G34*G34), "NA")</f>
        <v>31.048324884004874</v>
      </c>
      <c r="J34" s="40">
        <f t="shared" ca="1" si="2"/>
        <v>-51.223181391941239</v>
      </c>
      <c r="L34" s="53" t="s">
        <v>114</v>
      </c>
      <c r="M34" s="54"/>
      <c r="N34" s="58">
        <v>69</v>
      </c>
      <c r="O34" s="17" t="s">
        <v>6</v>
      </c>
      <c r="P34" s="56">
        <v>44377</v>
      </c>
      <c r="Q34" s="17">
        <v>122</v>
      </c>
      <c r="R34" s="57" t="s">
        <v>10</v>
      </c>
      <c r="S34" s="56">
        <v>44421</v>
      </c>
      <c r="T34" s="17">
        <v>166</v>
      </c>
      <c r="V34" s="53" t="s">
        <v>115</v>
      </c>
      <c r="W34" s="54"/>
      <c r="X34" s="58">
        <v>1794.6588572939486</v>
      </c>
      <c r="Y34" s="17" t="s">
        <v>6</v>
      </c>
      <c r="Z34" s="56">
        <v>44371</v>
      </c>
      <c r="AA34" s="17">
        <v>116</v>
      </c>
      <c r="AB34" s="57" t="s">
        <v>10</v>
      </c>
      <c r="AC34" s="56">
        <v>44406</v>
      </c>
      <c r="AD34" s="17">
        <v>151</v>
      </c>
      <c r="AF34" s="53" t="s">
        <v>115</v>
      </c>
      <c r="AG34" s="54"/>
      <c r="AH34" s="58">
        <v>1250</v>
      </c>
      <c r="AI34" s="17" t="s">
        <v>6</v>
      </c>
      <c r="AJ34" s="56">
        <v>44410</v>
      </c>
      <c r="AK34" s="17">
        <v>155</v>
      </c>
      <c r="AL34" s="57" t="s">
        <v>10</v>
      </c>
      <c r="AM34" s="56">
        <v>44469</v>
      </c>
      <c r="AN34" s="17">
        <v>214</v>
      </c>
      <c r="AP34" s="53" t="s">
        <v>115</v>
      </c>
      <c r="AQ34" s="54"/>
      <c r="AR34" s="58">
        <v>2000</v>
      </c>
      <c r="AS34" s="17" t="s">
        <v>6</v>
      </c>
      <c r="AT34" s="56">
        <v>44355</v>
      </c>
      <c r="AU34" s="17">
        <v>100</v>
      </c>
      <c r="AV34" s="57" t="s">
        <v>10</v>
      </c>
      <c r="AW34" s="56">
        <v>44392</v>
      </c>
      <c r="AX34" s="17">
        <v>137</v>
      </c>
      <c r="AZ34" s="53" t="s">
        <v>115</v>
      </c>
      <c r="BA34" s="54"/>
      <c r="BB34" s="58">
        <v>3000</v>
      </c>
      <c r="BC34" s="17" t="s">
        <v>6</v>
      </c>
      <c r="BD34" s="56">
        <v>44337</v>
      </c>
      <c r="BE34" s="17">
        <v>82</v>
      </c>
      <c r="BF34" s="57" t="s">
        <v>10</v>
      </c>
      <c r="BG34" s="56">
        <v>44360</v>
      </c>
      <c r="BH34" s="17">
        <v>105</v>
      </c>
    </row>
    <row r="35" spans="1:60" x14ac:dyDescent="0.2">
      <c r="A35" s="2">
        <v>34</v>
      </c>
      <c r="B35" s="29">
        <v>44219</v>
      </c>
      <c r="C35" s="30">
        <v>21101.276000000002</v>
      </c>
      <c r="D35" s="33">
        <f t="shared" ca="1" si="0"/>
        <v>1259.5550000000003</v>
      </c>
      <c r="E35" s="31">
        <f t="shared" ca="1" si="1"/>
        <v>1061.509428571429</v>
      </c>
      <c r="F35" s="30" t="s">
        <v>89</v>
      </c>
      <c r="G35" s="33">
        <f ca="1">IF(B34&lt;TODAY(), AVERAGE(A$8:A34), "NA")</f>
        <v>20</v>
      </c>
      <c r="H35" s="31">
        <f ca="1">IF(B34&lt;TODAY(), AVERAGE(E$8:E34), "NA")</f>
        <v>570.14502645502637</v>
      </c>
      <c r="I35" s="39">
        <f ca="1">IF(B34&lt;TODAY(), (SUMPRODUCT(A$8:A34,E$8:E34) - G35*SUM(E$8:E34) - H35*SUM(A$8:A34) + (A35-7)*G35*H35)/(SUMPRODUCT(A$8:A34,A$8:A34) - 2*G35*SUM(A$8:A34) + (A35-7)*G35*G35), "NA")</f>
        <v>31.134405634048498</v>
      </c>
      <c r="J35" s="40">
        <f t="shared" ca="1" si="2"/>
        <v>-52.543086225943625</v>
      </c>
      <c r="L35" s="53" t="s">
        <v>116</v>
      </c>
      <c r="M35" s="54"/>
      <c r="N35" s="59">
        <v>23.848998176108093</v>
      </c>
      <c r="O35" s="17" t="s">
        <v>7</v>
      </c>
      <c r="P35" s="56">
        <v>44453</v>
      </c>
      <c r="Q35" s="17">
        <v>198</v>
      </c>
      <c r="R35" s="57" t="s">
        <v>11</v>
      </c>
      <c r="S35" s="56">
        <v>44521</v>
      </c>
      <c r="T35" s="17">
        <v>266</v>
      </c>
      <c r="V35" s="53" t="s">
        <v>117</v>
      </c>
      <c r="W35" s="54"/>
      <c r="X35" s="58">
        <v>0</v>
      </c>
      <c r="Y35" s="17" t="s">
        <v>7</v>
      </c>
      <c r="Z35" s="56">
        <v>44438</v>
      </c>
      <c r="AA35" s="17">
        <v>183</v>
      </c>
      <c r="AB35" s="57" t="s">
        <v>11</v>
      </c>
      <c r="AC35" s="56">
        <v>44499</v>
      </c>
      <c r="AD35" s="17">
        <v>244</v>
      </c>
      <c r="AF35" s="53" t="s">
        <v>117</v>
      </c>
      <c r="AG35" s="54"/>
      <c r="AH35" s="58">
        <v>0</v>
      </c>
      <c r="AI35" s="17" t="s">
        <v>7</v>
      </c>
      <c r="AJ35" s="56">
        <v>44515</v>
      </c>
      <c r="AK35" s="17">
        <v>260</v>
      </c>
      <c r="AL35" s="57" t="s">
        <v>11</v>
      </c>
      <c r="AM35" s="56">
        <v>44599</v>
      </c>
      <c r="AN35" s="17">
        <v>344</v>
      </c>
      <c r="AP35" s="53" t="s">
        <v>117</v>
      </c>
      <c r="AQ35" s="54"/>
      <c r="AR35" s="58">
        <v>9</v>
      </c>
      <c r="AS35" s="17" t="s">
        <v>7</v>
      </c>
      <c r="AT35" s="56">
        <v>44423</v>
      </c>
      <c r="AU35" s="17">
        <v>168</v>
      </c>
      <c r="AV35" s="57" t="s">
        <v>11</v>
      </c>
      <c r="AW35" s="56">
        <v>44479</v>
      </c>
      <c r="AX35" s="17">
        <v>224</v>
      </c>
      <c r="AZ35" s="53" t="s">
        <v>117</v>
      </c>
      <c r="BA35" s="54"/>
      <c r="BB35" s="58">
        <v>51</v>
      </c>
      <c r="BC35" s="17" t="s">
        <v>7</v>
      </c>
      <c r="BD35" s="56">
        <v>44380</v>
      </c>
      <c r="BE35" s="17">
        <v>125</v>
      </c>
      <c r="BF35" s="57" t="s">
        <v>11</v>
      </c>
      <c r="BG35" s="56">
        <v>44418</v>
      </c>
      <c r="BH35" s="17">
        <v>163</v>
      </c>
    </row>
    <row r="36" spans="1:60" x14ac:dyDescent="0.2">
      <c r="A36" s="2">
        <v>35</v>
      </c>
      <c r="B36" s="29">
        <v>44220</v>
      </c>
      <c r="C36" s="30">
        <v>22396.672999999999</v>
      </c>
      <c r="D36" s="33">
        <f t="shared" ca="1" si="0"/>
        <v>1295.3969999999972</v>
      </c>
      <c r="E36" s="31">
        <f t="shared" ca="1" si="1"/>
        <v>1155.7501428571427</v>
      </c>
      <c r="F36" s="30" t="s">
        <v>89</v>
      </c>
      <c r="G36" s="33">
        <f ca="1">IF(B35&lt;TODAY(), AVERAGE(A$8:A35), "NA")</f>
        <v>20.5</v>
      </c>
      <c r="H36" s="31">
        <f ca="1">IF(B35&lt;TODAY(), AVERAGE(E$8:E35), "NA")</f>
        <v>587.69375510204077</v>
      </c>
      <c r="I36" s="39">
        <f ca="1">IF(B35&lt;TODAY(), (SUMPRODUCT(A$8:A35,E$8:E35) - G36*SUM(E$8:E35) - H36*SUM(A$8:A35) + (A36-7)*G36*H36)/(SUMPRODUCT(A$8:A35,A$8:A35) - 2*G36*SUM(A$8:A35) + (A36-7)*G36*G36), "NA")</f>
        <v>31.544376495425759</v>
      </c>
      <c r="J36" s="40">
        <f t="shared" ca="1" si="2"/>
        <v>-58.965963054187341</v>
      </c>
      <c r="L36" s="60" t="s">
        <v>118</v>
      </c>
      <c r="M36" s="61"/>
      <c r="N36" s="62">
        <v>149.07798314249033</v>
      </c>
      <c r="O36" s="63" t="s">
        <v>119</v>
      </c>
      <c r="P36" s="64">
        <v>44270</v>
      </c>
      <c r="Q36" s="20">
        <v>15</v>
      </c>
      <c r="R36" s="65" t="s">
        <v>12</v>
      </c>
      <c r="S36" s="64">
        <v>44623</v>
      </c>
      <c r="T36" s="20">
        <v>368</v>
      </c>
      <c r="V36" s="60" t="s">
        <v>120</v>
      </c>
      <c r="W36" s="61"/>
      <c r="X36" s="63">
        <v>1794.6588572939486</v>
      </c>
      <c r="Y36" s="63" t="s">
        <v>119</v>
      </c>
      <c r="Z36" s="64">
        <v>44269</v>
      </c>
      <c r="AA36" s="20">
        <v>14</v>
      </c>
      <c r="AB36" s="65" t="s">
        <v>12</v>
      </c>
      <c r="AC36" s="64">
        <v>44587</v>
      </c>
      <c r="AD36" s="20">
        <v>332</v>
      </c>
      <c r="AF36" s="60" t="s">
        <v>120</v>
      </c>
      <c r="AG36" s="61"/>
      <c r="AH36" s="63">
        <v>1250</v>
      </c>
      <c r="AI36" s="63" t="s">
        <v>119</v>
      </c>
      <c r="AJ36" s="64">
        <v>44275</v>
      </c>
      <c r="AK36" s="20">
        <v>20</v>
      </c>
      <c r="AL36" s="65" t="s">
        <v>12</v>
      </c>
      <c r="AM36" s="64">
        <v>44735</v>
      </c>
      <c r="AN36" s="20">
        <v>480</v>
      </c>
      <c r="AP36" s="60" t="s">
        <v>120</v>
      </c>
      <c r="AQ36" s="61"/>
      <c r="AR36" s="63">
        <v>1794.6588572939486</v>
      </c>
      <c r="AS36" s="63" t="s">
        <v>119</v>
      </c>
      <c r="AT36" s="64">
        <v>44268</v>
      </c>
      <c r="AU36" s="20">
        <v>13</v>
      </c>
      <c r="AV36" s="65" t="s">
        <v>12</v>
      </c>
      <c r="AW36" s="64">
        <v>44559</v>
      </c>
      <c r="AX36" s="20">
        <v>304</v>
      </c>
      <c r="AZ36" s="60" t="s">
        <v>120</v>
      </c>
      <c r="BA36" s="61"/>
      <c r="BB36" s="63">
        <v>1794.6588572939486</v>
      </c>
      <c r="BC36" s="63" t="s">
        <v>119</v>
      </c>
      <c r="BD36" s="64">
        <v>44267</v>
      </c>
      <c r="BE36" s="20">
        <v>12</v>
      </c>
      <c r="BF36" s="65" t="s">
        <v>12</v>
      </c>
      <c r="BG36" s="64">
        <v>44471</v>
      </c>
      <c r="BH36" s="20">
        <v>216</v>
      </c>
    </row>
    <row r="37" spans="1:60" x14ac:dyDescent="0.2">
      <c r="A37" s="2">
        <v>36</v>
      </c>
      <c r="B37" s="29">
        <v>44221</v>
      </c>
      <c r="C37" s="30">
        <v>23461.493999999999</v>
      </c>
      <c r="D37" s="33">
        <f t="shared" ca="1" si="0"/>
        <v>1064.8209999999999</v>
      </c>
      <c r="E37" s="31">
        <f t="shared" ca="1" si="1"/>
        <v>1250.6157142857141</v>
      </c>
      <c r="F37" s="66">
        <v>0.56599999999999995</v>
      </c>
      <c r="G37" s="33">
        <f ca="1">IF(B36&lt;TODAY(), AVERAGE(A$8:A36), "NA")</f>
        <v>21</v>
      </c>
      <c r="H37" s="31">
        <f ca="1">IF(B36&lt;TODAY(), AVERAGE(E$8:E36), "NA")</f>
        <v>607.28190640394075</v>
      </c>
      <c r="I37" s="39">
        <f ca="1">IF(B36&lt;TODAY(), (SUMPRODUCT(A$8:A36,E$8:E36) - G37*SUM(E$8:E36) - H37*SUM(A$8:A36) + (A37-7)*G37*H37)/(SUMPRODUCT(A$8:A36,A$8:A36) - 2*G37*SUM(A$8:A36) + (A37-7)*G37*G37), "NA")</f>
        <v>32.307569106263216</v>
      </c>
      <c r="J37" s="40">
        <f t="shared" ca="1" si="2"/>
        <v>-71.177044827586769</v>
      </c>
      <c r="L37" s="35"/>
      <c r="M37" s="35"/>
      <c r="N37" s="35"/>
      <c r="O37" s="35"/>
      <c r="P37" s="35"/>
      <c r="Q37" s="35"/>
      <c r="R37" s="35"/>
      <c r="S37" s="35"/>
      <c r="T37" s="35"/>
      <c r="U37" s="25"/>
      <c r="W37" s="35"/>
      <c r="X37" s="35"/>
      <c r="Y37" s="35"/>
      <c r="Z37" s="35"/>
      <c r="AA37" s="35"/>
      <c r="AB37" s="35"/>
      <c r="AC37" s="35"/>
      <c r="AD37" s="35"/>
      <c r="AE37" s="35"/>
      <c r="AG37" s="35"/>
      <c r="AH37" s="35"/>
      <c r="AI37" s="35"/>
      <c r="AJ37" s="35"/>
      <c r="AK37" s="35"/>
      <c r="AL37" s="35"/>
      <c r="AM37" s="35"/>
      <c r="AN37" s="35"/>
      <c r="AO37" s="35"/>
      <c r="AQ37" s="5"/>
      <c r="AR37" s="5"/>
      <c r="AS37" s="5"/>
      <c r="AT37" s="5"/>
      <c r="AU37" s="5"/>
      <c r="AV37" s="5"/>
      <c r="AW37" s="5"/>
      <c r="AX37" s="5"/>
      <c r="AY37" s="5"/>
      <c r="BA37" s="5"/>
      <c r="BB37" s="5"/>
      <c r="BC37" s="5"/>
      <c r="BD37" s="5"/>
      <c r="BE37" s="5"/>
      <c r="BF37" s="5"/>
      <c r="BG37" s="5"/>
    </row>
    <row r="38" spans="1:60" x14ac:dyDescent="0.2">
      <c r="A38" s="2">
        <v>37</v>
      </c>
      <c r="B38" s="29">
        <v>44222</v>
      </c>
      <c r="C38" s="30">
        <v>24483.819</v>
      </c>
      <c r="D38" s="33">
        <f t="shared" ca="1" si="0"/>
        <v>1022.3250000000007</v>
      </c>
      <c r="E38" s="31">
        <f t="shared" ca="1" si="1"/>
        <v>1264.222</v>
      </c>
      <c r="F38" s="66">
        <v>0.55200000000000005</v>
      </c>
      <c r="G38" s="33">
        <f ca="1">IF(B37&lt;TODAY(), AVERAGE(A$8:A37), "NA")</f>
        <v>21.5</v>
      </c>
      <c r="H38" s="31">
        <f ca="1">IF(B37&lt;TODAY(), AVERAGE(E$8:E37), "NA")</f>
        <v>628.72636666666654</v>
      </c>
      <c r="I38" s="39">
        <f ca="1">IF(B37&lt;TODAY(), (SUMPRODUCT(A$8:A37,E$8:E37) - G38*SUM(E$8:E37) - H38*SUM(A$8:A37) + (A38-7)*G38*H38)/(SUMPRODUCT(A$8:A37,A$8:A37) - 2*G38*SUM(A$8:A37) + (A38-7)*G38*G38), "NA")</f>
        <v>33.33157085650722</v>
      </c>
      <c r="J38" s="40">
        <f t="shared" ca="1" si="2"/>
        <v>-87.902406748238718</v>
      </c>
      <c r="L38" s="37" t="str">
        <f>CONCATENATE("Vaccination schedule based on 7 day average daily doses given as of ", MONTH(N40-1), "/", DAY(N40-1), "/", YEAR(N40-1))</f>
        <v>Vaccination schedule based on 7 day average daily doses given as of 2/26/2021</v>
      </c>
      <c r="M38" s="37"/>
      <c r="N38" s="37"/>
      <c r="O38" s="37"/>
      <c r="P38" s="37"/>
      <c r="Q38" s="37"/>
      <c r="R38" s="37"/>
      <c r="S38" s="37"/>
      <c r="T38" s="37"/>
      <c r="U38" s="38"/>
      <c r="V38" s="37" t="str">
        <f>CONCATENATE("Vaccination schedule based on hitting the predicted average of ", FIXED(1000*X42, -3), " doses per day as of ",  MONTH(X40-1), "/", DAY(X40-1), "/", YEAR(X40-1))</f>
        <v>Vaccination schedule based on hitting the predicted average of 1,793,000 doses per day as of 2/26/2021</v>
      </c>
      <c r="W38" s="37"/>
      <c r="X38" s="37"/>
      <c r="Y38" s="37"/>
      <c r="Z38" s="37"/>
      <c r="AA38" s="37"/>
      <c r="AB38" s="37"/>
      <c r="AC38" s="37"/>
      <c r="AD38" s="37"/>
      <c r="AE38" s="38"/>
      <c r="AF38" s="37" t="str">
        <f>CONCATENATE("Vaccination schedule based on hitting target of ", FIXED(1000*AH42,0), " doses per day")</f>
        <v>Vaccination schedule based on hitting target of 1,250,000 doses per day</v>
      </c>
      <c r="AG38" s="37"/>
      <c r="AH38" s="37"/>
      <c r="AI38" s="37"/>
      <c r="AJ38" s="37"/>
      <c r="AK38" s="37"/>
      <c r="AL38" s="37"/>
      <c r="AM38" s="37"/>
      <c r="AN38" s="37"/>
      <c r="AO38" s="38"/>
      <c r="AP38" s="37" t="str">
        <f>CONCATENATE("Vaccination schedule based on hitting target of ", FIXED(1000*AR42,0), " doses per day")</f>
        <v>Vaccination schedule based on hitting target of 2,000,000 doses per day</v>
      </c>
      <c r="AQ38" s="37"/>
      <c r="AR38" s="37"/>
      <c r="AS38" s="37"/>
      <c r="AT38" s="37"/>
      <c r="AU38" s="37"/>
      <c r="AV38" s="37"/>
      <c r="AW38" s="37"/>
      <c r="AX38" s="37"/>
      <c r="AZ38" s="36" t="str">
        <f>CONCATENATE("Vaccination schedule based on hitting target of ", FIXED(1000*BB42,0), " doses per day")</f>
        <v>Vaccination schedule based on hitting target of 3,000,000 doses per day</v>
      </c>
      <c r="BA38" s="36"/>
      <c r="BB38" s="36"/>
      <c r="BC38" s="36"/>
      <c r="BD38" s="36"/>
      <c r="BE38" s="36"/>
      <c r="BF38" s="36"/>
      <c r="BG38" s="36"/>
      <c r="BH38" s="36"/>
    </row>
    <row r="39" spans="1:60" x14ac:dyDescent="0.2">
      <c r="A39" s="2">
        <v>38</v>
      </c>
      <c r="B39" s="29">
        <v>44223</v>
      </c>
      <c r="C39" s="30">
        <v>25646.031999999999</v>
      </c>
      <c r="D39" s="33">
        <f t="shared" ca="1" si="0"/>
        <v>1162.2129999999997</v>
      </c>
      <c r="E39" s="31">
        <f t="shared" ca="1" si="1"/>
        <v>1222.526142857143</v>
      </c>
      <c r="F39" s="66">
        <v>0.54300000000000004</v>
      </c>
      <c r="G39" s="33">
        <f ca="1">IF(B38&lt;TODAY(), AVERAGE(A$8:A38), "NA")</f>
        <v>22</v>
      </c>
      <c r="H39" s="31">
        <f ca="1">IF(B38&lt;TODAY(), AVERAGE(E$8:E38), "NA")</f>
        <v>649.22622580645157</v>
      </c>
      <c r="I39" s="39">
        <f ca="1">IF(B38&lt;TODAY(), (SUMPRODUCT(A$8:A38,E$8:E38) - G39*SUM(E$8:E38) - H39*SUM(A$8:A38) + (A39-7)*G39*H39)/(SUMPRODUCT(A$8:A38,A$8:A38) - 2*G39*SUM(A$8:A38) + (A39-7)*G39*G39), "NA")</f>
        <v>34.050459677419362</v>
      </c>
      <c r="J39" s="40">
        <f t="shared" ca="1" si="2"/>
        <v>-99.883887096774401</v>
      </c>
      <c r="L39" s="41" t="s">
        <v>108</v>
      </c>
      <c r="M39" s="42"/>
      <c r="N39" s="43"/>
      <c r="O39" s="44" t="s">
        <v>109</v>
      </c>
      <c r="P39" s="10" t="s">
        <v>110</v>
      </c>
      <c r="Q39" s="12" t="s">
        <v>111</v>
      </c>
      <c r="R39" s="44" t="s">
        <v>109</v>
      </c>
      <c r="S39" s="10" t="s">
        <v>110</v>
      </c>
      <c r="T39" s="12" t="s">
        <v>111</v>
      </c>
      <c r="V39" s="45" t="s">
        <v>108</v>
      </c>
      <c r="W39" s="46"/>
      <c r="X39" s="47"/>
      <c r="Y39" s="12" t="s">
        <v>109</v>
      </c>
      <c r="Z39" s="10" t="s">
        <v>110</v>
      </c>
      <c r="AA39" s="12" t="s">
        <v>111</v>
      </c>
      <c r="AB39" s="44" t="s">
        <v>109</v>
      </c>
      <c r="AC39" s="10" t="s">
        <v>110</v>
      </c>
      <c r="AD39" s="12" t="s">
        <v>111</v>
      </c>
      <c r="AF39" s="45" t="s">
        <v>108</v>
      </c>
      <c r="AG39" s="46"/>
      <c r="AH39" s="47"/>
      <c r="AI39" s="12" t="s">
        <v>109</v>
      </c>
      <c r="AJ39" s="10" t="s">
        <v>110</v>
      </c>
      <c r="AK39" s="12" t="s">
        <v>111</v>
      </c>
      <c r="AL39" s="44" t="s">
        <v>109</v>
      </c>
      <c r="AM39" s="10" t="s">
        <v>110</v>
      </c>
      <c r="AN39" s="12" t="s">
        <v>111</v>
      </c>
      <c r="AP39" s="45" t="s">
        <v>108</v>
      </c>
      <c r="AQ39" s="46"/>
      <c r="AR39" s="47"/>
      <c r="AS39" s="12" t="s">
        <v>109</v>
      </c>
      <c r="AT39" s="10" t="s">
        <v>110</v>
      </c>
      <c r="AU39" s="12" t="s">
        <v>111</v>
      </c>
      <c r="AV39" s="44" t="s">
        <v>109</v>
      </c>
      <c r="AW39" s="10" t="s">
        <v>110</v>
      </c>
      <c r="AX39" s="12" t="s">
        <v>111</v>
      </c>
      <c r="AZ39" s="45" t="s">
        <v>108</v>
      </c>
      <c r="BA39" s="46"/>
      <c r="BB39" s="47"/>
      <c r="BC39" s="12" t="s">
        <v>109</v>
      </c>
      <c r="BD39" s="10" t="s">
        <v>110</v>
      </c>
      <c r="BE39" s="12" t="s">
        <v>111</v>
      </c>
      <c r="BF39" s="44" t="s">
        <v>109</v>
      </c>
      <c r="BG39" s="10" t="s">
        <v>110</v>
      </c>
      <c r="BH39" s="12" t="s">
        <v>111</v>
      </c>
    </row>
    <row r="40" spans="1:60" x14ac:dyDescent="0.2">
      <c r="A40" s="2">
        <v>39</v>
      </c>
      <c r="B40" s="29">
        <v>44224</v>
      </c>
      <c r="C40" s="30">
        <v>27300.813999999998</v>
      </c>
      <c r="D40" s="33">
        <f t="shared" ca="1" si="0"/>
        <v>1654.7819999999992</v>
      </c>
      <c r="E40" s="31">
        <f t="shared" ca="1" si="1"/>
        <v>1264.5037142857141</v>
      </c>
      <c r="F40" s="66">
        <v>0.56399999999999995</v>
      </c>
      <c r="G40" s="33">
        <f ca="1">IF(B39&lt;TODAY(), AVERAGE(A$8:A39), "NA")</f>
        <v>22.5</v>
      </c>
      <c r="H40" s="31">
        <f ca="1">IF(B39&lt;TODAY(), AVERAGE(E$8:E39), "NA")</f>
        <v>667.14184821428569</v>
      </c>
      <c r="I40" s="39">
        <f ca="1">IF(B39&lt;TODAY(), (SUMPRODUCT(A$8:A39,E$8:E39) - G40*SUM(E$8:E39) - H40*SUM(A$8:A39) + (A40-7)*G40*H40)/(SUMPRODUCT(A$8:A39,A$8:A39) - 2*G40*SUM(A$8:A39) + (A40-7)*G40*G40), "NA")</f>
        <v>34.212349235441955</v>
      </c>
      <c r="J40" s="40">
        <f t="shared" ca="1" si="2"/>
        <v>-102.63600958315828</v>
      </c>
      <c r="L40" s="48" t="s">
        <v>112</v>
      </c>
      <c r="M40" s="49"/>
      <c r="N40" s="50">
        <v>44254</v>
      </c>
      <c r="O40" s="9" t="s">
        <v>4</v>
      </c>
      <c r="P40" s="51">
        <v>44250</v>
      </c>
      <c r="Q40" s="9">
        <v>0</v>
      </c>
      <c r="R40" s="52" t="s">
        <v>8</v>
      </c>
      <c r="S40" s="51">
        <v>44260</v>
      </c>
      <c r="T40" s="9">
        <v>6</v>
      </c>
      <c r="V40" s="48" t="s">
        <v>112</v>
      </c>
      <c r="W40" s="49"/>
      <c r="X40" s="50">
        <v>44254</v>
      </c>
      <c r="Y40" s="9" t="s">
        <v>4</v>
      </c>
      <c r="Z40" s="51">
        <v>44250</v>
      </c>
      <c r="AA40" s="9">
        <v>0</v>
      </c>
      <c r="AB40" s="52" t="s">
        <v>8</v>
      </c>
      <c r="AC40" s="51">
        <v>44260</v>
      </c>
      <c r="AD40" s="9">
        <v>6</v>
      </c>
      <c r="AF40" s="48" t="s">
        <v>112</v>
      </c>
      <c r="AG40" s="49"/>
      <c r="AH40" s="50">
        <v>44254</v>
      </c>
      <c r="AI40" s="9" t="s">
        <v>4</v>
      </c>
      <c r="AJ40" s="51">
        <v>44250</v>
      </c>
      <c r="AK40" s="9">
        <v>0</v>
      </c>
      <c r="AL40" s="52" t="s">
        <v>8</v>
      </c>
      <c r="AM40" s="51">
        <v>44260</v>
      </c>
      <c r="AN40" s="9">
        <v>6</v>
      </c>
      <c r="AP40" s="48" t="s">
        <v>112</v>
      </c>
      <c r="AQ40" s="49"/>
      <c r="AR40" s="50">
        <v>44254</v>
      </c>
      <c r="AS40" s="9" t="s">
        <v>4</v>
      </c>
      <c r="AT40" s="51">
        <v>44250</v>
      </c>
      <c r="AU40" s="9">
        <v>0</v>
      </c>
      <c r="AV40" s="52" t="s">
        <v>8</v>
      </c>
      <c r="AW40" s="51">
        <v>44260</v>
      </c>
      <c r="AX40" s="9">
        <v>6</v>
      </c>
      <c r="AZ40" s="48" t="s">
        <v>112</v>
      </c>
      <c r="BA40" s="49"/>
      <c r="BB40" s="50">
        <v>44254</v>
      </c>
      <c r="BC40" s="9" t="s">
        <v>4</v>
      </c>
      <c r="BD40" s="51">
        <v>44250</v>
      </c>
      <c r="BE40" s="9">
        <v>0</v>
      </c>
      <c r="BF40" s="52" t="s">
        <v>8</v>
      </c>
      <c r="BG40" s="51">
        <v>44260</v>
      </c>
      <c r="BH40" s="9">
        <v>6</v>
      </c>
    </row>
    <row r="41" spans="1:60" x14ac:dyDescent="0.2">
      <c r="A41" s="2">
        <v>40</v>
      </c>
      <c r="B41" s="29">
        <v>44225</v>
      </c>
      <c r="C41" s="30">
        <v>28949.072</v>
      </c>
      <c r="D41" s="33">
        <f t="shared" ca="1" si="0"/>
        <v>1648.2580000000016</v>
      </c>
      <c r="E41" s="31">
        <f t="shared" ca="1" si="1"/>
        <v>1301.0501428571426</v>
      </c>
      <c r="F41" s="66">
        <v>0.58799999999999997</v>
      </c>
      <c r="G41" s="33">
        <f ca="1">IF(B40&lt;TODAY(), AVERAGE(A$8:A40), "NA")</f>
        <v>23</v>
      </c>
      <c r="H41" s="31">
        <f ca="1">IF(B40&lt;TODAY(), AVERAGE(E$8:E40), "NA")</f>
        <v>685.2437229437229</v>
      </c>
      <c r="I41" s="39">
        <f ca="1">IF(B40&lt;TODAY(), (SUMPRODUCT(A$8:A40,E$8:E40) - G41*SUM(E$8:E40) - H41*SUM(A$8:A40) + (A41-7)*G41*H41)/(SUMPRODUCT(A$8:A40,A$8:A40) - 2*G41*SUM(A$8:A40) + (A41-7)*G41*G41), "NA")</f>
        <v>34.388061019862462</v>
      </c>
      <c r="J41" s="40">
        <f t="shared" ca="1" si="2"/>
        <v>-105.68168051311375</v>
      </c>
      <c r="L41" s="53" t="s">
        <v>113</v>
      </c>
      <c r="M41" s="54"/>
      <c r="N41" s="55">
        <v>1446.2384285714288</v>
      </c>
      <c r="O41" s="17" t="s">
        <v>5</v>
      </c>
      <c r="P41" s="56">
        <v>44304</v>
      </c>
      <c r="Q41" s="17">
        <v>50</v>
      </c>
      <c r="R41" s="57" t="s">
        <v>9</v>
      </c>
      <c r="S41" s="56">
        <v>44330</v>
      </c>
      <c r="T41" s="17">
        <v>76</v>
      </c>
      <c r="V41" s="53" t="s">
        <v>113</v>
      </c>
      <c r="W41" s="54"/>
      <c r="X41" s="55">
        <v>1446.2384285714288</v>
      </c>
      <c r="Y41" s="17" t="s">
        <v>5</v>
      </c>
      <c r="Z41" s="56">
        <v>44295</v>
      </c>
      <c r="AA41" s="17">
        <v>41</v>
      </c>
      <c r="AB41" s="57" t="s">
        <v>9</v>
      </c>
      <c r="AC41" s="56">
        <v>44316</v>
      </c>
      <c r="AD41" s="17">
        <v>62</v>
      </c>
      <c r="AF41" s="53" t="s">
        <v>113</v>
      </c>
      <c r="AG41" s="54"/>
      <c r="AH41" s="55">
        <v>1446.2384285714288</v>
      </c>
      <c r="AI41" s="17" t="s">
        <v>5</v>
      </c>
      <c r="AJ41" s="56">
        <v>44309</v>
      </c>
      <c r="AK41" s="17">
        <v>55</v>
      </c>
      <c r="AL41" s="57" t="s">
        <v>9</v>
      </c>
      <c r="AM41" s="56">
        <v>44342</v>
      </c>
      <c r="AN41" s="17">
        <v>88</v>
      </c>
      <c r="AP41" s="53" t="s">
        <v>113</v>
      </c>
      <c r="AQ41" s="54"/>
      <c r="AR41" s="55">
        <v>1446.2384285714288</v>
      </c>
      <c r="AS41" s="17" t="s">
        <v>5</v>
      </c>
      <c r="AT41" s="56">
        <v>44294</v>
      </c>
      <c r="AU41" s="17">
        <v>40</v>
      </c>
      <c r="AV41" s="57" t="s">
        <v>9</v>
      </c>
      <c r="AW41" s="56">
        <v>44309</v>
      </c>
      <c r="AX41" s="17">
        <v>55</v>
      </c>
      <c r="AZ41" s="53" t="s">
        <v>113</v>
      </c>
      <c r="BA41" s="54"/>
      <c r="BB41" s="55">
        <v>1446.2384285714288</v>
      </c>
      <c r="BC41" s="17" t="s">
        <v>5</v>
      </c>
      <c r="BD41" s="56">
        <v>44293</v>
      </c>
      <c r="BE41" s="17">
        <v>39</v>
      </c>
      <c r="BF41" s="57" t="s">
        <v>9</v>
      </c>
      <c r="BG41" s="56">
        <v>44305</v>
      </c>
      <c r="BH41" s="17">
        <v>51</v>
      </c>
    </row>
    <row r="42" spans="1:60" x14ac:dyDescent="0.2">
      <c r="A42" s="2">
        <v>41</v>
      </c>
      <c r="B42" s="29">
        <v>44226</v>
      </c>
      <c r="C42" s="30">
        <v>30541.714</v>
      </c>
      <c r="D42" s="33">
        <f t="shared" ca="1" si="0"/>
        <v>1592.6419999999998</v>
      </c>
      <c r="E42" s="31">
        <f t="shared" ca="1" si="1"/>
        <v>1348.6339999999998</v>
      </c>
      <c r="F42" s="66">
        <v>0.61199999999999999</v>
      </c>
      <c r="G42" s="33">
        <f ca="1">IF(B41&lt;TODAY(), AVERAGE(A$8:A41), "NA")</f>
        <v>23.5</v>
      </c>
      <c r="H42" s="31">
        <f ca="1">IF(B41&lt;TODAY(), AVERAGE(E$8:E41), "NA")</f>
        <v>703.35567647058826</v>
      </c>
      <c r="I42" s="39">
        <f ca="1">IF(B41&lt;TODAY(), (SUMPRODUCT(A$8:A41,E$8:E41) - G42*SUM(E$8:E41) - H42*SUM(A$8:A41) + (A42-7)*G42*H42)/(SUMPRODUCT(A$8:A41,A$8:A41) - 2*G42*SUM(A$8:A41) + (A42-7)*G42*G42), "NA")</f>
        <v>34.545419251336838</v>
      </c>
      <c r="J42" s="40">
        <f t="shared" ca="1" si="2"/>
        <v>-108.46167593582743</v>
      </c>
      <c r="L42" s="53" t="s">
        <v>114</v>
      </c>
      <c r="M42" s="54"/>
      <c r="N42" s="58">
        <v>68</v>
      </c>
      <c r="O42" s="17" t="s">
        <v>6</v>
      </c>
      <c r="P42" s="56">
        <v>44392</v>
      </c>
      <c r="Q42" s="17">
        <v>138</v>
      </c>
      <c r="R42" s="57" t="s">
        <v>10</v>
      </c>
      <c r="S42" s="56">
        <v>44441</v>
      </c>
      <c r="T42" s="17">
        <v>187</v>
      </c>
      <c r="V42" s="53" t="s">
        <v>115</v>
      </c>
      <c r="W42" s="54"/>
      <c r="X42" s="58">
        <v>1792.6253159250587</v>
      </c>
      <c r="Y42" s="17" t="s">
        <v>6</v>
      </c>
      <c r="Z42" s="56">
        <v>44371</v>
      </c>
      <c r="AA42" s="17">
        <v>117</v>
      </c>
      <c r="AB42" s="57" t="s">
        <v>10</v>
      </c>
      <c r="AC42" s="56">
        <v>44406</v>
      </c>
      <c r="AD42" s="17">
        <v>152</v>
      </c>
      <c r="AF42" s="53" t="s">
        <v>115</v>
      </c>
      <c r="AG42" s="54"/>
      <c r="AH42" s="58">
        <v>1250</v>
      </c>
      <c r="AI42" s="17" t="s">
        <v>6</v>
      </c>
      <c r="AJ42" s="56">
        <v>44410</v>
      </c>
      <c r="AK42" s="17">
        <v>156</v>
      </c>
      <c r="AL42" s="57" t="s">
        <v>10</v>
      </c>
      <c r="AM42" s="56">
        <v>44469</v>
      </c>
      <c r="AN42" s="17">
        <v>215</v>
      </c>
      <c r="AP42" s="53" t="s">
        <v>115</v>
      </c>
      <c r="AQ42" s="54"/>
      <c r="AR42" s="58">
        <v>2000</v>
      </c>
      <c r="AS42" s="17" t="s">
        <v>6</v>
      </c>
      <c r="AT42" s="56">
        <v>44355</v>
      </c>
      <c r="AU42" s="17">
        <v>101</v>
      </c>
      <c r="AV42" s="57" t="s">
        <v>10</v>
      </c>
      <c r="AW42" s="56">
        <v>44392</v>
      </c>
      <c r="AX42" s="17">
        <v>138</v>
      </c>
      <c r="AZ42" s="53" t="s">
        <v>115</v>
      </c>
      <c r="BA42" s="54"/>
      <c r="BB42" s="58">
        <v>3000</v>
      </c>
      <c r="BC42" s="17" t="s">
        <v>6</v>
      </c>
      <c r="BD42" s="56">
        <v>44337</v>
      </c>
      <c r="BE42" s="17">
        <v>83</v>
      </c>
      <c r="BF42" s="57" t="s">
        <v>10</v>
      </c>
      <c r="BG42" s="56">
        <v>44359</v>
      </c>
      <c r="BH42" s="17">
        <v>105</v>
      </c>
    </row>
    <row r="43" spans="1:60" x14ac:dyDescent="0.2">
      <c r="A43" s="2">
        <v>42</v>
      </c>
      <c r="B43" s="29">
        <v>44227</v>
      </c>
      <c r="C43" s="30">
        <v>31832.814999999999</v>
      </c>
      <c r="D43" s="33">
        <f t="shared" ca="1" si="0"/>
        <v>1291.1009999999987</v>
      </c>
      <c r="E43" s="31">
        <f t="shared" ca="1" si="1"/>
        <v>1348.0202857142856</v>
      </c>
      <c r="F43" s="66">
        <v>0.63800000000000001</v>
      </c>
      <c r="G43" s="33">
        <f ca="1">IF(B42&lt;TODAY(), AVERAGE(A$8:A42), "NA")</f>
        <v>24</v>
      </c>
      <c r="H43" s="31">
        <f ca="1">IF(B42&lt;TODAY(), AVERAGE(E$8:E42), "NA")</f>
        <v>721.79219999999998</v>
      </c>
      <c r="I43" s="39">
        <f ca="1">IF(B42&lt;TODAY(), (SUMPRODUCT(A$8:A42,E$8:E42) - G43*SUM(E$8:E42) - H43*SUM(A$8:A42) + (A43-7)*G43*H43)/(SUMPRODUCT(A$8:A42,A$8:A42) - 2*G43*SUM(A$8:A42) + (A43-7)*G43*G43), "NA")</f>
        <v>34.739388235294065</v>
      </c>
      <c r="J43" s="40">
        <f t="shared" ca="1" si="2"/>
        <v>-111.95311764705764</v>
      </c>
      <c r="L43" s="53" t="s">
        <v>116</v>
      </c>
      <c r="M43" s="54"/>
      <c r="N43" s="59">
        <v>24.381082488479272</v>
      </c>
      <c r="O43" s="17" t="s">
        <v>7</v>
      </c>
      <c r="P43" s="56">
        <v>44482</v>
      </c>
      <c r="Q43" s="17">
        <v>228</v>
      </c>
      <c r="R43" s="57" t="s">
        <v>11</v>
      </c>
      <c r="S43" s="56">
        <v>44554</v>
      </c>
      <c r="T43" s="17">
        <v>300</v>
      </c>
      <c r="V43" s="53" t="s">
        <v>117</v>
      </c>
      <c r="W43" s="54"/>
      <c r="X43" s="58">
        <v>0</v>
      </c>
      <c r="Y43" s="17" t="s">
        <v>7</v>
      </c>
      <c r="Z43" s="56">
        <v>44438</v>
      </c>
      <c r="AA43" s="17">
        <v>184</v>
      </c>
      <c r="AB43" s="57" t="s">
        <v>11</v>
      </c>
      <c r="AC43" s="56">
        <v>44499</v>
      </c>
      <c r="AD43" s="17">
        <v>245</v>
      </c>
      <c r="AF43" s="53" t="s">
        <v>117</v>
      </c>
      <c r="AG43" s="54"/>
      <c r="AH43" s="58">
        <v>0</v>
      </c>
      <c r="AI43" s="17" t="s">
        <v>7</v>
      </c>
      <c r="AJ43" s="56">
        <v>44515</v>
      </c>
      <c r="AK43" s="17">
        <v>261</v>
      </c>
      <c r="AL43" s="57" t="s">
        <v>11</v>
      </c>
      <c r="AM43" s="56">
        <v>44599</v>
      </c>
      <c r="AN43" s="17">
        <v>345</v>
      </c>
      <c r="AP43" s="53" t="s">
        <v>117</v>
      </c>
      <c r="AQ43" s="54"/>
      <c r="AR43" s="58">
        <v>9</v>
      </c>
      <c r="AS43" s="17" t="s">
        <v>7</v>
      </c>
      <c r="AT43" s="56">
        <v>44424</v>
      </c>
      <c r="AU43" s="17">
        <v>170</v>
      </c>
      <c r="AV43" s="57" t="s">
        <v>11</v>
      </c>
      <c r="AW43" s="56">
        <v>44479</v>
      </c>
      <c r="AX43" s="17">
        <v>225</v>
      </c>
      <c r="AZ43" s="53" t="s">
        <v>117</v>
      </c>
      <c r="BA43" s="54"/>
      <c r="BB43" s="58">
        <v>50</v>
      </c>
      <c r="BC43" s="17" t="s">
        <v>7</v>
      </c>
      <c r="BD43" s="56">
        <v>44380</v>
      </c>
      <c r="BE43" s="17">
        <v>126</v>
      </c>
      <c r="BF43" s="57" t="s">
        <v>11</v>
      </c>
      <c r="BG43" s="56">
        <v>44417</v>
      </c>
      <c r="BH43" s="17">
        <v>163</v>
      </c>
    </row>
    <row r="44" spans="1:60" x14ac:dyDescent="0.2">
      <c r="A44" s="2">
        <v>43</v>
      </c>
      <c r="B44" s="29">
        <v>44228</v>
      </c>
      <c r="C44" s="30">
        <v>32844.839999999997</v>
      </c>
      <c r="D44" s="33">
        <f t="shared" ca="1" si="0"/>
        <v>1012.0249999999978</v>
      </c>
      <c r="E44" s="31">
        <f t="shared" ca="1" si="1"/>
        <v>1340.4779999999996</v>
      </c>
      <c r="F44" s="66" t="s">
        <v>121</v>
      </c>
      <c r="G44" s="33">
        <f ca="1">IF(B43&lt;TODAY(), AVERAGE(A$8:A43), "NA")</f>
        <v>24.5</v>
      </c>
      <c r="H44" s="31">
        <f ca="1">IF(B43&lt;TODAY(), AVERAGE(E$8:E43), "NA")</f>
        <v>739.18742460317458</v>
      </c>
      <c r="I44" s="39">
        <f ca="1">IF(B43&lt;TODAY(), (SUMPRODUCT(A$8:A43,E$8:E43) - G44*SUM(E$8:E43) - H44*SUM(A$8:A43) + (A44-7)*G44*H44)/(SUMPRODUCT(A$8:A43,A$8:A43) - 2*G44*SUM(A$8:A43) + (A44-7)*G44*G44), "NA")</f>
        <v>34.743528314028232</v>
      </c>
      <c r="J44" s="40">
        <f t="shared" ca="1" si="2"/>
        <v>-112.02901909051707</v>
      </c>
      <c r="L44" s="60" t="s">
        <v>118</v>
      </c>
      <c r="M44" s="61"/>
      <c r="N44" s="62">
        <v>134.71170670846834</v>
      </c>
      <c r="O44" s="63" t="s">
        <v>119</v>
      </c>
      <c r="P44" s="64">
        <v>44273</v>
      </c>
      <c r="Q44" s="20">
        <v>19</v>
      </c>
      <c r="R44" s="65" t="s">
        <v>12</v>
      </c>
      <c r="S44" s="64">
        <v>44673</v>
      </c>
      <c r="T44" s="20">
        <v>419</v>
      </c>
      <c r="V44" s="60" t="s">
        <v>120</v>
      </c>
      <c r="W44" s="61"/>
      <c r="X44" s="63">
        <v>1792.6253159250587</v>
      </c>
      <c r="Y44" s="63" t="s">
        <v>119</v>
      </c>
      <c r="Z44" s="64">
        <v>44269</v>
      </c>
      <c r="AA44" s="20">
        <v>15</v>
      </c>
      <c r="AB44" s="65" t="s">
        <v>12</v>
      </c>
      <c r="AC44" s="64">
        <v>44590</v>
      </c>
      <c r="AD44" s="20">
        <v>336</v>
      </c>
      <c r="AF44" s="60" t="s">
        <v>120</v>
      </c>
      <c r="AG44" s="61"/>
      <c r="AH44" s="63">
        <v>1250</v>
      </c>
      <c r="AI44" s="63" t="s">
        <v>119</v>
      </c>
      <c r="AJ44" s="64">
        <v>44276</v>
      </c>
      <c r="AK44" s="20">
        <v>22</v>
      </c>
      <c r="AL44" s="65" t="s">
        <v>12</v>
      </c>
      <c r="AM44" s="64">
        <v>44735</v>
      </c>
      <c r="AN44" s="20">
        <v>481</v>
      </c>
      <c r="AP44" s="60" t="s">
        <v>120</v>
      </c>
      <c r="AQ44" s="61"/>
      <c r="AR44" s="63">
        <v>1792.6253159250587</v>
      </c>
      <c r="AS44" s="63" t="s">
        <v>119</v>
      </c>
      <c r="AT44" s="64">
        <v>44268</v>
      </c>
      <c r="AU44" s="20">
        <v>14</v>
      </c>
      <c r="AV44" s="65" t="s">
        <v>12</v>
      </c>
      <c r="AW44" s="64">
        <v>44559</v>
      </c>
      <c r="AX44" s="20">
        <v>305</v>
      </c>
      <c r="AZ44" s="60" t="s">
        <v>120</v>
      </c>
      <c r="BA44" s="61"/>
      <c r="BB44" s="63">
        <v>1792.6253159250587</v>
      </c>
      <c r="BC44" s="63" t="s">
        <v>119</v>
      </c>
      <c r="BD44" s="64">
        <v>44268</v>
      </c>
      <c r="BE44" s="20">
        <v>14</v>
      </c>
      <c r="BF44" s="65" t="s">
        <v>12</v>
      </c>
      <c r="BG44" s="64">
        <v>44471</v>
      </c>
      <c r="BH44" s="20">
        <v>217</v>
      </c>
    </row>
    <row r="45" spans="1:60" x14ac:dyDescent="0.2">
      <c r="A45" s="2">
        <v>44</v>
      </c>
      <c r="B45" s="29">
        <v>44229</v>
      </c>
      <c r="C45" s="30">
        <v>33713.182000000001</v>
      </c>
      <c r="D45" s="33">
        <f t="shared" ca="1" si="0"/>
        <v>868.34200000000419</v>
      </c>
      <c r="E45" s="31">
        <f t="shared" ca="1" si="1"/>
        <v>1318.4804285714288</v>
      </c>
      <c r="F45" s="66">
        <v>0.64</v>
      </c>
      <c r="G45" s="33">
        <f ca="1">IF(B44&lt;TODAY(), AVERAGE(A$8:A44), "NA")</f>
        <v>25</v>
      </c>
      <c r="H45" s="31">
        <f ca="1">IF(B44&lt;TODAY(), AVERAGE(E$8:E44), "NA")</f>
        <v>755.43852123552119</v>
      </c>
      <c r="I45" s="39">
        <f ca="1">IF(B44&lt;TODAY(), (SUMPRODUCT(A$8:A44,E$8:E44) - G45*SUM(E$8:E44) - H45*SUM(A$8:A44) + (A45-7)*G45*H45)/(SUMPRODUCT(A$8:A44,A$8:A44) - 2*G45*SUM(A$8:A44) + (A45-7)*G45*G45), "NA")</f>
        <v>34.566580810133395</v>
      </c>
      <c r="J45" s="40">
        <f t="shared" ca="1" si="2"/>
        <v>-108.72599901781371</v>
      </c>
      <c r="L45" s="35"/>
      <c r="M45" s="35"/>
      <c r="N45" s="35"/>
      <c r="O45" s="35"/>
      <c r="P45" s="35"/>
      <c r="Q45" s="35"/>
      <c r="R45" s="35"/>
      <c r="S45" s="35"/>
      <c r="T45" s="35"/>
      <c r="U45" s="25"/>
      <c r="W45" s="35"/>
      <c r="X45" s="35"/>
      <c r="Y45" s="35"/>
      <c r="Z45" s="35"/>
      <c r="AA45" s="35"/>
      <c r="AB45" s="35"/>
      <c r="AC45" s="35"/>
      <c r="AD45" s="35"/>
      <c r="AE45" s="35"/>
      <c r="AG45" s="35"/>
      <c r="AH45" s="35"/>
      <c r="AI45" s="35"/>
      <c r="AJ45" s="35"/>
      <c r="AK45" s="35"/>
      <c r="AL45" s="35"/>
      <c r="AM45" s="35"/>
      <c r="AN45" s="35"/>
      <c r="AO45" s="35"/>
      <c r="AQ45" s="5"/>
      <c r="AR45" s="5"/>
      <c r="AS45" s="5"/>
      <c r="AT45" s="5"/>
      <c r="AU45" s="5"/>
      <c r="AV45" s="5"/>
      <c r="AW45" s="5"/>
      <c r="AX45" s="5"/>
      <c r="AY45" s="5"/>
      <c r="BA45" s="5"/>
      <c r="BB45" s="5"/>
      <c r="BC45" s="5"/>
      <c r="BD45" s="5"/>
      <c r="BE45" s="5"/>
      <c r="BF45" s="5"/>
      <c r="BG45" s="5"/>
    </row>
    <row r="46" spans="1:60" x14ac:dyDescent="0.2">
      <c r="A46" s="2">
        <v>45</v>
      </c>
      <c r="B46" s="29">
        <v>44230</v>
      </c>
      <c r="C46" s="30">
        <v>34993.201000000001</v>
      </c>
      <c r="D46" s="30">
        <f t="shared" ca="1" si="0"/>
        <v>1280.0190000000002</v>
      </c>
      <c r="E46" s="31">
        <f t="shared" ca="1" si="1"/>
        <v>1335.3098571428575</v>
      </c>
      <c r="F46" s="66">
        <v>0.626</v>
      </c>
      <c r="G46" s="33">
        <f ca="1">IF(B45&lt;TODAY(), AVERAGE(A$8:A45), "NA")</f>
        <v>25.5</v>
      </c>
      <c r="H46" s="31">
        <f ca="1">IF(B45&lt;TODAY(), AVERAGE(E$8:E45), "NA")</f>
        <v>770.25541353383448</v>
      </c>
      <c r="I46" s="39">
        <f ca="1">IF(B45&lt;TODAY(), (SUMPRODUCT(A$8:A45,E$8:E45) - G46*SUM(E$8:E45) - H46*SUM(A$8:A45) + (A46-7)*G46*H46)/(SUMPRODUCT(A$8:A45,A$8:A45) - 2*G46*SUM(A$8:A45) + (A46-7)*G46*G46), "NA")</f>
        <v>34.187134947555961</v>
      </c>
      <c r="J46" s="40">
        <f t="shared" ca="1" si="2"/>
        <v>-101.51652762884248</v>
      </c>
      <c r="L46" s="37" t="str">
        <f>CONCATENATE("Vaccination schedule based on 7 day average daily doses given as of ", MONTH(N48-1), "/", DAY(N48-1), "/", YEAR(N48-1))</f>
        <v>Vaccination schedule based on 7 day average daily doses given as of 2/25/2021</v>
      </c>
      <c r="M46" s="37"/>
      <c r="N46" s="37"/>
      <c r="O46" s="37"/>
      <c r="P46" s="37"/>
      <c r="Q46" s="37"/>
      <c r="R46" s="37"/>
      <c r="S46" s="37"/>
      <c r="T46" s="37"/>
      <c r="U46" s="38"/>
      <c r="V46" s="37" t="str">
        <f>CONCATENATE("Vaccination schedule based on hitting the predicted average of ", FIXED(1000*X50, -3), " doses per day as of ",  MONTH(X48-1), "/", DAY(X48-1), "/", YEAR(X48-1))</f>
        <v>Vaccination schedule based on hitting the predicted average of 1,799,000 doses per day as of 2/25/2021</v>
      </c>
      <c r="W46" s="37"/>
      <c r="X46" s="37"/>
      <c r="Y46" s="37"/>
      <c r="Z46" s="37"/>
      <c r="AA46" s="37"/>
      <c r="AB46" s="37"/>
      <c r="AC46" s="37"/>
      <c r="AD46" s="37"/>
      <c r="AE46" s="38"/>
      <c r="AF46" s="37" t="str">
        <f>CONCATENATE("Vaccination schedule based on hitting target of ", FIXED(1000*AH50,0), " doses per day")</f>
        <v>Vaccination schedule based on hitting target of 1,250,000 doses per day</v>
      </c>
      <c r="AG46" s="37"/>
      <c r="AH46" s="37"/>
      <c r="AI46" s="37"/>
      <c r="AJ46" s="37"/>
      <c r="AK46" s="37"/>
      <c r="AL46" s="37"/>
      <c r="AM46" s="37"/>
      <c r="AN46" s="37"/>
      <c r="AO46" s="38"/>
      <c r="AP46" s="37" t="str">
        <f>CONCATENATE("Vaccination schedule based on hitting target of ", FIXED(1000*AR50,0), " doses per day")</f>
        <v>Vaccination schedule based on hitting target of 2,000,000 doses per day</v>
      </c>
      <c r="AQ46" s="37"/>
      <c r="AR46" s="37"/>
      <c r="AS46" s="37"/>
      <c r="AT46" s="37"/>
      <c r="AU46" s="37"/>
      <c r="AV46" s="37"/>
      <c r="AW46" s="37"/>
      <c r="AX46" s="37"/>
      <c r="AZ46" s="36" t="str">
        <f>CONCATENATE("Vaccination schedule based on hitting target of ", FIXED(1000*BB50,0), " doses per day")</f>
        <v>Vaccination schedule based on hitting target of 3,000,000 doses per day</v>
      </c>
      <c r="BA46" s="36"/>
      <c r="BB46" s="36"/>
      <c r="BC46" s="36"/>
      <c r="BD46" s="36"/>
      <c r="BE46" s="36"/>
      <c r="BF46" s="36"/>
      <c r="BG46" s="36"/>
      <c r="BH46" s="36"/>
    </row>
    <row r="47" spans="1:60" x14ac:dyDescent="0.2">
      <c r="A47" s="2">
        <v>46</v>
      </c>
      <c r="B47" s="29">
        <v>44231</v>
      </c>
      <c r="C47" s="30">
        <v>36677.487000000001</v>
      </c>
      <c r="D47" s="30">
        <f t="shared" ca="1" si="0"/>
        <v>1684.2860000000001</v>
      </c>
      <c r="E47" s="31">
        <f t="shared" ca="1" si="1"/>
        <v>1339.5247142857147</v>
      </c>
      <c r="F47" s="66">
        <v>0.63800000000000001</v>
      </c>
      <c r="G47" s="33">
        <f ca="1">IF(B46&lt;TODAY(), AVERAGE(A$8:A46), "NA")</f>
        <v>26</v>
      </c>
      <c r="H47" s="31">
        <f ca="1">IF(B46&lt;TODAY(), AVERAGE(E$8:E46), "NA")</f>
        <v>784.74398901098891</v>
      </c>
      <c r="I47" s="39">
        <f ca="1">IF(B46&lt;TODAY(), (SUMPRODUCT(A$8:A46,E$8:E46) - G47*SUM(E$8:E46) - H47*SUM(A$8:A46) + (A47-7)*G47*H47)/(SUMPRODUCT(A$8:A46,A$8:A46) - 2*G47*SUM(A$8:A46) + (A47-7)*G47*G47), "NA")</f>
        <v>33.796386148062417</v>
      </c>
      <c r="J47" s="40">
        <f t="shared" ca="1" si="2"/>
        <v>-93.9620508386339</v>
      </c>
      <c r="L47" s="41" t="s">
        <v>108</v>
      </c>
      <c r="M47" s="42"/>
      <c r="N47" s="43"/>
      <c r="O47" s="44" t="s">
        <v>109</v>
      </c>
      <c r="P47" s="10" t="s">
        <v>110</v>
      </c>
      <c r="Q47" s="12" t="s">
        <v>111</v>
      </c>
      <c r="R47" s="44" t="s">
        <v>109</v>
      </c>
      <c r="S47" s="10" t="s">
        <v>110</v>
      </c>
      <c r="T47" s="12" t="s">
        <v>111</v>
      </c>
      <c r="V47" s="45" t="s">
        <v>108</v>
      </c>
      <c r="W47" s="46"/>
      <c r="X47" s="47"/>
      <c r="Y47" s="12" t="s">
        <v>109</v>
      </c>
      <c r="Z47" s="10" t="s">
        <v>110</v>
      </c>
      <c r="AA47" s="12" t="s">
        <v>111</v>
      </c>
      <c r="AB47" s="44" t="s">
        <v>109</v>
      </c>
      <c r="AC47" s="10" t="s">
        <v>110</v>
      </c>
      <c r="AD47" s="12" t="s">
        <v>111</v>
      </c>
      <c r="AF47" s="45" t="s">
        <v>108</v>
      </c>
      <c r="AG47" s="46"/>
      <c r="AH47" s="47"/>
      <c r="AI47" s="12" t="s">
        <v>109</v>
      </c>
      <c r="AJ47" s="10" t="s">
        <v>110</v>
      </c>
      <c r="AK47" s="12" t="s">
        <v>111</v>
      </c>
      <c r="AL47" s="44" t="s">
        <v>109</v>
      </c>
      <c r="AM47" s="10" t="s">
        <v>110</v>
      </c>
      <c r="AN47" s="12" t="s">
        <v>111</v>
      </c>
      <c r="AP47" s="45" t="s">
        <v>108</v>
      </c>
      <c r="AQ47" s="46"/>
      <c r="AR47" s="47"/>
      <c r="AS47" s="12" t="s">
        <v>109</v>
      </c>
      <c r="AT47" s="10" t="s">
        <v>110</v>
      </c>
      <c r="AU47" s="12" t="s">
        <v>111</v>
      </c>
      <c r="AV47" s="44" t="s">
        <v>109</v>
      </c>
      <c r="AW47" s="10" t="s">
        <v>110</v>
      </c>
      <c r="AX47" s="12" t="s">
        <v>111</v>
      </c>
      <c r="AZ47" s="45" t="s">
        <v>108</v>
      </c>
      <c r="BA47" s="46"/>
      <c r="BB47" s="47"/>
      <c r="BC47" s="12" t="s">
        <v>109</v>
      </c>
      <c r="BD47" s="10" t="s">
        <v>110</v>
      </c>
      <c r="BE47" s="12" t="s">
        <v>111</v>
      </c>
      <c r="BF47" s="44" t="s">
        <v>109</v>
      </c>
      <c r="BG47" s="10" t="s">
        <v>110</v>
      </c>
      <c r="BH47" s="12" t="s">
        <v>111</v>
      </c>
    </row>
    <row r="48" spans="1:60" x14ac:dyDescent="0.2">
      <c r="A48" s="2">
        <v>47</v>
      </c>
      <c r="B48" s="29">
        <v>44232</v>
      </c>
      <c r="C48" s="30">
        <v>38465.966999999997</v>
      </c>
      <c r="D48" s="30">
        <f t="shared" ca="1" si="0"/>
        <v>1788.4799999999959</v>
      </c>
      <c r="E48" s="31">
        <f t="shared" ca="1" si="1"/>
        <v>1359.5564285714281</v>
      </c>
      <c r="F48" s="66">
        <v>0.65900000000000003</v>
      </c>
      <c r="G48" s="33">
        <f ca="1">IF(B47&lt;TODAY(), AVERAGE(A$8:A47), "NA")</f>
        <v>26.5</v>
      </c>
      <c r="H48" s="31">
        <f ca="1">IF(B47&lt;TODAY(), AVERAGE(E$8:E47), "NA")</f>
        <v>798.61350714285709</v>
      </c>
      <c r="I48" s="39">
        <f ca="1">IF(B47&lt;TODAY(), (SUMPRODUCT(A$8:A47,E$8:E47) - G48*SUM(E$8:E47) - H48*SUM(A$8:A47) + (A48-7)*G48*H48)/(SUMPRODUCT(A$8:A47,A$8:A47) - 2*G48*SUM(A$8:A47) + (A48-7)*G48*G48), "NA")</f>
        <v>33.353165424819061</v>
      </c>
      <c r="J48" s="40">
        <f t="shared" ca="1" si="2"/>
        <v>-85.245376614848055</v>
      </c>
      <c r="L48" s="48" t="s">
        <v>112</v>
      </c>
      <c r="M48" s="49"/>
      <c r="N48" s="50">
        <v>44253</v>
      </c>
      <c r="O48" s="9" t="s">
        <v>4</v>
      </c>
      <c r="P48" s="51">
        <v>44250</v>
      </c>
      <c r="Q48" s="9">
        <v>0</v>
      </c>
      <c r="R48" s="52" t="s">
        <v>8</v>
      </c>
      <c r="S48" s="51">
        <v>44260</v>
      </c>
      <c r="T48" s="9">
        <v>7</v>
      </c>
      <c r="V48" s="48" t="s">
        <v>112</v>
      </c>
      <c r="W48" s="49"/>
      <c r="X48" s="50">
        <v>44253</v>
      </c>
      <c r="Y48" s="9" t="s">
        <v>4</v>
      </c>
      <c r="Z48" s="51">
        <v>44250</v>
      </c>
      <c r="AA48" s="9">
        <v>0</v>
      </c>
      <c r="AB48" s="52" t="s">
        <v>8</v>
      </c>
      <c r="AC48" s="51">
        <v>44260</v>
      </c>
      <c r="AD48" s="9">
        <v>7</v>
      </c>
      <c r="AF48" s="48" t="s">
        <v>112</v>
      </c>
      <c r="AG48" s="49"/>
      <c r="AH48" s="50">
        <v>44253</v>
      </c>
      <c r="AI48" s="9" t="s">
        <v>4</v>
      </c>
      <c r="AJ48" s="51">
        <v>44250</v>
      </c>
      <c r="AK48" s="9">
        <v>0</v>
      </c>
      <c r="AL48" s="52" t="s">
        <v>8</v>
      </c>
      <c r="AM48" s="51">
        <v>44260</v>
      </c>
      <c r="AN48" s="9">
        <v>7</v>
      </c>
      <c r="AP48" s="48" t="s">
        <v>112</v>
      </c>
      <c r="AQ48" s="49"/>
      <c r="AR48" s="50">
        <v>44253</v>
      </c>
      <c r="AS48" s="9" t="s">
        <v>4</v>
      </c>
      <c r="AT48" s="51">
        <v>44250</v>
      </c>
      <c r="AU48" s="9">
        <v>0</v>
      </c>
      <c r="AV48" s="52" t="s">
        <v>8</v>
      </c>
      <c r="AW48" s="51">
        <v>44260</v>
      </c>
      <c r="AX48" s="9">
        <v>7</v>
      </c>
      <c r="AZ48" s="48" t="s">
        <v>112</v>
      </c>
      <c r="BA48" s="49"/>
      <c r="BB48" s="50">
        <v>44253</v>
      </c>
      <c r="BC48" s="9" t="s">
        <v>4</v>
      </c>
      <c r="BD48" s="51">
        <v>44250</v>
      </c>
      <c r="BE48" s="9">
        <v>0</v>
      </c>
      <c r="BF48" s="52" t="s">
        <v>8</v>
      </c>
      <c r="BG48" s="51">
        <v>44260</v>
      </c>
      <c r="BH48" s="9">
        <v>7</v>
      </c>
    </row>
    <row r="49" spans="1:60" x14ac:dyDescent="0.2">
      <c r="A49" s="2">
        <v>48</v>
      </c>
      <c r="B49" s="29">
        <v>44233</v>
      </c>
      <c r="C49" s="30">
        <v>40524.402000000002</v>
      </c>
      <c r="D49" s="30">
        <f t="shared" ca="1" si="0"/>
        <v>2058.4350000000049</v>
      </c>
      <c r="E49" s="31">
        <f t="shared" ca="1" si="1"/>
        <v>1426.098285714286</v>
      </c>
      <c r="F49" s="66">
        <v>0.68300000000000005</v>
      </c>
      <c r="G49" s="33">
        <f ca="1">IF(B48&lt;TODAY(), AVERAGE(A$8:A48), "NA")</f>
        <v>27</v>
      </c>
      <c r="H49" s="31">
        <f ca="1">IF(B48&lt;TODAY(), AVERAGE(E$8:E48), "NA")</f>
        <v>812.29504181184666</v>
      </c>
      <c r="I49" s="39">
        <f ca="1">IF(B48&lt;TODAY(), (SUMPRODUCT(A$8:A48,E$8:E48) - G49*SUM(E$8:E48) - H49*SUM(A$8:A48) + (A49-7)*G49*H49)/(SUMPRODUCT(A$8:A48,A$8:A48) - 2*G49*SUM(A$8:A48) + (A49-7)*G49*G49), "NA")</f>
        <v>32.925301418616193</v>
      </c>
      <c r="J49" s="40">
        <f t="shared" ca="1" si="2"/>
        <v>-76.688096490790599</v>
      </c>
      <c r="L49" s="53" t="s">
        <v>113</v>
      </c>
      <c r="M49" s="54"/>
      <c r="N49" s="55">
        <v>1313.1054285714283</v>
      </c>
      <c r="O49" s="17" t="s">
        <v>5</v>
      </c>
      <c r="P49" s="56">
        <v>44308</v>
      </c>
      <c r="Q49" s="17">
        <v>55</v>
      </c>
      <c r="R49" s="57" t="s">
        <v>9</v>
      </c>
      <c r="S49" s="56">
        <v>44339</v>
      </c>
      <c r="T49" s="17">
        <v>86</v>
      </c>
      <c r="V49" s="53" t="s">
        <v>113</v>
      </c>
      <c r="W49" s="54"/>
      <c r="X49" s="55">
        <v>1313.1054285714283</v>
      </c>
      <c r="Y49" s="17" t="s">
        <v>5</v>
      </c>
      <c r="Z49" s="56">
        <v>44296</v>
      </c>
      <c r="AA49" s="17">
        <v>43</v>
      </c>
      <c r="AB49" s="57" t="s">
        <v>9</v>
      </c>
      <c r="AC49" s="56">
        <v>44316</v>
      </c>
      <c r="AD49" s="17">
        <v>63</v>
      </c>
      <c r="AF49" s="53" t="s">
        <v>113</v>
      </c>
      <c r="AG49" s="54"/>
      <c r="AH49" s="55">
        <v>1313.1054285714283</v>
      </c>
      <c r="AI49" s="17" t="s">
        <v>5</v>
      </c>
      <c r="AJ49" s="56">
        <v>44309</v>
      </c>
      <c r="AK49" s="17">
        <v>56</v>
      </c>
      <c r="AL49" s="57" t="s">
        <v>9</v>
      </c>
      <c r="AM49" s="56">
        <v>44343</v>
      </c>
      <c r="AN49" s="17">
        <v>90</v>
      </c>
      <c r="AP49" s="53" t="s">
        <v>113</v>
      </c>
      <c r="AQ49" s="54"/>
      <c r="AR49" s="55">
        <v>1313.1054285714283</v>
      </c>
      <c r="AS49" s="17" t="s">
        <v>5</v>
      </c>
      <c r="AT49" s="56">
        <v>44294</v>
      </c>
      <c r="AU49" s="17">
        <v>41</v>
      </c>
      <c r="AV49" s="57" t="s">
        <v>9</v>
      </c>
      <c r="AW49" s="56">
        <v>44309</v>
      </c>
      <c r="AX49" s="17">
        <v>56</v>
      </c>
      <c r="AZ49" s="53" t="s">
        <v>113</v>
      </c>
      <c r="BA49" s="54"/>
      <c r="BB49" s="55">
        <v>1313.1054285714283</v>
      </c>
      <c r="BC49" s="17" t="s">
        <v>5</v>
      </c>
      <c r="BD49" s="56">
        <v>44293</v>
      </c>
      <c r="BE49" s="17">
        <v>40</v>
      </c>
      <c r="BF49" s="57" t="s">
        <v>9</v>
      </c>
      <c r="BG49" s="56">
        <v>44304</v>
      </c>
      <c r="BH49" s="17">
        <v>51</v>
      </c>
    </row>
    <row r="50" spans="1:60" x14ac:dyDescent="0.2">
      <c r="A50" s="2">
        <v>49</v>
      </c>
      <c r="B50" s="29">
        <v>44234</v>
      </c>
      <c r="C50" s="30">
        <v>42023.521000000001</v>
      </c>
      <c r="D50" s="30">
        <f t="shared" ca="1" si="0"/>
        <v>1499.1189999999988</v>
      </c>
      <c r="E50" s="31">
        <f t="shared" ca="1" si="1"/>
        <v>1455.8151428571432</v>
      </c>
      <c r="F50" s="66">
        <v>0.71</v>
      </c>
      <c r="G50" s="33">
        <f ca="1">IF(B49&lt;TODAY(), AVERAGE(A$8:A49), "NA")</f>
        <v>27.5</v>
      </c>
      <c r="H50" s="31">
        <f ca="1">IF(B49&lt;TODAY(), AVERAGE(E$8:E49), "NA")</f>
        <v>826.90940476190474</v>
      </c>
      <c r="I50" s="39">
        <f ca="1">IF(B49&lt;TODAY(), (SUMPRODUCT(A$8:A49,E$8:E49) - G50*SUM(E$8:E49) - H50*SUM(A$8:A49) + (A50-7)*G50*H50)/(SUMPRODUCT(A$8:A49,A$8:A49) - 2*G50*SUM(A$8:A49) + (A50-7)*G50*G50), "NA")</f>
        <v>32.667400801046398</v>
      </c>
      <c r="J50" s="40">
        <f t="shared" ca="1" si="2"/>
        <v>-71.444117266871217</v>
      </c>
      <c r="L50" s="53" t="s">
        <v>114</v>
      </c>
      <c r="M50" s="54"/>
      <c r="N50" s="58">
        <v>67</v>
      </c>
      <c r="O50" s="17" t="s">
        <v>6</v>
      </c>
      <c r="P50" s="56">
        <v>44405</v>
      </c>
      <c r="Q50" s="17">
        <v>152</v>
      </c>
      <c r="R50" s="57" t="s">
        <v>10</v>
      </c>
      <c r="S50" s="56">
        <v>44459</v>
      </c>
      <c r="T50" s="17">
        <v>206</v>
      </c>
      <c r="V50" s="53" t="s">
        <v>115</v>
      </c>
      <c r="W50" s="54"/>
      <c r="X50" s="58">
        <v>1799.3582421307506</v>
      </c>
      <c r="Y50" s="17" t="s">
        <v>6</v>
      </c>
      <c r="Z50" s="56">
        <v>44371</v>
      </c>
      <c r="AA50" s="17">
        <v>118</v>
      </c>
      <c r="AB50" s="57" t="s">
        <v>10</v>
      </c>
      <c r="AC50" s="56">
        <v>44406</v>
      </c>
      <c r="AD50" s="17">
        <v>153</v>
      </c>
      <c r="AF50" s="53" t="s">
        <v>115</v>
      </c>
      <c r="AG50" s="54"/>
      <c r="AH50" s="58">
        <v>1250</v>
      </c>
      <c r="AI50" s="17" t="s">
        <v>6</v>
      </c>
      <c r="AJ50" s="56">
        <v>44410</v>
      </c>
      <c r="AK50" s="17">
        <v>157</v>
      </c>
      <c r="AL50" s="57" t="s">
        <v>10</v>
      </c>
      <c r="AM50" s="56">
        <v>44470</v>
      </c>
      <c r="AN50" s="17">
        <v>217</v>
      </c>
      <c r="AP50" s="53" t="s">
        <v>115</v>
      </c>
      <c r="AQ50" s="54"/>
      <c r="AR50" s="58">
        <v>2000</v>
      </c>
      <c r="AS50" s="17" t="s">
        <v>6</v>
      </c>
      <c r="AT50" s="56">
        <v>44355</v>
      </c>
      <c r="AU50" s="17">
        <v>102</v>
      </c>
      <c r="AV50" s="57" t="s">
        <v>10</v>
      </c>
      <c r="AW50" s="56">
        <v>44392</v>
      </c>
      <c r="AX50" s="17">
        <v>139</v>
      </c>
      <c r="AZ50" s="53" t="s">
        <v>115</v>
      </c>
      <c r="BA50" s="54"/>
      <c r="BB50" s="58">
        <v>3000</v>
      </c>
      <c r="BC50" s="17" t="s">
        <v>6</v>
      </c>
      <c r="BD50" s="56">
        <v>44337</v>
      </c>
      <c r="BE50" s="17">
        <v>84</v>
      </c>
      <c r="BF50" s="57" t="s">
        <v>10</v>
      </c>
      <c r="BG50" s="56">
        <v>44358</v>
      </c>
      <c r="BH50" s="17">
        <v>105</v>
      </c>
    </row>
    <row r="51" spans="1:60" x14ac:dyDescent="0.2">
      <c r="A51" s="2">
        <v>50</v>
      </c>
      <c r="B51" s="29">
        <v>44235</v>
      </c>
      <c r="C51" s="14">
        <v>43140.599000000002</v>
      </c>
      <c r="D51" s="30">
        <f t="shared" ca="1" si="0"/>
        <v>1117.0780000000013</v>
      </c>
      <c r="E51" s="31">
        <f t="shared" ca="1" si="1"/>
        <v>1470.8227142857152</v>
      </c>
      <c r="F51" s="66">
        <v>0.72699999999999998</v>
      </c>
      <c r="G51" s="33">
        <f ca="1">IF(B50&lt;TODAY(), AVERAGE(A$8:A50), "NA")</f>
        <v>28</v>
      </c>
      <c r="H51" s="31">
        <f ca="1">IF(B50&lt;TODAY(), AVERAGE(E$8:E50), "NA")</f>
        <v>841.53511960132892</v>
      </c>
      <c r="I51" s="39">
        <f ca="1">IF(B50&lt;TODAY(), (SUMPRODUCT(A$8:A50,E$8:E50) - G51*SUM(E$8:E50) - H51*SUM(A$8:A50) + (A51-7)*G51*H51)/(SUMPRODUCT(A$8:A50,A$8:A50) - 2*G51*SUM(A$8:A50) + (A51-7)*G51*G51), "NA")</f>
        <v>32.434493679078365</v>
      </c>
      <c r="J51" s="40">
        <f t="shared" ca="1" si="2"/>
        <v>-66.630703412865273</v>
      </c>
      <c r="L51" s="53" t="s">
        <v>116</v>
      </c>
      <c r="M51" s="54"/>
      <c r="N51" s="59">
        <v>25.152504191640531</v>
      </c>
      <c r="O51" s="17" t="s">
        <v>7</v>
      </c>
      <c r="P51" s="56">
        <v>44501</v>
      </c>
      <c r="Q51" s="17">
        <v>248</v>
      </c>
      <c r="R51" s="57" t="s">
        <v>11</v>
      </c>
      <c r="S51" s="56">
        <v>44586</v>
      </c>
      <c r="T51" s="17">
        <v>333</v>
      </c>
      <c r="V51" s="53" t="s">
        <v>117</v>
      </c>
      <c r="W51" s="54"/>
      <c r="X51" s="58">
        <v>0</v>
      </c>
      <c r="Y51" s="17" t="s">
        <v>7</v>
      </c>
      <c r="Z51" s="56">
        <v>44438</v>
      </c>
      <c r="AA51" s="17">
        <v>185</v>
      </c>
      <c r="AB51" s="57" t="s">
        <v>11</v>
      </c>
      <c r="AC51" s="56">
        <v>44497</v>
      </c>
      <c r="AD51" s="17">
        <v>244</v>
      </c>
      <c r="AF51" s="53" t="s">
        <v>117</v>
      </c>
      <c r="AG51" s="54"/>
      <c r="AH51" s="58">
        <v>0</v>
      </c>
      <c r="AI51" s="17" t="s">
        <v>7</v>
      </c>
      <c r="AJ51" s="56">
        <v>44515</v>
      </c>
      <c r="AK51" s="17">
        <v>262</v>
      </c>
      <c r="AL51" s="57" t="s">
        <v>11</v>
      </c>
      <c r="AM51" s="56">
        <v>44599</v>
      </c>
      <c r="AN51" s="17">
        <v>346</v>
      </c>
      <c r="AP51" s="53" t="s">
        <v>117</v>
      </c>
      <c r="AQ51" s="54"/>
      <c r="AR51" s="58">
        <v>8</v>
      </c>
      <c r="AS51" s="17" t="s">
        <v>7</v>
      </c>
      <c r="AT51" s="56">
        <v>44424</v>
      </c>
      <c r="AU51" s="17">
        <v>171</v>
      </c>
      <c r="AV51" s="57" t="s">
        <v>11</v>
      </c>
      <c r="AW51" s="56">
        <v>44479</v>
      </c>
      <c r="AX51" s="17">
        <v>226</v>
      </c>
      <c r="AZ51" s="53" t="s">
        <v>117</v>
      </c>
      <c r="BA51" s="54"/>
      <c r="BB51" s="58">
        <v>48</v>
      </c>
      <c r="BC51" s="17" t="s">
        <v>7</v>
      </c>
      <c r="BD51" s="56">
        <v>44379</v>
      </c>
      <c r="BE51" s="17">
        <v>126</v>
      </c>
      <c r="BF51" s="57" t="s">
        <v>11</v>
      </c>
      <c r="BG51" s="56">
        <v>44415</v>
      </c>
      <c r="BH51" s="17">
        <v>162</v>
      </c>
    </row>
    <row r="52" spans="1:60" x14ac:dyDescent="0.2">
      <c r="A52" s="2">
        <v>51</v>
      </c>
      <c r="B52" s="29">
        <v>44236</v>
      </c>
      <c r="C52" s="14">
        <v>44413.779000000002</v>
      </c>
      <c r="D52" s="30">
        <f t="shared" ca="1" si="0"/>
        <v>1273.1800000000003</v>
      </c>
      <c r="E52" s="31">
        <f t="shared" ca="1" si="1"/>
        <v>1528.6567142857145</v>
      </c>
      <c r="F52" s="66">
        <v>0.70599999999999996</v>
      </c>
      <c r="G52" s="33">
        <f ca="1">IF(B51&lt;TODAY(), AVERAGE(A$8:A51), "NA")</f>
        <v>28.5</v>
      </c>
      <c r="H52" s="31">
        <f ca="1">IF(B51&lt;TODAY(), AVERAGE(E$8:E51), "NA")</f>
        <v>855.83711038961042</v>
      </c>
      <c r="I52" s="39">
        <f ca="1">IF(B51&lt;TODAY(), (SUMPRODUCT(A$8:A51,E$8:E51) - G52*SUM(E$8:E51) - H52*SUM(A$8:A51) + (A52-7)*G52*H52)/(SUMPRODUCT(A$8:A51,A$8:A51) - 2*G52*SUM(A$8:A51) + (A52-7)*G52*G52), "NA")</f>
        <v>32.179126205577347</v>
      </c>
      <c r="J52" s="40">
        <f t="shared" ca="1" si="2"/>
        <v>-61.267986469344009</v>
      </c>
      <c r="L52" s="60" t="s">
        <v>118</v>
      </c>
      <c r="M52" s="61"/>
      <c r="N52" s="62">
        <v>114.14046129083499</v>
      </c>
      <c r="O52" s="63" t="s">
        <v>119</v>
      </c>
      <c r="P52" s="64">
        <v>44276</v>
      </c>
      <c r="Q52" s="20">
        <v>23</v>
      </c>
      <c r="R52" s="65" t="s">
        <v>12</v>
      </c>
      <c r="S52" s="64">
        <v>44710</v>
      </c>
      <c r="T52" s="20">
        <v>457</v>
      </c>
      <c r="V52" s="60" t="s">
        <v>120</v>
      </c>
      <c r="W52" s="61"/>
      <c r="X52" s="63">
        <v>1799.3582421307506</v>
      </c>
      <c r="Y52" s="63" t="s">
        <v>119</v>
      </c>
      <c r="Z52" s="64">
        <v>44269</v>
      </c>
      <c r="AA52" s="20">
        <v>16</v>
      </c>
      <c r="AB52" s="65" t="s">
        <v>12</v>
      </c>
      <c r="AC52" s="64">
        <v>44588</v>
      </c>
      <c r="AD52" s="20">
        <v>335</v>
      </c>
      <c r="AF52" s="60" t="s">
        <v>120</v>
      </c>
      <c r="AG52" s="61"/>
      <c r="AH52" s="63">
        <v>1250</v>
      </c>
      <c r="AI52" s="63" t="s">
        <v>119</v>
      </c>
      <c r="AJ52" s="64">
        <v>44277</v>
      </c>
      <c r="AK52" s="20">
        <v>24</v>
      </c>
      <c r="AL52" s="65" t="s">
        <v>12</v>
      </c>
      <c r="AM52" s="64">
        <v>44735</v>
      </c>
      <c r="AN52" s="20">
        <v>482</v>
      </c>
      <c r="AP52" s="60" t="s">
        <v>120</v>
      </c>
      <c r="AQ52" s="61"/>
      <c r="AR52" s="63">
        <v>1799.3582421307506</v>
      </c>
      <c r="AS52" s="63" t="s">
        <v>119</v>
      </c>
      <c r="AT52" s="64">
        <v>44268</v>
      </c>
      <c r="AU52" s="20">
        <v>15</v>
      </c>
      <c r="AV52" s="65" t="s">
        <v>12</v>
      </c>
      <c r="AW52" s="64">
        <v>44559</v>
      </c>
      <c r="AX52" s="20">
        <v>306</v>
      </c>
      <c r="AZ52" s="60" t="s">
        <v>120</v>
      </c>
      <c r="BA52" s="61"/>
      <c r="BB52" s="63">
        <v>1799.3582421307506</v>
      </c>
      <c r="BC52" s="63" t="s">
        <v>119</v>
      </c>
      <c r="BD52" s="64">
        <v>44267</v>
      </c>
      <c r="BE52" s="20">
        <v>14</v>
      </c>
      <c r="BF52" s="65" t="s">
        <v>12</v>
      </c>
      <c r="BG52" s="64">
        <v>44470</v>
      </c>
      <c r="BH52" s="20">
        <v>217</v>
      </c>
    </row>
    <row r="53" spans="1:60" x14ac:dyDescent="0.2">
      <c r="A53" s="2">
        <v>52</v>
      </c>
      <c r="B53" s="29">
        <v>44237</v>
      </c>
      <c r="C53" s="14">
        <v>46136.911999999997</v>
      </c>
      <c r="D53" s="30">
        <f t="shared" ca="1" si="0"/>
        <v>1723.1329999999944</v>
      </c>
      <c r="E53" s="31">
        <f t="shared" ca="1" si="1"/>
        <v>1591.9587142857138</v>
      </c>
      <c r="F53" s="66">
        <v>0.69699999999999995</v>
      </c>
      <c r="G53" s="33">
        <f ca="1">IF(B52&lt;TODAY(), AVERAGE(A$8:A52), "NA")</f>
        <v>29</v>
      </c>
      <c r="H53" s="31">
        <f ca="1">IF(B52&lt;TODAY(), AVERAGE(E$8:E52), "NA")</f>
        <v>870.78865714285723</v>
      </c>
      <c r="I53" s="39">
        <f ca="1">IF(B52&lt;TODAY(), (SUMPRODUCT(A$8:A52,E$8:E52) - G53*SUM(E$8:E52) - H53*SUM(A$8:A52) + (A53-7)*G53*H53)/(SUMPRODUCT(A$8:A52,A$8:A52) - 2*G53*SUM(A$8:A52) + (A53-7)*G53*G53), "NA")</f>
        <v>32.03068929041968</v>
      </c>
      <c r="J53" s="40">
        <f t="shared" ca="1" si="2"/>
        <v>-58.10133227931351</v>
      </c>
      <c r="L53" s="35"/>
      <c r="M53" s="35"/>
      <c r="N53" s="35"/>
      <c r="O53" s="35"/>
      <c r="P53" s="35"/>
      <c r="Q53" s="35"/>
      <c r="R53" s="35"/>
      <c r="S53" s="35"/>
      <c r="T53" s="35"/>
      <c r="U53" s="25"/>
      <c r="W53" s="35"/>
      <c r="X53" s="35"/>
      <c r="Y53" s="35"/>
      <c r="Z53" s="35"/>
      <c r="AA53" s="35"/>
      <c r="AB53" s="35"/>
      <c r="AC53" s="35"/>
      <c r="AD53" s="35"/>
      <c r="AE53" s="35"/>
      <c r="AG53" s="35"/>
      <c r="AH53" s="35"/>
      <c r="AI53" s="35"/>
      <c r="AJ53" s="35"/>
      <c r="AK53" s="35"/>
      <c r="AL53" s="35"/>
      <c r="AM53" s="35"/>
      <c r="AN53" s="35"/>
      <c r="AO53" s="35"/>
      <c r="AQ53" s="5"/>
      <c r="AR53" s="5"/>
      <c r="AS53" s="5"/>
      <c r="AT53" s="5"/>
      <c r="AU53" s="5"/>
      <c r="AV53" s="5"/>
      <c r="AW53" s="5"/>
      <c r="AX53" s="5"/>
      <c r="AY53" s="5"/>
      <c r="BA53" s="5"/>
      <c r="BB53" s="5"/>
      <c r="BC53" s="5"/>
      <c r="BD53" s="5"/>
      <c r="BE53" s="5"/>
      <c r="BF53" s="5"/>
      <c r="BG53" s="5"/>
    </row>
    <row r="54" spans="1:60" x14ac:dyDescent="0.2">
      <c r="A54" s="2">
        <v>53</v>
      </c>
      <c r="B54" s="29">
        <v>44238</v>
      </c>
      <c r="C54" s="30">
        <v>48029.341</v>
      </c>
      <c r="D54" s="30">
        <f t="shared" ca="1" si="0"/>
        <v>1892.4290000000037</v>
      </c>
      <c r="E54" s="31">
        <f t="shared" ca="1" si="1"/>
        <v>1621.6934285714285</v>
      </c>
      <c r="F54" s="66">
        <v>0.70299999999999996</v>
      </c>
      <c r="G54" s="33">
        <f ca="1">IF(B53&lt;TODAY(), AVERAGE(A$8:A53), "NA")</f>
        <v>29.5</v>
      </c>
      <c r="H54" s="31">
        <f ca="1">IF(B53&lt;TODAY(), AVERAGE(E$8:E53), "NA")</f>
        <v>886.46626708074541</v>
      </c>
      <c r="I54" s="39">
        <f ca="1">IF(B53&lt;TODAY(), (SUMPRODUCT(A$8:A53,E$8:E53) - G54*SUM(E$8:E53) - H54*SUM(A$8:A53) + (A54-7)*G54*H54)/(SUMPRODUCT(A$8:A53,A$8:A53) - 2*G54*SUM(A$8:A53) + (A54-7)*G54*G54), "NA")</f>
        <v>31.9875742213999</v>
      </c>
      <c r="J54" s="40">
        <f t="shared" ca="1" si="2"/>
        <v>-57.167172450551675</v>
      </c>
      <c r="L54" s="37" t="str">
        <f>CONCATENATE("Vaccination schedule based on 7 day average daily doses given as of ", MONTH(N56-1), "/", DAY(N56-1), "/", YEAR(N56-1))</f>
        <v>Vaccination schedule based on 7 day average daily doses given as of 2/24/2021</v>
      </c>
      <c r="M54" s="37"/>
      <c r="N54" s="37"/>
      <c r="O54" s="37"/>
      <c r="P54" s="37"/>
      <c r="Q54" s="37"/>
      <c r="R54" s="37"/>
      <c r="S54" s="37"/>
      <c r="T54" s="37"/>
      <c r="U54" s="38"/>
      <c r="V54" s="37" t="str">
        <f>CONCATENATE("Vaccination schedule based on hitting the predicted average of ", FIXED(1000*X58, -3), " doses per day as of ",  MONTH(X56-1), "/", DAY(X56-1), "/", YEAR(X56-1))</f>
        <v>Vaccination schedule based on hitting the predicted average of 1,807,000 doses per day as of 2/24/2021</v>
      </c>
      <c r="W54" s="37"/>
      <c r="X54" s="37"/>
      <c r="Y54" s="37"/>
      <c r="Z54" s="37"/>
      <c r="AA54" s="37"/>
      <c r="AB54" s="37"/>
      <c r="AC54" s="37"/>
      <c r="AD54" s="37"/>
      <c r="AE54" s="38"/>
      <c r="AF54" s="37" t="str">
        <f>CONCATENATE("Vaccination schedule based on hitting target of ", FIXED(1000*AH58,0), " doses per day")</f>
        <v>Vaccination schedule based on hitting target of 1,250,000 doses per day</v>
      </c>
      <c r="AG54" s="37"/>
      <c r="AH54" s="37"/>
      <c r="AI54" s="37"/>
      <c r="AJ54" s="37"/>
      <c r="AK54" s="37"/>
      <c r="AL54" s="37"/>
      <c r="AM54" s="37"/>
      <c r="AN54" s="37"/>
      <c r="AO54" s="38"/>
      <c r="AP54" s="37" t="str">
        <f>CONCATENATE("Vaccination schedule based on hitting target of ", FIXED(1000*AR58,0), " doses per day")</f>
        <v>Vaccination schedule based on hitting target of 2,000,000 doses per day</v>
      </c>
      <c r="AQ54" s="37"/>
      <c r="AR54" s="37"/>
      <c r="AS54" s="37"/>
      <c r="AT54" s="37"/>
      <c r="AU54" s="37"/>
      <c r="AV54" s="37"/>
      <c r="AW54" s="37"/>
      <c r="AX54" s="37"/>
      <c r="AZ54" s="36" t="str">
        <f>CONCATENATE("Vaccination schedule based on hitting target of ", FIXED(1000*BB58,0), " doses per day")</f>
        <v>Vaccination schedule based on hitting target of 3,000,000 doses per day</v>
      </c>
      <c r="BA54" s="36"/>
      <c r="BB54" s="36"/>
      <c r="BC54" s="36"/>
      <c r="BD54" s="36"/>
      <c r="BE54" s="36"/>
      <c r="BF54" s="36"/>
      <c r="BG54" s="36"/>
      <c r="BH54" s="36"/>
    </row>
    <row r="55" spans="1:60" x14ac:dyDescent="0.2">
      <c r="A55" s="2">
        <v>54</v>
      </c>
      <c r="B55" s="29">
        <v>44239</v>
      </c>
      <c r="C55" s="30">
        <v>50078.364000000001</v>
      </c>
      <c r="D55" s="30">
        <f t="shared" ca="1" si="0"/>
        <v>2049.023000000001</v>
      </c>
      <c r="E55" s="31">
        <f t="shared" ca="1" si="1"/>
        <v>1658.9138571428578</v>
      </c>
      <c r="F55" s="66" t="s">
        <v>122</v>
      </c>
      <c r="G55" s="33">
        <f ca="1">IF(B54&lt;TODAY(), AVERAGE(A$8:A54), "NA")</f>
        <v>30</v>
      </c>
      <c r="H55" s="31">
        <f ca="1">IF(B54&lt;TODAY(), AVERAGE(E$8:E54), "NA")</f>
        <v>902.10939817629185</v>
      </c>
      <c r="I55" s="39">
        <f ca="1">IF(B54&lt;TODAY(), (SUMPRODUCT(A$8:A54,E$8:E54) - G55*SUM(E$8:E54) - H55*SUM(A$8:A54) + (A55-7)*G55*H55)/(SUMPRODUCT(A$8:A54,A$8:A54) - 2*G55*SUM(A$8:A54) + (A55-7)*G55*G55), "NA")</f>
        <v>31.943742219505708</v>
      </c>
      <c r="J55" s="40">
        <f t="shared" ca="1" si="2"/>
        <v>-56.202868408879453</v>
      </c>
      <c r="L55" s="41" t="s">
        <v>108</v>
      </c>
      <c r="M55" s="42"/>
      <c r="N55" s="43"/>
      <c r="O55" s="44" t="s">
        <v>109</v>
      </c>
      <c r="P55" s="10" t="s">
        <v>110</v>
      </c>
      <c r="Q55" s="12" t="s">
        <v>111</v>
      </c>
      <c r="R55" s="44" t="s">
        <v>109</v>
      </c>
      <c r="S55" s="10" t="s">
        <v>110</v>
      </c>
      <c r="T55" s="12" t="s">
        <v>111</v>
      </c>
      <c r="V55" s="45" t="s">
        <v>108</v>
      </c>
      <c r="W55" s="46"/>
      <c r="X55" s="47"/>
      <c r="Y55" s="12" t="s">
        <v>109</v>
      </c>
      <c r="Z55" s="10" t="s">
        <v>110</v>
      </c>
      <c r="AA55" s="12" t="s">
        <v>111</v>
      </c>
      <c r="AB55" s="44" t="s">
        <v>109</v>
      </c>
      <c r="AC55" s="10" t="s">
        <v>110</v>
      </c>
      <c r="AD55" s="12" t="s">
        <v>111</v>
      </c>
      <c r="AF55" s="45" t="s">
        <v>108</v>
      </c>
      <c r="AG55" s="46"/>
      <c r="AH55" s="47"/>
      <c r="AI55" s="12" t="s">
        <v>109</v>
      </c>
      <c r="AJ55" s="10" t="s">
        <v>110</v>
      </c>
      <c r="AK55" s="12" t="s">
        <v>111</v>
      </c>
      <c r="AL55" s="44" t="s">
        <v>109</v>
      </c>
      <c r="AM55" s="10" t="s">
        <v>110</v>
      </c>
      <c r="AN55" s="12" t="s">
        <v>111</v>
      </c>
      <c r="AP55" s="45" t="s">
        <v>108</v>
      </c>
      <c r="AQ55" s="46"/>
      <c r="AR55" s="47"/>
      <c r="AS55" s="12" t="s">
        <v>109</v>
      </c>
      <c r="AT55" s="10" t="s">
        <v>110</v>
      </c>
      <c r="AU55" s="12" t="s">
        <v>111</v>
      </c>
      <c r="AV55" s="44" t="s">
        <v>109</v>
      </c>
      <c r="AW55" s="10" t="s">
        <v>110</v>
      </c>
      <c r="AX55" s="12" t="s">
        <v>111</v>
      </c>
      <c r="AZ55" s="45" t="s">
        <v>108</v>
      </c>
      <c r="BA55" s="46"/>
      <c r="BB55" s="47"/>
      <c r="BC55" s="12" t="s">
        <v>109</v>
      </c>
      <c r="BD55" s="10" t="s">
        <v>110</v>
      </c>
      <c r="BE55" s="12" t="s">
        <v>111</v>
      </c>
      <c r="BF55" s="44" t="s">
        <v>109</v>
      </c>
      <c r="BG55" s="10" t="s">
        <v>110</v>
      </c>
      <c r="BH55" s="12" t="s">
        <v>111</v>
      </c>
    </row>
    <row r="56" spans="1:60" x14ac:dyDescent="0.2">
      <c r="A56" s="2">
        <v>55</v>
      </c>
      <c r="B56" s="29">
        <v>44240</v>
      </c>
      <c r="C56" s="30">
        <v>52039.017999999996</v>
      </c>
      <c r="D56" s="30">
        <f t="shared" ca="1" si="0"/>
        <v>1960.653999999995</v>
      </c>
      <c r="E56" s="31">
        <f t="shared" ca="1" si="1"/>
        <v>1644.9451428571422</v>
      </c>
      <c r="F56" s="66">
        <v>0.745</v>
      </c>
      <c r="G56" s="33">
        <f ca="1">IF(B55&lt;TODAY(), AVERAGE(A$8:A55), "NA")</f>
        <v>30.5</v>
      </c>
      <c r="H56" s="31">
        <f ca="1">IF(B55&lt;TODAY(), AVERAGE(E$8:E55), "NA")</f>
        <v>917.87615773809523</v>
      </c>
      <c r="I56" s="39">
        <f ca="1">IF(B55&lt;TODAY(), (SUMPRODUCT(A$8:A55,E$8:E55) - G56*SUM(E$8:E55) - H56*SUM(A$8:A55) + (A56-7)*G56*H56)/(SUMPRODUCT(A$8:A55,A$8:A55) - 2*G56*SUM(A$8:A55) + (A56-7)*G56*G56), "NA")</f>
        <v>31.91862651975681</v>
      </c>
      <c r="J56" s="40">
        <f t="shared" ca="1" si="2"/>
        <v>-55.641951114487483</v>
      </c>
      <c r="L56" s="48" t="s">
        <v>112</v>
      </c>
      <c r="M56" s="49"/>
      <c r="N56" s="50">
        <v>44252</v>
      </c>
      <c r="O56" s="9" t="s">
        <v>4</v>
      </c>
      <c r="P56" s="51">
        <v>44250</v>
      </c>
      <c r="Q56" s="9">
        <v>0</v>
      </c>
      <c r="R56" s="52" t="s">
        <v>8</v>
      </c>
      <c r="S56" s="51">
        <v>44260</v>
      </c>
      <c r="T56" s="9">
        <v>8</v>
      </c>
      <c r="V56" s="48" t="s">
        <v>112</v>
      </c>
      <c r="W56" s="49"/>
      <c r="X56" s="50">
        <v>44252</v>
      </c>
      <c r="Y56" s="9" t="s">
        <v>4</v>
      </c>
      <c r="Z56" s="51">
        <v>44250</v>
      </c>
      <c r="AA56" s="9">
        <v>0</v>
      </c>
      <c r="AB56" s="52" t="s">
        <v>8</v>
      </c>
      <c r="AC56" s="51">
        <v>44260</v>
      </c>
      <c r="AD56" s="9">
        <v>8</v>
      </c>
      <c r="AF56" s="48" t="s">
        <v>112</v>
      </c>
      <c r="AG56" s="49"/>
      <c r="AH56" s="50">
        <v>44252</v>
      </c>
      <c r="AI56" s="9" t="s">
        <v>4</v>
      </c>
      <c r="AJ56" s="51">
        <v>44250</v>
      </c>
      <c r="AK56" s="9">
        <v>0</v>
      </c>
      <c r="AL56" s="52" t="s">
        <v>8</v>
      </c>
      <c r="AM56" s="51">
        <v>44260</v>
      </c>
      <c r="AN56" s="9">
        <v>8</v>
      </c>
      <c r="AP56" s="48" t="s">
        <v>112</v>
      </c>
      <c r="AQ56" s="49"/>
      <c r="AR56" s="50">
        <v>44252</v>
      </c>
      <c r="AS56" s="9" t="s">
        <v>4</v>
      </c>
      <c r="AT56" s="51">
        <v>44250</v>
      </c>
      <c r="AU56" s="9">
        <v>0</v>
      </c>
      <c r="AV56" s="52" t="s">
        <v>8</v>
      </c>
      <c r="AW56" s="51">
        <v>44260</v>
      </c>
      <c r="AX56" s="9">
        <v>8</v>
      </c>
      <c r="AZ56" s="48" t="s">
        <v>112</v>
      </c>
      <c r="BA56" s="49"/>
      <c r="BB56" s="50">
        <v>44252</v>
      </c>
      <c r="BC56" s="9" t="s">
        <v>4</v>
      </c>
      <c r="BD56" s="51">
        <v>44250</v>
      </c>
      <c r="BE56" s="9">
        <v>0</v>
      </c>
      <c r="BF56" s="52" t="s">
        <v>8</v>
      </c>
      <c r="BG56" s="51">
        <v>44260</v>
      </c>
      <c r="BH56" s="9">
        <v>8</v>
      </c>
    </row>
    <row r="57" spans="1:60" x14ac:dyDescent="0.2">
      <c r="A57" s="2">
        <v>56</v>
      </c>
      <c r="B57" s="29">
        <v>44241</v>
      </c>
      <c r="C57" s="30">
        <v>53797.178</v>
      </c>
      <c r="D57" s="30">
        <f t="shared" ca="1" si="0"/>
        <v>1758.1600000000035</v>
      </c>
      <c r="E57" s="31">
        <f t="shared" ca="1" si="1"/>
        <v>1681.9509999999998</v>
      </c>
      <c r="F57" s="66">
        <v>0.76800000000000002</v>
      </c>
      <c r="G57" s="33">
        <f ca="1">IF(B56&lt;TODAY(), AVERAGE(A$8:A56), "NA")</f>
        <v>31</v>
      </c>
      <c r="H57" s="31">
        <f ca="1">IF(B56&lt;TODAY(), AVERAGE(E$8:E56), "NA")</f>
        <v>932.71430029154521</v>
      </c>
      <c r="I57" s="39">
        <f ca="1">IF(B56&lt;TODAY(), (SUMPRODUCT(A$8:A56,E$8:E56) - G57*SUM(E$8:E56) - H57*SUM(A$8:A56) + (A57-7)*G57*H57)/(SUMPRODUCT(A$8:A56,A$8:A56) - 2*G57*SUM(A$8:A56) + (A57-7)*G57*G57), "NA")</f>
        <v>31.78408603498541</v>
      </c>
      <c r="J57" s="40">
        <f t="shared" ca="1" si="2"/>
        <v>-52.592366793002498</v>
      </c>
      <c r="L57" s="53" t="s">
        <v>113</v>
      </c>
      <c r="M57" s="54"/>
      <c r="N57" s="55">
        <v>1295.6385714285716</v>
      </c>
      <c r="O57" s="17" t="s">
        <v>5</v>
      </c>
      <c r="P57" s="56">
        <v>44308</v>
      </c>
      <c r="Q57" s="17">
        <v>56</v>
      </c>
      <c r="R57" s="57" t="s">
        <v>9</v>
      </c>
      <c r="S57" s="56">
        <v>44342</v>
      </c>
      <c r="T57" s="17">
        <v>90</v>
      </c>
      <c r="V57" s="53" t="s">
        <v>113</v>
      </c>
      <c r="W57" s="54"/>
      <c r="X57" s="55">
        <v>1295.6385714285716</v>
      </c>
      <c r="Y57" s="17" t="s">
        <v>5</v>
      </c>
      <c r="Z57" s="56">
        <v>44295</v>
      </c>
      <c r="AA57" s="17">
        <v>43</v>
      </c>
      <c r="AB57" s="57" t="s">
        <v>9</v>
      </c>
      <c r="AC57" s="56">
        <v>44316</v>
      </c>
      <c r="AD57" s="17">
        <v>64</v>
      </c>
      <c r="AF57" s="53" t="s">
        <v>113</v>
      </c>
      <c r="AG57" s="54"/>
      <c r="AH57" s="55">
        <v>1295.6385714285716</v>
      </c>
      <c r="AI57" s="17" t="s">
        <v>5</v>
      </c>
      <c r="AJ57" s="56">
        <v>44309</v>
      </c>
      <c r="AK57" s="17">
        <v>57</v>
      </c>
      <c r="AL57" s="57" t="s">
        <v>9</v>
      </c>
      <c r="AM57" s="56">
        <v>44343</v>
      </c>
      <c r="AN57" s="17">
        <v>91</v>
      </c>
      <c r="AP57" s="53" t="s">
        <v>113</v>
      </c>
      <c r="AQ57" s="54"/>
      <c r="AR57" s="55">
        <v>1295.6385714285716</v>
      </c>
      <c r="AS57" s="17" t="s">
        <v>5</v>
      </c>
      <c r="AT57" s="56">
        <v>44294</v>
      </c>
      <c r="AU57" s="17">
        <v>42</v>
      </c>
      <c r="AV57" s="57" t="s">
        <v>9</v>
      </c>
      <c r="AW57" s="56">
        <v>44309</v>
      </c>
      <c r="AX57" s="17">
        <v>57</v>
      </c>
      <c r="AZ57" s="53" t="s">
        <v>113</v>
      </c>
      <c r="BA57" s="54"/>
      <c r="BB57" s="55">
        <v>1295.6385714285716</v>
      </c>
      <c r="BC57" s="17" t="s">
        <v>5</v>
      </c>
      <c r="BD57" s="56">
        <v>44292</v>
      </c>
      <c r="BE57" s="17">
        <v>40</v>
      </c>
      <c r="BF57" s="57" t="s">
        <v>9</v>
      </c>
      <c r="BG57" s="56">
        <v>44303</v>
      </c>
      <c r="BH57" s="17">
        <v>51</v>
      </c>
    </row>
    <row r="58" spans="1:60" x14ac:dyDescent="0.2">
      <c r="A58" s="2">
        <v>57</v>
      </c>
      <c r="B58" s="29">
        <v>44242</v>
      </c>
      <c r="C58" s="30">
        <v>54616.735000000001</v>
      </c>
      <c r="D58" s="30">
        <f t="shared" ca="1" si="0"/>
        <v>819.5570000000007</v>
      </c>
      <c r="E58" s="31">
        <f t="shared" ca="1" si="1"/>
        <v>1639.4479999999999</v>
      </c>
      <c r="F58" s="66">
        <v>0.78</v>
      </c>
      <c r="G58" s="33">
        <f ca="1">IF(B57&lt;TODAY(), AVERAGE(A$8:A57), "NA")</f>
        <v>31.5</v>
      </c>
      <c r="H58" s="31">
        <f ca="1">IF(B57&lt;TODAY(), AVERAGE(E$8:E57), "NA")</f>
        <v>947.69903428571433</v>
      </c>
      <c r="I58" s="39">
        <f ca="1">IF(B57&lt;TODAY(), (SUMPRODUCT(A$8:A57,E$8:E57) - G58*SUM(E$8:E57) - H58*SUM(A$8:A57) + (A58-7)*G58*H58)/(SUMPRODUCT(A$8:A57,A$8:A57) - 2*G58*SUM(A$8:A57) + (A58-7)*G58*G58), "NA")</f>
        <v>31.677343796947333</v>
      </c>
      <c r="J58" s="40">
        <f t="shared" ca="1" si="2"/>
        <v>-50.137295318126689</v>
      </c>
      <c r="L58" s="53" t="s">
        <v>114</v>
      </c>
      <c r="M58" s="54"/>
      <c r="N58" s="58">
        <v>66</v>
      </c>
      <c r="O58" s="17" t="s">
        <v>6</v>
      </c>
      <c r="P58" s="56">
        <v>44405</v>
      </c>
      <c r="Q58" s="17">
        <v>153</v>
      </c>
      <c r="R58" s="57" t="s">
        <v>10</v>
      </c>
      <c r="S58" s="56">
        <v>44461</v>
      </c>
      <c r="T58" s="17">
        <v>209</v>
      </c>
      <c r="V58" s="53" t="s">
        <v>115</v>
      </c>
      <c r="W58" s="54"/>
      <c r="X58" s="58">
        <v>1807.4900703849037</v>
      </c>
      <c r="Y58" s="17" t="s">
        <v>6</v>
      </c>
      <c r="Z58" s="56">
        <v>44370</v>
      </c>
      <c r="AA58" s="17">
        <v>118</v>
      </c>
      <c r="AB58" s="57" t="s">
        <v>10</v>
      </c>
      <c r="AC58" s="56">
        <v>44405</v>
      </c>
      <c r="AD58" s="17">
        <v>153</v>
      </c>
      <c r="AF58" s="53" t="s">
        <v>115</v>
      </c>
      <c r="AG58" s="54"/>
      <c r="AH58" s="58">
        <v>1250</v>
      </c>
      <c r="AI58" s="17" t="s">
        <v>6</v>
      </c>
      <c r="AJ58" s="56">
        <v>44410</v>
      </c>
      <c r="AK58" s="17">
        <v>158</v>
      </c>
      <c r="AL58" s="57" t="s">
        <v>10</v>
      </c>
      <c r="AM58" s="56">
        <v>44471</v>
      </c>
      <c r="AN58" s="17">
        <v>219</v>
      </c>
      <c r="AP58" s="53" t="s">
        <v>115</v>
      </c>
      <c r="AQ58" s="54"/>
      <c r="AR58" s="58">
        <v>2000</v>
      </c>
      <c r="AS58" s="17" t="s">
        <v>6</v>
      </c>
      <c r="AT58" s="56">
        <v>44355</v>
      </c>
      <c r="AU58" s="17">
        <v>103</v>
      </c>
      <c r="AV58" s="57" t="s">
        <v>10</v>
      </c>
      <c r="AW58" s="56">
        <v>44392</v>
      </c>
      <c r="AX58" s="17">
        <v>140</v>
      </c>
      <c r="AZ58" s="53" t="s">
        <v>115</v>
      </c>
      <c r="BA58" s="54"/>
      <c r="BB58" s="58">
        <v>3000</v>
      </c>
      <c r="BC58" s="17" t="s">
        <v>6</v>
      </c>
      <c r="BD58" s="56">
        <v>44336</v>
      </c>
      <c r="BE58" s="17">
        <v>84</v>
      </c>
      <c r="BF58" s="57" t="s">
        <v>10</v>
      </c>
      <c r="BG58" s="56">
        <v>44358</v>
      </c>
      <c r="BH58" s="17">
        <v>106</v>
      </c>
    </row>
    <row r="59" spans="1:60" x14ac:dyDescent="0.2">
      <c r="A59" s="2">
        <v>58</v>
      </c>
      <c r="B59" s="29">
        <v>44243</v>
      </c>
      <c r="C59" s="30">
        <v>56103.603999999999</v>
      </c>
      <c r="D59" s="30">
        <f t="shared" ca="1" si="0"/>
        <v>1486.8689999999988</v>
      </c>
      <c r="E59" s="31">
        <f t="shared" ca="1" si="1"/>
        <v>1669.9749999999997</v>
      </c>
      <c r="F59" s="66">
        <v>0.78300000000000003</v>
      </c>
      <c r="G59" s="33">
        <f ca="1">IF(B58&lt;TODAY(), AVERAGE(A$8:A58), "NA")</f>
        <v>32</v>
      </c>
      <c r="H59" s="31">
        <f ca="1">IF(B58&lt;TODAY(), AVERAGE(E$8:E58), "NA")</f>
        <v>961.26273949579831</v>
      </c>
      <c r="I59" s="39">
        <f ca="1">IF(B58&lt;TODAY(), (SUMPRODUCT(A$8:A58,E$8:E58) - G59*SUM(E$8:E58) - H59*SUM(A$8:A58) + (A59-7)*G59*H59)/(SUMPRODUCT(A$8:A58,A$8:A58) - 2*G59*SUM(A$8:A58) + (A59-7)*G59*G59), "NA")</f>
        <v>31.414847640594704</v>
      </c>
      <c r="J59" s="40">
        <f t="shared" ca="1" si="2"/>
        <v>-44.012385003232225</v>
      </c>
      <c r="L59" s="53" t="s">
        <v>116</v>
      </c>
      <c r="M59" s="54"/>
      <c r="N59" s="59">
        <v>25.991605009601713</v>
      </c>
      <c r="O59" s="17" t="s">
        <v>7</v>
      </c>
      <c r="P59" s="56">
        <v>44503</v>
      </c>
      <c r="Q59" s="17">
        <v>251</v>
      </c>
      <c r="R59" s="57" t="s">
        <v>11</v>
      </c>
      <c r="S59" s="56">
        <v>44591</v>
      </c>
      <c r="T59" s="17">
        <v>339</v>
      </c>
      <c r="V59" s="53" t="s">
        <v>117</v>
      </c>
      <c r="W59" s="54"/>
      <c r="X59" s="58">
        <v>0</v>
      </c>
      <c r="Y59" s="17" t="s">
        <v>7</v>
      </c>
      <c r="Z59" s="56">
        <v>44438</v>
      </c>
      <c r="AA59" s="17">
        <v>186</v>
      </c>
      <c r="AB59" s="57" t="s">
        <v>11</v>
      </c>
      <c r="AC59" s="56">
        <v>44496</v>
      </c>
      <c r="AD59" s="17">
        <v>244</v>
      </c>
      <c r="AF59" s="53" t="s">
        <v>117</v>
      </c>
      <c r="AG59" s="54"/>
      <c r="AH59" s="58">
        <v>0</v>
      </c>
      <c r="AI59" s="17" t="s">
        <v>7</v>
      </c>
      <c r="AJ59" s="56">
        <v>44515</v>
      </c>
      <c r="AK59" s="17">
        <v>263</v>
      </c>
      <c r="AL59" s="57" t="s">
        <v>11</v>
      </c>
      <c r="AM59" s="56">
        <v>44599</v>
      </c>
      <c r="AN59" s="17">
        <v>347</v>
      </c>
      <c r="AP59" s="53" t="s">
        <v>117</v>
      </c>
      <c r="AQ59" s="54"/>
      <c r="AR59" s="58">
        <v>8</v>
      </c>
      <c r="AS59" s="17" t="s">
        <v>7</v>
      </c>
      <c r="AT59" s="56">
        <v>44424</v>
      </c>
      <c r="AU59" s="17">
        <v>172</v>
      </c>
      <c r="AV59" s="57" t="s">
        <v>11</v>
      </c>
      <c r="AW59" s="56">
        <v>44479</v>
      </c>
      <c r="AX59" s="17">
        <v>227</v>
      </c>
      <c r="AZ59" s="53" t="s">
        <v>117</v>
      </c>
      <c r="BA59" s="54"/>
      <c r="BB59" s="58">
        <v>46</v>
      </c>
      <c r="BC59" s="17" t="s">
        <v>7</v>
      </c>
      <c r="BD59" s="56">
        <v>44378</v>
      </c>
      <c r="BE59" s="17">
        <v>126</v>
      </c>
      <c r="BF59" s="57" t="s">
        <v>11</v>
      </c>
      <c r="BG59" s="56">
        <v>44413</v>
      </c>
      <c r="BH59" s="17">
        <v>161</v>
      </c>
    </row>
    <row r="60" spans="1:60" x14ac:dyDescent="0.2">
      <c r="A60" s="2">
        <v>59</v>
      </c>
      <c r="B60" s="29">
        <v>44244</v>
      </c>
      <c r="C60" s="30">
        <v>57395.476999999999</v>
      </c>
      <c r="D60" s="30">
        <f t="shared" ca="1" si="0"/>
        <v>1291.8729999999996</v>
      </c>
      <c r="E60" s="31">
        <f t="shared" ca="1" si="1"/>
        <v>1608.366428571429</v>
      </c>
      <c r="F60" s="66">
        <v>0.79</v>
      </c>
      <c r="G60" s="33">
        <f ca="1">IF(B59&lt;TODAY(), AVERAGE(A$8:A59), "NA")</f>
        <v>32.5</v>
      </c>
      <c r="H60" s="31">
        <f ca="1">IF(B59&lt;TODAY(), AVERAGE(E$8:E59), "NA")</f>
        <v>974.89182142857135</v>
      </c>
      <c r="I60" s="39">
        <f ca="1">IF(B59&lt;TODAY(), (SUMPRODUCT(A$8:A59,E$8:E59) - G60*SUM(E$8:E59) - H60*SUM(A$8:A59) + (A60-7)*G60*H60)/(SUMPRODUCT(A$8:A59,A$8:A59) - 2*G60*SUM(A$8:A59) + (A60-7)*G60*G60), "NA")</f>
        <v>31.179563653327822</v>
      </c>
      <c r="J60" s="40">
        <f t="shared" ca="1" si="2"/>
        <v>-38.443997304582922</v>
      </c>
      <c r="L60" s="60" t="s">
        <v>118</v>
      </c>
      <c r="M60" s="61"/>
      <c r="N60" s="62">
        <v>92.044139751190642</v>
      </c>
      <c r="O60" s="63" t="s">
        <v>119</v>
      </c>
      <c r="P60" s="64">
        <v>44276</v>
      </c>
      <c r="Q60" s="20">
        <v>24</v>
      </c>
      <c r="R60" s="65" t="s">
        <v>12</v>
      </c>
      <c r="S60" s="64">
        <v>44721</v>
      </c>
      <c r="T60" s="20">
        <v>469</v>
      </c>
      <c r="V60" s="60" t="s">
        <v>120</v>
      </c>
      <c r="W60" s="61"/>
      <c r="X60" s="63">
        <v>1807.4900703849037</v>
      </c>
      <c r="Y60" s="63" t="s">
        <v>119</v>
      </c>
      <c r="Z60" s="64">
        <v>44269</v>
      </c>
      <c r="AA60" s="20">
        <v>17</v>
      </c>
      <c r="AB60" s="65" t="s">
        <v>12</v>
      </c>
      <c r="AC60" s="64">
        <v>44586</v>
      </c>
      <c r="AD60" s="20">
        <v>334</v>
      </c>
      <c r="AF60" s="60" t="s">
        <v>120</v>
      </c>
      <c r="AG60" s="61"/>
      <c r="AH60" s="63">
        <v>1250</v>
      </c>
      <c r="AI60" s="63" t="s">
        <v>119</v>
      </c>
      <c r="AJ60" s="64">
        <v>44277</v>
      </c>
      <c r="AK60" s="20">
        <v>25</v>
      </c>
      <c r="AL60" s="65" t="s">
        <v>12</v>
      </c>
      <c r="AM60" s="64">
        <v>44735</v>
      </c>
      <c r="AN60" s="20">
        <v>483</v>
      </c>
      <c r="AP60" s="60" t="s">
        <v>120</v>
      </c>
      <c r="AQ60" s="61"/>
      <c r="AR60" s="63">
        <v>1807.4900703849037</v>
      </c>
      <c r="AS60" s="63" t="s">
        <v>119</v>
      </c>
      <c r="AT60" s="64">
        <v>44268</v>
      </c>
      <c r="AU60" s="20">
        <v>16</v>
      </c>
      <c r="AV60" s="65" t="s">
        <v>12</v>
      </c>
      <c r="AW60" s="64">
        <v>44559</v>
      </c>
      <c r="AX60" s="20">
        <v>307</v>
      </c>
      <c r="AZ60" s="60" t="s">
        <v>120</v>
      </c>
      <c r="BA60" s="61"/>
      <c r="BB60" s="63">
        <v>1807.4900703849037</v>
      </c>
      <c r="BC60" s="63" t="s">
        <v>119</v>
      </c>
      <c r="BD60" s="64">
        <v>44267</v>
      </c>
      <c r="BE60" s="20">
        <v>15</v>
      </c>
      <c r="BF60" s="65" t="s">
        <v>12</v>
      </c>
      <c r="BG60" s="64">
        <v>44470</v>
      </c>
      <c r="BH60" s="20">
        <v>218</v>
      </c>
    </row>
    <row r="61" spans="1:60" x14ac:dyDescent="0.2">
      <c r="A61" s="2">
        <v>60</v>
      </c>
      <c r="B61" s="29">
        <v>44245</v>
      </c>
      <c r="C61" s="30">
        <v>59082.379000000001</v>
      </c>
      <c r="D61" s="30">
        <f ca="1">IF(B61&lt;TODAY(), C61-C60, "NA")</f>
        <v>1686.9020000000019</v>
      </c>
      <c r="E61" s="31">
        <f t="shared" ca="1" si="1"/>
        <v>1579.0054285714286</v>
      </c>
      <c r="F61" s="66">
        <v>0.80500000000000005</v>
      </c>
      <c r="G61" s="33">
        <f ca="1">IF(B60&lt;TODAY(), AVERAGE(A$8:A60), "NA")</f>
        <v>33</v>
      </c>
      <c r="H61" s="31">
        <f ca="1">IF(B60&lt;TODAY(), AVERAGE(E$8:E60), "NA")</f>
        <v>986.84417250673846</v>
      </c>
      <c r="I61" s="39">
        <f ca="1">IF(B60&lt;TODAY(), (SUMPRODUCT(A$8:A60,E$8:E60) - G61*SUM(E$8:E60) - H61*SUM(A$8:A60) + (A61-7)*G61*H61)/(SUMPRODUCT(A$8:A60,A$8:A60) - 2*G61*SUM(A$8:A60) + (A61-7)*G61*G61), "NA")</f>
        <v>30.775404681272612</v>
      </c>
      <c r="J61" s="40">
        <f t="shared" ca="1" si="2"/>
        <v>-28.744181975257675</v>
      </c>
      <c r="L61" s="35"/>
      <c r="M61" s="35"/>
      <c r="N61" s="35"/>
      <c r="O61" s="35"/>
      <c r="P61" s="35"/>
      <c r="Q61" s="35"/>
      <c r="R61" s="35"/>
      <c r="S61" s="35"/>
      <c r="T61" s="35"/>
      <c r="U61" s="25"/>
      <c r="W61" s="35"/>
      <c r="X61" s="35"/>
      <c r="Y61" s="35"/>
      <c r="Z61" s="35"/>
      <c r="AA61" s="35"/>
      <c r="AB61" s="35"/>
      <c r="AC61" s="35"/>
      <c r="AD61" s="35"/>
      <c r="AE61" s="35"/>
      <c r="AG61" s="35"/>
      <c r="AH61" s="35"/>
      <c r="AI61" s="35"/>
      <c r="AJ61" s="35"/>
      <c r="AK61" s="35"/>
      <c r="AL61" s="35"/>
      <c r="AM61" s="35"/>
      <c r="AN61" s="35"/>
      <c r="AO61" s="35"/>
      <c r="AQ61" s="5"/>
      <c r="AR61" s="5"/>
      <c r="AS61" s="5"/>
      <c r="AT61" s="5"/>
      <c r="AU61" s="5"/>
      <c r="AV61" s="5"/>
      <c r="AW61" s="5"/>
      <c r="AX61" s="5"/>
      <c r="AY61" s="5"/>
      <c r="BA61" s="5"/>
      <c r="BB61" s="5"/>
      <c r="BC61" s="5"/>
      <c r="BD61" s="5"/>
      <c r="BE61" s="5"/>
      <c r="BF61" s="5"/>
      <c r="BG61" s="5"/>
    </row>
    <row r="62" spans="1:60" x14ac:dyDescent="0.2">
      <c r="A62" s="2">
        <v>61</v>
      </c>
      <c r="B62" s="29">
        <v>44246</v>
      </c>
      <c r="C62" s="30">
        <v>60330.394999999997</v>
      </c>
      <c r="D62" s="30">
        <f t="shared" ca="1" si="0"/>
        <v>1248.015999999996</v>
      </c>
      <c r="E62" s="31">
        <f t="shared" ca="1" si="1"/>
        <v>1464.5758571428564</v>
      </c>
      <c r="F62" s="66">
        <v>0.82399999999999995</v>
      </c>
      <c r="G62" s="33">
        <f ca="1">IF(B61&lt;TODAY(), AVERAGE(A$8:A61), "NA")</f>
        <v>33.5</v>
      </c>
      <c r="H62" s="31">
        <f ca="1">IF(B61&lt;TODAY(), AVERAGE(E$8:E61), "NA")</f>
        <v>997.81012169312157</v>
      </c>
      <c r="I62" s="39">
        <f ca="1">IF(B61&lt;TODAY(), (SUMPRODUCT(A$8:A61,E$8:E61) - G62*SUM(E$8:E61) - H62*SUM(A$8:A61) + (A62-7)*G62*H62)/(SUMPRODUCT(A$8:A61,A$8:A61) - 2*G62*SUM(A$8:A61) + (A62-7)*G62*G62), "NA")</f>
        <v>30.293031609899518</v>
      </c>
      <c r="J62" s="40">
        <f t="shared" ca="1" si="2"/>
        <v>-17.006437238512262</v>
      </c>
      <c r="L62" s="37" t="str">
        <f>CONCATENATE("Vaccination schedule based on 7 day average daily doses given as of ", MONTH(N64-1), "/", DAY(N64-1), "/", YEAR(N64-1))</f>
        <v>Vaccination schedule based on 7 day average daily doses given as of 2/23/2021</v>
      </c>
      <c r="M62" s="37"/>
      <c r="N62" s="37"/>
      <c r="O62" s="37"/>
      <c r="P62" s="37"/>
      <c r="Q62" s="37"/>
      <c r="R62" s="37"/>
      <c r="S62" s="37"/>
      <c r="T62" s="37"/>
      <c r="U62" s="38"/>
      <c r="V62" s="37" t="str">
        <f>CONCATENATE("Vaccination schedule based on hitting the predicted average of ", FIXED(1000*X66, -3), " doses per day as of ",  MONTH(X64-1), "/", DAY(X64-1), "/", YEAR(X64-1))</f>
        <v>Vaccination schedule based on hitting the predicted average of 1,817,000 doses per day as of 2/23/2021</v>
      </c>
      <c r="W62" s="37"/>
      <c r="X62" s="37"/>
      <c r="Y62" s="37"/>
      <c r="Z62" s="37"/>
      <c r="AA62" s="37"/>
      <c r="AB62" s="37"/>
      <c r="AC62" s="37"/>
      <c r="AD62" s="37"/>
      <c r="AE62" s="38"/>
      <c r="AF62" s="37" t="str">
        <f>CONCATENATE("Vaccination schedule based on hitting target of ", FIXED(1000*AH66,0), " doses per day")</f>
        <v>Vaccination schedule based on hitting target of 1,250,000 doses per day</v>
      </c>
      <c r="AG62" s="37"/>
      <c r="AH62" s="37"/>
      <c r="AI62" s="37"/>
      <c r="AJ62" s="37"/>
      <c r="AK62" s="37"/>
      <c r="AL62" s="37"/>
      <c r="AM62" s="37"/>
      <c r="AN62" s="37"/>
      <c r="AO62" s="38"/>
      <c r="AP62" s="37" t="str">
        <f>CONCATENATE("Vaccination schedule based on hitting target of ", FIXED(1000*AR66,0), " doses per day")</f>
        <v>Vaccination schedule based on hitting target of 2,000,000 doses per day</v>
      </c>
      <c r="AQ62" s="37"/>
      <c r="AR62" s="37"/>
      <c r="AS62" s="37"/>
      <c r="AT62" s="37"/>
      <c r="AU62" s="37"/>
      <c r="AV62" s="37"/>
      <c r="AW62" s="37"/>
      <c r="AX62" s="37"/>
      <c r="AZ62" s="36" t="str">
        <f>CONCATENATE("Vaccination schedule based on hitting target of ", FIXED(1000*BB66,0), " doses per day")</f>
        <v>Vaccination schedule based on hitting target of 3,000,000 doses per day</v>
      </c>
      <c r="BA62" s="36"/>
      <c r="BB62" s="36"/>
      <c r="BC62" s="36"/>
      <c r="BD62" s="36"/>
      <c r="BE62" s="36"/>
      <c r="BF62" s="36"/>
      <c r="BG62" s="36"/>
      <c r="BH62" s="36"/>
    </row>
    <row r="63" spans="1:60" x14ac:dyDescent="0.2">
      <c r="A63" s="2">
        <v>62</v>
      </c>
      <c r="B63" s="29">
        <v>44247</v>
      </c>
      <c r="C63" s="30">
        <v>61289.5</v>
      </c>
      <c r="D63" s="30">
        <f t="shared" ca="1" si="0"/>
        <v>959.1050000000032</v>
      </c>
      <c r="E63" s="31">
        <f t="shared" ca="1" si="1"/>
        <v>1321.4974285714291</v>
      </c>
      <c r="F63" s="66">
        <v>0.81699999999999995</v>
      </c>
      <c r="G63" s="33">
        <f ca="1">IF(B62&lt;TODAY(), AVERAGE(A$8:A62), "NA")</f>
        <v>34</v>
      </c>
      <c r="H63" s="31">
        <f ca="1">IF(B62&lt;TODAY(), AVERAGE(E$8:E62), "NA")</f>
        <v>1006.2967714285713</v>
      </c>
      <c r="I63" s="39">
        <f ca="1">IF(B62&lt;TODAY(), (SUMPRODUCT(A$8:A62,E$8:E62) - G63*SUM(E$8:E62) - H63*SUM(A$8:A62) + (A63-7)*G63*H63)/(SUMPRODUCT(A$8:A62,A$8:A62) - 2*G63*SUM(A$8:A62) + (A63-7)*G63*G63), "NA")</f>
        <v>29.579474531024513</v>
      </c>
      <c r="J63" s="40">
        <f t="shared" ca="1" si="2"/>
        <v>0.59463737373789627</v>
      </c>
      <c r="L63" s="41" t="s">
        <v>108</v>
      </c>
      <c r="M63" s="42"/>
      <c r="N63" s="43"/>
      <c r="O63" s="44" t="s">
        <v>109</v>
      </c>
      <c r="P63" s="10" t="s">
        <v>110</v>
      </c>
      <c r="Q63" s="12" t="s">
        <v>111</v>
      </c>
      <c r="R63" s="44" t="s">
        <v>109</v>
      </c>
      <c r="S63" s="10" t="s">
        <v>110</v>
      </c>
      <c r="T63" s="12" t="s">
        <v>111</v>
      </c>
      <c r="V63" s="45" t="s">
        <v>108</v>
      </c>
      <c r="W63" s="46"/>
      <c r="X63" s="47"/>
      <c r="Y63" s="12" t="s">
        <v>109</v>
      </c>
      <c r="Z63" s="10" t="s">
        <v>110</v>
      </c>
      <c r="AA63" s="12" t="s">
        <v>111</v>
      </c>
      <c r="AB63" s="44" t="s">
        <v>109</v>
      </c>
      <c r="AC63" s="10" t="s">
        <v>110</v>
      </c>
      <c r="AD63" s="12" t="s">
        <v>111</v>
      </c>
      <c r="AF63" s="45" t="s">
        <v>108</v>
      </c>
      <c r="AG63" s="46"/>
      <c r="AH63" s="47"/>
      <c r="AI63" s="12" t="s">
        <v>109</v>
      </c>
      <c r="AJ63" s="10" t="s">
        <v>110</v>
      </c>
      <c r="AK63" s="12" t="s">
        <v>111</v>
      </c>
      <c r="AL63" s="44" t="s">
        <v>109</v>
      </c>
      <c r="AM63" s="10" t="s">
        <v>110</v>
      </c>
      <c r="AN63" s="12" t="s">
        <v>111</v>
      </c>
      <c r="AP63" s="45" t="s">
        <v>108</v>
      </c>
      <c r="AQ63" s="46"/>
      <c r="AR63" s="47"/>
      <c r="AS63" s="12" t="s">
        <v>109</v>
      </c>
      <c r="AT63" s="10" t="s">
        <v>110</v>
      </c>
      <c r="AU63" s="12" t="s">
        <v>111</v>
      </c>
      <c r="AV63" s="44" t="s">
        <v>109</v>
      </c>
      <c r="AW63" s="10" t="s">
        <v>110</v>
      </c>
      <c r="AX63" s="12" t="s">
        <v>111</v>
      </c>
      <c r="AZ63" s="45" t="s">
        <v>108</v>
      </c>
      <c r="BA63" s="46"/>
      <c r="BB63" s="47"/>
      <c r="BC63" s="12" t="s">
        <v>109</v>
      </c>
      <c r="BD63" s="10" t="s">
        <v>110</v>
      </c>
      <c r="BE63" s="12" t="s">
        <v>111</v>
      </c>
      <c r="BF63" s="44" t="s">
        <v>109</v>
      </c>
      <c r="BG63" s="10" t="s">
        <v>110</v>
      </c>
      <c r="BH63" s="12" t="s">
        <v>111</v>
      </c>
    </row>
    <row r="64" spans="1:60" x14ac:dyDescent="0.2">
      <c r="A64" s="2">
        <v>63</v>
      </c>
      <c r="B64" s="29">
        <v>44248</v>
      </c>
      <c r="C64" s="30">
        <v>63090.633999999998</v>
      </c>
      <c r="D64" s="30">
        <f t="shared" ca="1" si="0"/>
        <v>1801.1339999999982</v>
      </c>
      <c r="E64" s="31">
        <f t="shared" ca="1" si="1"/>
        <v>1327.6365714285712</v>
      </c>
      <c r="F64" s="66">
        <v>0.83899999999999997</v>
      </c>
      <c r="G64" s="33">
        <f ca="1">IF(B63&lt;TODAY(), AVERAGE(A$8:A63), "NA")</f>
        <v>34.5</v>
      </c>
      <c r="H64" s="31">
        <f ca="1">IF(B63&lt;TODAY(), AVERAGE(E$8:E63), "NA")</f>
        <v>1011.9253545918366</v>
      </c>
      <c r="I64" s="39">
        <f ca="1">IF(B63&lt;TODAY(), (SUMPRODUCT(A$8:A63,E$8:E63) - G64*SUM(E$8:E63) - H64*SUM(A$8:A63) + (A64-7)*G64*H64)/(SUMPRODUCT(A$8:A63,A$8:A63) - 2*G64*SUM(A$8:A63) + (A64-7)*G64*G64), "NA")</f>
        <v>28.615142520261681</v>
      </c>
      <c r="J64" s="40">
        <f t="shared" ca="1" si="2"/>
        <v>24.702937642808592</v>
      </c>
      <c r="L64" s="48" t="s">
        <v>112</v>
      </c>
      <c r="M64" s="49"/>
      <c r="N64" s="50">
        <v>44251</v>
      </c>
      <c r="O64" s="9" t="s">
        <v>4</v>
      </c>
      <c r="P64" s="51">
        <v>44250</v>
      </c>
      <c r="Q64" s="9">
        <v>0</v>
      </c>
      <c r="R64" s="52" t="s">
        <v>8</v>
      </c>
      <c r="S64" s="51">
        <v>44260</v>
      </c>
      <c r="T64" s="9">
        <v>9</v>
      </c>
      <c r="V64" s="48" t="s">
        <v>112</v>
      </c>
      <c r="W64" s="49"/>
      <c r="X64" s="50">
        <v>44251</v>
      </c>
      <c r="Y64" s="9" t="s">
        <v>4</v>
      </c>
      <c r="Z64" s="51">
        <v>44250</v>
      </c>
      <c r="AA64" s="9">
        <v>0</v>
      </c>
      <c r="AB64" s="52" t="s">
        <v>8</v>
      </c>
      <c r="AC64" s="51">
        <v>44260</v>
      </c>
      <c r="AD64" s="9">
        <v>9</v>
      </c>
      <c r="AF64" s="48" t="s">
        <v>112</v>
      </c>
      <c r="AG64" s="49"/>
      <c r="AH64" s="50">
        <v>44251</v>
      </c>
      <c r="AI64" s="9" t="s">
        <v>4</v>
      </c>
      <c r="AJ64" s="51">
        <v>44250</v>
      </c>
      <c r="AK64" s="9">
        <v>0</v>
      </c>
      <c r="AL64" s="52" t="s">
        <v>8</v>
      </c>
      <c r="AM64" s="51">
        <v>44260</v>
      </c>
      <c r="AN64" s="9">
        <v>9</v>
      </c>
      <c r="AP64" s="48" t="s">
        <v>112</v>
      </c>
      <c r="AQ64" s="49"/>
      <c r="AR64" s="50">
        <v>44251</v>
      </c>
      <c r="AS64" s="9" t="s">
        <v>4</v>
      </c>
      <c r="AT64" s="51">
        <v>44250</v>
      </c>
      <c r="AU64" s="9">
        <v>0</v>
      </c>
      <c r="AV64" s="52" t="s">
        <v>8</v>
      </c>
      <c r="AW64" s="51">
        <v>44260</v>
      </c>
      <c r="AX64" s="9">
        <v>9</v>
      </c>
      <c r="AZ64" s="48" t="s">
        <v>112</v>
      </c>
      <c r="BA64" s="49"/>
      <c r="BB64" s="50">
        <v>44251</v>
      </c>
      <c r="BC64" s="9" t="s">
        <v>4</v>
      </c>
      <c r="BD64" s="51">
        <v>44250</v>
      </c>
      <c r="BE64" s="9">
        <v>0</v>
      </c>
      <c r="BF64" s="52" t="s">
        <v>8</v>
      </c>
      <c r="BG64" s="51">
        <v>44260</v>
      </c>
      <c r="BH64" s="9">
        <v>9</v>
      </c>
    </row>
    <row r="65" spans="1:60" x14ac:dyDescent="0.2">
      <c r="A65" s="2">
        <v>64</v>
      </c>
      <c r="B65" s="29">
        <v>44249</v>
      </c>
      <c r="C65" s="30">
        <v>64177.474000000002</v>
      </c>
      <c r="D65" s="30">
        <f t="shared" ca="1" si="0"/>
        <v>1086.8400000000038</v>
      </c>
      <c r="E65" s="31">
        <f t="shared" ca="1" si="1"/>
        <v>1365.8198571428572</v>
      </c>
      <c r="F65" s="66">
        <v>0.85299999999999998</v>
      </c>
      <c r="G65" s="33">
        <f ca="1">IF(B64&lt;TODAY(), AVERAGE(A$8:A64), "NA")</f>
        <v>35</v>
      </c>
      <c r="H65" s="31">
        <f ca="1">IF(B64&lt;TODAY(), AVERAGE(E$8:E64), "NA")</f>
        <v>1017.4641478696741</v>
      </c>
      <c r="I65" s="39">
        <f ca="1">IF(B64&lt;TODAY(), (SUMPRODUCT(A$8:A64,E$8:E64) - G65*SUM(E$8:E64) - H65*SUM(A$8:A64) + (A65-7)*G65*H65)/(SUMPRODUCT(A$8:A64,A$8:A64) - 2*G65*SUM(A$8:A64) + (A65-7)*G65*G65), "NA")</f>
        <v>27.708027556576145</v>
      </c>
      <c r="J65" s="40">
        <f t="shared" ca="1" si="2"/>
        <v>47.683183389509054</v>
      </c>
      <c r="L65" s="53" t="s">
        <v>113</v>
      </c>
      <c r="M65" s="54"/>
      <c r="N65" s="55">
        <v>1275.4969999999998</v>
      </c>
      <c r="O65" s="17" t="s">
        <v>5</v>
      </c>
      <c r="P65" s="56">
        <v>44309</v>
      </c>
      <c r="Q65" s="17">
        <v>58</v>
      </c>
      <c r="R65" s="57" t="s">
        <v>9</v>
      </c>
      <c r="S65" s="56">
        <v>44342</v>
      </c>
      <c r="T65" s="17">
        <v>91</v>
      </c>
      <c r="V65" s="53" t="s">
        <v>113</v>
      </c>
      <c r="W65" s="54"/>
      <c r="X65" s="55">
        <v>1275.4969999999998</v>
      </c>
      <c r="Y65" s="17" t="s">
        <v>5</v>
      </c>
      <c r="Z65" s="56">
        <v>44295</v>
      </c>
      <c r="AA65" s="17">
        <v>44</v>
      </c>
      <c r="AB65" s="57" t="s">
        <v>9</v>
      </c>
      <c r="AC65" s="56">
        <v>44316</v>
      </c>
      <c r="AD65" s="17">
        <v>65</v>
      </c>
      <c r="AF65" s="53" t="s">
        <v>113</v>
      </c>
      <c r="AG65" s="54"/>
      <c r="AH65" s="55">
        <v>1275.4969999999998</v>
      </c>
      <c r="AI65" s="17" t="s">
        <v>5</v>
      </c>
      <c r="AJ65" s="56">
        <v>44309</v>
      </c>
      <c r="AK65" s="17">
        <v>58</v>
      </c>
      <c r="AL65" s="57" t="s">
        <v>9</v>
      </c>
      <c r="AM65" s="56">
        <v>44343</v>
      </c>
      <c r="AN65" s="17">
        <v>92</v>
      </c>
      <c r="AP65" s="53" t="s">
        <v>113</v>
      </c>
      <c r="AQ65" s="54"/>
      <c r="AR65" s="55">
        <v>1275.4969999999998</v>
      </c>
      <c r="AS65" s="17" t="s">
        <v>5</v>
      </c>
      <c r="AT65" s="56">
        <v>44293</v>
      </c>
      <c r="AU65" s="17">
        <v>42</v>
      </c>
      <c r="AV65" s="57" t="s">
        <v>9</v>
      </c>
      <c r="AW65" s="56">
        <v>44309</v>
      </c>
      <c r="AX65" s="17">
        <v>58</v>
      </c>
      <c r="AZ65" s="53" t="s">
        <v>113</v>
      </c>
      <c r="BA65" s="54"/>
      <c r="BB65" s="55">
        <v>1275.4969999999998</v>
      </c>
      <c r="BC65" s="17" t="s">
        <v>5</v>
      </c>
      <c r="BD65" s="56">
        <v>44292</v>
      </c>
      <c r="BE65" s="17">
        <v>41</v>
      </c>
      <c r="BF65" s="57" t="s">
        <v>9</v>
      </c>
      <c r="BG65" s="56">
        <v>44303</v>
      </c>
      <c r="BH65" s="17">
        <v>52</v>
      </c>
    </row>
    <row r="66" spans="1:60" x14ac:dyDescent="0.2">
      <c r="A66" s="2">
        <v>65</v>
      </c>
      <c r="B66" s="29">
        <v>44250</v>
      </c>
      <c r="C66" s="30">
        <v>65032.082999999999</v>
      </c>
      <c r="D66" s="30">
        <f t="shared" ca="1" si="0"/>
        <v>854.60899999999674</v>
      </c>
      <c r="E66" s="31">
        <f ca="1">IF(B66&lt;TODAY(), AVERAGE(D60:D66), "NA")</f>
        <v>1275.4969999999998</v>
      </c>
      <c r="F66" s="66">
        <v>0.79200000000000004</v>
      </c>
      <c r="G66" s="33">
        <f ca="1">IF(B65&lt;TODAY(), AVERAGE(A$8:A65), "NA")</f>
        <v>35.5</v>
      </c>
      <c r="H66" s="31">
        <f ca="1">IF(B65&lt;TODAY(), AVERAGE(E$8:E65), "NA")</f>
        <v>1023.4702807881772</v>
      </c>
      <c r="I66" s="39">
        <f ca="1">IF(B65&lt;TODAY(), (SUMPRODUCT(A$8:A65,E$8:E65) - G66*SUM(E$8:E65) - H66*SUM(A$8:A65) + (A66-7)*G66*H66)/(SUMPRODUCT(A$8:A65,A$8:A65) - 2*G66*SUM(A$8:A65) + (A66-7)*G66*G66), "NA")</f>
        <v>26.909937977614963</v>
      </c>
      <c r="J66" s="40">
        <f t="shared" ca="1" si="2"/>
        <v>68.167482582845992</v>
      </c>
      <c r="L66" s="53" t="s">
        <v>114</v>
      </c>
      <c r="M66" s="54"/>
      <c r="N66" s="58">
        <v>65</v>
      </c>
      <c r="O66" s="17" t="s">
        <v>6</v>
      </c>
      <c r="P66" s="56">
        <v>44407</v>
      </c>
      <c r="Q66" s="17">
        <v>156</v>
      </c>
      <c r="R66" s="57" t="s">
        <v>10</v>
      </c>
      <c r="S66" s="56">
        <v>44467</v>
      </c>
      <c r="T66" s="17">
        <v>216</v>
      </c>
      <c r="V66" s="53" t="s">
        <v>115</v>
      </c>
      <c r="W66" s="54"/>
      <c r="X66" s="58">
        <v>1817.3134511278186</v>
      </c>
      <c r="Y66" s="17" t="s">
        <v>6</v>
      </c>
      <c r="Z66" s="56">
        <v>44367</v>
      </c>
      <c r="AA66" s="17">
        <v>116</v>
      </c>
      <c r="AB66" s="57" t="s">
        <v>10</v>
      </c>
      <c r="AC66" s="56">
        <v>44405</v>
      </c>
      <c r="AD66" s="17">
        <v>154</v>
      </c>
      <c r="AF66" s="53" t="s">
        <v>115</v>
      </c>
      <c r="AG66" s="54"/>
      <c r="AH66" s="58">
        <v>1250</v>
      </c>
      <c r="AI66" s="17" t="s">
        <v>6</v>
      </c>
      <c r="AJ66" s="56">
        <v>44410</v>
      </c>
      <c r="AK66" s="17">
        <v>159</v>
      </c>
      <c r="AL66" s="57" t="s">
        <v>10</v>
      </c>
      <c r="AM66" s="56">
        <v>44473</v>
      </c>
      <c r="AN66" s="17">
        <v>222</v>
      </c>
      <c r="AP66" s="53" t="s">
        <v>115</v>
      </c>
      <c r="AQ66" s="54"/>
      <c r="AR66" s="58">
        <v>2000</v>
      </c>
      <c r="AS66" s="17" t="s">
        <v>6</v>
      </c>
      <c r="AT66" s="56">
        <v>44355</v>
      </c>
      <c r="AU66" s="17">
        <v>104</v>
      </c>
      <c r="AV66" s="57" t="s">
        <v>10</v>
      </c>
      <c r="AW66" s="56">
        <v>44392</v>
      </c>
      <c r="AX66" s="17">
        <v>141</v>
      </c>
      <c r="AZ66" s="53" t="s">
        <v>115</v>
      </c>
      <c r="BA66" s="54"/>
      <c r="BB66" s="58">
        <v>3000</v>
      </c>
      <c r="BC66" s="17" t="s">
        <v>6</v>
      </c>
      <c r="BD66" s="56">
        <v>44335</v>
      </c>
      <c r="BE66" s="17">
        <v>84</v>
      </c>
      <c r="BF66" s="57" t="s">
        <v>10</v>
      </c>
      <c r="BG66" s="56">
        <v>44357</v>
      </c>
      <c r="BH66" s="17">
        <v>106</v>
      </c>
    </row>
    <row r="67" spans="1:60" x14ac:dyDescent="0.2">
      <c r="A67" s="2">
        <v>66</v>
      </c>
      <c r="B67" s="29">
        <v>44251</v>
      </c>
      <c r="C67" s="30">
        <v>66464.947</v>
      </c>
      <c r="D67" s="30">
        <f t="shared" ref="D67:D130" ca="1" si="3">IF(B67&lt;TODAY(), C67-C66, "NA")</f>
        <v>1432.8640000000014</v>
      </c>
      <c r="E67" s="31">
        <f ca="1">IF(B67&lt;TODAY(), AVERAGE(D61:D67), "NA")</f>
        <v>1295.6385714285716</v>
      </c>
      <c r="F67" s="66">
        <v>0.75</v>
      </c>
      <c r="G67" s="33">
        <f ca="1">IF(B66&lt;TODAY(), AVERAGE(A$8:A66), "NA")</f>
        <v>36</v>
      </c>
      <c r="H67" s="31">
        <f ca="1">IF(B66&lt;TODAY(), AVERAGE(E$8:E66), "NA")</f>
        <v>1027.7419200968523</v>
      </c>
      <c r="I67" s="39">
        <f ca="1">IF(B66&lt;TODAY(), (SUMPRODUCT(A$8:A66,E$8:E66) - G67*SUM(E$8:E66) - H67*SUM(A$8:A66) + (A67-7)*G67*H67)/(SUMPRODUCT(A$8:A66,A$8:A66) - 2*G67*SUM(A$8:A66) + (A67-7)*G67*G67), "NA")</f>
        <v>25.991605009601713</v>
      </c>
      <c r="J67" s="40">
        <f t="shared" ca="1" si="2"/>
        <v>92.044139751190642</v>
      </c>
      <c r="L67" s="53" t="s">
        <v>116</v>
      </c>
      <c r="M67" s="54"/>
      <c r="N67" s="59">
        <v>26.909937977614963</v>
      </c>
      <c r="O67" s="17" t="s">
        <v>7</v>
      </c>
      <c r="P67" s="56">
        <v>44508</v>
      </c>
      <c r="Q67" s="17">
        <v>257</v>
      </c>
      <c r="R67" s="57" t="s">
        <v>11</v>
      </c>
      <c r="S67" s="56">
        <v>44596</v>
      </c>
      <c r="T67" s="17">
        <v>345</v>
      </c>
      <c r="V67" s="53" t="s">
        <v>117</v>
      </c>
      <c r="W67" s="54"/>
      <c r="X67" s="58">
        <v>0</v>
      </c>
      <c r="Y67" s="17" t="s">
        <v>7</v>
      </c>
      <c r="Z67" s="56">
        <v>44437</v>
      </c>
      <c r="AA67" s="17">
        <v>186</v>
      </c>
      <c r="AB67" s="57" t="s">
        <v>11</v>
      </c>
      <c r="AC67" s="56">
        <v>44495</v>
      </c>
      <c r="AD67" s="17">
        <v>244</v>
      </c>
      <c r="AF67" s="53" t="s">
        <v>117</v>
      </c>
      <c r="AG67" s="54"/>
      <c r="AH67" s="58">
        <v>0</v>
      </c>
      <c r="AI67" s="17" t="s">
        <v>7</v>
      </c>
      <c r="AJ67" s="56">
        <v>44515</v>
      </c>
      <c r="AK67" s="17">
        <v>264</v>
      </c>
      <c r="AL67" s="57" t="s">
        <v>11</v>
      </c>
      <c r="AM67" s="56">
        <v>44599</v>
      </c>
      <c r="AN67" s="17">
        <v>348</v>
      </c>
      <c r="AP67" s="53" t="s">
        <v>117</v>
      </c>
      <c r="AQ67" s="54"/>
      <c r="AR67" s="58">
        <v>7</v>
      </c>
      <c r="AS67" s="17" t="s">
        <v>7</v>
      </c>
      <c r="AT67" s="56">
        <v>44423</v>
      </c>
      <c r="AU67" s="17">
        <v>172</v>
      </c>
      <c r="AV67" s="57" t="s">
        <v>11</v>
      </c>
      <c r="AW67" s="56">
        <v>44478</v>
      </c>
      <c r="AX67" s="17">
        <v>227</v>
      </c>
      <c r="AZ67" s="53" t="s">
        <v>117</v>
      </c>
      <c r="BA67" s="54"/>
      <c r="BB67" s="58">
        <v>44</v>
      </c>
      <c r="BC67" s="17" t="s">
        <v>7</v>
      </c>
      <c r="BD67" s="56">
        <v>44377</v>
      </c>
      <c r="BE67" s="17">
        <v>126</v>
      </c>
      <c r="BF67" s="57" t="s">
        <v>11</v>
      </c>
      <c r="BG67" s="56">
        <v>44412</v>
      </c>
      <c r="BH67" s="17">
        <v>161</v>
      </c>
    </row>
    <row r="68" spans="1:60" x14ac:dyDescent="0.2">
      <c r="A68" s="2">
        <v>67</v>
      </c>
      <c r="B68" s="29">
        <v>44252</v>
      </c>
      <c r="C68" s="30">
        <v>68274.116999999998</v>
      </c>
      <c r="D68" s="30">
        <f t="shared" ca="1" si="3"/>
        <v>1809.1699999999983</v>
      </c>
      <c r="E68" s="31">
        <f t="shared" ca="1" si="1"/>
        <v>1313.1054285714283</v>
      </c>
      <c r="F68" s="66">
        <v>0.745</v>
      </c>
      <c r="G68" s="33">
        <f ca="1">IF(B67&lt;TODAY(), AVERAGE(A$8:A67), "NA")</f>
        <v>36.5</v>
      </c>
      <c r="H68" s="31">
        <f ca="1">IF(B67&lt;TODAY(), AVERAGE(E$8:E67), "NA")</f>
        <v>1032.2068642857143</v>
      </c>
      <c r="I68" s="39">
        <f ca="1">IF(B67&lt;TODAY(), (SUMPRODUCT(A$8:A67,E$8:E67) - G68*SUM(E$8:E67) - H68*SUM(A$8:A67) + (A68-7)*G68*H68)/(SUMPRODUCT(A$8:A67,A$8:A67) - 2*G68*SUM(A$8:A67) + (A68-7)*G68*G68), "NA")</f>
        <v>25.152504191640531</v>
      </c>
      <c r="J68" s="40">
        <f t="shared" ca="1" si="2"/>
        <v>114.14046129083499</v>
      </c>
      <c r="L68" s="60" t="s">
        <v>118</v>
      </c>
      <c r="M68" s="61"/>
      <c r="N68" s="62">
        <v>68.167482582845992</v>
      </c>
      <c r="O68" s="63" t="s">
        <v>119</v>
      </c>
      <c r="P68" s="64">
        <v>44277</v>
      </c>
      <c r="Q68" s="20">
        <v>26</v>
      </c>
      <c r="R68" s="65" t="s">
        <v>12</v>
      </c>
      <c r="S68" s="64">
        <v>44728</v>
      </c>
      <c r="T68" s="20">
        <v>477</v>
      </c>
      <c r="V68" s="60" t="s">
        <v>120</v>
      </c>
      <c r="W68" s="61"/>
      <c r="X68" s="63">
        <v>1817.3134511278186</v>
      </c>
      <c r="Y68" s="63" t="s">
        <v>119</v>
      </c>
      <c r="Z68" s="64">
        <v>44269</v>
      </c>
      <c r="AA68" s="20">
        <v>18</v>
      </c>
      <c r="AB68" s="65" t="s">
        <v>12</v>
      </c>
      <c r="AC68" s="64">
        <v>44585</v>
      </c>
      <c r="AD68" s="20">
        <v>334</v>
      </c>
      <c r="AF68" s="60" t="s">
        <v>120</v>
      </c>
      <c r="AG68" s="61"/>
      <c r="AH68" s="63">
        <v>1250</v>
      </c>
      <c r="AI68" s="63" t="s">
        <v>119</v>
      </c>
      <c r="AJ68" s="64">
        <v>44277</v>
      </c>
      <c r="AK68" s="20">
        <v>26</v>
      </c>
      <c r="AL68" s="65" t="s">
        <v>12</v>
      </c>
      <c r="AM68" s="64">
        <v>44735</v>
      </c>
      <c r="AN68" s="20">
        <v>484</v>
      </c>
      <c r="AP68" s="60" t="s">
        <v>120</v>
      </c>
      <c r="AQ68" s="61"/>
      <c r="AR68" s="63">
        <v>1817.3134511278186</v>
      </c>
      <c r="AS68" s="63" t="s">
        <v>119</v>
      </c>
      <c r="AT68" s="64">
        <v>44267</v>
      </c>
      <c r="AU68" s="20">
        <v>16</v>
      </c>
      <c r="AV68" s="65" t="s">
        <v>12</v>
      </c>
      <c r="AW68" s="64">
        <v>44559</v>
      </c>
      <c r="AX68" s="20">
        <v>308</v>
      </c>
      <c r="AZ68" s="60" t="s">
        <v>120</v>
      </c>
      <c r="BA68" s="61"/>
      <c r="BB68" s="63">
        <v>1817.3134511278186</v>
      </c>
      <c r="BC68" s="63" t="s">
        <v>119</v>
      </c>
      <c r="BD68" s="64">
        <v>44267</v>
      </c>
      <c r="BE68" s="20">
        <v>16</v>
      </c>
      <c r="BF68" s="65" t="s">
        <v>12</v>
      </c>
      <c r="BG68" s="64">
        <v>44468</v>
      </c>
      <c r="BH68" s="20">
        <v>217</v>
      </c>
    </row>
    <row r="69" spans="1:60" x14ac:dyDescent="0.2">
      <c r="A69" s="2">
        <v>68</v>
      </c>
      <c r="B69" s="29">
        <v>44253</v>
      </c>
      <c r="C69" s="30">
        <v>70454.063999999998</v>
      </c>
      <c r="D69" s="30">
        <f t="shared" ca="1" si="3"/>
        <v>2179.9470000000001</v>
      </c>
      <c r="E69" s="31">
        <f t="shared" ca="1" si="1"/>
        <v>1446.2384285714288</v>
      </c>
      <c r="F69" s="66" t="s">
        <v>121</v>
      </c>
      <c r="G69" s="33">
        <f ca="1">IF(B68&lt;TODAY(), AVERAGE(A$8:A68), "NA")</f>
        <v>37</v>
      </c>
      <c r="H69" s="31">
        <f ca="1">IF(B68&lt;TODAY(), AVERAGE(E$8:E68), "NA")</f>
        <v>1036.8117587822014</v>
      </c>
      <c r="I69" s="39">
        <f ca="1">IF(B68&lt;TODAY(), (SUMPRODUCT(A$8:A68,E$8:E68) - G69*SUM(E$8:E68) - H69*SUM(A$8:A68) + (A69-7)*G69*H69)/(SUMPRODUCT(A$8:A68,A$8:A68) - 2*G69*SUM(A$8:A68) + (A69-7)*G69*G69), "NA")</f>
        <v>24.381082488479272</v>
      </c>
      <c r="J69" s="40">
        <f t="shared" ca="1" si="2"/>
        <v>134.71170670846834</v>
      </c>
      <c r="L69" s="35"/>
      <c r="M69" s="35"/>
      <c r="N69" s="35"/>
      <c r="O69" s="35"/>
      <c r="P69" s="35"/>
      <c r="Q69" s="35"/>
      <c r="R69" s="35"/>
      <c r="S69" s="35"/>
      <c r="T69" s="35"/>
      <c r="U69" s="25"/>
      <c r="W69" s="35"/>
      <c r="X69" s="35"/>
      <c r="Y69" s="35"/>
      <c r="Z69" s="35"/>
      <c r="AA69" s="35"/>
      <c r="AB69" s="35"/>
      <c r="AC69" s="35"/>
      <c r="AD69" s="35"/>
      <c r="AE69" s="35"/>
      <c r="AG69" s="35"/>
      <c r="AH69" s="35"/>
      <c r="AI69" s="35"/>
      <c r="AJ69" s="35"/>
      <c r="AK69" s="35"/>
      <c r="AL69" s="35"/>
      <c r="AM69" s="35"/>
      <c r="AN69" s="35"/>
      <c r="AO69" s="35"/>
      <c r="AQ69" s="5"/>
      <c r="AR69" s="5"/>
      <c r="AS69" s="5"/>
      <c r="AT69" s="5"/>
      <c r="AU69" s="5"/>
      <c r="AV69" s="5"/>
      <c r="AW69" s="5"/>
      <c r="AX69" s="5"/>
      <c r="AY69" s="5"/>
      <c r="BA69" s="5"/>
      <c r="BB69" s="5"/>
      <c r="BC69" s="5"/>
      <c r="BD69" s="5"/>
      <c r="BE69" s="5"/>
      <c r="BF69" s="5"/>
      <c r="BG69" s="5"/>
    </row>
    <row r="70" spans="1:60" x14ac:dyDescent="0.2">
      <c r="A70" s="2">
        <v>69</v>
      </c>
      <c r="B70" s="29">
        <v>44254</v>
      </c>
      <c r="C70" s="30">
        <v>72806.179999999993</v>
      </c>
      <c r="D70" s="30">
        <f t="shared" ca="1" si="3"/>
        <v>2352.1159999999945</v>
      </c>
      <c r="E70" s="31">
        <f t="shared" ca="1" si="1"/>
        <v>1645.2399999999991</v>
      </c>
      <c r="F70" s="66" t="s">
        <v>121</v>
      </c>
      <c r="G70" s="33">
        <f ca="1">IF(B69&lt;TODAY(), AVERAGE(A$8:A69), "NA")</f>
        <v>37.5</v>
      </c>
      <c r="H70" s="31">
        <f ca="1">IF(B69&lt;TODAY(), AVERAGE(E$8:E69), "NA")</f>
        <v>1043.4154147465438</v>
      </c>
      <c r="I70" s="39">
        <f ca="1">IF(B69&lt;TODAY(), (SUMPRODUCT(A$8:A69,E$8:E69) - G70*SUM(E$8:E69) - H70*SUM(A$8:A69) + (A70-7)*G70*H70)/(SUMPRODUCT(A$8:A69,A$8:A69) - 2*G70*SUM(A$8:A69) + (A70-7)*G70*G70), "NA")</f>
        <v>23.848998176108093</v>
      </c>
      <c r="J70" s="40">
        <f t="shared" ca="1" si="2"/>
        <v>149.07798314249033</v>
      </c>
      <c r="L70" s="37" t="str">
        <f>CONCATENATE("Vaccination schedule based on 7 day average daily doses given as of ", MONTH(N72-1), "/", DAY(N72-1), "/", YEAR(N72-1))</f>
        <v>Vaccination schedule based on 7 day average daily doses given as of 2/22/2021</v>
      </c>
      <c r="M70" s="37"/>
      <c r="N70" s="37"/>
      <c r="O70" s="37"/>
      <c r="P70" s="37"/>
      <c r="Q70" s="37"/>
      <c r="R70" s="37"/>
      <c r="S70" s="37"/>
      <c r="T70" s="37"/>
      <c r="U70" s="38"/>
      <c r="V70" s="37" t="str">
        <f>CONCATENATE("Vaccination schedule based on hitting the predicted average of ", FIXED(1000*X74, -3), " doses per day as of ",  MONTH(X72-1), "/", DAY(X72-1), "/", YEAR(X72-1))</f>
        <v>Vaccination schedule based on hitting the predicted average of 1,821,000 doses per day as of 2/22/2021</v>
      </c>
      <c r="W70" s="37"/>
      <c r="X70" s="37"/>
      <c r="Y70" s="37"/>
      <c r="Z70" s="37"/>
      <c r="AA70" s="37"/>
      <c r="AB70" s="37"/>
      <c r="AC70" s="37"/>
      <c r="AD70" s="37"/>
      <c r="AE70" s="38"/>
      <c r="AF70" s="37" t="str">
        <f>CONCATENATE("Vaccination schedule based on hitting target of ", FIXED(1000*AH74,0), " doses per day")</f>
        <v>Vaccination schedule based on hitting target of 1,250,000 doses per day</v>
      </c>
      <c r="AG70" s="37"/>
      <c r="AH70" s="37"/>
      <c r="AI70" s="37"/>
      <c r="AJ70" s="37"/>
      <c r="AK70" s="37"/>
      <c r="AL70" s="37"/>
      <c r="AM70" s="37"/>
      <c r="AN70" s="37"/>
      <c r="AO70" s="38"/>
      <c r="AP70" s="37" t="str">
        <f>CONCATENATE("Vaccination schedule based on hitting target of ", FIXED(1000*AR74,0), " doses per day")</f>
        <v>Vaccination schedule based on hitting target of 2,000,000 doses per day</v>
      </c>
      <c r="AQ70" s="37"/>
      <c r="AR70" s="37"/>
      <c r="AS70" s="37"/>
      <c r="AT70" s="37"/>
      <c r="AU70" s="37"/>
      <c r="AV70" s="37"/>
      <c r="AW70" s="37"/>
      <c r="AX70" s="37"/>
      <c r="AZ70" s="36" t="str">
        <f>CONCATENATE("Vaccination schedule based on hitting target of ", FIXED(1000*BB74,0), " doses per day")</f>
        <v>Vaccination schedule based on hitting target of 3,000,000 doses per day</v>
      </c>
      <c r="BA70" s="36"/>
      <c r="BB70" s="36"/>
      <c r="BC70" s="36"/>
      <c r="BD70" s="36"/>
      <c r="BE70" s="36"/>
      <c r="BF70" s="36"/>
      <c r="BG70" s="36"/>
      <c r="BH70" s="36"/>
    </row>
    <row r="71" spans="1:60" x14ac:dyDescent="0.2">
      <c r="A71" s="2">
        <v>70</v>
      </c>
      <c r="B71" s="29">
        <v>44255</v>
      </c>
      <c r="C71" s="30">
        <v>75236.002999999997</v>
      </c>
      <c r="D71" s="30">
        <f t="shared" ca="1" si="3"/>
        <v>2429.823000000004</v>
      </c>
      <c r="E71" s="31">
        <f t="shared" ca="1" si="1"/>
        <v>1735.052714285714</v>
      </c>
      <c r="F71" s="66" t="s">
        <v>121</v>
      </c>
      <c r="G71" s="33">
        <f ca="1">IF(B70&lt;TODAY(), AVERAGE(A$8:A70), "NA")</f>
        <v>38</v>
      </c>
      <c r="H71" s="31">
        <f ca="1">IF(B70&lt;TODAY(), AVERAGE(E$8:E70), "NA")</f>
        <v>1052.9681859410432</v>
      </c>
      <c r="I71" s="39">
        <f ca="1">IF(B70&lt;TODAY(), (SUMPRODUCT(A$8:A70,E$8:E70) - G71*SUM(E$8:E70) - H71*SUM(A$8:A70) + (A71-7)*G71*H71)/(SUMPRODUCT(A$8:A70,A$8:A70) - 2*G71*SUM(A$8:A70) + (A71-7)*G71*G71), "NA")</f>
        <v>23.626648686087321</v>
      </c>
      <c r="J71" s="40">
        <f t="shared" ca="1" si="2"/>
        <v>155.15553586972499</v>
      </c>
      <c r="L71" s="41" t="s">
        <v>108</v>
      </c>
      <c r="M71" s="42"/>
      <c r="N71" s="43"/>
      <c r="O71" s="44" t="s">
        <v>109</v>
      </c>
      <c r="P71" s="10" t="s">
        <v>110</v>
      </c>
      <c r="Q71" s="12" t="s">
        <v>111</v>
      </c>
      <c r="R71" s="44" t="s">
        <v>109</v>
      </c>
      <c r="S71" s="10" t="s">
        <v>110</v>
      </c>
      <c r="T71" s="12" t="s">
        <v>111</v>
      </c>
      <c r="V71" s="45" t="s">
        <v>108</v>
      </c>
      <c r="W71" s="46"/>
      <c r="X71" s="47"/>
      <c r="Y71" s="12" t="s">
        <v>109</v>
      </c>
      <c r="Z71" s="10" t="s">
        <v>110</v>
      </c>
      <c r="AA71" s="12" t="s">
        <v>111</v>
      </c>
      <c r="AB71" s="44" t="s">
        <v>109</v>
      </c>
      <c r="AC71" s="10" t="s">
        <v>110</v>
      </c>
      <c r="AD71" s="12" t="s">
        <v>111</v>
      </c>
      <c r="AF71" s="45" t="s">
        <v>108</v>
      </c>
      <c r="AG71" s="46"/>
      <c r="AH71" s="47"/>
      <c r="AI71" s="12" t="s">
        <v>109</v>
      </c>
      <c r="AJ71" s="10" t="s">
        <v>110</v>
      </c>
      <c r="AK71" s="12" t="s">
        <v>111</v>
      </c>
      <c r="AL71" s="44" t="s">
        <v>109</v>
      </c>
      <c r="AM71" s="10" t="s">
        <v>110</v>
      </c>
      <c r="AN71" s="12" t="s">
        <v>111</v>
      </c>
      <c r="AP71" s="45" t="s">
        <v>108</v>
      </c>
      <c r="AQ71" s="46"/>
      <c r="AR71" s="47"/>
      <c r="AS71" s="12" t="s">
        <v>109</v>
      </c>
      <c r="AT71" s="10" t="s">
        <v>110</v>
      </c>
      <c r="AU71" s="12" t="s">
        <v>111</v>
      </c>
      <c r="AV71" s="44" t="s">
        <v>109</v>
      </c>
      <c r="AW71" s="10" t="s">
        <v>110</v>
      </c>
      <c r="AX71" s="12" t="s">
        <v>111</v>
      </c>
      <c r="AZ71" s="45" t="s">
        <v>108</v>
      </c>
      <c r="BA71" s="46"/>
      <c r="BB71" s="47"/>
      <c r="BC71" s="12" t="s">
        <v>109</v>
      </c>
      <c r="BD71" s="10" t="s">
        <v>110</v>
      </c>
      <c r="BE71" s="12" t="s">
        <v>111</v>
      </c>
      <c r="BF71" s="44" t="s">
        <v>109</v>
      </c>
      <c r="BG71" s="10" t="s">
        <v>110</v>
      </c>
      <c r="BH71" s="12" t="s">
        <v>111</v>
      </c>
    </row>
    <row r="72" spans="1:60" x14ac:dyDescent="0.2">
      <c r="A72" s="2">
        <v>71</v>
      </c>
      <c r="B72" s="29">
        <v>44256</v>
      </c>
      <c r="C72" s="30">
        <v>76899.986999999994</v>
      </c>
      <c r="D72" s="30">
        <f t="shared" ca="1" si="3"/>
        <v>1663.9839999999967</v>
      </c>
      <c r="E72" s="31">
        <f t="shared" ca="1" si="1"/>
        <v>1817.5018571428559</v>
      </c>
      <c r="F72" s="66">
        <v>0.79800000000000004</v>
      </c>
      <c r="G72" s="33">
        <f ca="1">IF(B71&lt;TODAY(), AVERAGE(A$8:A71), "NA")</f>
        <v>38.5</v>
      </c>
      <c r="H72" s="31">
        <f ca="1">IF(B71&lt;TODAY(), AVERAGE(E$8:E71), "NA")</f>
        <v>1063.6257566964287</v>
      </c>
      <c r="I72" s="39">
        <f ca="1">IF(B71&lt;TODAY(), (SUMPRODUCT(A$8:A71,E$8:E71) - G72*SUM(E$8:E71) - H72*SUM(A$8:A71) + (A72-7)*G72*H72)/(SUMPRODUCT(A$8:A71,A$8:A71) - 2*G72*SUM(A$8:A71) + (A72-7)*G72*G72), "NA")</f>
        <v>23.519963739534255</v>
      </c>
      <c r="J72" s="40">
        <f t="shared" ca="1" si="2"/>
        <v>158.10715272435982</v>
      </c>
      <c r="L72" s="48" t="s">
        <v>112</v>
      </c>
      <c r="M72" s="49"/>
      <c r="N72" s="50">
        <v>44250</v>
      </c>
      <c r="O72" s="9" t="s">
        <v>4</v>
      </c>
      <c r="P72" s="51">
        <v>44250</v>
      </c>
      <c r="Q72" s="9">
        <v>0</v>
      </c>
      <c r="R72" s="52" t="s">
        <v>8</v>
      </c>
      <c r="S72" s="51">
        <v>44260</v>
      </c>
      <c r="T72" s="9">
        <v>10</v>
      </c>
      <c r="V72" s="48" t="s">
        <v>112</v>
      </c>
      <c r="W72" s="49"/>
      <c r="X72" s="50">
        <v>44250</v>
      </c>
      <c r="Y72" s="9" t="s">
        <v>4</v>
      </c>
      <c r="Z72" s="51">
        <v>44250</v>
      </c>
      <c r="AA72" s="9">
        <v>0</v>
      </c>
      <c r="AB72" s="52" t="s">
        <v>8</v>
      </c>
      <c r="AC72" s="51">
        <v>44260</v>
      </c>
      <c r="AD72" s="9">
        <v>10</v>
      </c>
      <c r="AF72" s="48" t="s">
        <v>112</v>
      </c>
      <c r="AG72" s="49"/>
      <c r="AH72" s="50">
        <v>44250</v>
      </c>
      <c r="AI72" s="9" t="s">
        <v>4</v>
      </c>
      <c r="AJ72" s="51">
        <v>44250</v>
      </c>
      <c r="AK72" s="9">
        <v>0</v>
      </c>
      <c r="AL72" s="52" t="s">
        <v>8</v>
      </c>
      <c r="AM72" s="51">
        <v>44260</v>
      </c>
      <c r="AN72" s="9">
        <v>10</v>
      </c>
      <c r="AP72" s="48" t="s">
        <v>112</v>
      </c>
      <c r="AQ72" s="49"/>
      <c r="AR72" s="50">
        <v>44250</v>
      </c>
      <c r="AS72" s="9" t="s">
        <v>4</v>
      </c>
      <c r="AT72" s="51">
        <v>44250</v>
      </c>
      <c r="AU72" s="9">
        <v>0</v>
      </c>
      <c r="AV72" s="52" t="s">
        <v>8</v>
      </c>
      <c r="AW72" s="51">
        <v>44260</v>
      </c>
      <c r="AX72" s="9">
        <v>10</v>
      </c>
      <c r="AZ72" s="48" t="s">
        <v>112</v>
      </c>
      <c r="BA72" s="49"/>
      <c r="BB72" s="50">
        <v>44250</v>
      </c>
      <c r="BC72" s="9" t="s">
        <v>4</v>
      </c>
      <c r="BD72" s="51">
        <v>44250</v>
      </c>
      <c r="BE72" s="9">
        <v>0</v>
      </c>
      <c r="BF72" s="52" t="s">
        <v>8</v>
      </c>
      <c r="BG72" s="51">
        <v>44260</v>
      </c>
      <c r="BH72" s="9">
        <v>10</v>
      </c>
    </row>
    <row r="73" spans="1:60" x14ac:dyDescent="0.2">
      <c r="A73" s="2">
        <v>72</v>
      </c>
      <c r="B73" s="29">
        <v>44257</v>
      </c>
      <c r="C73" s="30">
        <v>78631.600999999995</v>
      </c>
      <c r="D73" s="30">
        <f t="shared" ca="1" si="3"/>
        <v>1731.6140000000014</v>
      </c>
      <c r="E73" s="31">
        <f t="shared" ref="E73:E136" ca="1" si="4">IF(B73&lt;TODAY(), AVERAGE(D67:D73), "NA")</f>
        <v>1942.7882857142852</v>
      </c>
      <c r="F73" s="66">
        <v>0.76800000000000002</v>
      </c>
      <c r="G73" s="33">
        <f ca="1">IF(B72&lt;TODAY(), AVERAGE(A$8:A72), "NA")</f>
        <v>39</v>
      </c>
      <c r="H73" s="31">
        <f ca="1">IF(B72&lt;TODAY(), AVERAGE(E$8:E72), "NA")</f>
        <v>1075.2238505494506</v>
      </c>
      <c r="I73" s="39">
        <f ca="1">IF(B72&lt;TODAY(), (SUMPRODUCT(A$8:A72,E$8:E72) - G73*SUM(E$8:E72) - H73*SUM(A$8:A72) + (A73-7)*G73*H73)/(SUMPRODUCT(A$8:A72,A$8:A72) - 2*G73*SUM(A$8:A72) + (A73-7)*G73*G73), "NA")</f>
        <v>23.505246647102883</v>
      </c>
      <c r="J73" s="40">
        <f t="shared" ca="1" si="2"/>
        <v>158.51923131243814</v>
      </c>
      <c r="L73" s="53" t="s">
        <v>113</v>
      </c>
      <c r="M73" s="54"/>
      <c r="N73" s="55">
        <v>1365.8198571428572</v>
      </c>
      <c r="O73" s="17" t="s">
        <v>5</v>
      </c>
      <c r="P73" s="56">
        <v>44307</v>
      </c>
      <c r="Q73" s="17">
        <v>57</v>
      </c>
      <c r="R73" s="57" t="s">
        <v>9</v>
      </c>
      <c r="S73" s="56">
        <v>44337</v>
      </c>
      <c r="T73" s="17">
        <v>87</v>
      </c>
      <c r="V73" s="53" t="s">
        <v>113</v>
      </c>
      <c r="W73" s="54"/>
      <c r="X73" s="55">
        <v>1365.8198571428572</v>
      </c>
      <c r="Y73" s="17" t="s">
        <v>5</v>
      </c>
      <c r="Z73" s="56">
        <v>44294</v>
      </c>
      <c r="AA73" s="17">
        <v>44</v>
      </c>
      <c r="AB73" s="57" t="s">
        <v>9</v>
      </c>
      <c r="AC73" s="56">
        <v>44316</v>
      </c>
      <c r="AD73" s="17">
        <v>66</v>
      </c>
      <c r="AF73" s="53" t="s">
        <v>113</v>
      </c>
      <c r="AG73" s="54"/>
      <c r="AH73" s="55">
        <v>1365.8198571428572</v>
      </c>
      <c r="AI73" s="17" t="s">
        <v>5</v>
      </c>
      <c r="AJ73" s="56">
        <v>44309</v>
      </c>
      <c r="AK73" s="17">
        <v>59</v>
      </c>
      <c r="AL73" s="57" t="s">
        <v>9</v>
      </c>
      <c r="AM73" s="56">
        <v>44343</v>
      </c>
      <c r="AN73" s="17">
        <v>93</v>
      </c>
      <c r="AP73" s="53" t="s">
        <v>113</v>
      </c>
      <c r="AQ73" s="54"/>
      <c r="AR73" s="55">
        <v>1365.8198571428572</v>
      </c>
      <c r="AS73" s="17" t="s">
        <v>5</v>
      </c>
      <c r="AT73" s="56">
        <v>44292</v>
      </c>
      <c r="AU73" s="17">
        <v>42</v>
      </c>
      <c r="AV73" s="57" t="s">
        <v>9</v>
      </c>
      <c r="AW73" s="56">
        <v>44309</v>
      </c>
      <c r="AX73" s="17">
        <v>59</v>
      </c>
      <c r="AZ73" s="53" t="s">
        <v>113</v>
      </c>
      <c r="BA73" s="54"/>
      <c r="BB73" s="55">
        <v>1365.8198571428572</v>
      </c>
      <c r="BC73" s="17" t="s">
        <v>5</v>
      </c>
      <c r="BD73" s="56">
        <v>44291</v>
      </c>
      <c r="BE73" s="17">
        <v>41</v>
      </c>
      <c r="BF73" s="57" t="s">
        <v>9</v>
      </c>
      <c r="BG73" s="56">
        <v>44302</v>
      </c>
      <c r="BH73" s="17">
        <v>52</v>
      </c>
    </row>
    <row r="74" spans="1:60" x14ac:dyDescent="0.2">
      <c r="A74" s="2">
        <v>73</v>
      </c>
      <c r="B74" s="29">
        <v>44258</v>
      </c>
      <c r="C74" s="30"/>
      <c r="D74" s="30" t="str">
        <f t="shared" ca="1" si="3"/>
        <v>NA</v>
      </c>
      <c r="E74" s="31" t="str">
        <f t="shared" ca="1" si="4"/>
        <v>NA</v>
      </c>
      <c r="F74" s="66"/>
      <c r="G74" s="33">
        <f ca="1">IF(B73&lt;TODAY(), AVERAGE(A$8:A73), "NA")</f>
        <v>39.5</v>
      </c>
      <c r="H74" s="31">
        <f ca="1">IF(B73&lt;TODAY(), AVERAGE(E$8:E73), "NA")</f>
        <v>1088.3687662337661</v>
      </c>
      <c r="I74" s="39">
        <f ca="1">IF(B73&lt;TODAY(), (SUMPRODUCT(A$8:A73,E$8:E73) - G74*SUM(E$8:E73) - H74*SUM(A$8:A73) + (A74-7)*G74*H74)/(SUMPRODUCT(A$8:A73,A$8:A73) - 2*G74*SUM(A$8:A73) + (A74-7)*G74*G74), "NA")</f>
        <v>23.629929545081765</v>
      </c>
      <c r="J74" s="40">
        <f t="shared" ca="1" si="2"/>
        <v>154.98654920303636</v>
      </c>
      <c r="L74" s="53" t="s">
        <v>114</v>
      </c>
      <c r="M74" s="54"/>
      <c r="N74" s="58">
        <v>64</v>
      </c>
      <c r="O74" s="17" t="s">
        <v>6</v>
      </c>
      <c r="P74" s="56">
        <v>44400</v>
      </c>
      <c r="Q74" s="17">
        <v>150</v>
      </c>
      <c r="R74" s="57" t="s">
        <v>10</v>
      </c>
      <c r="S74" s="56">
        <v>44452</v>
      </c>
      <c r="T74" s="17">
        <v>202</v>
      </c>
      <c r="V74" s="53" t="s">
        <v>115</v>
      </c>
      <c r="W74" s="54"/>
      <c r="X74" s="58">
        <v>1820.9969470103824</v>
      </c>
      <c r="Y74" s="17" t="s">
        <v>6</v>
      </c>
      <c r="Z74" s="56">
        <v>44367</v>
      </c>
      <c r="AA74" s="17">
        <v>117</v>
      </c>
      <c r="AB74" s="57" t="s">
        <v>10</v>
      </c>
      <c r="AC74" s="56">
        <v>44404</v>
      </c>
      <c r="AD74" s="17">
        <v>154</v>
      </c>
      <c r="AF74" s="53" t="s">
        <v>115</v>
      </c>
      <c r="AG74" s="54"/>
      <c r="AH74" s="58">
        <v>1250</v>
      </c>
      <c r="AI74" s="17" t="s">
        <v>6</v>
      </c>
      <c r="AJ74" s="56">
        <v>44410</v>
      </c>
      <c r="AK74" s="17">
        <v>160</v>
      </c>
      <c r="AL74" s="57" t="s">
        <v>10</v>
      </c>
      <c r="AM74" s="56">
        <v>44470</v>
      </c>
      <c r="AN74" s="17">
        <v>220</v>
      </c>
      <c r="AP74" s="53" t="s">
        <v>115</v>
      </c>
      <c r="AQ74" s="54"/>
      <c r="AR74" s="58">
        <v>2000</v>
      </c>
      <c r="AS74" s="17" t="s">
        <v>6</v>
      </c>
      <c r="AT74" s="56">
        <v>44355</v>
      </c>
      <c r="AU74" s="17">
        <v>105</v>
      </c>
      <c r="AV74" s="57" t="s">
        <v>10</v>
      </c>
      <c r="AW74" s="56">
        <v>44391</v>
      </c>
      <c r="AX74" s="17">
        <v>141</v>
      </c>
      <c r="AZ74" s="53" t="s">
        <v>115</v>
      </c>
      <c r="BA74" s="54"/>
      <c r="BB74" s="58">
        <v>3000</v>
      </c>
      <c r="BC74" s="17" t="s">
        <v>6</v>
      </c>
      <c r="BD74" s="56">
        <v>44334</v>
      </c>
      <c r="BE74" s="17">
        <v>84</v>
      </c>
      <c r="BF74" s="57" t="s">
        <v>10</v>
      </c>
      <c r="BG74" s="56">
        <v>44356</v>
      </c>
      <c r="BH74" s="17">
        <v>106</v>
      </c>
    </row>
    <row r="75" spans="1:60" x14ac:dyDescent="0.2">
      <c r="A75" s="2">
        <v>74</v>
      </c>
      <c r="B75" s="29">
        <v>44259</v>
      </c>
      <c r="C75" s="30"/>
      <c r="D75" s="30" t="str">
        <f t="shared" ca="1" si="3"/>
        <v>NA</v>
      </c>
      <c r="E75" s="31" t="str">
        <f t="shared" ca="1" si="4"/>
        <v>NA</v>
      </c>
      <c r="F75" s="66"/>
      <c r="G75" s="33" t="str">
        <f ca="1">IF(B74&lt;TODAY(), AVERAGE(A$8:A74), "NA")</f>
        <v>NA</v>
      </c>
      <c r="H75" s="31" t="str">
        <f ca="1">IF(B74&lt;TODAY(), AVERAGE(E$8:E74), "NA")</f>
        <v>NA</v>
      </c>
      <c r="I75" s="39" t="str">
        <f ca="1">IF(B74&lt;TODAY(), (SUMPRODUCT(A$8:A74,E$8:E74) - G75*SUM(E$8:E74) - H75*SUM(A$8:A74) + (A75-7)*G75*H75)/(SUMPRODUCT(A$8:A74,A$8:A74) - 2*G75*SUM(A$8:A74) + (A75-7)*G75*G75), "NA")</f>
        <v>NA</v>
      </c>
      <c r="J75" s="40" t="str">
        <f t="shared" ref="J75:J138" ca="1" si="5">IF(B74&lt;TODAY(), H75-I75*G75, "NA")</f>
        <v>NA</v>
      </c>
      <c r="L75" s="53" t="s">
        <v>116</v>
      </c>
      <c r="M75" s="54"/>
      <c r="N75" s="59">
        <v>27.708027556576145</v>
      </c>
      <c r="O75" s="17" t="s">
        <v>7</v>
      </c>
      <c r="P75" s="56">
        <v>44495</v>
      </c>
      <c r="Q75" s="17">
        <v>245</v>
      </c>
      <c r="R75" s="57" t="s">
        <v>11</v>
      </c>
      <c r="S75" s="56">
        <v>44577</v>
      </c>
      <c r="T75" s="17">
        <v>327</v>
      </c>
      <c r="V75" s="53" t="s">
        <v>117</v>
      </c>
      <c r="W75" s="54"/>
      <c r="X75" s="58">
        <v>0</v>
      </c>
      <c r="Y75" s="17" t="s">
        <v>7</v>
      </c>
      <c r="Z75" s="56">
        <v>44435</v>
      </c>
      <c r="AA75" s="17">
        <v>185</v>
      </c>
      <c r="AB75" s="57" t="s">
        <v>11</v>
      </c>
      <c r="AC75" s="56">
        <v>44495</v>
      </c>
      <c r="AD75" s="17">
        <v>245</v>
      </c>
      <c r="AF75" s="53" t="s">
        <v>117</v>
      </c>
      <c r="AG75" s="54"/>
      <c r="AH75" s="58">
        <v>0</v>
      </c>
      <c r="AI75" s="17" t="s">
        <v>7</v>
      </c>
      <c r="AJ75" s="56">
        <v>44515</v>
      </c>
      <c r="AK75" s="17">
        <v>265</v>
      </c>
      <c r="AL75" s="57" t="s">
        <v>11</v>
      </c>
      <c r="AM75" s="56">
        <v>44599</v>
      </c>
      <c r="AN75" s="17">
        <v>349</v>
      </c>
      <c r="AP75" s="53" t="s">
        <v>117</v>
      </c>
      <c r="AQ75" s="54"/>
      <c r="AR75" s="58">
        <v>7</v>
      </c>
      <c r="AS75" s="17" t="s">
        <v>7</v>
      </c>
      <c r="AT75" s="56">
        <v>44422</v>
      </c>
      <c r="AU75" s="17">
        <v>172</v>
      </c>
      <c r="AV75" s="57" t="s">
        <v>11</v>
      </c>
      <c r="AW75" s="56">
        <v>44476</v>
      </c>
      <c r="AX75" s="17">
        <v>226</v>
      </c>
      <c r="AZ75" s="53" t="s">
        <v>117</v>
      </c>
      <c r="BA75" s="54"/>
      <c r="BB75" s="58">
        <v>43</v>
      </c>
      <c r="BC75" s="17" t="s">
        <v>7</v>
      </c>
      <c r="BD75" s="56">
        <v>44376</v>
      </c>
      <c r="BE75" s="17">
        <v>126</v>
      </c>
      <c r="BF75" s="57" t="s">
        <v>11</v>
      </c>
      <c r="BG75" s="56">
        <v>44412</v>
      </c>
      <c r="BH75" s="17">
        <v>162</v>
      </c>
    </row>
    <row r="76" spans="1:60" x14ac:dyDescent="0.2">
      <c r="A76" s="2">
        <v>75</v>
      </c>
      <c r="B76" s="29">
        <v>44260</v>
      </c>
      <c r="C76" s="30"/>
      <c r="D76" s="30" t="str">
        <f t="shared" ca="1" si="3"/>
        <v>NA</v>
      </c>
      <c r="E76" s="31" t="str">
        <f t="shared" ca="1" si="4"/>
        <v>NA</v>
      </c>
      <c r="F76" s="66"/>
      <c r="G76" s="33" t="str">
        <f ca="1">IF(B75&lt;TODAY(), AVERAGE(A$8:A75), "NA")</f>
        <v>NA</v>
      </c>
      <c r="H76" s="31" t="str">
        <f ca="1">IF(B75&lt;TODAY(), AVERAGE(E$8:E75), "NA")</f>
        <v>NA</v>
      </c>
      <c r="I76" s="39" t="str">
        <f ca="1">IF(B75&lt;TODAY(), (SUMPRODUCT(A$8:A75,E$8:E75) - G76*SUM(E$8:E75) - H76*SUM(A$8:A75) + (A76-7)*G76*H76)/(SUMPRODUCT(A$8:A75,A$8:A75) - 2*G76*SUM(A$8:A75) + (A76-7)*G76*G76), "NA")</f>
        <v>NA</v>
      </c>
      <c r="J76" s="40" t="str">
        <f t="shared" ca="1" si="5"/>
        <v>NA</v>
      </c>
      <c r="L76" s="60" t="s">
        <v>118</v>
      </c>
      <c r="M76" s="61"/>
      <c r="N76" s="62">
        <v>47.683183389509054</v>
      </c>
      <c r="O76" s="63" t="s">
        <v>119</v>
      </c>
      <c r="P76" s="64">
        <v>44275</v>
      </c>
      <c r="Q76" s="20">
        <v>25</v>
      </c>
      <c r="R76" s="65" t="s">
        <v>12</v>
      </c>
      <c r="S76" s="64">
        <v>44693</v>
      </c>
      <c r="T76" s="20">
        <v>443</v>
      </c>
      <c r="V76" s="60" t="s">
        <v>120</v>
      </c>
      <c r="W76" s="61"/>
      <c r="X76" s="63">
        <v>1820.9969470103824</v>
      </c>
      <c r="Y76" s="63" t="s">
        <v>119</v>
      </c>
      <c r="Z76" s="64">
        <v>44268</v>
      </c>
      <c r="AA76" s="20">
        <v>18</v>
      </c>
      <c r="AB76" s="65" t="s">
        <v>12</v>
      </c>
      <c r="AC76" s="64">
        <v>44584</v>
      </c>
      <c r="AD76" s="20">
        <v>334</v>
      </c>
      <c r="AF76" s="60" t="s">
        <v>120</v>
      </c>
      <c r="AG76" s="61"/>
      <c r="AH76" s="63">
        <v>1250</v>
      </c>
      <c r="AI76" s="63" t="s">
        <v>119</v>
      </c>
      <c r="AJ76" s="64">
        <v>44277</v>
      </c>
      <c r="AK76" s="20">
        <v>27</v>
      </c>
      <c r="AL76" s="65" t="s">
        <v>12</v>
      </c>
      <c r="AM76" s="64">
        <v>44735</v>
      </c>
      <c r="AN76" s="20">
        <v>485</v>
      </c>
      <c r="AP76" s="60" t="s">
        <v>120</v>
      </c>
      <c r="AQ76" s="61"/>
      <c r="AR76" s="63">
        <v>1820.9969470103824</v>
      </c>
      <c r="AS76" s="63" t="s">
        <v>119</v>
      </c>
      <c r="AT76" s="64">
        <v>44267</v>
      </c>
      <c r="AU76" s="20">
        <v>17</v>
      </c>
      <c r="AV76" s="65" t="s">
        <v>12</v>
      </c>
      <c r="AW76" s="64">
        <v>44559</v>
      </c>
      <c r="AX76" s="20">
        <v>309</v>
      </c>
      <c r="AZ76" s="60" t="s">
        <v>120</v>
      </c>
      <c r="BA76" s="61"/>
      <c r="BB76" s="63">
        <v>1820.9969470103824</v>
      </c>
      <c r="BC76" s="63" t="s">
        <v>119</v>
      </c>
      <c r="BD76" s="64">
        <v>44266</v>
      </c>
      <c r="BE76" s="20">
        <v>16</v>
      </c>
      <c r="BF76" s="65" t="s">
        <v>12</v>
      </c>
      <c r="BG76" s="64">
        <v>44467</v>
      </c>
      <c r="BH76" s="20">
        <v>217</v>
      </c>
    </row>
    <row r="77" spans="1:60" x14ac:dyDescent="0.2">
      <c r="A77" s="2">
        <v>76</v>
      </c>
      <c r="B77" s="29">
        <v>44261</v>
      </c>
      <c r="C77" s="30"/>
      <c r="D77" s="30" t="str">
        <f t="shared" ca="1" si="3"/>
        <v>NA</v>
      </c>
      <c r="E77" s="31" t="str">
        <f t="shared" ca="1" si="4"/>
        <v>NA</v>
      </c>
      <c r="F77" s="66"/>
      <c r="G77" s="33" t="str">
        <f ca="1">IF(B76&lt;TODAY(), AVERAGE(A$8:A76), "NA")</f>
        <v>NA</v>
      </c>
      <c r="H77" s="31" t="str">
        <f ca="1">IF(B76&lt;TODAY(), AVERAGE(E$8:E76), "NA")</f>
        <v>NA</v>
      </c>
      <c r="I77" s="39" t="str">
        <f ca="1">IF(B76&lt;TODAY(), (SUMPRODUCT(A$8:A76,E$8:E76) - G77*SUM(E$8:E76) - H77*SUM(A$8:A76) + (A77-7)*G77*H77)/(SUMPRODUCT(A$8:A76,A$8:A76) - 2*G77*SUM(A$8:A76) + (A77-7)*G77*G77), "NA")</f>
        <v>NA</v>
      </c>
      <c r="J77" s="40" t="str">
        <f t="shared" ca="1" si="5"/>
        <v>NA</v>
      </c>
      <c r="L77" s="35"/>
      <c r="M77" s="35"/>
      <c r="N77" s="35"/>
      <c r="O77" s="35"/>
      <c r="P77" s="35"/>
      <c r="Q77" s="35"/>
      <c r="R77" s="35"/>
      <c r="S77" s="35"/>
      <c r="T77" s="35"/>
      <c r="U77" s="25"/>
      <c r="W77" s="35"/>
      <c r="X77" s="35"/>
      <c r="Y77" s="35"/>
      <c r="Z77" s="35"/>
      <c r="AA77" s="35"/>
      <c r="AB77" s="35"/>
      <c r="AC77" s="35"/>
      <c r="AD77" s="35"/>
      <c r="AE77" s="35"/>
      <c r="AG77" s="35"/>
      <c r="AH77" s="35"/>
      <c r="AI77" s="35"/>
      <c r="AJ77" s="35"/>
      <c r="AK77" s="35"/>
      <c r="AL77" s="35"/>
      <c r="AM77" s="35"/>
      <c r="AN77" s="35"/>
      <c r="AO77" s="35"/>
      <c r="AQ77" s="5"/>
      <c r="AR77" s="5"/>
      <c r="AS77" s="5"/>
      <c r="AT77" s="5"/>
      <c r="AU77" s="5"/>
      <c r="AV77" s="5"/>
      <c r="AW77" s="5"/>
      <c r="AX77" s="5"/>
      <c r="AY77" s="5"/>
      <c r="BA77" s="5"/>
      <c r="BB77" s="5"/>
      <c r="BC77" s="5"/>
      <c r="BD77" s="5"/>
      <c r="BE77" s="5"/>
      <c r="BF77" s="5"/>
      <c r="BG77" s="5"/>
    </row>
    <row r="78" spans="1:60" x14ac:dyDescent="0.2">
      <c r="A78" s="2">
        <v>77</v>
      </c>
      <c r="B78" s="29">
        <v>44262</v>
      </c>
      <c r="C78" s="30"/>
      <c r="D78" s="30" t="str">
        <f t="shared" ca="1" si="3"/>
        <v>NA</v>
      </c>
      <c r="E78" s="31" t="str">
        <f t="shared" ca="1" si="4"/>
        <v>NA</v>
      </c>
      <c r="F78" s="66"/>
      <c r="G78" s="33" t="str">
        <f ca="1">IF(B77&lt;TODAY(), AVERAGE(A$8:A77), "NA")</f>
        <v>NA</v>
      </c>
      <c r="H78" s="31" t="str">
        <f ca="1">IF(B77&lt;TODAY(), AVERAGE(E$8:E77), "NA")</f>
        <v>NA</v>
      </c>
      <c r="I78" s="39" t="str">
        <f ca="1">IF(B77&lt;TODAY(), (SUMPRODUCT(A$8:A77,E$8:E77) - G78*SUM(E$8:E77) - H78*SUM(A$8:A77) + (A78-7)*G78*H78)/(SUMPRODUCT(A$8:A77,A$8:A77) - 2*G78*SUM(A$8:A77) + (A78-7)*G78*G78), "NA")</f>
        <v>NA</v>
      </c>
      <c r="J78" s="40" t="str">
        <f t="shared" ca="1" si="5"/>
        <v>NA</v>
      </c>
      <c r="L78" s="37" t="str">
        <f>CONCATENATE("Vaccination schedule based on 7 day average daily doses given as of ", MONTH(N80-1), "/", DAY(N80-1), "/", YEAR(N80-1))</f>
        <v>Vaccination schedule based on 7 day average daily doses given as of 2/21/2021</v>
      </c>
      <c r="M78" s="37"/>
      <c r="N78" s="37"/>
      <c r="O78" s="37"/>
      <c r="P78" s="37"/>
      <c r="Q78" s="37"/>
      <c r="R78" s="37"/>
      <c r="S78" s="37"/>
      <c r="T78" s="37"/>
      <c r="U78" s="38"/>
      <c r="V78" s="37" t="str">
        <f>CONCATENATE("Vaccination schedule based on hitting the predicted average of ", FIXED(1000*X82, -3), " doses per day as of ",  MONTH(X80-1), "/", DAY(X80-1), "/", YEAR(X80-1))</f>
        <v>Vaccination schedule based on hitting the predicted average of 1,827,000 doses per day as of 2/21/2021</v>
      </c>
      <c r="W78" s="37"/>
      <c r="X78" s="37"/>
      <c r="Y78" s="37"/>
      <c r="Z78" s="37"/>
      <c r="AA78" s="37"/>
      <c r="AB78" s="37"/>
      <c r="AC78" s="37"/>
      <c r="AD78" s="37"/>
      <c r="AE78" s="38"/>
      <c r="AF78" s="37" t="str">
        <f>CONCATENATE("Vaccination schedule based on hitting target of ", FIXED(1000*AH82,0), " doses per day")</f>
        <v>Vaccination schedule based on hitting target of 1,250,000 doses per day</v>
      </c>
      <c r="AG78" s="37"/>
      <c r="AH78" s="37"/>
      <c r="AI78" s="37"/>
      <c r="AJ78" s="37"/>
      <c r="AK78" s="37"/>
      <c r="AL78" s="37"/>
      <c r="AM78" s="37"/>
      <c r="AN78" s="37"/>
      <c r="AO78" s="38"/>
      <c r="AP78" s="37" t="str">
        <f>CONCATENATE("Vaccination schedule based on hitting target of ", FIXED(1000*AR82,0), " doses per day")</f>
        <v>Vaccination schedule based on hitting target of 2,000,000 doses per day</v>
      </c>
      <c r="AQ78" s="37"/>
      <c r="AR78" s="37"/>
      <c r="AS78" s="37"/>
      <c r="AT78" s="37"/>
      <c r="AU78" s="37"/>
      <c r="AV78" s="37"/>
      <c r="AW78" s="37"/>
      <c r="AX78" s="37"/>
      <c r="AZ78" s="36" t="str">
        <f>CONCATENATE("Vaccination schedule based on hitting target of ", FIXED(1000*BB82,0), " doses per day")</f>
        <v>Vaccination schedule based on hitting target of 3,000,000 doses per day</v>
      </c>
      <c r="BA78" s="36"/>
      <c r="BB78" s="36"/>
      <c r="BC78" s="36"/>
      <c r="BD78" s="36"/>
      <c r="BE78" s="36"/>
      <c r="BF78" s="36"/>
      <c r="BG78" s="36"/>
      <c r="BH78" s="36"/>
    </row>
    <row r="79" spans="1:60" x14ac:dyDescent="0.2">
      <c r="A79" s="2">
        <v>78</v>
      </c>
      <c r="B79" s="29">
        <v>44263</v>
      </c>
      <c r="C79" s="30"/>
      <c r="D79" s="30" t="str">
        <f t="shared" ca="1" si="3"/>
        <v>NA</v>
      </c>
      <c r="E79" s="31" t="str">
        <f t="shared" ca="1" si="4"/>
        <v>NA</v>
      </c>
      <c r="F79" s="66"/>
      <c r="G79" s="33" t="str">
        <f ca="1">IF(B78&lt;TODAY(), AVERAGE(A$8:A78), "NA")</f>
        <v>NA</v>
      </c>
      <c r="H79" s="31" t="str">
        <f ca="1">IF(B78&lt;TODAY(), AVERAGE(E$8:E78), "NA")</f>
        <v>NA</v>
      </c>
      <c r="I79" s="39" t="str">
        <f ca="1">IF(B78&lt;TODAY(), (SUMPRODUCT(A$8:A78,E$8:E78) - G79*SUM(E$8:E78) - H79*SUM(A$8:A78) + (A79-7)*G79*H79)/(SUMPRODUCT(A$8:A78,A$8:A78) - 2*G79*SUM(A$8:A78) + (A79-7)*G79*G79), "NA")</f>
        <v>NA</v>
      </c>
      <c r="J79" s="40" t="str">
        <f t="shared" ca="1" si="5"/>
        <v>NA</v>
      </c>
      <c r="L79" s="41" t="s">
        <v>108</v>
      </c>
      <c r="M79" s="42"/>
      <c r="N79" s="43"/>
      <c r="O79" s="44" t="s">
        <v>109</v>
      </c>
      <c r="P79" s="10" t="s">
        <v>110</v>
      </c>
      <c r="Q79" s="12" t="s">
        <v>111</v>
      </c>
      <c r="R79" s="44" t="s">
        <v>109</v>
      </c>
      <c r="S79" s="10" t="s">
        <v>110</v>
      </c>
      <c r="T79" s="12" t="s">
        <v>111</v>
      </c>
      <c r="V79" s="45" t="s">
        <v>108</v>
      </c>
      <c r="W79" s="46"/>
      <c r="X79" s="47"/>
      <c r="Y79" s="12" t="s">
        <v>109</v>
      </c>
      <c r="Z79" s="10" t="s">
        <v>110</v>
      </c>
      <c r="AA79" s="12" t="s">
        <v>111</v>
      </c>
      <c r="AB79" s="44" t="s">
        <v>109</v>
      </c>
      <c r="AC79" s="10" t="s">
        <v>110</v>
      </c>
      <c r="AD79" s="12" t="s">
        <v>111</v>
      </c>
      <c r="AF79" s="45" t="s">
        <v>108</v>
      </c>
      <c r="AG79" s="46"/>
      <c r="AH79" s="47"/>
      <c r="AI79" s="12" t="s">
        <v>109</v>
      </c>
      <c r="AJ79" s="10" t="s">
        <v>110</v>
      </c>
      <c r="AK79" s="12" t="s">
        <v>111</v>
      </c>
      <c r="AL79" s="44" t="s">
        <v>109</v>
      </c>
      <c r="AM79" s="10" t="s">
        <v>110</v>
      </c>
      <c r="AN79" s="12" t="s">
        <v>111</v>
      </c>
      <c r="AP79" s="45" t="s">
        <v>108</v>
      </c>
      <c r="AQ79" s="46"/>
      <c r="AR79" s="47"/>
      <c r="AS79" s="12" t="s">
        <v>109</v>
      </c>
      <c r="AT79" s="10" t="s">
        <v>110</v>
      </c>
      <c r="AU79" s="12" t="s">
        <v>111</v>
      </c>
      <c r="AV79" s="44" t="s">
        <v>109</v>
      </c>
      <c r="AW79" s="10" t="s">
        <v>110</v>
      </c>
      <c r="AX79" s="12" t="s">
        <v>111</v>
      </c>
      <c r="AZ79" s="45" t="s">
        <v>108</v>
      </c>
      <c r="BA79" s="46"/>
      <c r="BB79" s="47"/>
      <c r="BC79" s="12" t="s">
        <v>109</v>
      </c>
      <c r="BD79" s="10" t="s">
        <v>110</v>
      </c>
      <c r="BE79" s="12" t="s">
        <v>111</v>
      </c>
      <c r="BF79" s="44" t="s">
        <v>109</v>
      </c>
      <c r="BG79" s="10" t="s">
        <v>110</v>
      </c>
      <c r="BH79" s="12" t="s">
        <v>111</v>
      </c>
    </row>
    <row r="80" spans="1:60" x14ac:dyDescent="0.2">
      <c r="A80" s="2">
        <v>79</v>
      </c>
      <c r="B80" s="29">
        <v>44264</v>
      </c>
      <c r="C80" s="30"/>
      <c r="D80" s="30" t="str">
        <f t="shared" ca="1" si="3"/>
        <v>NA</v>
      </c>
      <c r="E80" s="31" t="str">
        <f t="shared" ca="1" si="4"/>
        <v>NA</v>
      </c>
      <c r="F80" s="66"/>
      <c r="G80" s="33" t="str">
        <f ca="1">IF(B79&lt;TODAY(), AVERAGE(A$8:A79), "NA")</f>
        <v>NA</v>
      </c>
      <c r="H80" s="31" t="str">
        <f ca="1">IF(B79&lt;TODAY(), AVERAGE(E$8:E79), "NA")</f>
        <v>NA</v>
      </c>
      <c r="I80" s="39" t="str">
        <f ca="1">IF(B79&lt;TODAY(), (SUMPRODUCT(A$8:A79,E$8:E79) - G80*SUM(E$8:E79) - H80*SUM(A$8:A79) + (A80-7)*G80*H80)/(SUMPRODUCT(A$8:A79,A$8:A79) - 2*G80*SUM(A$8:A79) + (A80-7)*G80*G80), "NA")</f>
        <v>NA</v>
      </c>
      <c r="J80" s="40" t="str">
        <f t="shared" ca="1" si="5"/>
        <v>NA</v>
      </c>
      <c r="L80" s="48" t="s">
        <v>112</v>
      </c>
      <c r="M80" s="49"/>
      <c r="N80" s="50">
        <v>44249</v>
      </c>
      <c r="O80" s="9" t="s">
        <v>4</v>
      </c>
      <c r="P80" s="51">
        <v>44250</v>
      </c>
      <c r="Q80" s="9">
        <v>1</v>
      </c>
      <c r="R80" s="52" t="s">
        <v>8</v>
      </c>
      <c r="S80" s="51">
        <v>44260</v>
      </c>
      <c r="T80" s="9">
        <v>11</v>
      </c>
      <c r="V80" s="48" t="s">
        <v>112</v>
      </c>
      <c r="W80" s="49"/>
      <c r="X80" s="50">
        <v>44249</v>
      </c>
      <c r="Y80" s="9" t="s">
        <v>4</v>
      </c>
      <c r="Z80" s="51">
        <v>44250</v>
      </c>
      <c r="AA80" s="9">
        <v>1</v>
      </c>
      <c r="AB80" s="52" t="s">
        <v>8</v>
      </c>
      <c r="AC80" s="51">
        <v>44260</v>
      </c>
      <c r="AD80" s="9">
        <v>11</v>
      </c>
      <c r="AF80" s="48" t="s">
        <v>112</v>
      </c>
      <c r="AG80" s="49"/>
      <c r="AH80" s="50">
        <v>44249</v>
      </c>
      <c r="AI80" s="9" t="s">
        <v>4</v>
      </c>
      <c r="AJ80" s="51">
        <v>44250</v>
      </c>
      <c r="AK80" s="9">
        <v>1</v>
      </c>
      <c r="AL80" s="52" t="s">
        <v>8</v>
      </c>
      <c r="AM80" s="51">
        <v>44260</v>
      </c>
      <c r="AN80" s="9">
        <v>11</v>
      </c>
      <c r="AP80" s="48" t="s">
        <v>112</v>
      </c>
      <c r="AQ80" s="49"/>
      <c r="AR80" s="50">
        <v>44249</v>
      </c>
      <c r="AS80" s="9" t="s">
        <v>4</v>
      </c>
      <c r="AT80" s="51">
        <v>44250</v>
      </c>
      <c r="AU80" s="9">
        <v>1</v>
      </c>
      <c r="AV80" s="52" t="s">
        <v>8</v>
      </c>
      <c r="AW80" s="51">
        <v>44260</v>
      </c>
      <c r="AX80" s="9">
        <v>11</v>
      </c>
      <c r="AZ80" s="48" t="s">
        <v>112</v>
      </c>
      <c r="BA80" s="49"/>
      <c r="BB80" s="50">
        <v>44249</v>
      </c>
      <c r="BC80" s="9" t="s">
        <v>4</v>
      </c>
      <c r="BD80" s="51">
        <v>44250</v>
      </c>
      <c r="BE80" s="9">
        <v>1</v>
      </c>
      <c r="BF80" s="52" t="s">
        <v>8</v>
      </c>
      <c r="BG80" s="51">
        <v>44260</v>
      </c>
      <c r="BH80" s="9">
        <v>11</v>
      </c>
    </row>
    <row r="81" spans="1:60" x14ac:dyDescent="0.2">
      <c r="A81" s="2">
        <v>80</v>
      </c>
      <c r="B81" s="29">
        <v>44265</v>
      </c>
      <c r="C81" s="30"/>
      <c r="D81" s="30" t="str">
        <f t="shared" ca="1" si="3"/>
        <v>NA</v>
      </c>
      <c r="E81" s="31" t="str">
        <f t="shared" ca="1" si="4"/>
        <v>NA</v>
      </c>
      <c r="F81" s="66"/>
      <c r="G81" s="33" t="str">
        <f ca="1">IF(B80&lt;TODAY(), AVERAGE(A$8:A80), "NA")</f>
        <v>NA</v>
      </c>
      <c r="H81" s="31" t="str">
        <f ca="1">IF(B80&lt;TODAY(), AVERAGE(E$8:E80), "NA")</f>
        <v>NA</v>
      </c>
      <c r="I81" s="39" t="str">
        <f ca="1">IF(B80&lt;TODAY(), (SUMPRODUCT(A$8:A80,E$8:E80) - G81*SUM(E$8:E80) - H81*SUM(A$8:A80) + (A81-7)*G81*H81)/(SUMPRODUCT(A$8:A80,A$8:A80) - 2*G81*SUM(A$8:A80) + (A81-7)*G81*G81), "NA")</f>
        <v>NA</v>
      </c>
      <c r="J81" s="40" t="str">
        <f t="shared" ca="1" si="5"/>
        <v>NA</v>
      </c>
      <c r="L81" s="53" t="s">
        <v>113</v>
      </c>
      <c r="M81" s="54"/>
      <c r="N81" s="55">
        <v>1327.6365714285712</v>
      </c>
      <c r="O81" s="17" t="s">
        <v>5</v>
      </c>
      <c r="P81" s="56">
        <v>44308</v>
      </c>
      <c r="Q81" s="17">
        <v>59</v>
      </c>
      <c r="R81" s="57" t="s">
        <v>9</v>
      </c>
      <c r="S81" s="56">
        <v>44338</v>
      </c>
      <c r="T81" s="17">
        <v>89</v>
      </c>
      <c r="V81" s="53" t="s">
        <v>113</v>
      </c>
      <c r="W81" s="54"/>
      <c r="X81" s="55">
        <v>1327.6365714285712</v>
      </c>
      <c r="Y81" s="17" t="s">
        <v>5</v>
      </c>
      <c r="Z81" s="56">
        <v>44294</v>
      </c>
      <c r="AA81" s="17">
        <v>45</v>
      </c>
      <c r="AB81" s="57" t="s">
        <v>9</v>
      </c>
      <c r="AC81" s="56">
        <v>44316</v>
      </c>
      <c r="AD81" s="17">
        <v>67</v>
      </c>
      <c r="AF81" s="53" t="s">
        <v>113</v>
      </c>
      <c r="AG81" s="54"/>
      <c r="AH81" s="55">
        <v>1327.6365714285712</v>
      </c>
      <c r="AI81" s="17" t="s">
        <v>5</v>
      </c>
      <c r="AJ81" s="56">
        <v>44309</v>
      </c>
      <c r="AK81" s="17">
        <v>60</v>
      </c>
      <c r="AL81" s="57" t="s">
        <v>9</v>
      </c>
      <c r="AM81" s="56">
        <v>44343</v>
      </c>
      <c r="AN81" s="17">
        <v>94</v>
      </c>
      <c r="AP81" s="53" t="s">
        <v>113</v>
      </c>
      <c r="AQ81" s="54"/>
      <c r="AR81" s="55">
        <v>1327.6365714285712</v>
      </c>
      <c r="AS81" s="17" t="s">
        <v>5</v>
      </c>
      <c r="AT81" s="56">
        <v>44291</v>
      </c>
      <c r="AU81" s="17">
        <v>42</v>
      </c>
      <c r="AV81" s="57" t="s">
        <v>9</v>
      </c>
      <c r="AW81" s="56">
        <v>44309</v>
      </c>
      <c r="AX81" s="17">
        <v>60</v>
      </c>
      <c r="AZ81" s="53" t="s">
        <v>113</v>
      </c>
      <c r="BA81" s="54"/>
      <c r="BB81" s="55">
        <v>1327.6365714285712</v>
      </c>
      <c r="BC81" s="17" t="s">
        <v>5</v>
      </c>
      <c r="BD81" s="56">
        <v>44290</v>
      </c>
      <c r="BE81" s="17">
        <v>41</v>
      </c>
      <c r="BF81" s="57" t="s">
        <v>9</v>
      </c>
      <c r="BG81" s="56">
        <v>44301</v>
      </c>
      <c r="BH81" s="17">
        <v>52</v>
      </c>
    </row>
    <row r="82" spans="1:60" x14ac:dyDescent="0.2">
      <c r="A82" s="2">
        <v>81</v>
      </c>
      <c r="B82" s="29">
        <v>44266</v>
      </c>
      <c r="C82" s="30"/>
      <c r="D82" s="30" t="str">
        <f t="shared" ca="1" si="3"/>
        <v>NA</v>
      </c>
      <c r="E82" s="31" t="str">
        <f t="shared" ca="1" si="4"/>
        <v>NA</v>
      </c>
      <c r="F82" s="66"/>
      <c r="G82" s="33" t="str">
        <f ca="1">IF(B81&lt;TODAY(), AVERAGE(A$8:A81), "NA")</f>
        <v>NA</v>
      </c>
      <c r="H82" s="31" t="str">
        <f ca="1">IF(B81&lt;TODAY(), AVERAGE(E$8:E81), "NA")</f>
        <v>NA</v>
      </c>
      <c r="I82" s="39" t="str">
        <f ca="1">IF(B81&lt;TODAY(), (SUMPRODUCT(A$8:A81,E$8:E81) - G82*SUM(E$8:E81) - H82*SUM(A$8:A81) + (A82-7)*G82*H82)/(SUMPRODUCT(A$8:A81,A$8:A81) - 2*G82*SUM(A$8:A81) + (A82-7)*G82*G82), "NA")</f>
        <v>NA</v>
      </c>
      <c r="J82" s="40" t="str">
        <f t="shared" ca="1" si="5"/>
        <v>NA</v>
      </c>
      <c r="L82" s="53" t="s">
        <v>114</v>
      </c>
      <c r="M82" s="54"/>
      <c r="N82" s="58">
        <v>63</v>
      </c>
      <c r="O82" s="17" t="s">
        <v>6</v>
      </c>
      <c r="P82" s="56">
        <v>44404</v>
      </c>
      <c r="Q82" s="17">
        <v>155</v>
      </c>
      <c r="R82" s="57" t="s">
        <v>10</v>
      </c>
      <c r="S82" s="56">
        <v>44456</v>
      </c>
      <c r="T82" s="17">
        <v>207</v>
      </c>
      <c r="V82" s="53" t="s">
        <v>115</v>
      </c>
      <c r="W82" s="54"/>
      <c r="X82" s="58">
        <v>1827.4569164192944</v>
      </c>
      <c r="Y82" s="17" t="s">
        <v>6</v>
      </c>
      <c r="Z82" s="56">
        <v>44365</v>
      </c>
      <c r="AA82" s="17">
        <v>116</v>
      </c>
      <c r="AB82" s="57" t="s">
        <v>10</v>
      </c>
      <c r="AC82" s="56">
        <v>44404</v>
      </c>
      <c r="AD82" s="17">
        <v>155</v>
      </c>
      <c r="AF82" s="53" t="s">
        <v>115</v>
      </c>
      <c r="AG82" s="54"/>
      <c r="AH82" s="58">
        <v>1250</v>
      </c>
      <c r="AI82" s="17" t="s">
        <v>6</v>
      </c>
      <c r="AJ82" s="56">
        <v>44410</v>
      </c>
      <c r="AK82" s="17">
        <v>161</v>
      </c>
      <c r="AL82" s="57" t="s">
        <v>10</v>
      </c>
      <c r="AM82" s="56">
        <v>44470</v>
      </c>
      <c r="AN82" s="17">
        <v>221</v>
      </c>
      <c r="AP82" s="53" t="s">
        <v>115</v>
      </c>
      <c r="AQ82" s="54"/>
      <c r="AR82" s="58">
        <v>2000</v>
      </c>
      <c r="AS82" s="17" t="s">
        <v>6</v>
      </c>
      <c r="AT82" s="56">
        <v>44355</v>
      </c>
      <c r="AU82" s="17">
        <v>106</v>
      </c>
      <c r="AV82" s="57" t="s">
        <v>10</v>
      </c>
      <c r="AW82" s="56">
        <v>44390</v>
      </c>
      <c r="AX82" s="17">
        <v>141</v>
      </c>
      <c r="AZ82" s="53" t="s">
        <v>115</v>
      </c>
      <c r="BA82" s="54"/>
      <c r="BB82" s="58">
        <v>3000</v>
      </c>
      <c r="BC82" s="17" t="s">
        <v>6</v>
      </c>
      <c r="BD82" s="56">
        <v>44332</v>
      </c>
      <c r="BE82" s="17">
        <v>83</v>
      </c>
      <c r="BF82" s="57" t="s">
        <v>10</v>
      </c>
      <c r="BG82" s="56">
        <v>44356</v>
      </c>
      <c r="BH82" s="17">
        <v>107</v>
      </c>
    </row>
    <row r="83" spans="1:60" x14ac:dyDescent="0.2">
      <c r="A83" s="2">
        <v>82</v>
      </c>
      <c r="B83" s="29">
        <v>44267</v>
      </c>
      <c r="C83" s="30"/>
      <c r="D83" s="30" t="str">
        <f t="shared" ca="1" si="3"/>
        <v>NA</v>
      </c>
      <c r="E83" s="31" t="str">
        <f t="shared" ca="1" si="4"/>
        <v>NA</v>
      </c>
      <c r="F83" s="66"/>
      <c r="G83" s="33" t="str">
        <f ca="1">IF(B82&lt;TODAY(), AVERAGE(A$8:A82), "NA")</f>
        <v>NA</v>
      </c>
      <c r="H83" s="31" t="str">
        <f ca="1">IF(B82&lt;TODAY(), AVERAGE(E$8:E82), "NA")</f>
        <v>NA</v>
      </c>
      <c r="I83" s="39" t="str">
        <f ca="1">IF(B82&lt;TODAY(), (SUMPRODUCT(A$8:A82,E$8:E82) - G83*SUM(E$8:E82) - H83*SUM(A$8:A82) + (A83-7)*G83*H83)/(SUMPRODUCT(A$8:A82,A$8:A82) - 2*G83*SUM(A$8:A82) + (A83-7)*G83*G83), "NA")</f>
        <v>NA</v>
      </c>
      <c r="J83" s="40" t="str">
        <f t="shared" ca="1" si="5"/>
        <v>NA</v>
      </c>
      <c r="L83" s="53" t="s">
        <v>116</v>
      </c>
      <c r="M83" s="54"/>
      <c r="N83" s="59">
        <v>28.615142520261681</v>
      </c>
      <c r="O83" s="17" t="s">
        <v>7</v>
      </c>
      <c r="P83" s="56">
        <v>44500</v>
      </c>
      <c r="Q83" s="17">
        <v>251</v>
      </c>
      <c r="R83" s="57" t="s">
        <v>11</v>
      </c>
      <c r="S83" s="56">
        <v>44584</v>
      </c>
      <c r="T83" s="17">
        <v>335</v>
      </c>
      <c r="V83" s="53" t="s">
        <v>117</v>
      </c>
      <c r="W83" s="54"/>
      <c r="X83" s="58">
        <v>0</v>
      </c>
      <c r="Y83" s="17" t="s">
        <v>7</v>
      </c>
      <c r="Z83" s="56">
        <v>44435</v>
      </c>
      <c r="AA83" s="17">
        <v>186</v>
      </c>
      <c r="AB83" s="57" t="s">
        <v>11</v>
      </c>
      <c r="AC83" s="56">
        <v>44493</v>
      </c>
      <c r="AD83" s="17">
        <v>244</v>
      </c>
      <c r="AF83" s="53" t="s">
        <v>117</v>
      </c>
      <c r="AG83" s="54"/>
      <c r="AH83" s="58">
        <v>0</v>
      </c>
      <c r="AI83" s="17" t="s">
        <v>7</v>
      </c>
      <c r="AJ83" s="56">
        <v>44515</v>
      </c>
      <c r="AK83" s="17">
        <v>266</v>
      </c>
      <c r="AL83" s="57" t="s">
        <v>11</v>
      </c>
      <c r="AM83" s="56">
        <v>44599</v>
      </c>
      <c r="AN83" s="17">
        <v>350</v>
      </c>
      <c r="AP83" s="53" t="s">
        <v>117</v>
      </c>
      <c r="AQ83" s="54"/>
      <c r="AR83" s="58">
        <v>7</v>
      </c>
      <c r="AS83" s="17" t="s">
        <v>7</v>
      </c>
      <c r="AT83" s="56">
        <v>44421</v>
      </c>
      <c r="AU83" s="17">
        <v>172</v>
      </c>
      <c r="AV83" s="57" t="s">
        <v>11</v>
      </c>
      <c r="AW83" s="56">
        <v>44475</v>
      </c>
      <c r="AX83" s="17">
        <v>226</v>
      </c>
      <c r="AZ83" s="53" t="s">
        <v>117</v>
      </c>
      <c r="BA83" s="54"/>
      <c r="BB83" s="58">
        <v>41</v>
      </c>
      <c r="BC83" s="17" t="s">
        <v>7</v>
      </c>
      <c r="BD83" s="56">
        <v>44374</v>
      </c>
      <c r="BE83" s="17">
        <v>125</v>
      </c>
      <c r="BF83" s="57" t="s">
        <v>11</v>
      </c>
      <c r="BG83" s="56">
        <v>44410</v>
      </c>
      <c r="BH83" s="17">
        <v>161</v>
      </c>
    </row>
    <row r="84" spans="1:60" x14ac:dyDescent="0.2">
      <c r="A84" s="2">
        <v>83</v>
      </c>
      <c r="B84" s="29">
        <v>44268</v>
      </c>
      <c r="C84" s="30"/>
      <c r="D84" s="30" t="str">
        <f t="shared" ca="1" si="3"/>
        <v>NA</v>
      </c>
      <c r="E84" s="31" t="str">
        <f t="shared" ca="1" si="4"/>
        <v>NA</v>
      </c>
      <c r="F84" s="66"/>
      <c r="G84" s="33" t="str">
        <f ca="1">IF(B83&lt;TODAY(), AVERAGE(A$8:A83), "NA")</f>
        <v>NA</v>
      </c>
      <c r="H84" s="31" t="str">
        <f ca="1">IF(B83&lt;TODAY(), AVERAGE(E$8:E83), "NA")</f>
        <v>NA</v>
      </c>
      <c r="I84" s="39" t="str">
        <f ca="1">IF(B83&lt;TODAY(), (SUMPRODUCT(A$8:A83,E$8:E83) - G84*SUM(E$8:E83) - H84*SUM(A$8:A83) + (A84-7)*G84*H84)/(SUMPRODUCT(A$8:A83,A$8:A83) - 2*G84*SUM(A$8:A83) + (A84-7)*G84*G84), "NA")</f>
        <v>NA</v>
      </c>
      <c r="J84" s="40" t="str">
        <f t="shared" ca="1" si="5"/>
        <v>NA</v>
      </c>
      <c r="L84" s="60" t="s">
        <v>118</v>
      </c>
      <c r="M84" s="61"/>
      <c r="N84" s="62">
        <v>24.702937642808592</v>
      </c>
      <c r="O84" s="63" t="s">
        <v>119</v>
      </c>
      <c r="P84" s="64">
        <v>44275</v>
      </c>
      <c r="Q84" s="20">
        <v>26</v>
      </c>
      <c r="R84" s="65" t="s">
        <v>12</v>
      </c>
      <c r="S84" s="64">
        <v>44706</v>
      </c>
      <c r="T84" s="20">
        <v>457</v>
      </c>
      <c r="V84" s="60" t="s">
        <v>120</v>
      </c>
      <c r="W84" s="61"/>
      <c r="X84" s="63">
        <v>1827.4569164192944</v>
      </c>
      <c r="Y84" s="63" t="s">
        <v>119</v>
      </c>
      <c r="Z84" s="64">
        <v>44268</v>
      </c>
      <c r="AA84" s="20">
        <v>19</v>
      </c>
      <c r="AB84" s="65" t="s">
        <v>12</v>
      </c>
      <c r="AC84" s="64">
        <v>44583</v>
      </c>
      <c r="AD84" s="20">
        <v>334</v>
      </c>
      <c r="AF84" s="60" t="s">
        <v>120</v>
      </c>
      <c r="AG84" s="61"/>
      <c r="AH84" s="63">
        <v>1250</v>
      </c>
      <c r="AI84" s="63" t="s">
        <v>119</v>
      </c>
      <c r="AJ84" s="64">
        <v>44277</v>
      </c>
      <c r="AK84" s="20">
        <v>28</v>
      </c>
      <c r="AL84" s="65" t="s">
        <v>12</v>
      </c>
      <c r="AM84" s="64">
        <v>44735</v>
      </c>
      <c r="AN84" s="20">
        <v>486</v>
      </c>
      <c r="AP84" s="60" t="s">
        <v>120</v>
      </c>
      <c r="AQ84" s="61"/>
      <c r="AR84" s="63">
        <v>1827.4569164192944</v>
      </c>
      <c r="AS84" s="63" t="s">
        <v>119</v>
      </c>
      <c r="AT84" s="64">
        <v>44266</v>
      </c>
      <c r="AU84" s="20">
        <v>17</v>
      </c>
      <c r="AV84" s="65" t="s">
        <v>12</v>
      </c>
      <c r="AW84" s="64">
        <v>44559</v>
      </c>
      <c r="AX84" s="20">
        <v>310</v>
      </c>
      <c r="AZ84" s="60" t="s">
        <v>120</v>
      </c>
      <c r="BA84" s="61"/>
      <c r="BB84" s="63">
        <v>1827.4569164192944</v>
      </c>
      <c r="BC84" s="63" t="s">
        <v>119</v>
      </c>
      <c r="BD84" s="64">
        <v>44265</v>
      </c>
      <c r="BE84" s="20">
        <v>16</v>
      </c>
      <c r="BF84" s="65" t="s">
        <v>12</v>
      </c>
      <c r="BG84" s="64">
        <v>44467</v>
      </c>
      <c r="BH84" s="20">
        <v>218</v>
      </c>
    </row>
    <row r="85" spans="1:60" x14ac:dyDescent="0.2">
      <c r="A85" s="2">
        <v>84</v>
      </c>
      <c r="B85" s="29">
        <v>44269</v>
      </c>
      <c r="C85" s="30"/>
      <c r="D85" s="30" t="str">
        <f t="shared" ca="1" si="3"/>
        <v>NA</v>
      </c>
      <c r="E85" s="31" t="str">
        <f t="shared" ca="1" si="4"/>
        <v>NA</v>
      </c>
      <c r="F85" s="66"/>
      <c r="G85" s="33" t="str">
        <f ca="1">IF(B84&lt;TODAY(), AVERAGE(A$8:A84), "NA")</f>
        <v>NA</v>
      </c>
      <c r="H85" s="31" t="str">
        <f ca="1">IF(B84&lt;TODAY(), AVERAGE(E$8:E84), "NA")</f>
        <v>NA</v>
      </c>
      <c r="I85" s="39" t="str">
        <f ca="1">IF(B84&lt;TODAY(), (SUMPRODUCT(A$8:A84,E$8:E84) - G85*SUM(E$8:E84) - H85*SUM(A$8:A84) + (A85-7)*G85*H85)/(SUMPRODUCT(A$8:A84,A$8:A84) - 2*G85*SUM(A$8:A84) + (A85-7)*G85*G85), "NA")</f>
        <v>NA</v>
      </c>
      <c r="J85" s="40" t="str">
        <f t="shared" ca="1" si="5"/>
        <v>NA</v>
      </c>
      <c r="L85" s="35"/>
      <c r="M85" s="35"/>
      <c r="N85" s="35"/>
      <c r="O85" s="35"/>
      <c r="P85" s="35"/>
      <c r="Q85" s="35"/>
      <c r="R85" s="35"/>
      <c r="S85" s="35"/>
      <c r="T85" s="35"/>
      <c r="U85" s="25"/>
      <c r="W85" s="35"/>
      <c r="X85" s="35"/>
      <c r="Y85" s="35"/>
      <c r="Z85" s="35"/>
      <c r="AA85" s="35"/>
      <c r="AB85" s="35"/>
      <c r="AC85" s="35"/>
      <c r="AD85" s="35"/>
      <c r="AE85" s="35"/>
      <c r="AG85" s="35"/>
      <c r="AH85" s="35"/>
      <c r="AI85" s="35"/>
      <c r="AJ85" s="35"/>
      <c r="AK85" s="35"/>
      <c r="AL85" s="35"/>
      <c r="AM85" s="35"/>
      <c r="AN85" s="35"/>
      <c r="AO85" s="35"/>
      <c r="AQ85" s="5"/>
      <c r="AR85" s="5"/>
      <c r="AS85" s="5"/>
      <c r="AT85" s="5"/>
      <c r="AU85" s="5"/>
      <c r="AV85" s="5"/>
      <c r="AW85" s="5"/>
      <c r="AX85" s="5"/>
      <c r="AY85" s="5"/>
      <c r="BA85" s="5"/>
      <c r="BB85" s="5"/>
      <c r="BC85" s="5"/>
      <c r="BD85" s="5"/>
      <c r="BE85" s="5"/>
      <c r="BF85" s="5"/>
      <c r="BG85" s="5"/>
    </row>
    <row r="86" spans="1:60" x14ac:dyDescent="0.2">
      <c r="A86" s="2">
        <v>85</v>
      </c>
      <c r="B86" s="29">
        <v>44270</v>
      </c>
      <c r="C86" s="30"/>
      <c r="D86" s="30" t="str">
        <f t="shared" ca="1" si="3"/>
        <v>NA</v>
      </c>
      <c r="E86" s="31" t="str">
        <f t="shared" ca="1" si="4"/>
        <v>NA</v>
      </c>
      <c r="F86" s="66"/>
      <c r="G86" s="33" t="str">
        <f ca="1">IF(B85&lt;TODAY(), AVERAGE(A$8:A85), "NA")</f>
        <v>NA</v>
      </c>
      <c r="H86" s="31" t="str">
        <f ca="1">IF(B85&lt;TODAY(), AVERAGE(E$8:E85), "NA")</f>
        <v>NA</v>
      </c>
      <c r="I86" s="39" t="str">
        <f ca="1">IF(B85&lt;TODAY(), (SUMPRODUCT(A$8:A85,E$8:E85) - G86*SUM(E$8:E85) - H86*SUM(A$8:A85) + (A86-7)*G86*H86)/(SUMPRODUCT(A$8:A85,A$8:A85) - 2*G86*SUM(A$8:A85) + (A86-7)*G86*G86), "NA")</f>
        <v>NA</v>
      </c>
      <c r="J86" s="40" t="str">
        <f t="shared" ca="1" si="5"/>
        <v>NA</v>
      </c>
      <c r="L86" s="37" t="str">
        <f>CONCATENATE("Vaccination schedule based on 7 day average daily doses given as of ", MONTH(N88-1), "/", DAY(N88-1), "/", YEAR(N88-1))</f>
        <v>Vaccination schedule based on 7 day average daily doses given as of 2/20/2021</v>
      </c>
      <c r="M86" s="37"/>
      <c r="N86" s="37"/>
      <c r="O86" s="37"/>
      <c r="P86" s="37"/>
      <c r="Q86" s="37"/>
      <c r="R86" s="37"/>
      <c r="S86" s="37"/>
      <c r="T86" s="37"/>
      <c r="U86" s="38"/>
      <c r="V86" s="37" t="str">
        <f>CONCATENATE("Vaccination schedule based on hitting the predicted average of ", FIXED(1000*X90, -3), " doses per day as of ",  MONTH(X88-1), "/", DAY(X88-1), "/", YEAR(X88-1))</f>
        <v>Vaccination schedule based on hitting the predicted average of 1,835,000 doses per day as of 2/20/2021</v>
      </c>
      <c r="W86" s="37"/>
      <c r="X86" s="37"/>
      <c r="Y86" s="37"/>
      <c r="Z86" s="37"/>
      <c r="AA86" s="37"/>
      <c r="AB86" s="37"/>
      <c r="AC86" s="37"/>
      <c r="AD86" s="37"/>
      <c r="AE86" s="38"/>
      <c r="AF86" s="37" t="str">
        <f>CONCATENATE("Vaccination schedule based on hitting target of ", FIXED(1000*AH90,0), " doses per day")</f>
        <v>Vaccination schedule based on hitting target of 1,250,000 doses per day</v>
      </c>
      <c r="AG86" s="37"/>
      <c r="AH86" s="37"/>
      <c r="AI86" s="37"/>
      <c r="AJ86" s="37"/>
      <c r="AK86" s="37"/>
      <c r="AL86" s="37"/>
      <c r="AM86" s="37"/>
      <c r="AN86" s="37"/>
      <c r="AO86" s="38"/>
      <c r="AP86" s="37" t="str">
        <f>CONCATENATE("Vaccination schedule based on hitting target of ", FIXED(1000*AR90,0), " doses per day")</f>
        <v>Vaccination schedule based on hitting target of 2,000,000 doses per day</v>
      </c>
      <c r="AQ86" s="37"/>
      <c r="AR86" s="37"/>
      <c r="AS86" s="37"/>
      <c r="AT86" s="37"/>
      <c r="AU86" s="37"/>
      <c r="AV86" s="37"/>
      <c r="AW86" s="37"/>
      <c r="AX86" s="37"/>
      <c r="AZ86" s="36" t="str">
        <f>CONCATENATE("Vaccination schedule based on hitting target of ", FIXED(1000*BB90,0), " doses per day")</f>
        <v>Vaccination schedule based on hitting target of 3,000,000 doses per day</v>
      </c>
      <c r="BA86" s="36"/>
      <c r="BB86" s="36"/>
      <c r="BC86" s="36"/>
      <c r="BD86" s="36"/>
      <c r="BE86" s="36"/>
      <c r="BF86" s="36"/>
      <c r="BG86" s="36"/>
      <c r="BH86" s="36"/>
    </row>
    <row r="87" spans="1:60" x14ac:dyDescent="0.2">
      <c r="A87" s="2">
        <v>86</v>
      </c>
      <c r="B87" s="29">
        <v>44271</v>
      </c>
      <c r="C87" s="30"/>
      <c r="D87" s="30" t="str">
        <f t="shared" ca="1" si="3"/>
        <v>NA</v>
      </c>
      <c r="E87" s="31" t="str">
        <f t="shared" ca="1" si="4"/>
        <v>NA</v>
      </c>
      <c r="F87" s="66"/>
      <c r="G87" s="33" t="str">
        <f ca="1">IF(B86&lt;TODAY(), AVERAGE(A$8:A86), "NA")</f>
        <v>NA</v>
      </c>
      <c r="H87" s="31" t="str">
        <f ca="1">IF(B86&lt;TODAY(), AVERAGE(E$8:E86), "NA")</f>
        <v>NA</v>
      </c>
      <c r="I87" s="39" t="str">
        <f ca="1">IF(B86&lt;TODAY(), (SUMPRODUCT(A$8:A86,E$8:E86) - G87*SUM(E$8:E86) - H87*SUM(A$8:A86) + (A87-7)*G87*H87)/(SUMPRODUCT(A$8:A86,A$8:A86) - 2*G87*SUM(A$8:A86) + (A87-7)*G87*G87), "NA")</f>
        <v>NA</v>
      </c>
      <c r="J87" s="40" t="str">
        <f t="shared" ca="1" si="5"/>
        <v>NA</v>
      </c>
      <c r="L87" s="41" t="s">
        <v>108</v>
      </c>
      <c r="M87" s="42"/>
      <c r="N87" s="43"/>
      <c r="O87" s="44" t="s">
        <v>109</v>
      </c>
      <c r="P87" s="10" t="s">
        <v>110</v>
      </c>
      <c r="Q87" s="12" t="s">
        <v>111</v>
      </c>
      <c r="R87" s="44" t="s">
        <v>109</v>
      </c>
      <c r="S87" s="10" t="s">
        <v>110</v>
      </c>
      <c r="T87" s="12" t="s">
        <v>111</v>
      </c>
      <c r="V87" s="45" t="s">
        <v>108</v>
      </c>
      <c r="W87" s="46"/>
      <c r="X87" s="47"/>
      <c r="Y87" s="12" t="s">
        <v>109</v>
      </c>
      <c r="Z87" s="10" t="s">
        <v>110</v>
      </c>
      <c r="AA87" s="12" t="s">
        <v>111</v>
      </c>
      <c r="AB87" s="44" t="s">
        <v>109</v>
      </c>
      <c r="AC87" s="10" t="s">
        <v>110</v>
      </c>
      <c r="AD87" s="12" t="s">
        <v>111</v>
      </c>
      <c r="AF87" s="45" t="s">
        <v>108</v>
      </c>
      <c r="AG87" s="46"/>
      <c r="AH87" s="47"/>
      <c r="AI87" s="12" t="s">
        <v>109</v>
      </c>
      <c r="AJ87" s="10" t="s">
        <v>110</v>
      </c>
      <c r="AK87" s="12" t="s">
        <v>111</v>
      </c>
      <c r="AL87" s="44" t="s">
        <v>109</v>
      </c>
      <c r="AM87" s="10" t="s">
        <v>110</v>
      </c>
      <c r="AN87" s="12" t="s">
        <v>111</v>
      </c>
      <c r="AP87" s="45" t="s">
        <v>108</v>
      </c>
      <c r="AQ87" s="46"/>
      <c r="AR87" s="47"/>
      <c r="AS87" s="12" t="s">
        <v>109</v>
      </c>
      <c r="AT87" s="10" t="s">
        <v>110</v>
      </c>
      <c r="AU87" s="12" t="s">
        <v>111</v>
      </c>
      <c r="AV87" s="44" t="s">
        <v>109</v>
      </c>
      <c r="AW87" s="10" t="s">
        <v>110</v>
      </c>
      <c r="AX87" s="12" t="s">
        <v>111</v>
      </c>
      <c r="AZ87" s="45" t="s">
        <v>108</v>
      </c>
      <c r="BA87" s="46"/>
      <c r="BB87" s="47"/>
      <c r="BC87" s="12" t="s">
        <v>109</v>
      </c>
      <c r="BD87" s="10" t="s">
        <v>110</v>
      </c>
      <c r="BE87" s="12" t="s">
        <v>111</v>
      </c>
      <c r="BF87" s="44" t="s">
        <v>109</v>
      </c>
      <c r="BG87" s="10" t="s">
        <v>110</v>
      </c>
      <c r="BH87" s="12" t="s">
        <v>111</v>
      </c>
    </row>
    <row r="88" spans="1:60" x14ac:dyDescent="0.2">
      <c r="A88" s="2">
        <v>87</v>
      </c>
      <c r="B88" s="29">
        <v>44272</v>
      </c>
      <c r="C88" s="30"/>
      <c r="D88" s="30" t="str">
        <f t="shared" ca="1" si="3"/>
        <v>NA</v>
      </c>
      <c r="E88" s="31" t="str">
        <f t="shared" ca="1" si="4"/>
        <v>NA</v>
      </c>
      <c r="F88" s="66"/>
      <c r="G88" s="33" t="str">
        <f ca="1">IF(B87&lt;TODAY(), AVERAGE(A$8:A87), "NA")</f>
        <v>NA</v>
      </c>
      <c r="H88" s="31" t="str">
        <f ca="1">IF(B87&lt;TODAY(), AVERAGE(E$8:E87), "NA")</f>
        <v>NA</v>
      </c>
      <c r="I88" s="39" t="str">
        <f ca="1">IF(B87&lt;TODAY(), (SUMPRODUCT(A$8:A87,E$8:E87) - G88*SUM(E$8:E87) - H88*SUM(A$8:A87) + (A88-7)*G88*H88)/(SUMPRODUCT(A$8:A87,A$8:A87) - 2*G88*SUM(A$8:A87) + (A88-7)*G88*G88), "NA")</f>
        <v>NA</v>
      </c>
      <c r="J88" s="40" t="str">
        <f t="shared" ca="1" si="5"/>
        <v>NA</v>
      </c>
      <c r="L88" s="48" t="s">
        <v>112</v>
      </c>
      <c r="M88" s="49"/>
      <c r="N88" s="50">
        <v>44248</v>
      </c>
      <c r="O88" s="9" t="s">
        <v>4</v>
      </c>
      <c r="P88" s="51">
        <v>44250</v>
      </c>
      <c r="Q88" s="9">
        <v>2</v>
      </c>
      <c r="R88" s="52" t="s">
        <v>8</v>
      </c>
      <c r="S88" s="51">
        <v>44260</v>
      </c>
      <c r="T88" s="9">
        <v>12</v>
      </c>
      <c r="V88" s="48" t="s">
        <v>112</v>
      </c>
      <c r="W88" s="49"/>
      <c r="X88" s="50">
        <v>44248</v>
      </c>
      <c r="Y88" s="9" t="s">
        <v>4</v>
      </c>
      <c r="Z88" s="51">
        <v>44250</v>
      </c>
      <c r="AA88" s="9">
        <v>2</v>
      </c>
      <c r="AB88" s="52" t="s">
        <v>8</v>
      </c>
      <c r="AC88" s="51">
        <v>44260</v>
      </c>
      <c r="AD88" s="9">
        <v>12</v>
      </c>
      <c r="AF88" s="48" t="s">
        <v>112</v>
      </c>
      <c r="AG88" s="49"/>
      <c r="AH88" s="50">
        <v>44248</v>
      </c>
      <c r="AI88" s="9" t="s">
        <v>4</v>
      </c>
      <c r="AJ88" s="51">
        <v>44250</v>
      </c>
      <c r="AK88" s="9">
        <v>2</v>
      </c>
      <c r="AL88" s="52" t="s">
        <v>8</v>
      </c>
      <c r="AM88" s="51">
        <v>44260</v>
      </c>
      <c r="AN88" s="9">
        <v>12</v>
      </c>
      <c r="AP88" s="48" t="s">
        <v>112</v>
      </c>
      <c r="AQ88" s="49"/>
      <c r="AR88" s="50">
        <v>44248</v>
      </c>
      <c r="AS88" s="9" t="s">
        <v>4</v>
      </c>
      <c r="AT88" s="51">
        <v>44250</v>
      </c>
      <c r="AU88" s="9">
        <v>2</v>
      </c>
      <c r="AV88" s="52" t="s">
        <v>8</v>
      </c>
      <c r="AW88" s="51">
        <v>44260</v>
      </c>
      <c r="AX88" s="9">
        <v>12</v>
      </c>
      <c r="AZ88" s="48" t="s">
        <v>112</v>
      </c>
      <c r="BA88" s="49"/>
      <c r="BB88" s="50">
        <v>44248</v>
      </c>
      <c r="BC88" s="9" t="s">
        <v>4</v>
      </c>
      <c r="BD88" s="51">
        <v>44250</v>
      </c>
      <c r="BE88" s="9">
        <v>2</v>
      </c>
      <c r="BF88" s="52" t="s">
        <v>8</v>
      </c>
      <c r="BG88" s="51">
        <v>44260</v>
      </c>
      <c r="BH88" s="9">
        <v>12</v>
      </c>
    </row>
    <row r="89" spans="1:60" x14ac:dyDescent="0.2">
      <c r="A89" s="2">
        <v>88</v>
      </c>
      <c r="B89" s="29">
        <v>44273</v>
      </c>
      <c r="C89" s="30"/>
      <c r="D89" s="30" t="str">
        <f t="shared" ca="1" si="3"/>
        <v>NA</v>
      </c>
      <c r="E89" s="31" t="str">
        <f t="shared" ca="1" si="4"/>
        <v>NA</v>
      </c>
      <c r="F89" s="66"/>
      <c r="G89" s="33" t="str">
        <f ca="1">IF(B88&lt;TODAY(), AVERAGE(A$8:A88), "NA")</f>
        <v>NA</v>
      </c>
      <c r="H89" s="31" t="str">
        <f ca="1">IF(B88&lt;TODAY(), AVERAGE(E$8:E88), "NA")</f>
        <v>NA</v>
      </c>
      <c r="I89" s="39" t="str">
        <f ca="1">IF(B88&lt;TODAY(), (SUMPRODUCT(A$8:A88,E$8:E88) - G89*SUM(E$8:E88) - H89*SUM(A$8:A88) + (A89-7)*G89*H89)/(SUMPRODUCT(A$8:A88,A$8:A88) - 2*G89*SUM(A$8:A88) + (A89-7)*G89*G89), "NA")</f>
        <v>NA</v>
      </c>
      <c r="J89" s="40" t="str">
        <f t="shared" ca="1" si="5"/>
        <v>NA</v>
      </c>
      <c r="L89" s="53" t="s">
        <v>113</v>
      </c>
      <c r="M89" s="54"/>
      <c r="N89" s="55">
        <v>1321.4974285714291</v>
      </c>
      <c r="O89" s="17" t="s">
        <v>5</v>
      </c>
      <c r="P89" s="56">
        <v>44308</v>
      </c>
      <c r="Q89" s="17">
        <v>60</v>
      </c>
      <c r="R89" s="57" t="s">
        <v>9</v>
      </c>
      <c r="S89" s="56">
        <v>44339</v>
      </c>
      <c r="T89" s="17">
        <v>91</v>
      </c>
      <c r="V89" s="53" t="s">
        <v>113</v>
      </c>
      <c r="W89" s="54"/>
      <c r="X89" s="55">
        <v>1321.4974285714291</v>
      </c>
      <c r="Y89" s="17" t="s">
        <v>5</v>
      </c>
      <c r="Z89" s="56">
        <v>44294</v>
      </c>
      <c r="AA89" s="17">
        <v>46</v>
      </c>
      <c r="AB89" s="57" t="s">
        <v>9</v>
      </c>
      <c r="AC89" s="56">
        <v>44315</v>
      </c>
      <c r="AD89" s="17">
        <v>67</v>
      </c>
      <c r="AF89" s="53" t="s">
        <v>113</v>
      </c>
      <c r="AG89" s="54"/>
      <c r="AH89" s="55">
        <v>1321.4974285714291</v>
      </c>
      <c r="AI89" s="17" t="s">
        <v>5</v>
      </c>
      <c r="AJ89" s="56">
        <v>44309</v>
      </c>
      <c r="AK89" s="17">
        <v>61</v>
      </c>
      <c r="AL89" s="57" t="s">
        <v>9</v>
      </c>
      <c r="AM89" s="56">
        <v>44343</v>
      </c>
      <c r="AN89" s="17">
        <v>95</v>
      </c>
      <c r="AP89" s="53" t="s">
        <v>113</v>
      </c>
      <c r="AQ89" s="54"/>
      <c r="AR89" s="55">
        <v>1321.4974285714291</v>
      </c>
      <c r="AS89" s="17" t="s">
        <v>5</v>
      </c>
      <c r="AT89" s="56">
        <v>44291</v>
      </c>
      <c r="AU89" s="17">
        <v>43</v>
      </c>
      <c r="AV89" s="57" t="s">
        <v>9</v>
      </c>
      <c r="AW89" s="56">
        <v>44309</v>
      </c>
      <c r="AX89" s="17">
        <v>61</v>
      </c>
      <c r="AZ89" s="53" t="s">
        <v>113</v>
      </c>
      <c r="BA89" s="54"/>
      <c r="BB89" s="55">
        <v>1321.4974285714291</v>
      </c>
      <c r="BC89" s="17" t="s">
        <v>5</v>
      </c>
      <c r="BD89" s="56">
        <v>44289</v>
      </c>
      <c r="BE89" s="17">
        <v>41</v>
      </c>
      <c r="BF89" s="57" t="s">
        <v>9</v>
      </c>
      <c r="BG89" s="56">
        <v>44300</v>
      </c>
      <c r="BH89" s="17">
        <v>52</v>
      </c>
    </row>
    <row r="90" spans="1:60" x14ac:dyDescent="0.2">
      <c r="A90" s="2">
        <v>89</v>
      </c>
      <c r="B90" s="29">
        <v>44274</v>
      </c>
      <c r="C90" s="30"/>
      <c r="D90" s="30" t="str">
        <f t="shared" ca="1" si="3"/>
        <v>NA</v>
      </c>
      <c r="E90" s="31" t="str">
        <f t="shared" ca="1" si="4"/>
        <v>NA</v>
      </c>
      <c r="F90" s="66"/>
      <c r="G90" s="33" t="str">
        <f ca="1">IF(B89&lt;TODAY(), AVERAGE(A$8:A89), "NA")</f>
        <v>NA</v>
      </c>
      <c r="H90" s="31" t="str">
        <f ca="1">IF(B89&lt;TODAY(), AVERAGE(E$8:E89), "NA")</f>
        <v>NA</v>
      </c>
      <c r="I90" s="39" t="str">
        <f ca="1">IF(B89&lt;TODAY(), (SUMPRODUCT(A$8:A89,E$8:E89) - G90*SUM(E$8:E89) - H90*SUM(A$8:A89) + (A90-7)*G90*H90)/(SUMPRODUCT(A$8:A89,A$8:A89) - 2*G90*SUM(A$8:A89) + (A90-7)*G90*G90), "NA")</f>
        <v>NA</v>
      </c>
      <c r="J90" s="40" t="str">
        <f t="shared" ca="1" si="5"/>
        <v>NA</v>
      </c>
      <c r="L90" s="53" t="s">
        <v>114</v>
      </c>
      <c r="M90" s="54"/>
      <c r="N90" s="58">
        <v>62</v>
      </c>
      <c r="O90" s="17" t="s">
        <v>6</v>
      </c>
      <c r="P90" s="56">
        <v>44404</v>
      </c>
      <c r="Q90" s="17">
        <v>156</v>
      </c>
      <c r="R90" s="57" t="s">
        <v>10</v>
      </c>
      <c r="S90" s="56">
        <v>44456</v>
      </c>
      <c r="T90" s="17">
        <v>208</v>
      </c>
      <c r="V90" s="53" t="s">
        <v>115</v>
      </c>
      <c r="W90" s="54"/>
      <c r="X90" s="58">
        <v>1834.5220582972577</v>
      </c>
      <c r="Y90" s="17" t="s">
        <v>6</v>
      </c>
      <c r="Z90" s="56">
        <v>44365</v>
      </c>
      <c r="AA90" s="17">
        <v>117</v>
      </c>
      <c r="AB90" s="57" t="s">
        <v>10</v>
      </c>
      <c r="AC90" s="56">
        <v>44404</v>
      </c>
      <c r="AD90" s="17">
        <v>156</v>
      </c>
      <c r="AF90" s="53" t="s">
        <v>115</v>
      </c>
      <c r="AG90" s="54"/>
      <c r="AH90" s="58">
        <v>1250</v>
      </c>
      <c r="AI90" s="17" t="s">
        <v>6</v>
      </c>
      <c r="AJ90" s="56">
        <v>44410</v>
      </c>
      <c r="AK90" s="17">
        <v>162</v>
      </c>
      <c r="AL90" s="57" t="s">
        <v>10</v>
      </c>
      <c r="AM90" s="56">
        <v>44473</v>
      </c>
      <c r="AN90" s="17">
        <v>225</v>
      </c>
      <c r="AP90" s="53" t="s">
        <v>115</v>
      </c>
      <c r="AQ90" s="54"/>
      <c r="AR90" s="58">
        <v>2000</v>
      </c>
      <c r="AS90" s="17" t="s">
        <v>6</v>
      </c>
      <c r="AT90" s="56">
        <v>44355</v>
      </c>
      <c r="AU90" s="17">
        <v>107</v>
      </c>
      <c r="AV90" s="57" t="s">
        <v>10</v>
      </c>
      <c r="AW90" s="56">
        <v>44390</v>
      </c>
      <c r="AX90" s="17">
        <v>142</v>
      </c>
      <c r="AZ90" s="53" t="s">
        <v>115</v>
      </c>
      <c r="BA90" s="54"/>
      <c r="BB90" s="58">
        <v>3000</v>
      </c>
      <c r="BC90" s="17" t="s">
        <v>6</v>
      </c>
      <c r="BD90" s="56">
        <v>44332</v>
      </c>
      <c r="BE90" s="17">
        <v>84</v>
      </c>
      <c r="BF90" s="57" t="s">
        <v>10</v>
      </c>
      <c r="BG90" s="56">
        <v>44355</v>
      </c>
      <c r="BH90" s="17">
        <v>107</v>
      </c>
    </row>
    <row r="91" spans="1:60" x14ac:dyDescent="0.2">
      <c r="A91" s="2">
        <v>90</v>
      </c>
      <c r="B91" s="29">
        <v>44275</v>
      </c>
      <c r="C91" s="30"/>
      <c r="D91" s="30" t="str">
        <f t="shared" ca="1" si="3"/>
        <v>NA</v>
      </c>
      <c r="E91" s="31" t="str">
        <f t="shared" ca="1" si="4"/>
        <v>NA</v>
      </c>
      <c r="F91" s="66"/>
      <c r="G91" s="33" t="str">
        <f ca="1">IF(B90&lt;TODAY(), AVERAGE(A$8:A90), "NA")</f>
        <v>NA</v>
      </c>
      <c r="H91" s="31" t="str">
        <f ca="1">IF(B90&lt;TODAY(), AVERAGE(E$8:E90), "NA")</f>
        <v>NA</v>
      </c>
      <c r="I91" s="39" t="str">
        <f ca="1">IF(B90&lt;TODAY(), (SUMPRODUCT(A$8:A90,E$8:E90) - G91*SUM(E$8:E90) - H91*SUM(A$8:A90) + (A91-7)*G91*H91)/(SUMPRODUCT(A$8:A90,A$8:A90) - 2*G91*SUM(A$8:A90) + (A91-7)*G91*G91), "NA")</f>
        <v>NA</v>
      </c>
      <c r="J91" s="40" t="str">
        <f t="shared" ca="1" si="5"/>
        <v>NA</v>
      </c>
      <c r="L91" s="53" t="s">
        <v>116</v>
      </c>
      <c r="M91" s="54"/>
      <c r="N91" s="59">
        <v>29.579474531024513</v>
      </c>
      <c r="O91" s="17" t="s">
        <v>7</v>
      </c>
      <c r="P91" s="56">
        <v>44500</v>
      </c>
      <c r="Q91" s="17">
        <v>252</v>
      </c>
      <c r="R91" s="57" t="s">
        <v>11</v>
      </c>
      <c r="S91" s="56">
        <v>44585</v>
      </c>
      <c r="T91" s="17">
        <v>337</v>
      </c>
      <c r="V91" s="53" t="s">
        <v>117</v>
      </c>
      <c r="W91" s="54"/>
      <c r="X91" s="58">
        <v>0</v>
      </c>
      <c r="Y91" s="17" t="s">
        <v>7</v>
      </c>
      <c r="Z91" s="56">
        <v>44434</v>
      </c>
      <c r="AA91" s="17">
        <v>186</v>
      </c>
      <c r="AB91" s="57" t="s">
        <v>11</v>
      </c>
      <c r="AC91" s="56">
        <v>44493</v>
      </c>
      <c r="AD91" s="17">
        <v>245</v>
      </c>
      <c r="AF91" s="53" t="s">
        <v>117</v>
      </c>
      <c r="AG91" s="54"/>
      <c r="AH91" s="58">
        <v>0</v>
      </c>
      <c r="AI91" s="17" t="s">
        <v>7</v>
      </c>
      <c r="AJ91" s="56">
        <v>44515</v>
      </c>
      <c r="AK91" s="17">
        <v>267</v>
      </c>
      <c r="AL91" s="57" t="s">
        <v>11</v>
      </c>
      <c r="AM91" s="56">
        <v>44599</v>
      </c>
      <c r="AN91" s="17">
        <v>351</v>
      </c>
      <c r="AP91" s="53" t="s">
        <v>117</v>
      </c>
      <c r="AQ91" s="54"/>
      <c r="AR91" s="58">
        <v>6</v>
      </c>
      <c r="AS91" s="17" t="s">
        <v>7</v>
      </c>
      <c r="AT91" s="56">
        <v>44421</v>
      </c>
      <c r="AU91" s="17">
        <v>173</v>
      </c>
      <c r="AV91" s="57" t="s">
        <v>11</v>
      </c>
      <c r="AW91" s="56">
        <v>44475</v>
      </c>
      <c r="AX91" s="17">
        <v>227</v>
      </c>
      <c r="AZ91" s="53" t="s">
        <v>117</v>
      </c>
      <c r="BA91" s="54"/>
      <c r="BB91" s="58">
        <v>40</v>
      </c>
      <c r="BC91" s="17" t="s">
        <v>7</v>
      </c>
      <c r="BD91" s="56">
        <v>44374</v>
      </c>
      <c r="BE91" s="17">
        <v>126</v>
      </c>
      <c r="BF91" s="57" t="s">
        <v>11</v>
      </c>
      <c r="BG91" s="56">
        <v>44408</v>
      </c>
      <c r="BH91" s="17">
        <v>160</v>
      </c>
    </row>
    <row r="92" spans="1:60" x14ac:dyDescent="0.2">
      <c r="A92" s="2">
        <v>91</v>
      </c>
      <c r="B92" s="29">
        <v>44276</v>
      </c>
      <c r="C92" s="30"/>
      <c r="D92" s="30" t="str">
        <f t="shared" ca="1" si="3"/>
        <v>NA</v>
      </c>
      <c r="E92" s="31" t="str">
        <f t="shared" ca="1" si="4"/>
        <v>NA</v>
      </c>
      <c r="F92" s="66"/>
      <c r="G92" s="33" t="str">
        <f ca="1">IF(B91&lt;TODAY(), AVERAGE(A$8:A91), "NA")</f>
        <v>NA</v>
      </c>
      <c r="H92" s="31" t="str">
        <f ca="1">IF(B91&lt;TODAY(), AVERAGE(E$8:E91), "NA")</f>
        <v>NA</v>
      </c>
      <c r="I92" s="39" t="str">
        <f ca="1">IF(B91&lt;TODAY(), (SUMPRODUCT(A$8:A91,E$8:E91) - G92*SUM(E$8:E91) - H92*SUM(A$8:A91) + (A92-7)*G92*H92)/(SUMPRODUCT(A$8:A91,A$8:A91) - 2*G92*SUM(A$8:A91) + (A92-7)*G92*G92), "NA")</f>
        <v>NA</v>
      </c>
      <c r="J92" s="40" t="str">
        <f t="shared" ca="1" si="5"/>
        <v>NA</v>
      </c>
      <c r="L92" s="60" t="s">
        <v>118</v>
      </c>
      <c r="M92" s="61"/>
      <c r="N92" s="62">
        <v>0.59463737373789627</v>
      </c>
      <c r="O92" s="63" t="s">
        <v>119</v>
      </c>
      <c r="P92" s="64">
        <v>44276</v>
      </c>
      <c r="Q92" s="20">
        <v>28</v>
      </c>
      <c r="R92" s="65" t="s">
        <v>12</v>
      </c>
      <c r="S92" s="64">
        <v>44708</v>
      </c>
      <c r="T92" s="20">
        <v>460</v>
      </c>
      <c r="V92" s="60" t="s">
        <v>120</v>
      </c>
      <c r="W92" s="61"/>
      <c r="X92" s="63">
        <v>1834.5220582972577</v>
      </c>
      <c r="Y92" s="63" t="s">
        <v>119</v>
      </c>
      <c r="Z92" s="64">
        <v>44268</v>
      </c>
      <c r="AA92" s="20">
        <v>20</v>
      </c>
      <c r="AB92" s="65" t="s">
        <v>12</v>
      </c>
      <c r="AC92" s="64">
        <v>44582</v>
      </c>
      <c r="AD92" s="20">
        <v>334</v>
      </c>
      <c r="AF92" s="60" t="s">
        <v>120</v>
      </c>
      <c r="AG92" s="61"/>
      <c r="AH92" s="63">
        <v>1250</v>
      </c>
      <c r="AI92" s="63" t="s">
        <v>119</v>
      </c>
      <c r="AJ92" s="64">
        <v>44277</v>
      </c>
      <c r="AK92" s="20">
        <v>29</v>
      </c>
      <c r="AL92" s="65" t="s">
        <v>12</v>
      </c>
      <c r="AM92" s="64">
        <v>44735</v>
      </c>
      <c r="AN92" s="20">
        <v>487</v>
      </c>
      <c r="AP92" s="60" t="s">
        <v>120</v>
      </c>
      <c r="AQ92" s="61"/>
      <c r="AR92" s="63">
        <v>1834.5220582972577</v>
      </c>
      <c r="AS92" s="63" t="s">
        <v>119</v>
      </c>
      <c r="AT92" s="64">
        <v>44266</v>
      </c>
      <c r="AU92" s="20">
        <v>18</v>
      </c>
      <c r="AV92" s="65" t="s">
        <v>12</v>
      </c>
      <c r="AW92" s="64">
        <v>44559</v>
      </c>
      <c r="AX92" s="20">
        <v>311</v>
      </c>
      <c r="AZ92" s="60" t="s">
        <v>120</v>
      </c>
      <c r="BA92" s="61"/>
      <c r="BB92" s="63">
        <v>1834.5220582972577</v>
      </c>
      <c r="BC92" s="63" t="s">
        <v>119</v>
      </c>
      <c r="BD92" s="64">
        <v>44265</v>
      </c>
      <c r="BE92" s="20">
        <v>17</v>
      </c>
      <c r="BF92" s="65" t="s">
        <v>12</v>
      </c>
      <c r="BG92" s="64">
        <v>44466</v>
      </c>
      <c r="BH92" s="20">
        <v>218</v>
      </c>
    </row>
    <row r="93" spans="1:60" x14ac:dyDescent="0.2">
      <c r="A93" s="2">
        <v>92</v>
      </c>
      <c r="B93" s="29">
        <v>44277</v>
      </c>
      <c r="C93" s="30"/>
      <c r="D93" s="30" t="str">
        <f t="shared" ca="1" si="3"/>
        <v>NA</v>
      </c>
      <c r="E93" s="31" t="str">
        <f t="shared" ca="1" si="4"/>
        <v>NA</v>
      </c>
      <c r="F93" s="66"/>
      <c r="G93" s="33" t="str">
        <f ca="1">IF(B92&lt;TODAY(), AVERAGE(A$8:A92), "NA")</f>
        <v>NA</v>
      </c>
      <c r="H93" s="31" t="str">
        <f ca="1">IF(B92&lt;TODAY(), AVERAGE(E$8:E92), "NA")</f>
        <v>NA</v>
      </c>
      <c r="I93" s="39" t="str">
        <f ca="1">IF(B92&lt;TODAY(), (SUMPRODUCT(A$8:A92,E$8:E92) - G93*SUM(E$8:E92) - H93*SUM(A$8:A92) + (A93-7)*G93*H93)/(SUMPRODUCT(A$8:A92,A$8:A92) - 2*G93*SUM(A$8:A92) + (A93-7)*G93*G93), "NA")</f>
        <v>NA</v>
      </c>
      <c r="J93" s="40" t="str">
        <f t="shared" ca="1" si="5"/>
        <v>NA</v>
      </c>
      <c r="L93" s="35"/>
      <c r="M93" s="35"/>
      <c r="N93" s="35"/>
      <c r="O93" s="35"/>
      <c r="P93" s="35"/>
      <c r="Q93" s="35"/>
      <c r="R93" s="35"/>
      <c r="S93" s="35"/>
      <c r="T93" s="35"/>
      <c r="U93" s="25"/>
      <c r="W93" s="35"/>
      <c r="X93" s="35"/>
      <c r="Y93" s="35"/>
      <c r="Z93" s="35"/>
      <c r="AA93" s="35"/>
      <c r="AB93" s="35"/>
      <c r="AC93" s="35"/>
      <c r="AD93" s="35"/>
      <c r="AE93" s="35"/>
      <c r="AG93" s="35"/>
      <c r="AH93" s="35"/>
      <c r="AI93" s="35"/>
      <c r="AJ93" s="35"/>
      <c r="AK93" s="35"/>
      <c r="AL93" s="35"/>
      <c r="AM93" s="35"/>
      <c r="AN93" s="35"/>
      <c r="AO93" s="35"/>
      <c r="AQ93" s="5"/>
      <c r="AR93" s="5"/>
      <c r="AS93" s="5"/>
      <c r="AT93" s="5"/>
      <c r="AU93" s="5"/>
      <c r="AV93" s="5"/>
      <c r="AW93" s="5"/>
      <c r="AX93" s="5"/>
      <c r="AY93" s="5"/>
      <c r="BA93" s="5"/>
      <c r="BB93" s="5"/>
      <c r="BC93" s="5"/>
      <c r="BD93" s="5"/>
      <c r="BE93" s="5"/>
      <c r="BF93" s="5"/>
      <c r="BG93" s="5"/>
    </row>
    <row r="94" spans="1:60" x14ac:dyDescent="0.2">
      <c r="A94" s="2">
        <v>93</v>
      </c>
      <c r="B94" s="29">
        <v>44278</v>
      </c>
      <c r="C94" s="30"/>
      <c r="D94" s="30" t="str">
        <f t="shared" ca="1" si="3"/>
        <v>NA</v>
      </c>
      <c r="E94" s="31" t="str">
        <f t="shared" ca="1" si="4"/>
        <v>NA</v>
      </c>
      <c r="F94" s="66"/>
      <c r="G94" s="33" t="str">
        <f ca="1">IF(B93&lt;TODAY(), AVERAGE(A$8:A93), "NA")</f>
        <v>NA</v>
      </c>
      <c r="H94" s="31" t="str">
        <f ca="1">IF(B93&lt;TODAY(), AVERAGE(E$8:E93), "NA")</f>
        <v>NA</v>
      </c>
      <c r="I94" s="39" t="str">
        <f ca="1">IF(B93&lt;TODAY(), (SUMPRODUCT(A$8:A93,E$8:E93) - G94*SUM(E$8:E93) - H94*SUM(A$8:A93) + (A94-7)*G94*H94)/(SUMPRODUCT(A$8:A93,A$8:A93) - 2*G94*SUM(A$8:A93) + (A94-7)*G94*G94), "NA")</f>
        <v>NA</v>
      </c>
      <c r="J94" s="40" t="str">
        <f t="shared" ca="1" si="5"/>
        <v>NA</v>
      </c>
      <c r="L94" s="37" t="str">
        <f>CONCATENATE("Vaccination schedule based on 7 day average daily doses given as of ", MONTH(N96-1), "/", DAY(N96-1), "/", YEAR(N96-1))</f>
        <v>Vaccination schedule based on 7 day average daily doses given as of 2/19/2021</v>
      </c>
      <c r="M94" s="37"/>
      <c r="N94" s="37"/>
      <c r="O94" s="37"/>
      <c r="P94" s="37"/>
      <c r="Q94" s="37"/>
      <c r="R94" s="37"/>
      <c r="S94" s="37"/>
      <c r="T94" s="37"/>
      <c r="U94" s="38"/>
      <c r="V94" s="37" t="str">
        <f>CONCATENATE("Vaccination schedule based on hitting the predicted average of ", FIXED(1000*X98, -3), " doses per day as of ",  MONTH(X96-1), "/", DAY(X96-1), "/", YEAR(X96-1))</f>
        <v>Vaccination schedule based on hitting the predicted average of 1,831,000 doses per day as of 2/19/2021</v>
      </c>
      <c r="W94" s="37"/>
      <c r="X94" s="37"/>
      <c r="Y94" s="37"/>
      <c r="Z94" s="37"/>
      <c r="AA94" s="37"/>
      <c r="AB94" s="37"/>
      <c r="AC94" s="37"/>
      <c r="AD94" s="37"/>
      <c r="AE94" s="38"/>
      <c r="AF94" s="37" t="str">
        <f>CONCATENATE("Vaccination schedule based on hitting target of ", FIXED(1000*AH98,0), " doses per day")</f>
        <v>Vaccination schedule based on hitting target of 1,250,000 doses per day</v>
      </c>
      <c r="AG94" s="37"/>
      <c r="AH94" s="37"/>
      <c r="AI94" s="37"/>
      <c r="AJ94" s="37"/>
      <c r="AK94" s="37"/>
      <c r="AL94" s="37"/>
      <c r="AM94" s="37"/>
      <c r="AN94" s="37"/>
      <c r="AO94" s="38"/>
      <c r="AP94" s="37" t="str">
        <f>CONCATENATE("Vaccination schedule based on hitting target of ", FIXED(1000*AR98,0), " doses per day")</f>
        <v>Vaccination schedule based on hitting target of 2,000,000 doses per day</v>
      </c>
      <c r="AQ94" s="37"/>
      <c r="AR94" s="37"/>
      <c r="AS94" s="37"/>
      <c r="AT94" s="37"/>
      <c r="AU94" s="37"/>
      <c r="AV94" s="37"/>
      <c r="AW94" s="37"/>
      <c r="AX94" s="37"/>
      <c r="AZ94" s="36" t="str">
        <f>CONCATENATE("Vaccination schedule based on hitting target of ", FIXED(1000*BB98,0), " doses per day")</f>
        <v>Vaccination schedule based on hitting target of 3,000,000 doses per day</v>
      </c>
      <c r="BA94" s="36"/>
      <c r="BB94" s="36"/>
      <c r="BC94" s="36"/>
      <c r="BD94" s="36"/>
      <c r="BE94" s="36"/>
      <c r="BF94" s="36"/>
      <c r="BG94" s="36"/>
      <c r="BH94" s="36"/>
    </row>
    <row r="95" spans="1:60" x14ac:dyDescent="0.2">
      <c r="A95" s="2">
        <v>94</v>
      </c>
      <c r="B95" s="29">
        <v>44279</v>
      </c>
      <c r="C95" s="30"/>
      <c r="D95" s="30" t="str">
        <f t="shared" ca="1" si="3"/>
        <v>NA</v>
      </c>
      <c r="E95" s="31" t="str">
        <f t="shared" ca="1" si="4"/>
        <v>NA</v>
      </c>
      <c r="F95" s="66"/>
      <c r="G95" s="33" t="str">
        <f ca="1">IF(B94&lt;TODAY(), AVERAGE(A$8:A94), "NA")</f>
        <v>NA</v>
      </c>
      <c r="H95" s="31" t="str">
        <f ca="1">IF(B94&lt;TODAY(), AVERAGE(E$8:E94), "NA")</f>
        <v>NA</v>
      </c>
      <c r="I95" s="39" t="str">
        <f ca="1">IF(B94&lt;TODAY(), (SUMPRODUCT(A$8:A94,E$8:E94) - G95*SUM(E$8:E94) - H95*SUM(A$8:A94) + (A95-7)*G95*H95)/(SUMPRODUCT(A$8:A94,A$8:A94) - 2*G95*SUM(A$8:A94) + (A95-7)*G95*G95), "NA")</f>
        <v>NA</v>
      </c>
      <c r="J95" s="40" t="str">
        <f t="shared" ca="1" si="5"/>
        <v>NA</v>
      </c>
      <c r="L95" s="41" t="s">
        <v>108</v>
      </c>
      <c r="M95" s="42"/>
      <c r="N95" s="43"/>
      <c r="O95" s="44" t="s">
        <v>109</v>
      </c>
      <c r="P95" s="10" t="s">
        <v>110</v>
      </c>
      <c r="Q95" s="12" t="s">
        <v>111</v>
      </c>
      <c r="R95" s="44" t="s">
        <v>109</v>
      </c>
      <c r="S95" s="10" t="s">
        <v>110</v>
      </c>
      <c r="T95" s="12" t="s">
        <v>111</v>
      </c>
      <c r="V95" s="45" t="s">
        <v>108</v>
      </c>
      <c r="W95" s="46"/>
      <c r="X95" s="47"/>
      <c r="Y95" s="12" t="s">
        <v>109</v>
      </c>
      <c r="Z95" s="10" t="s">
        <v>110</v>
      </c>
      <c r="AA95" s="12" t="s">
        <v>111</v>
      </c>
      <c r="AB95" s="44" t="s">
        <v>109</v>
      </c>
      <c r="AC95" s="10" t="s">
        <v>110</v>
      </c>
      <c r="AD95" s="12" t="s">
        <v>111</v>
      </c>
      <c r="AF95" s="45" t="s">
        <v>108</v>
      </c>
      <c r="AG95" s="46"/>
      <c r="AH95" s="47"/>
      <c r="AI95" s="12" t="s">
        <v>109</v>
      </c>
      <c r="AJ95" s="10" t="s">
        <v>110</v>
      </c>
      <c r="AK95" s="12" t="s">
        <v>111</v>
      </c>
      <c r="AL95" s="44" t="s">
        <v>109</v>
      </c>
      <c r="AM95" s="10" t="s">
        <v>110</v>
      </c>
      <c r="AN95" s="12" t="s">
        <v>111</v>
      </c>
      <c r="AP95" s="45" t="s">
        <v>108</v>
      </c>
      <c r="AQ95" s="46"/>
      <c r="AR95" s="47"/>
      <c r="AS95" s="12" t="s">
        <v>109</v>
      </c>
      <c r="AT95" s="10" t="s">
        <v>110</v>
      </c>
      <c r="AU95" s="12" t="s">
        <v>111</v>
      </c>
      <c r="AV95" s="44" t="s">
        <v>109</v>
      </c>
      <c r="AW95" s="10" t="s">
        <v>110</v>
      </c>
      <c r="AX95" s="12" t="s">
        <v>111</v>
      </c>
      <c r="AZ95" s="45" t="s">
        <v>108</v>
      </c>
      <c r="BA95" s="46"/>
      <c r="BB95" s="47"/>
      <c r="BC95" s="12" t="s">
        <v>109</v>
      </c>
      <c r="BD95" s="10" t="s">
        <v>110</v>
      </c>
      <c r="BE95" s="12" t="s">
        <v>111</v>
      </c>
      <c r="BF95" s="44" t="s">
        <v>109</v>
      </c>
      <c r="BG95" s="10" t="s">
        <v>110</v>
      </c>
      <c r="BH95" s="12" t="s">
        <v>111</v>
      </c>
    </row>
    <row r="96" spans="1:60" x14ac:dyDescent="0.2">
      <c r="A96" s="2">
        <v>95</v>
      </c>
      <c r="B96" s="29">
        <v>44280</v>
      </c>
      <c r="C96" s="30"/>
      <c r="D96" s="30" t="str">
        <f t="shared" ca="1" si="3"/>
        <v>NA</v>
      </c>
      <c r="E96" s="31" t="str">
        <f t="shared" ca="1" si="4"/>
        <v>NA</v>
      </c>
      <c r="F96" s="66"/>
      <c r="G96" s="33" t="str">
        <f ca="1">IF(B95&lt;TODAY(), AVERAGE(A$8:A95), "NA")</f>
        <v>NA</v>
      </c>
      <c r="H96" s="31" t="str">
        <f ca="1">IF(B95&lt;TODAY(), AVERAGE(E$8:E95), "NA")</f>
        <v>NA</v>
      </c>
      <c r="I96" s="39" t="str">
        <f ca="1">IF(B95&lt;TODAY(), (SUMPRODUCT(A$8:A95,E$8:E95) - G96*SUM(E$8:E95) - H96*SUM(A$8:A95) + (A96-7)*G96*H96)/(SUMPRODUCT(A$8:A95,A$8:A95) - 2*G96*SUM(A$8:A95) + (A96-7)*G96*G96), "NA")</f>
        <v>NA</v>
      </c>
      <c r="J96" s="40" t="str">
        <f t="shared" ca="1" si="5"/>
        <v>NA</v>
      </c>
      <c r="L96" s="48" t="s">
        <v>112</v>
      </c>
      <c r="M96" s="49"/>
      <c r="N96" s="50">
        <v>44247</v>
      </c>
      <c r="O96" s="9" t="s">
        <v>4</v>
      </c>
      <c r="P96" s="51">
        <v>44250</v>
      </c>
      <c r="Q96" s="9">
        <v>3</v>
      </c>
      <c r="R96" s="52" t="s">
        <v>8</v>
      </c>
      <c r="S96" s="51">
        <v>44260</v>
      </c>
      <c r="T96" s="9">
        <v>13</v>
      </c>
      <c r="V96" s="48" t="s">
        <v>112</v>
      </c>
      <c r="W96" s="49"/>
      <c r="X96" s="50">
        <v>44247</v>
      </c>
      <c r="Y96" s="9" t="s">
        <v>4</v>
      </c>
      <c r="Z96" s="51">
        <v>44250</v>
      </c>
      <c r="AA96" s="9">
        <v>3</v>
      </c>
      <c r="AB96" s="52" t="s">
        <v>8</v>
      </c>
      <c r="AC96" s="51">
        <v>44260</v>
      </c>
      <c r="AD96" s="9">
        <v>13</v>
      </c>
      <c r="AF96" s="48" t="s">
        <v>112</v>
      </c>
      <c r="AG96" s="49"/>
      <c r="AH96" s="50">
        <v>44247</v>
      </c>
      <c r="AI96" s="9" t="s">
        <v>4</v>
      </c>
      <c r="AJ96" s="51">
        <v>44250</v>
      </c>
      <c r="AK96" s="9">
        <v>3</v>
      </c>
      <c r="AL96" s="52" t="s">
        <v>8</v>
      </c>
      <c r="AM96" s="51">
        <v>44260</v>
      </c>
      <c r="AN96" s="9">
        <v>13</v>
      </c>
      <c r="AP96" s="48" t="s">
        <v>112</v>
      </c>
      <c r="AQ96" s="49"/>
      <c r="AR96" s="50">
        <v>44247</v>
      </c>
      <c r="AS96" s="9" t="s">
        <v>4</v>
      </c>
      <c r="AT96" s="51">
        <v>44250</v>
      </c>
      <c r="AU96" s="9">
        <v>3</v>
      </c>
      <c r="AV96" s="52" t="s">
        <v>8</v>
      </c>
      <c r="AW96" s="51">
        <v>44260</v>
      </c>
      <c r="AX96" s="9">
        <v>13</v>
      </c>
      <c r="AZ96" s="48" t="s">
        <v>112</v>
      </c>
      <c r="BA96" s="49"/>
      <c r="BB96" s="50">
        <v>44247</v>
      </c>
      <c r="BC96" s="9" t="s">
        <v>4</v>
      </c>
      <c r="BD96" s="51">
        <v>44250</v>
      </c>
      <c r="BE96" s="9">
        <v>3</v>
      </c>
      <c r="BF96" s="52" t="s">
        <v>8</v>
      </c>
      <c r="BG96" s="51">
        <v>44260</v>
      </c>
      <c r="BH96" s="9">
        <v>13</v>
      </c>
    </row>
    <row r="97" spans="1:60" x14ac:dyDescent="0.2">
      <c r="A97" s="2">
        <v>96</v>
      </c>
      <c r="B97" s="29">
        <v>44281</v>
      </c>
      <c r="C97" s="30"/>
      <c r="D97" s="30" t="str">
        <f t="shared" ca="1" si="3"/>
        <v>NA</v>
      </c>
      <c r="E97" s="31" t="str">
        <f t="shared" ca="1" si="4"/>
        <v>NA</v>
      </c>
      <c r="F97" s="66"/>
      <c r="G97" s="33" t="str">
        <f ca="1">IF(B96&lt;TODAY(), AVERAGE(A$8:A96), "NA")</f>
        <v>NA</v>
      </c>
      <c r="H97" s="31" t="str">
        <f ca="1">IF(B96&lt;TODAY(), AVERAGE(E$8:E96), "NA")</f>
        <v>NA</v>
      </c>
      <c r="I97" s="39" t="str">
        <f ca="1">IF(B96&lt;TODAY(), (SUMPRODUCT(A$8:A96,E$8:E96) - G97*SUM(E$8:E96) - H97*SUM(A$8:A96) + (A97-7)*G97*H97)/(SUMPRODUCT(A$8:A96,A$8:A96) - 2*G97*SUM(A$8:A96) + (A97-7)*G97*G97), "NA")</f>
        <v>NA</v>
      </c>
      <c r="J97" s="40" t="str">
        <f t="shared" ca="1" si="5"/>
        <v>NA</v>
      </c>
      <c r="L97" s="53" t="s">
        <v>113</v>
      </c>
      <c r="M97" s="54"/>
      <c r="N97" s="55">
        <v>1464.5758571428564</v>
      </c>
      <c r="O97" s="17" t="s">
        <v>5</v>
      </c>
      <c r="P97" s="56">
        <v>44304</v>
      </c>
      <c r="Q97" s="17">
        <v>57</v>
      </c>
      <c r="R97" s="57" t="s">
        <v>9</v>
      </c>
      <c r="S97" s="56">
        <v>44329</v>
      </c>
      <c r="T97" s="17">
        <v>82</v>
      </c>
      <c r="V97" s="53" t="s">
        <v>113</v>
      </c>
      <c r="W97" s="54"/>
      <c r="X97" s="55">
        <v>1464.5758571428564</v>
      </c>
      <c r="Y97" s="17" t="s">
        <v>5</v>
      </c>
      <c r="Z97" s="56">
        <v>44293</v>
      </c>
      <c r="AA97" s="17">
        <v>46</v>
      </c>
      <c r="AB97" s="57" t="s">
        <v>9</v>
      </c>
      <c r="AC97" s="56">
        <v>44315</v>
      </c>
      <c r="AD97" s="17">
        <v>68</v>
      </c>
      <c r="AF97" s="53" t="s">
        <v>113</v>
      </c>
      <c r="AG97" s="54"/>
      <c r="AH97" s="55">
        <v>1464.5758571428564</v>
      </c>
      <c r="AI97" s="17" t="s">
        <v>5</v>
      </c>
      <c r="AJ97" s="56">
        <v>44309</v>
      </c>
      <c r="AK97" s="17">
        <v>62</v>
      </c>
      <c r="AL97" s="57" t="s">
        <v>9</v>
      </c>
      <c r="AM97" s="56">
        <v>44343</v>
      </c>
      <c r="AN97" s="17">
        <v>96</v>
      </c>
      <c r="AP97" s="53" t="s">
        <v>113</v>
      </c>
      <c r="AQ97" s="54"/>
      <c r="AR97" s="55">
        <v>1464.5758571428564</v>
      </c>
      <c r="AS97" s="17" t="s">
        <v>5</v>
      </c>
      <c r="AT97" s="56">
        <v>44291</v>
      </c>
      <c r="AU97" s="17">
        <v>44</v>
      </c>
      <c r="AV97" s="57" t="s">
        <v>9</v>
      </c>
      <c r="AW97" s="56">
        <v>44309</v>
      </c>
      <c r="AX97" s="17">
        <v>62</v>
      </c>
      <c r="AZ97" s="53" t="s">
        <v>113</v>
      </c>
      <c r="BA97" s="54"/>
      <c r="BB97" s="55">
        <v>1464.5758571428564</v>
      </c>
      <c r="BC97" s="17" t="s">
        <v>5</v>
      </c>
      <c r="BD97" s="56">
        <v>44289</v>
      </c>
      <c r="BE97" s="17">
        <v>42</v>
      </c>
      <c r="BF97" s="57" t="s">
        <v>9</v>
      </c>
      <c r="BG97" s="56">
        <v>44299</v>
      </c>
      <c r="BH97" s="17">
        <v>52</v>
      </c>
    </row>
    <row r="98" spans="1:60" x14ac:dyDescent="0.2">
      <c r="A98" s="2">
        <v>97</v>
      </c>
      <c r="B98" s="29">
        <v>44282</v>
      </c>
      <c r="C98" s="30"/>
      <c r="D98" s="30" t="str">
        <f t="shared" ca="1" si="3"/>
        <v>NA</v>
      </c>
      <c r="E98" s="31" t="str">
        <f t="shared" ca="1" si="4"/>
        <v>NA</v>
      </c>
      <c r="F98" s="66"/>
      <c r="G98" s="33" t="str">
        <f ca="1">IF(B97&lt;TODAY(), AVERAGE(A$8:A97), "NA")</f>
        <v>NA</v>
      </c>
      <c r="H98" s="31" t="str">
        <f ca="1">IF(B97&lt;TODAY(), AVERAGE(E$8:E97), "NA")</f>
        <v>NA</v>
      </c>
      <c r="I98" s="39" t="str">
        <f ca="1">IF(B97&lt;TODAY(), (SUMPRODUCT(A$8:A97,E$8:E97) - G98*SUM(E$8:E97) - H98*SUM(A$8:A97) + (A98-7)*G98*H98)/(SUMPRODUCT(A$8:A97,A$8:A97) - 2*G98*SUM(A$8:A97) + (A98-7)*G98*G98), "NA")</f>
        <v>NA</v>
      </c>
      <c r="J98" s="40" t="str">
        <f t="shared" ca="1" si="5"/>
        <v>NA</v>
      </c>
      <c r="L98" s="53" t="s">
        <v>114</v>
      </c>
      <c r="M98" s="54"/>
      <c r="N98" s="58">
        <v>61</v>
      </c>
      <c r="O98" s="17" t="s">
        <v>6</v>
      </c>
      <c r="P98" s="56">
        <v>44391</v>
      </c>
      <c r="Q98" s="17">
        <v>144</v>
      </c>
      <c r="R98" s="57" t="s">
        <v>10</v>
      </c>
      <c r="S98" s="56">
        <v>44440</v>
      </c>
      <c r="T98" s="17">
        <v>193</v>
      </c>
      <c r="V98" s="53" t="s">
        <v>115</v>
      </c>
      <c r="W98" s="54"/>
      <c r="X98" s="58">
        <v>1830.8684909653584</v>
      </c>
      <c r="Y98" s="17" t="s">
        <v>6</v>
      </c>
      <c r="Z98" s="56">
        <v>44365</v>
      </c>
      <c r="AA98" s="17">
        <v>118</v>
      </c>
      <c r="AB98" s="57" t="s">
        <v>10</v>
      </c>
      <c r="AC98" s="56">
        <v>44404</v>
      </c>
      <c r="AD98" s="17">
        <v>157</v>
      </c>
      <c r="AF98" s="53" t="s">
        <v>115</v>
      </c>
      <c r="AG98" s="54"/>
      <c r="AH98" s="58">
        <v>1250</v>
      </c>
      <c r="AI98" s="17" t="s">
        <v>6</v>
      </c>
      <c r="AJ98" s="56">
        <v>44410</v>
      </c>
      <c r="AK98" s="17">
        <v>163</v>
      </c>
      <c r="AL98" s="57" t="s">
        <v>10</v>
      </c>
      <c r="AM98" s="56">
        <v>44470</v>
      </c>
      <c r="AN98" s="17">
        <v>223</v>
      </c>
      <c r="AP98" s="53" t="s">
        <v>115</v>
      </c>
      <c r="AQ98" s="54"/>
      <c r="AR98" s="58">
        <v>2000</v>
      </c>
      <c r="AS98" s="17" t="s">
        <v>6</v>
      </c>
      <c r="AT98" s="56">
        <v>44355</v>
      </c>
      <c r="AU98" s="17">
        <v>108</v>
      </c>
      <c r="AV98" s="57" t="s">
        <v>10</v>
      </c>
      <c r="AW98" s="56">
        <v>44390</v>
      </c>
      <c r="AX98" s="17">
        <v>143</v>
      </c>
      <c r="AZ98" s="53" t="s">
        <v>115</v>
      </c>
      <c r="BA98" s="54"/>
      <c r="BB98" s="58">
        <v>3000</v>
      </c>
      <c r="BC98" s="17" t="s">
        <v>6</v>
      </c>
      <c r="BD98" s="56">
        <v>44330</v>
      </c>
      <c r="BE98" s="17">
        <v>83</v>
      </c>
      <c r="BF98" s="57" t="s">
        <v>10</v>
      </c>
      <c r="BG98" s="56">
        <v>44354</v>
      </c>
      <c r="BH98" s="17">
        <v>107</v>
      </c>
    </row>
    <row r="99" spans="1:60" x14ac:dyDescent="0.2">
      <c r="A99" s="2">
        <v>98</v>
      </c>
      <c r="B99" s="29">
        <v>44283</v>
      </c>
      <c r="C99" s="30"/>
      <c r="D99" s="30" t="str">
        <f t="shared" ca="1" si="3"/>
        <v>NA</v>
      </c>
      <c r="E99" s="31" t="str">
        <f t="shared" ca="1" si="4"/>
        <v>NA</v>
      </c>
      <c r="F99" s="66"/>
      <c r="G99" s="33" t="str">
        <f ca="1">IF(B98&lt;TODAY(), AVERAGE(A$8:A98), "NA")</f>
        <v>NA</v>
      </c>
      <c r="H99" s="31" t="str">
        <f ca="1">IF(B98&lt;TODAY(), AVERAGE(E$8:E98), "NA")</f>
        <v>NA</v>
      </c>
      <c r="I99" s="39" t="str">
        <f ca="1">IF(B98&lt;TODAY(), (SUMPRODUCT(A$8:A98,E$8:E98) - G99*SUM(E$8:E98) - H99*SUM(A$8:A98) + (A99-7)*G99*H99)/(SUMPRODUCT(A$8:A98,A$8:A98) - 2*G99*SUM(A$8:A98) + (A99-7)*G99*G99), "NA")</f>
        <v>NA</v>
      </c>
      <c r="J99" s="40" t="str">
        <f t="shared" ca="1" si="5"/>
        <v>NA</v>
      </c>
      <c r="L99" s="53" t="s">
        <v>116</v>
      </c>
      <c r="M99" s="54"/>
      <c r="N99" s="59">
        <v>30.293031609899518</v>
      </c>
      <c r="O99" s="17" t="s">
        <v>7</v>
      </c>
      <c r="P99" s="56">
        <v>44480</v>
      </c>
      <c r="Q99" s="17">
        <v>233</v>
      </c>
      <c r="R99" s="57" t="s">
        <v>11</v>
      </c>
      <c r="S99" s="56">
        <v>44550</v>
      </c>
      <c r="T99" s="17">
        <v>303</v>
      </c>
      <c r="V99" s="53" t="s">
        <v>117</v>
      </c>
      <c r="W99" s="54"/>
      <c r="X99" s="58">
        <v>0</v>
      </c>
      <c r="Y99" s="17" t="s">
        <v>7</v>
      </c>
      <c r="Z99" s="56">
        <v>44433</v>
      </c>
      <c r="AA99" s="17">
        <v>186</v>
      </c>
      <c r="AB99" s="57" t="s">
        <v>11</v>
      </c>
      <c r="AC99" s="56">
        <v>44493</v>
      </c>
      <c r="AD99" s="17">
        <v>246</v>
      </c>
      <c r="AF99" s="53" t="s">
        <v>117</v>
      </c>
      <c r="AG99" s="54"/>
      <c r="AH99" s="58">
        <v>0</v>
      </c>
      <c r="AI99" s="17" t="s">
        <v>7</v>
      </c>
      <c r="AJ99" s="56">
        <v>44515</v>
      </c>
      <c r="AK99" s="17">
        <v>268</v>
      </c>
      <c r="AL99" s="57" t="s">
        <v>11</v>
      </c>
      <c r="AM99" s="56">
        <v>44599</v>
      </c>
      <c r="AN99" s="17">
        <v>352</v>
      </c>
      <c r="AP99" s="53" t="s">
        <v>117</v>
      </c>
      <c r="AQ99" s="54"/>
      <c r="AR99" s="58">
        <v>6</v>
      </c>
      <c r="AS99" s="17" t="s">
        <v>7</v>
      </c>
      <c r="AT99" s="56">
        <v>44420</v>
      </c>
      <c r="AU99" s="17">
        <v>173</v>
      </c>
      <c r="AV99" s="57" t="s">
        <v>11</v>
      </c>
      <c r="AW99" s="56">
        <v>44474</v>
      </c>
      <c r="AX99" s="17">
        <v>227</v>
      </c>
      <c r="AZ99" s="53" t="s">
        <v>117</v>
      </c>
      <c r="BA99" s="54"/>
      <c r="BB99" s="58">
        <v>39</v>
      </c>
      <c r="BC99" s="17" t="s">
        <v>7</v>
      </c>
      <c r="BD99" s="56">
        <v>44373</v>
      </c>
      <c r="BE99" s="17">
        <v>126</v>
      </c>
      <c r="BF99" s="57" t="s">
        <v>11</v>
      </c>
      <c r="BG99" s="56">
        <v>44408</v>
      </c>
      <c r="BH99" s="17">
        <v>161</v>
      </c>
    </row>
    <row r="100" spans="1:60" x14ac:dyDescent="0.2">
      <c r="A100" s="2">
        <v>99</v>
      </c>
      <c r="B100" s="29">
        <v>44284</v>
      </c>
      <c r="C100" s="30"/>
      <c r="D100" s="30" t="str">
        <f t="shared" ca="1" si="3"/>
        <v>NA</v>
      </c>
      <c r="E100" s="31" t="str">
        <f t="shared" ca="1" si="4"/>
        <v>NA</v>
      </c>
      <c r="F100" s="66"/>
      <c r="G100" s="33" t="str">
        <f ca="1">IF(B99&lt;TODAY(), AVERAGE(A$8:A99), "NA")</f>
        <v>NA</v>
      </c>
      <c r="H100" s="31" t="str">
        <f ca="1">IF(B99&lt;TODAY(), AVERAGE(E$8:E99), "NA")</f>
        <v>NA</v>
      </c>
      <c r="I100" s="39" t="str">
        <f ca="1">IF(B99&lt;TODAY(), (SUMPRODUCT(A$8:A99,E$8:E99) - G100*SUM(E$8:E99) - H100*SUM(A$8:A99) + (A100-7)*G100*H100)/(SUMPRODUCT(A$8:A99,A$8:A99) - 2*G100*SUM(A$8:A99) + (A100-7)*G100*G100), "NA")</f>
        <v>NA</v>
      </c>
      <c r="J100" s="40" t="str">
        <f t="shared" ca="1" si="5"/>
        <v>NA</v>
      </c>
      <c r="L100" s="60" t="s">
        <v>118</v>
      </c>
      <c r="M100" s="61"/>
      <c r="N100" s="62">
        <v>-17.006437238512262</v>
      </c>
      <c r="O100" s="63" t="s">
        <v>119</v>
      </c>
      <c r="P100" s="64">
        <v>44273</v>
      </c>
      <c r="Q100" s="20">
        <v>26</v>
      </c>
      <c r="R100" s="65" t="s">
        <v>12</v>
      </c>
      <c r="S100" s="64">
        <v>44665</v>
      </c>
      <c r="T100" s="20">
        <v>418</v>
      </c>
      <c r="V100" s="60" t="s">
        <v>120</v>
      </c>
      <c r="W100" s="61"/>
      <c r="X100" s="63">
        <v>1830.8684909653584</v>
      </c>
      <c r="Y100" s="63" t="s">
        <v>119</v>
      </c>
      <c r="Z100" s="64">
        <v>44267</v>
      </c>
      <c r="AA100" s="20">
        <v>20</v>
      </c>
      <c r="AB100" s="65" t="s">
        <v>12</v>
      </c>
      <c r="AC100" s="64">
        <v>44582</v>
      </c>
      <c r="AD100" s="20">
        <v>335</v>
      </c>
      <c r="AF100" s="60" t="s">
        <v>120</v>
      </c>
      <c r="AG100" s="61"/>
      <c r="AH100" s="63">
        <v>1250</v>
      </c>
      <c r="AI100" s="63" t="s">
        <v>119</v>
      </c>
      <c r="AJ100" s="64">
        <v>44277</v>
      </c>
      <c r="AK100" s="20">
        <v>30</v>
      </c>
      <c r="AL100" s="65" t="s">
        <v>12</v>
      </c>
      <c r="AM100" s="64">
        <v>44735</v>
      </c>
      <c r="AN100" s="20">
        <v>488</v>
      </c>
      <c r="AP100" s="60" t="s">
        <v>120</v>
      </c>
      <c r="AQ100" s="61"/>
      <c r="AR100" s="63">
        <v>1830.8684909653584</v>
      </c>
      <c r="AS100" s="63" t="s">
        <v>119</v>
      </c>
      <c r="AT100" s="64">
        <v>44266</v>
      </c>
      <c r="AU100" s="20">
        <v>19</v>
      </c>
      <c r="AV100" s="65" t="s">
        <v>12</v>
      </c>
      <c r="AW100" s="64">
        <v>44558</v>
      </c>
      <c r="AX100" s="20">
        <v>311</v>
      </c>
      <c r="AZ100" s="60" t="s">
        <v>120</v>
      </c>
      <c r="BA100" s="61"/>
      <c r="BB100" s="63">
        <v>1830.8684909653584</v>
      </c>
      <c r="BC100" s="63" t="s">
        <v>119</v>
      </c>
      <c r="BD100" s="64">
        <v>44264</v>
      </c>
      <c r="BE100" s="20">
        <v>17</v>
      </c>
      <c r="BF100" s="65" t="s">
        <v>12</v>
      </c>
      <c r="BG100" s="64">
        <v>44465</v>
      </c>
      <c r="BH100" s="20">
        <v>218</v>
      </c>
    </row>
    <row r="101" spans="1:60" x14ac:dyDescent="0.2">
      <c r="A101" s="2">
        <v>100</v>
      </c>
      <c r="B101" s="29">
        <v>44285</v>
      </c>
      <c r="C101" s="30"/>
      <c r="D101" s="30" t="str">
        <f t="shared" ca="1" si="3"/>
        <v>NA</v>
      </c>
      <c r="E101" s="31" t="str">
        <f t="shared" ca="1" si="4"/>
        <v>NA</v>
      </c>
      <c r="F101" s="66"/>
      <c r="G101" s="33" t="str">
        <f ca="1">IF(B100&lt;TODAY(), AVERAGE(A$8:A100), "NA")</f>
        <v>NA</v>
      </c>
      <c r="H101" s="31" t="str">
        <f ca="1">IF(B100&lt;TODAY(), AVERAGE(E$8:E100), "NA")</f>
        <v>NA</v>
      </c>
      <c r="I101" s="39" t="str">
        <f ca="1">IF(B100&lt;TODAY(), (SUMPRODUCT(A$8:A100,E$8:E100) - G101*SUM(E$8:E100) - H101*SUM(A$8:A100) + (A101-7)*G101*H101)/(SUMPRODUCT(A$8:A100,A$8:A100) - 2*G101*SUM(A$8:A100) + (A101-7)*G101*G101), "NA")</f>
        <v>NA</v>
      </c>
      <c r="J101" s="40" t="str">
        <f t="shared" ca="1" si="5"/>
        <v>NA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25"/>
      <c r="W101" s="35"/>
      <c r="X101" s="35"/>
      <c r="Y101" s="35"/>
      <c r="Z101" s="35"/>
      <c r="AA101" s="35"/>
      <c r="AB101" s="35"/>
      <c r="AC101" s="35"/>
      <c r="AD101" s="35"/>
      <c r="AE101" s="35"/>
      <c r="AG101" s="35"/>
      <c r="AH101" s="35"/>
      <c r="AI101" s="35"/>
      <c r="AJ101" s="35"/>
      <c r="AK101" s="35"/>
      <c r="AL101" s="35"/>
      <c r="AM101" s="35"/>
      <c r="AN101" s="35"/>
      <c r="AO101" s="35"/>
      <c r="AQ101" s="5"/>
      <c r="AR101" s="5"/>
      <c r="AS101" s="5"/>
      <c r="AT101" s="5"/>
      <c r="AU101" s="5"/>
      <c r="AV101" s="5"/>
      <c r="AW101" s="5"/>
      <c r="AX101" s="5"/>
      <c r="AY101" s="5"/>
      <c r="BA101" s="5"/>
      <c r="BB101" s="5"/>
      <c r="BC101" s="5"/>
      <c r="BD101" s="5"/>
      <c r="BE101" s="5"/>
      <c r="BF101" s="5"/>
      <c r="BG101" s="5"/>
    </row>
    <row r="102" spans="1:60" x14ac:dyDescent="0.2">
      <c r="A102" s="2">
        <v>101</v>
      </c>
      <c r="B102" s="29">
        <v>44286</v>
      </c>
      <c r="C102" s="30"/>
      <c r="D102" s="30" t="str">
        <f t="shared" ca="1" si="3"/>
        <v>NA</v>
      </c>
      <c r="E102" s="31" t="str">
        <f t="shared" ca="1" si="4"/>
        <v>NA</v>
      </c>
      <c r="F102" s="66"/>
      <c r="G102" s="33" t="str">
        <f ca="1">IF(B101&lt;TODAY(), AVERAGE(A$8:A101), "NA")</f>
        <v>NA</v>
      </c>
      <c r="H102" s="31" t="str">
        <f ca="1">IF(B101&lt;TODAY(), AVERAGE(E$8:E101), "NA")</f>
        <v>NA</v>
      </c>
      <c r="I102" s="39" t="str">
        <f ca="1">IF(B101&lt;TODAY(), (SUMPRODUCT(A$8:A101,E$8:E101) - G102*SUM(E$8:E101) - H102*SUM(A$8:A101) + (A102-7)*G102*H102)/(SUMPRODUCT(A$8:A101,A$8:A101) - 2*G102*SUM(A$8:A101) + (A102-7)*G102*G102), "NA")</f>
        <v>NA</v>
      </c>
      <c r="J102" s="40" t="str">
        <f t="shared" ca="1" si="5"/>
        <v>NA</v>
      </c>
      <c r="L102" s="37" t="str">
        <f>CONCATENATE("Vaccination schedule based on 7 day average daily doses given as of ", MONTH(N104-1), "/", DAY(N104-1), "/", YEAR(N104-1))</f>
        <v>Vaccination schedule based on 7 day average daily doses given as of 2/18/2021</v>
      </c>
      <c r="M102" s="37"/>
      <c r="N102" s="37"/>
      <c r="O102" s="37"/>
      <c r="P102" s="37"/>
      <c r="Q102" s="37"/>
      <c r="R102" s="37"/>
      <c r="S102" s="37"/>
      <c r="T102" s="37"/>
      <c r="U102" s="38"/>
      <c r="V102" s="37" t="str">
        <f>CONCATENATE("Vaccination schedule based on hitting the predicted average of ", FIXED(1000*X106, -3), " doses per day as of ",  MONTH(X104-1), "/", DAY(X104-1), "/", YEAR(X104-1))</f>
        <v>Vaccination schedule based on hitting the predicted average of 1,818,000 doses per day as of 2/18/2021</v>
      </c>
      <c r="W102" s="37"/>
      <c r="X102" s="37"/>
      <c r="Y102" s="37"/>
      <c r="Z102" s="37"/>
      <c r="AA102" s="37"/>
      <c r="AB102" s="37"/>
      <c r="AC102" s="37"/>
      <c r="AD102" s="37"/>
      <c r="AE102" s="38"/>
      <c r="AF102" s="37" t="str">
        <f>CONCATENATE("Vaccination schedule based on hitting target of ", FIXED(1000*AH106,0), " doses per day")</f>
        <v>Vaccination schedule based on hitting target of 1,250,000 doses per day</v>
      </c>
      <c r="AG102" s="37"/>
      <c r="AH102" s="37"/>
      <c r="AI102" s="37"/>
      <c r="AJ102" s="37"/>
      <c r="AK102" s="37"/>
      <c r="AL102" s="37"/>
      <c r="AM102" s="37"/>
      <c r="AN102" s="37"/>
      <c r="AO102" s="38"/>
      <c r="AP102" s="37" t="str">
        <f>CONCATENATE("Vaccination schedule based on hitting target of ", FIXED(1000*AR106,0), " doses per day")</f>
        <v>Vaccination schedule based on hitting target of 2,000,000 doses per day</v>
      </c>
      <c r="AQ102" s="37"/>
      <c r="AR102" s="37"/>
      <c r="AS102" s="37"/>
      <c r="AT102" s="37"/>
      <c r="AU102" s="37"/>
      <c r="AV102" s="37"/>
      <c r="AW102" s="37"/>
      <c r="AX102" s="37"/>
      <c r="AZ102" s="36" t="str">
        <f>CONCATENATE("Vaccination schedule based on hitting target of ", FIXED(1000*BB106,0), " doses per day")</f>
        <v>Vaccination schedule based on hitting target of 3,000,000 doses per day</v>
      </c>
      <c r="BA102" s="36"/>
      <c r="BB102" s="36"/>
      <c r="BC102" s="36"/>
      <c r="BD102" s="36"/>
      <c r="BE102" s="36"/>
      <c r="BF102" s="36"/>
      <c r="BG102" s="36"/>
      <c r="BH102" s="36"/>
    </row>
    <row r="103" spans="1:60" x14ac:dyDescent="0.2">
      <c r="A103" s="2">
        <v>102</v>
      </c>
      <c r="B103" s="29">
        <v>44287</v>
      </c>
      <c r="C103" s="30"/>
      <c r="D103" s="30" t="str">
        <f t="shared" ca="1" si="3"/>
        <v>NA</v>
      </c>
      <c r="E103" s="31" t="str">
        <f t="shared" ca="1" si="4"/>
        <v>NA</v>
      </c>
      <c r="F103" s="66"/>
      <c r="G103" s="33" t="str">
        <f ca="1">IF(B102&lt;TODAY(), AVERAGE(A$8:A102), "NA")</f>
        <v>NA</v>
      </c>
      <c r="H103" s="31" t="str">
        <f ca="1">IF(B102&lt;TODAY(), AVERAGE(E$8:E102), "NA")</f>
        <v>NA</v>
      </c>
      <c r="I103" s="39" t="str">
        <f ca="1">IF(B102&lt;TODAY(), (SUMPRODUCT(A$8:A102,E$8:E102) - G103*SUM(E$8:E102) - H103*SUM(A$8:A102) + (A103-7)*G103*H103)/(SUMPRODUCT(A$8:A102,A$8:A102) - 2*G103*SUM(A$8:A102) + (A103-7)*G103*G103), "NA")</f>
        <v>NA</v>
      </c>
      <c r="J103" s="40" t="str">
        <f t="shared" ca="1" si="5"/>
        <v>NA</v>
      </c>
      <c r="L103" s="41" t="s">
        <v>108</v>
      </c>
      <c r="M103" s="42"/>
      <c r="N103" s="43"/>
      <c r="O103" s="44" t="s">
        <v>109</v>
      </c>
      <c r="P103" s="10" t="s">
        <v>110</v>
      </c>
      <c r="Q103" s="12" t="s">
        <v>111</v>
      </c>
      <c r="R103" s="44" t="s">
        <v>109</v>
      </c>
      <c r="S103" s="10" t="s">
        <v>110</v>
      </c>
      <c r="T103" s="12" t="s">
        <v>111</v>
      </c>
      <c r="V103" s="45" t="s">
        <v>108</v>
      </c>
      <c r="W103" s="46"/>
      <c r="X103" s="47"/>
      <c r="Y103" s="12" t="s">
        <v>109</v>
      </c>
      <c r="Z103" s="10" t="s">
        <v>110</v>
      </c>
      <c r="AA103" s="12" t="s">
        <v>111</v>
      </c>
      <c r="AB103" s="44" t="s">
        <v>109</v>
      </c>
      <c r="AC103" s="10" t="s">
        <v>110</v>
      </c>
      <c r="AD103" s="12" t="s">
        <v>111</v>
      </c>
      <c r="AF103" s="45" t="s">
        <v>108</v>
      </c>
      <c r="AG103" s="46"/>
      <c r="AH103" s="47"/>
      <c r="AI103" s="12" t="s">
        <v>109</v>
      </c>
      <c r="AJ103" s="10" t="s">
        <v>110</v>
      </c>
      <c r="AK103" s="12" t="s">
        <v>111</v>
      </c>
      <c r="AL103" s="44" t="s">
        <v>109</v>
      </c>
      <c r="AM103" s="10" t="s">
        <v>110</v>
      </c>
      <c r="AN103" s="12" t="s">
        <v>111</v>
      </c>
      <c r="AP103" s="45" t="s">
        <v>108</v>
      </c>
      <c r="AQ103" s="46"/>
      <c r="AR103" s="47"/>
      <c r="AS103" s="12" t="s">
        <v>109</v>
      </c>
      <c r="AT103" s="10" t="s">
        <v>110</v>
      </c>
      <c r="AU103" s="12" t="s">
        <v>111</v>
      </c>
      <c r="AV103" s="44" t="s">
        <v>109</v>
      </c>
      <c r="AW103" s="10" t="s">
        <v>110</v>
      </c>
      <c r="AX103" s="12" t="s">
        <v>111</v>
      </c>
      <c r="AZ103" s="45" t="s">
        <v>108</v>
      </c>
      <c r="BA103" s="46"/>
      <c r="BB103" s="47"/>
      <c r="BC103" s="12" t="s">
        <v>109</v>
      </c>
      <c r="BD103" s="10" t="s">
        <v>110</v>
      </c>
      <c r="BE103" s="12" t="s">
        <v>111</v>
      </c>
      <c r="BF103" s="44" t="s">
        <v>109</v>
      </c>
      <c r="BG103" s="10" t="s">
        <v>110</v>
      </c>
      <c r="BH103" s="12" t="s">
        <v>111</v>
      </c>
    </row>
    <row r="104" spans="1:60" x14ac:dyDescent="0.2">
      <c r="A104" s="2">
        <v>103</v>
      </c>
      <c r="B104" s="29">
        <v>44288</v>
      </c>
      <c r="C104" s="30"/>
      <c r="D104" s="30" t="str">
        <f t="shared" ca="1" si="3"/>
        <v>NA</v>
      </c>
      <c r="E104" s="31" t="str">
        <f t="shared" ca="1" si="4"/>
        <v>NA</v>
      </c>
      <c r="F104" s="66"/>
      <c r="G104" s="33" t="str">
        <f ca="1">IF(B103&lt;TODAY(), AVERAGE(A$8:A103), "NA")</f>
        <v>NA</v>
      </c>
      <c r="H104" s="31" t="str">
        <f ca="1">IF(B103&lt;TODAY(), AVERAGE(E$8:E103), "NA")</f>
        <v>NA</v>
      </c>
      <c r="I104" s="39" t="str">
        <f ca="1">IF(B103&lt;TODAY(), (SUMPRODUCT(A$8:A103,E$8:E103) - G104*SUM(E$8:E103) - H104*SUM(A$8:A103) + (A104-7)*G104*H104)/(SUMPRODUCT(A$8:A103,A$8:A103) - 2*G104*SUM(A$8:A103) + (A104-7)*G104*G104), "NA")</f>
        <v>NA</v>
      </c>
      <c r="J104" s="40" t="str">
        <f t="shared" ca="1" si="5"/>
        <v>NA</v>
      </c>
      <c r="L104" s="48" t="s">
        <v>112</v>
      </c>
      <c r="M104" s="49"/>
      <c r="N104" s="50">
        <v>44246</v>
      </c>
      <c r="O104" s="9" t="s">
        <v>4</v>
      </c>
      <c r="P104" s="51">
        <v>44250</v>
      </c>
      <c r="Q104" s="9">
        <v>4</v>
      </c>
      <c r="R104" s="52" t="s">
        <v>8</v>
      </c>
      <c r="S104" s="51">
        <v>44260</v>
      </c>
      <c r="T104" s="9">
        <v>14</v>
      </c>
      <c r="V104" s="48" t="s">
        <v>112</v>
      </c>
      <c r="W104" s="49"/>
      <c r="X104" s="50">
        <v>44246</v>
      </c>
      <c r="Y104" s="9" t="s">
        <v>4</v>
      </c>
      <c r="Z104" s="51">
        <v>44250</v>
      </c>
      <c r="AA104" s="9">
        <v>4</v>
      </c>
      <c r="AB104" s="52" t="s">
        <v>8</v>
      </c>
      <c r="AC104" s="51">
        <v>44260</v>
      </c>
      <c r="AD104" s="9">
        <v>14</v>
      </c>
      <c r="AF104" s="48" t="s">
        <v>112</v>
      </c>
      <c r="AG104" s="49"/>
      <c r="AH104" s="50">
        <v>44246</v>
      </c>
      <c r="AI104" s="9" t="s">
        <v>4</v>
      </c>
      <c r="AJ104" s="51">
        <v>44250</v>
      </c>
      <c r="AK104" s="9">
        <v>4</v>
      </c>
      <c r="AL104" s="52" t="s">
        <v>8</v>
      </c>
      <c r="AM104" s="51">
        <v>44260</v>
      </c>
      <c r="AN104" s="9">
        <v>14</v>
      </c>
      <c r="AP104" s="48" t="s">
        <v>112</v>
      </c>
      <c r="AQ104" s="49"/>
      <c r="AR104" s="50">
        <v>44246</v>
      </c>
      <c r="AS104" s="9" t="s">
        <v>4</v>
      </c>
      <c r="AT104" s="51">
        <v>44250</v>
      </c>
      <c r="AU104" s="9">
        <v>4</v>
      </c>
      <c r="AV104" s="52" t="s">
        <v>8</v>
      </c>
      <c r="AW104" s="51">
        <v>44260</v>
      </c>
      <c r="AX104" s="9">
        <v>14</v>
      </c>
      <c r="AZ104" s="48" t="s">
        <v>112</v>
      </c>
      <c r="BA104" s="49"/>
      <c r="BB104" s="50">
        <v>44246</v>
      </c>
      <c r="BC104" s="9" t="s">
        <v>4</v>
      </c>
      <c r="BD104" s="51">
        <v>44250</v>
      </c>
      <c r="BE104" s="9">
        <v>4</v>
      </c>
      <c r="BF104" s="52" t="s">
        <v>8</v>
      </c>
      <c r="BG104" s="51">
        <v>44260</v>
      </c>
      <c r="BH104" s="9">
        <v>14</v>
      </c>
    </row>
    <row r="105" spans="1:60" x14ac:dyDescent="0.2">
      <c r="A105" s="2">
        <v>104</v>
      </c>
      <c r="B105" s="29">
        <v>44289</v>
      </c>
      <c r="C105" s="30"/>
      <c r="D105" s="30" t="str">
        <f t="shared" ca="1" si="3"/>
        <v>NA</v>
      </c>
      <c r="E105" s="31" t="str">
        <f t="shared" ca="1" si="4"/>
        <v>NA</v>
      </c>
      <c r="F105" s="66"/>
      <c r="G105" s="33" t="str">
        <f ca="1">IF(B104&lt;TODAY(), AVERAGE(A$8:A104), "NA")</f>
        <v>NA</v>
      </c>
      <c r="H105" s="31" t="str">
        <f ca="1">IF(B104&lt;TODAY(), AVERAGE(E$8:E104), "NA")</f>
        <v>NA</v>
      </c>
      <c r="I105" s="39" t="str">
        <f ca="1">IF(B104&lt;TODAY(), (SUMPRODUCT(A$8:A104,E$8:E104) - G105*SUM(E$8:E104) - H105*SUM(A$8:A104) + (A105-7)*G105*H105)/(SUMPRODUCT(A$8:A104,A$8:A104) - 2*G105*SUM(A$8:A104) + (A105-7)*G105*G105), "NA")</f>
        <v>NA</v>
      </c>
      <c r="J105" s="40" t="str">
        <f t="shared" ca="1" si="5"/>
        <v>NA</v>
      </c>
      <c r="L105" s="53" t="s">
        <v>113</v>
      </c>
      <c r="M105" s="54"/>
      <c r="N105" s="55">
        <v>1579.0054285714286</v>
      </c>
      <c r="O105" s="17" t="s">
        <v>5</v>
      </c>
      <c r="P105" s="56">
        <v>44300</v>
      </c>
      <c r="Q105" s="17">
        <v>54</v>
      </c>
      <c r="R105" s="57" t="s">
        <v>9</v>
      </c>
      <c r="S105" s="56">
        <v>44323</v>
      </c>
      <c r="T105" s="17">
        <v>77</v>
      </c>
      <c r="V105" s="53" t="s">
        <v>113</v>
      </c>
      <c r="W105" s="54"/>
      <c r="X105" s="55">
        <v>1579.0054285714286</v>
      </c>
      <c r="Y105" s="17" t="s">
        <v>5</v>
      </c>
      <c r="Z105" s="56">
        <v>44293</v>
      </c>
      <c r="AA105" s="17">
        <v>47</v>
      </c>
      <c r="AB105" s="57" t="s">
        <v>9</v>
      </c>
      <c r="AC105" s="56">
        <v>44316</v>
      </c>
      <c r="AD105" s="17">
        <v>70</v>
      </c>
      <c r="AF105" s="53" t="s">
        <v>113</v>
      </c>
      <c r="AG105" s="54"/>
      <c r="AH105" s="55">
        <v>1579.0054285714286</v>
      </c>
      <c r="AI105" s="17" t="s">
        <v>5</v>
      </c>
      <c r="AJ105" s="56">
        <v>44309</v>
      </c>
      <c r="AK105" s="17">
        <v>63</v>
      </c>
      <c r="AL105" s="57" t="s">
        <v>9</v>
      </c>
      <c r="AM105" s="56">
        <v>44343</v>
      </c>
      <c r="AN105" s="17">
        <v>97</v>
      </c>
      <c r="AP105" s="53" t="s">
        <v>113</v>
      </c>
      <c r="AQ105" s="54"/>
      <c r="AR105" s="55">
        <v>1579.0054285714286</v>
      </c>
      <c r="AS105" s="17" t="s">
        <v>5</v>
      </c>
      <c r="AT105" s="56">
        <v>44290</v>
      </c>
      <c r="AU105" s="17">
        <v>44</v>
      </c>
      <c r="AV105" s="57" t="s">
        <v>9</v>
      </c>
      <c r="AW105" s="56">
        <v>44309</v>
      </c>
      <c r="AX105" s="17">
        <v>63</v>
      </c>
      <c r="AZ105" s="53" t="s">
        <v>113</v>
      </c>
      <c r="BA105" s="54"/>
      <c r="BB105" s="55">
        <v>1579.0054285714286</v>
      </c>
      <c r="BC105" s="17" t="s">
        <v>5</v>
      </c>
      <c r="BD105" s="56">
        <v>44288</v>
      </c>
      <c r="BE105" s="17">
        <v>42</v>
      </c>
      <c r="BF105" s="57" t="s">
        <v>9</v>
      </c>
      <c r="BG105" s="56">
        <v>44298</v>
      </c>
      <c r="BH105" s="17">
        <v>52</v>
      </c>
    </row>
    <row r="106" spans="1:60" x14ac:dyDescent="0.2">
      <c r="A106" s="2">
        <v>105</v>
      </c>
      <c r="B106" s="29">
        <v>44290</v>
      </c>
      <c r="C106" s="30"/>
      <c r="D106" s="30" t="str">
        <f t="shared" ca="1" si="3"/>
        <v>NA</v>
      </c>
      <c r="E106" s="31" t="str">
        <f t="shared" ca="1" si="4"/>
        <v>NA</v>
      </c>
      <c r="F106" s="66"/>
      <c r="G106" s="33" t="str">
        <f ca="1">IF(B105&lt;TODAY(), AVERAGE(A$8:A105), "NA")</f>
        <v>NA</v>
      </c>
      <c r="H106" s="31" t="str">
        <f ca="1">IF(B105&lt;TODAY(), AVERAGE(E$8:E105), "NA")</f>
        <v>NA</v>
      </c>
      <c r="I106" s="39" t="str">
        <f ca="1">IF(B105&lt;TODAY(), (SUMPRODUCT(A$8:A105,E$8:E105) - G106*SUM(E$8:E105) - H106*SUM(A$8:A105) + (A106-7)*G106*H106)/(SUMPRODUCT(A$8:A105,A$8:A105) - 2*G106*SUM(A$8:A105) + (A106-7)*G106*G106), "NA")</f>
        <v>NA</v>
      </c>
      <c r="J106" s="40" t="str">
        <f t="shared" ca="1" si="5"/>
        <v>NA</v>
      </c>
      <c r="L106" s="53" t="s">
        <v>114</v>
      </c>
      <c r="M106" s="54"/>
      <c r="N106" s="58">
        <v>60</v>
      </c>
      <c r="O106" s="17" t="s">
        <v>6</v>
      </c>
      <c r="P106" s="56">
        <v>44383</v>
      </c>
      <c r="Q106" s="17">
        <v>137</v>
      </c>
      <c r="R106" s="57" t="s">
        <v>10</v>
      </c>
      <c r="S106" s="56">
        <v>44426</v>
      </c>
      <c r="T106" s="17">
        <v>180</v>
      </c>
      <c r="V106" s="53" t="s">
        <v>115</v>
      </c>
      <c r="W106" s="54"/>
      <c r="X106" s="58">
        <v>1817.7800989010989</v>
      </c>
      <c r="Y106" s="17" t="s">
        <v>6</v>
      </c>
      <c r="Z106" s="56">
        <v>44365</v>
      </c>
      <c r="AA106" s="17">
        <v>119</v>
      </c>
      <c r="AB106" s="57" t="s">
        <v>10</v>
      </c>
      <c r="AC106" s="56">
        <v>44405</v>
      </c>
      <c r="AD106" s="17">
        <v>159</v>
      </c>
      <c r="AF106" s="53" t="s">
        <v>115</v>
      </c>
      <c r="AG106" s="54"/>
      <c r="AH106" s="58">
        <v>1250</v>
      </c>
      <c r="AI106" s="17" t="s">
        <v>6</v>
      </c>
      <c r="AJ106" s="56">
        <v>44410</v>
      </c>
      <c r="AK106" s="17">
        <v>164</v>
      </c>
      <c r="AL106" s="57" t="s">
        <v>10</v>
      </c>
      <c r="AM106" s="56">
        <v>44470</v>
      </c>
      <c r="AN106" s="17">
        <v>224</v>
      </c>
      <c r="AP106" s="53" t="s">
        <v>115</v>
      </c>
      <c r="AQ106" s="54"/>
      <c r="AR106" s="58">
        <v>2000</v>
      </c>
      <c r="AS106" s="17" t="s">
        <v>6</v>
      </c>
      <c r="AT106" s="56">
        <v>44355</v>
      </c>
      <c r="AU106" s="17">
        <v>109</v>
      </c>
      <c r="AV106" s="57" t="s">
        <v>10</v>
      </c>
      <c r="AW106" s="56">
        <v>44390</v>
      </c>
      <c r="AX106" s="17">
        <v>144</v>
      </c>
      <c r="AZ106" s="53" t="s">
        <v>115</v>
      </c>
      <c r="BA106" s="54"/>
      <c r="BB106" s="58">
        <v>3000</v>
      </c>
      <c r="BC106" s="17" t="s">
        <v>6</v>
      </c>
      <c r="BD106" s="56">
        <v>44330</v>
      </c>
      <c r="BE106" s="17">
        <v>84</v>
      </c>
      <c r="BF106" s="57" t="s">
        <v>10</v>
      </c>
      <c r="BG106" s="56">
        <v>44353</v>
      </c>
      <c r="BH106" s="17">
        <v>107</v>
      </c>
    </row>
    <row r="107" spans="1:60" x14ac:dyDescent="0.2">
      <c r="A107" s="2">
        <v>106</v>
      </c>
      <c r="B107" s="29">
        <v>44291</v>
      </c>
      <c r="C107" s="30"/>
      <c r="D107" s="30" t="str">
        <f t="shared" ca="1" si="3"/>
        <v>NA</v>
      </c>
      <c r="E107" s="31" t="str">
        <f t="shared" ca="1" si="4"/>
        <v>NA</v>
      </c>
      <c r="F107" s="66"/>
      <c r="G107" s="33" t="str">
        <f ca="1">IF(B106&lt;TODAY(), AVERAGE(A$8:A106), "NA")</f>
        <v>NA</v>
      </c>
      <c r="H107" s="31" t="str">
        <f ca="1">IF(B106&lt;TODAY(), AVERAGE(E$8:E106), "NA")</f>
        <v>NA</v>
      </c>
      <c r="I107" s="39" t="str">
        <f ca="1">IF(B106&lt;TODAY(), (SUMPRODUCT(A$8:A106,E$8:E106) - G107*SUM(E$8:E106) - H107*SUM(A$8:A106) + (A107-7)*G107*H107)/(SUMPRODUCT(A$8:A106,A$8:A106) - 2*G107*SUM(A$8:A106) + (A107-7)*G107*G107), "NA")</f>
        <v>NA</v>
      </c>
      <c r="J107" s="40" t="str">
        <f t="shared" ca="1" si="5"/>
        <v>NA</v>
      </c>
      <c r="L107" s="53" t="s">
        <v>116</v>
      </c>
      <c r="M107" s="54"/>
      <c r="N107" s="59">
        <v>30.775404681272612</v>
      </c>
      <c r="O107" s="17" t="s">
        <v>7</v>
      </c>
      <c r="P107" s="56">
        <v>44461</v>
      </c>
      <c r="Q107" s="17">
        <v>215</v>
      </c>
      <c r="R107" s="57" t="s">
        <v>11</v>
      </c>
      <c r="S107" s="56">
        <v>44531</v>
      </c>
      <c r="T107" s="17">
        <v>285</v>
      </c>
      <c r="V107" s="53" t="s">
        <v>117</v>
      </c>
      <c r="W107" s="54"/>
      <c r="X107" s="58">
        <v>0</v>
      </c>
      <c r="Y107" s="17" t="s">
        <v>7</v>
      </c>
      <c r="Z107" s="56">
        <v>44434</v>
      </c>
      <c r="AA107" s="17">
        <v>188</v>
      </c>
      <c r="AB107" s="57" t="s">
        <v>11</v>
      </c>
      <c r="AC107" s="56">
        <v>44495</v>
      </c>
      <c r="AD107" s="17">
        <v>249</v>
      </c>
      <c r="AF107" s="53" t="s">
        <v>117</v>
      </c>
      <c r="AG107" s="54"/>
      <c r="AH107" s="58">
        <v>0</v>
      </c>
      <c r="AI107" s="17" t="s">
        <v>7</v>
      </c>
      <c r="AJ107" s="56">
        <v>44515</v>
      </c>
      <c r="AK107" s="17">
        <v>269</v>
      </c>
      <c r="AL107" s="57" t="s">
        <v>11</v>
      </c>
      <c r="AM107" s="56">
        <v>44599</v>
      </c>
      <c r="AN107" s="17">
        <v>353</v>
      </c>
      <c r="AP107" s="53" t="s">
        <v>117</v>
      </c>
      <c r="AQ107" s="54"/>
      <c r="AR107" s="58">
        <v>6</v>
      </c>
      <c r="AS107" s="17" t="s">
        <v>7</v>
      </c>
      <c r="AT107" s="56">
        <v>44420</v>
      </c>
      <c r="AU107" s="17">
        <v>174</v>
      </c>
      <c r="AV107" s="57" t="s">
        <v>11</v>
      </c>
      <c r="AW107" s="56">
        <v>44474</v>
      </c>
      <c r="AX107" s="17">
        <v>228</v>
      </c>
      <c r="AZ107" s="53" t="s">
        <v>117</v>
      </c>
      <c r="BA107" s="54"/>
      <c r="BB107" s="58">
        <v>39</v>
      </c>
      <c r="BC107" s="17" t="s">
        <v>7</v>
      </c>
      <c r="BD107" s="56">
        <v>44372</v>
      </c>
      <c r="BE107" s="17">
        <v>126</v>
      </c>
      <c r="BF107" s="57" t="s">
        <v>11</v>
      </c>
      <c r="BG107" s="56">
        <v>44407</v>
      </c>
      <c r="BH107" s="17">
        <v>161</v>
      </c>
    </row>
    <row r="108" spans="1:60" x14ac:dyDescent="0.2">
      <c r="A108" s="2">
        <v>107</v>
      </c>
      <c r="B108" s="29">
        <v>44292</v>
      </c>
      <c r="C108" s="30"/>
      <c r="D108" s="30" t="str">
        <f t="shared" ca="1" si="3"/>
        <v>NA</v>
      </c>
      <c r="E108" s="31" t="str">
        <f t="shared" ca="1" si="4"/>
        <v>NA</v>
      </c>
      <c r="F108" s="66"/>
      <c r="G108" s="33" t="str">
        <f ca="1">IF(B107&lt;TODAY(), AVERAGE(A$8:A107), "NA")</f>
        <v>NA</v>
      </c>
      <c r="H108" s="31" t="str">
        <f ca="1">IF(B107&lt;TODAY(), AVERAGE(E$8:E107), "NA")</f>
        <v>NA</v>
      </c>
      <c r="I108" s="39" t="str">
        <f ca="1">IF(B107&lt;TODAY(), (SUMPRODUCT(A$8:A107,E$8:E107) - G108*SUM(E$8:E107) - H108*SUM(A$8:A107) + (A108-7)*G108*H108)/(SUMPRODUCT(A$8:A107,A$8:A107) - 2*G108*SUM(A$8:A107) + (A108-7)*G108*G108), "NA")</f>
        <v>NA</v>
      </c>
      <c r="J108" s="40" t="str">
        <f t="shared" ca="1" si="5"/>
        <v>NA</v>
      </c>
      <c r="L108" s="60" t="s">
        <v>118</v>
      </c>
      <c r="M108" s="61"/>
      <c r="N108" s="62">
        <v>-28.744181975257675</v>
      </c>
      <c r="O108" s="63" t="s">
        <v>119</v>
      </c>
      <c r="P108" s="64">
        <v>44270</v>
      </c>
      <c r="Q108" s="20">
        <v>24</v>
      </c>
      <c r="R108" s="65" t="s">
        <v>12</v>
      </c>
      <c r="S108" s="64">
        <v>44634</v>
      </c>
      <c r="T108" s="20">
        <v>388</v>
      </c>
      <c r="V108" s="60" t="s">
        <v>120</v>
      </c>
      <c r="W108" s="61"/>
      <c r="X108" s="63">
        <v>1817.7800989010989</v>
      </c>
      <c r="Y108" s="63" t="s">
        <v>119</v>
      </c>
      <c r="Z108" s="64">
        <v>44267</v>
      </c>
      <c r="AA108" s="20">
        <v>21</v>
      </c>
      <c r="AB108" s="65" t="s">
        <v>12</v>
      </c>
      <c r="AC108" s="64">
        <v>44584</v>
      </c>
      <c r="AD108" s="20">
        <v>338</v>
      </c>
      <c r="AF108" s="60" t="s">
        <v>120</v>
      </c>
      <c r="AG108" s="61"/>
      <c r="AH108" s="63">
        <v>1250</v>
      </c>
      <c r="AI108" s="63" t="s">
        <v>119</v>
      </c>
      <c r="AJ108" s="64">
        <v>44277</v>
      </c>
      <c r="AK108" s="20">
        <v>31</v>
      </c>
      <c r="AL108" s="65" t="s">
        <v>12</v>
      </c>
      <c r="AM108" s="64">
        <v>44735</v>
      </c>
      <c r="AN108" s="20">
        <v>489</v>
      </c>
      <c r="AP108" s="60" t="s">
        <v>120</v>
      </c>
      <c r="AQ108" s="61"/>
      <c r="AR108" s="63">
        <v>1817.7800989010989</v>
      </c>
      <c r="AS108" s="63" t="s">
        <v>119</v>
      </c>
      <c r="AT108" s="64">
        <v>44265</v>
      </c>
      <c r="AU108" s="20">
        <v>19</v>
      </c>
      <c r="AV108" s="65" t="s">
        <v>12</v>
      </c>
      <c r="AW108" s="64">
        <v>44557</v>
      </c>
      <c r="AX108" s="20">
        <v>311</v>
      </c>
      <c r="AZ108" s="60" t="s">
        <v>120</v>
      </c>
      <c r="BA108" s="61"/>
      <c r="BB108" s="63">
        <v>1817.7800989010989</v>
      </c>
      <c r="BC108" s="63" t="s">
        <v>119</v>
      </c>
      <c r="BD108" s="64">
        <v>44264</v>
      </c>
      <c r="BE108" s="20">
        <v>18</v>
      </c>
      <c r="BF108" s="65" t="s">
        <v>12</v>
      </c>
      <c r="BG108" s="64">
        <v>44464</v>
      </c>
      <c r="BH108" s="20">
        <v>218</v>
      </c>
    </row>
    <row r="109" spans="1:60" x14ac:dyDescent="0.2">
      <c r="A109" s="2">
        <v>108</v>
      </c>
      <c r="B109" s="29">
        <v>44293</v>
      </c>
      <c r="C109" s="30"/>
      <c r="D109" s="30" t="str">
        <f t="shared" ca="1" si="3"/>
        <v>NA</v>
      </c>
      <c r="E109" s="31" t="str">
        <f t="shared" ca="1" si="4"/>
        <v>NA</v>
      </c>
      <c r="F109" s="66"/>
      <c r="G109" s="33" t="str">
        <f ca="1">IF(B108&lt;TODAY(), AVERAGE(A$8:A108), "NA")</f>
        <v>NA</v>
      </c>
      <c r="H109" s="31" t="str">
        <f ca="1">IF(B108&lt;TODAY(), AVERAGE(E$8:E108), "NA")</f>
        <v>NA</v>
      </c>
      <c r="I109" s="39" t="str">
        <f ca="1">IF(B108&lt;TODAY(), (SUMPRODUCT(A$8:A108,E$8:E108) - G109*SUM(E$8:E108) - H109*SUM(A$8:A108) + (A109-7)*G109*H109)/(SUMPRODUCT(A$8:A108,A$8:A108) - 2*G109*SUM(A$8:A108) + (A109-7)*G109*G109), "NA")</f>
        <v>NA</v>
      </c>
      <c r="J109" s="40" t="str">
        <f t="shared" ca="1" si="5"/>
        <v>NA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25"/>
      <c r="W109" s="35"/>
      <c r="X109" s="35"/>
      <c r="Y109" s="35"/>
      <c r="Z109" s="35"/>
      <c r="AA109" s="35"/>
      <c r="AB109" s="35"/>
      <c r="AC109" s="35"/>
      <c r="AD109" s="35"/>
      <c r="AE109" s="35"/>
      <c r="AG109" s="35"/>
      <c r="AH109" s="35"/>
      <c r="AI109" s="35"/>
      <c r="AJ109" s="35"/>
      <c r="AK109" s="35"/>
      <c r="AL109" s="35"/>
      <c r="AM109" s="35"/>
      <c r="AN109" s="35"/>
      <c r="AO109" s="35"/>
      <c r="AQ109" s="5"/>
      <c r="AR109" s="5"/>
      <c r="AS109" s="5"/>
      <c r="AT109" s="5"/>
      <c r="AU109" s="5"/>
      <c r="AV109" s="5"/>
      <c r="AW109" s="5"/>
      <c r="AX109" s="5"/>
      <c r="AY109" s="5"/>
      <c r="BA109" s="5"/>
      <c r="BB109" s="5"/>
      <c r="BC109" s="5"/>
      <c r="BD109" s="5"/>
      <c r="BE109" s="5"/>
      <c r="BF109" s="5"/>
      <c r="BG109" s="5"/>
    </row>
    <row r="110" spans="1:60" x14ac:dyDescent="0.2">
      <c r="A110" s="2">
        <v>109</v>
      </c>
      <c r="B110" s="29">
        <v>44294</v>
      </c>
      <c r="C110" s="30"/>
      <c r="D110" s="30" t="str">
        <f t="shared" ca="1" si="3"/>
        <v>NA</v>
      </c>
      <c r="E110" s="31" t="str">
        <f t="shared" ca="1" si="4"/>
        <v>NA</v>
      </c>
      <c r="F110" s="66"/>
      <c r="G110" s="33" t="str">
        <f ca="1">IF(B109&lt;TODAY(), AVERAGE(A$8:A109), "NA")</f>
        <v>NA</v>
      </c>
      <c r="H110" s="31" t="str">
        <f ca="1">IF(B109&lt;TODAY(), AVERAGE(E$8:E109), "NA")</f>
        <v>NA</v>
      </c>
      <c r="I110" s="39" t="str">
        <f ca="1">IF(B109&lt;TODAY(), (SUMPRODUCT(A$8:A109,E$8:E109) - G110*SUM(E$8:E109) - H110*SUM(A$8:A109) + (A110-7)*G110*H110)/(SUMPRODUCT(A$8:A109,A$8:A109) - 2*G110*SUM(A$8:A109) + (A110-7)*G110*G110), "NA")</f>
        <v>NA</v>
      </c>
      <c r="J110" s="40" t="str">
        <f t="shared" ca="1" si="5"/>
        <v>NA</v>
      </c>
      <c r="L110" s="37" t="str">
        <f>CONCATENATE("Vaccination schedule based on 7 day average daily doses given as of ", MONTH(N112-1), "/", DAY(N112-1), "/", YEAR(N112-1))</f>
        <v>Vaccination schedule based on 7 day average daily doses given as of 2/17/2021</v>
      </c>
      <c r="M110" s="37"/>
      <c r="N110" s="37"/>
      <c r="O110" s="37"/>
      <c r="P110" s="37"/>
      <c r="Q110" s="37"/>
      <c r="R110" s="37"/>
      <c r="S110" s="37"/>
      <c r="T110" s="37"/>
      <c r="U110" s="38"/>
      <c r="V110" s="37" t="str">
        <f>CONCATENATE("Vaccination schedule based on hitting the predicted average of ", FIXED(1000*X114, -3), " doses per day as of ",  MONTH(X112-1), "/", DAY(X112-1), "/", YEAR(X112-1))</f>
        <v>Vaccination schedule based on hitting the predicted average of 1,801,000 doses per day as of 2/17/2021</v>
      </c>
      <c r="W110" s="37"/>
      <c r="X110" s="37"/>
      <c r="Y110" s="37"/>
      <c r="Z110" s="37"/>
      <c r="AA110" s="37"/>
      <c r="AB110" s="37"/>
      <c r="AC110" s="37"/>
      <c r="AD110" s="37"/>
      <c r="AE110" s="38"/>
      <c r="AF110" s="37" t="str">
        <f>CONCATENATE("Vaccination schedule based on hitting target of ", FIXED(1000*AH114,0), " doses per day")</f>
        <v>Vaccination schedule based on hitting target of 1,250,000 doses per day</v>
      </c>
      <c r="AG110" s="37"/>
      <c r="AH110" s="37"/>
      <c r="AI110" s="37"/>
      <c r="AJ110" s="37"/>
      <c r="AK110" s="37"/>
      <c r="AL110" s="37"/>
      <c r="AM110" s="37"/>
      <c r="AN110" s="37"/>
      <c r="AO110" s="38"/>
      <c r="AP110" s="37" t="str">
        <f>CONCATENATE("Vaccination schedule based on hitting target of ", FIXED(1000*AR114,0), " doses per day")</f>
        <v>Vaccination schedule based on hitting target of 2,000,000 doses per day</v>
      </c>
      <c r="AQ110" s="37"/>
      <c r="AR110" s="37"/>
      <c r="AS110" s="37"/>
      <c r="AT110" s="37"/>
      <c r="AU110" s="37"/>
      <c r="AV110" s="37"/>
      <c r="AW110" s="37"/>
      <c r="AX110" s="37"/>
      <c r="AZ110" s="36" t="str">
        <f>CONCATENATE("Vaccination schedule based on hitting target of ", FIXED(1000*BB114,0), " doses per day")</f>
        <v>Vaccination schedule based on hitting target of 3,000,000 doses per day</v>
      </c>
      <c r="BA110" s="36"/>
      <c r="BB110" s="36"/>
      <c r="BC110" s="36"/>
      <c r="BD110" s="36"/>
      <c r="BE110" s="36"/>
      <c r="BF110" s="36"/>
      <c r="BG110" s="36"/>
      <c r="BH110" s="36"/>
    </row>
    <row r="111" spans="1:60" x14ac:dyDescent="0.2">
      <c r="A111" s="2">
        <v>110</v>
      </c>
      <c r="B111" s="29">
        <v>44295</v>
      </c>
      <c r="C111" s="30"/>
      <c r="D111" s="30" t="str">
        <f t="shared" ca="1" si="3"/>
        <v>NA</v>
      </c>
      <c r="E111" s="31" t="str">
        <f t="shared" ca="1" si="4"/>
        <v>NA</v>
      </c>
      <c r="F111" s="66"/>
      <c r="G111" s="33" t="str">
        <f ca="1">IF(B110&lt;TODAY(), AVERAGE(A$8:A110), "NA")</f>
        <v>NA</v>
      </c>
      <c r="H111" s="31" t="str">
        <f ca="1">IF(B110&lt;TODAY(), AVERAGE(E$8:E110), "NA")</f>
        <v>NA</v>
      </c>
      <c r="I111" s="39" t="str">
        <f ca="1">IF(B110&lt;TODAY(), (SUMPRODUCT(A$8:A110,E$8:E110) - G111*SUM(E$8:E110) - H111*SUM(A$8:A110) + (A111-7)*G111*H111)/(SUMPRODUCT(A$8:A110,A$8:A110) - 2*G111*SUM(A$8:A110) + (A111-7)*G111*G111), "NA")</f>
        <v>NA</v>
      </c>
      <c r="J111" s="40" t="str">
        <f t="shared" ca="1" si="5"/>
        <v>NA</v>
      </c>
      <c r="L111" s="41" t="s">
        <v>108</v>
      </c>
      <c r="M111" s="42"/>
      <c r="N111" s="43"/>
      <c r="O111" s="44" t="s">
        <v>109</v>
      </c>
      <c r="P111" s="10" t="s">
        <v>110</v>
      </c>
      <c r="Q111" s="12" t="s">
        <v>111</v>
      </c>
      <c r="R111" s="44" t="s">
        <v>109</v>
      </c>
      <c r="S111" s="10" t="s">
        <v>110</v>
      </c>
      <c r="T111" s="12" t="s">
        <v>111</v>
      </c>
      <c r="V111" s="45" t="s">
        <v>108</v>
      </c>
      <c r="W111" s="46"/>
      <c r="X111" s="47"/>
      <c r="Y111" s="12" t="s">
        <v>109</v>
      </c>
      <c r="Z111" s="10" t="s">
        <v>110</v>
      </c>
      <c r="AA111" s="12" t="s">
        <v>111</v>
      </c>
      <c r="AB111" s="44" t="s">
        <v>109</v>
      </c>
      <c r="AC111" s="10" t="s">
        <v>110</v>
      </c>
      <c r="AD111" s="12" t="s">
        <v>111</v>
      </c>
      <c r="AF111" s="45" t="s">
        <v>108</v>
      </c>
      <c r="AG111" s="46"/>
      <c r="AH111" s="47"/>
      <c r="AI111" s="12" t="s">
        <v>109</v>
      </c>
      <c r="AJ111" s="10" t="s">
        <v>110</v>
      </c>
      <c r="AK111" s="12" t="s">
        <v>111</v>
      </c>
      <c r="AL111" s="44" t="s">
        <v>109</v>
      </c>
      <c r="AM111" s="10" t="s">
        <v>110</v>
      </c>
      <c r="AN111" s="12" t="s">
        <v>111</v>
      </c>
      <c r="AP111" s="45" t="s">
        <v>108</v>
      </c>
      <c r="AQ111" s="46"/>
      <c r="AR111" s="47"/>
      <c r="AS111" s="12" t="s">
        <v>109</v>
      </c>
      <c r="AT111" s="10" t="s">
        <v>110</v>
      </c>
      <c r="AU111" s="12" t="s">
        <v>111</v>
      </c>
      <c r="AV111" s="44" t="s">
        <v>109</v>
      </c>
      <c r="AW111" s="10" t="s">
        <v>110</v>
      </c>
      <c r="AX111" s="12" t="s">
        <v>111</v>
      </c>
      <c r="AZ111" s="45" t="s">
        <v>108</v>
      </c>
      <c r="BA111" s="46"/>
      <c r="BB111" s="47"/>
      <c r="BC111" s="12" t="s">
        <v>109</v>
      </c>
      <c r="BD111" s="10" t="s">
        <v>110</v>
      </c>
      <c r="BE111" s="12" t="s">
        <v>111</v>
      </c>
      <c r="BF111" s="44" t="s">
        <v>109</v>
      </c>
      <c r="BG111" s="10" t="s">
        <v>110</v>
      </c>
      <c r="BH111" s="12" t="s">
        <v>111</v>
      </c>
    </row>
    <row r="112" spans="1:60" x14ac:dyDescent="0.2">
      <c r="A112" s="2">
        <v>111</v>
      </c>
      <c r="B112" s="29">
        <v>44296</v>
      </c>
      <c r="C112" s="30"/>
      <c r="D112" s="30" t="str">
        <f t="shared" ca="1" si="3"/>
        <v>NA</v>
      </c>
      <c r="E112" s="31" t="str">
        <f t="shared" ca="1" si="4"/>
        <v>NA</v>
      </c>
      <c r="F112" s="66"/>
      <c r="G112" s="33" t="str">
        <f ca="1">IF(B111&lt;TODAY(), AVERAGE(A$8:A111), "NA")</f>
        <v>NA</v>
      </c>
      <c r="H112" s="31" t="str">
        <f ca="1">IF(B111&lt;TODAY(), AVERAGE(E$8:E111), "NA")</f>
        <v>NA</v>
      </c>
      <c r="I112" s="39" t="str">
        <f ca="1">IF(B111&lt;TODAY(), (SUMPRODUCT(A$8:A111,E$8:E111) - G112*SUM(E$8:E111) - H112*SUM(A$8:A111) + (A112-7)*G112*H112)/(SUMPRODUCT(A$8:A111,A$8:A111) - 2*G112*SUM(A$8:A111) + (A112-7)*G112*G112), "NA")</f>
        <v>NA</v>
      </c>
      <c r="J112" s="40" t="str">
        <f t="shared" ca="1" si="5"/>
        <v>NA</v>
      </c>
      <c r="L112" s="48" t="s">
        <v>112</v>
      </c>
      <c r="M112" s="49"/>
      <c r="N112" s="50">
        <v>44245</v>
      </c>
      <c r="O112" s="9" t="s">
        <v>4</v>
      </c>
      <c r="P112" s="51">
        <v>44250</v>
      </c>
      <c r="Q112" s="9">
        <v>5</v>
      </c>
      <c r="R112" s="52" t="s">
        <v>8</v>
      </c>
      <c r="S112" s="51">
        <v>44260</v>
      </c>
      <c r="T112" s="9">
        <v>15</v>
      </c>
      <c r="V112" s="48" t="s">
        <v>112</v>
      </c>
      <c r="W112" s="49"/>
      <c r="X112" s="50">
        <v>44245</v>
      </c>
      <c r="Y112" s="9" t="s">
        <v>4</v>
      </c>
      <c r="Z112" s="51">
        <v>44250</v>
      </c>
      <c r="AA112" s="9">
        <v>5</v>
      </c>
      <c r="AB112" s="52" t="s">
        <v>8</v>
      </c>
      <c r="AC112" s="51">
        <v>44260</v>
      </c>
      <c r="AD112" s="9">
        <v>15</v>
      </c>
      <c r="AF112" s="48" t="s">
        <v>112</v>
      </c>
      <c r="AG112" s="49"/>
      <c r="AH112" s="50">
        <v>44245</v>
      </c>
      <c r="AI112" s="9" t="s">
        <v>4</v>
      </c>
      <c r="AJ112" s="51">
        <v>44250</v>
      </c>
      <c r="AK112" s="9">
        <v>5</v>
      </c>
      <c r="AL112" s="52" t="s">
        <v>8</v>
      </c>
      <c r="AM112" s="51">
        <v>44260</v>
      </c>
      <c r="AN112" s="9">
        <v>15</v>
      </c>
      <c r="AP112" s="48" t="s">
        <v>112</v>
      </c>
      <c r="AQ112" s="49"/>
      <c r="AR112" s="50">
        <v>44245</v>
      </c>
      <c r="AS112" s="9" t="s">
        <v>4</v>
      </c>
      <c r="AT112" s="51">
        <v>44250</v>
      </c>
      <c r="AU112" s="9">
        <v>5</v>
      </c>
      <c r="AV112" s="52" t="s">
        <v>8</v>
      </c>
      <c r="AW112" s="51">
        <v>44260</v>
      </c>
      <c r="AX112" s="9">
        <v>15</v>
      </c>
      <c r="AZ112" s="48" t="s">
        <v>112</v>
      </c>
      <c r="BA112" s="49"/>
      <c r="BB112" s="50">
        <v>44245</v>
      </c>
      <c r="BC112" s="9" t="s">
        <v>4</v>
      </c>
      <c r="BD112" s="51">
        <v>44250</v>
      </c>
      <c r="BE112" s="9">
        <v>5</v>
      </c>
      <c r="BF112" s="52" t="s">
        <v>8</v>
      </c>
      <c r="BG112" s="51">
        <v>44260</v>
      </c>
      <c r="BH112" s="9">
        <v>15</v>
      </c>
    </row>
    <row r="113" spans="1:60" x14ac:dyDescent="0.2">
      <c r="A113" s="2">
        <v>112</v>
      </c>
      <c r="B113" s="29">
        <v>44297</v>
      </c>
      <c r="C113" s="30"/>
      <c r="D113" s="30" t="str">
        <f t="shared" ca="1" si="3"/>
        <v>NA</v>
      </c>
      <c r="E113" s="31" t="str">
        <f t="shared" ca="1" si="4"/>
        <v>NA</v>
      </c>
      <c r="F113" s="66"/>
      <c r="G113" s="33" t="str">
        <f ca="1">IF(B112&lt;TODAY(), AVERAGE(A$8:A112), "NA")</f>
        <v>NA</v>
      </c>
      <c r="H113" s="31" t="str">
        <f ca="1">IF(B112&lt;TODAY(), AVERAGE(E$8:E112), "NA")</f>
        <v>NA</v>
      </c>
      <c r="I113" s="39" t="str">
        <f ca="1">IF(B112&lt;TODAY(), (SUMPRODUCT(A$8:A112,E$8:E112) - G113*SUM(E$8:E112) - H113*SUM(A$8:A112) + (A113-7)*G113*H113)/(SUMPRODUCT(A$8:A112,A$8:A112) - 2*G113*SUM(A$8:A112) + (A113-7)*G113*G113), "NA")</f>
        <v>NA</v>
      </c>
      <c r="J113" s="40" t="str">
        <f t="shared" ca="1" si="5"/>
        <v>NA</v>
      </c>
      <c r="L113" s="53" t="s">
        <v>113</v>
      </c>
      <c r="M113" s="54"/>
      <c r="N113" s="55">
        <v>1608.366428571429</v>
      </c>
      <c r="O113" s="17" t="s">
        <v>5</v>
      </c>
      <c r="P113" s="56">
        <v>44298</v>
      </c>
      <c r="Q113" s="17">
        <v>53</v>
      </c>
      <c r="R113" s="57" t="s">
        <v>9</v>
      </c>
      <c r="S113" s="56">
        <v>44323</v>
      </c>
      <c r="T113" s="17">
        <v>78</v>
      </c>
      <c r="V113" s="53" t="s">
        <v>113</v>
      </c>
      <c r="W113" s="54"/>
      <c r="X113" s="55">
        <v>1608.366428571429</v>
      </c>
      <c r="Y113" s="17" t="s">
        <v>5</v>
      </c>
      <c r="Z113" s="56">
        <v>44294</v>
      </c>
      <c r="AA113" s="17">
        <v>49</v>
      </c>
      <c r="AB113" s="57" t="s">
        <v>9</v>
      </c>
      <c r="AC113" s="56">
        <v>44316</v>
      </c>
      <c r="AD113" s="17">
        <v>71</v>
      </c>
      <c r="AF113" s="53" t="s">
        <v>113</v>
      </c>
      <c r="AG113" s="54"/>
      <c r="AH113" s="55">
        <v>1608.366428571429</v>
      </c>
      <c r="AI113" s="17" t="s">
        <v>5</v>
      </c>
      <c r="AJ113" s="56">
        <v>44309</v>
      </c>
      <c r="AK113" s="17">
        <v>64</v>
      </c>
      <c r="AL113" s="57" t="s">
        <v>9</v>
      </c>
      <c r="AM113" s="56">
        <v>44343</v>
      </c>
      <c r="AN113" s="17">
        <v>98</v>
      </c>
      <c r="AP113" s="53" t="s">
        <v>113</v>
      </c>
      <c r="AQ113" s="54"/>
      <c r="AR113" s="55">
        <v>1608.366428571429</v>
      </c>
      <c r="AS113" s="17" t="s">
        <v>5</v>
      </c>
      <c r="AT113" s="56">
        <v>44290</v>
      </c>
      <c r="AU113" s="17">
        <v>45</v>
      </c>
      <c r="AV113" s="57" t="s">
        <v>9</v>
      </c>
      <c r="AW113" s="56">
        <v>44309</v>
      </c>
      <c r="AX113" s="17">
        <v>64</v>
      </c>
      <c r="AZ113" s="53" t="s">
        <v>113</v>
      </c>
      <c r="BA113" s="54"/>
      <c r="BB113" s="55">
        <v>1608.366428571429</v>
      </c>
      <c r="BC113" s="17" t="s">
        <v>5</v>
      </c>
      <c r="BD113" s="56">
        <v>44288</v>
      </c>
      <c r="BE113" s="17">
        <v>43</v>
      </c>
      <c r="BF113" s="57" t="s">
        <v>9</v>
      </c>
      <c r="BG113" s="56">
        <v>44298</v>
      </c>
      <c r="BH113" s="17">
        <v>53</v>
      </c>
    </row>
    <row r="114" spans="1:60" x14ac:dyDescent="0.2">
      <c r="A114" s="2">
        <v>113</v>
      </c>
      <c r="B114" s="29">
        <v>44298</v>
      </c>
      <c r="C114" s="30"/>
      <c r="D114" s="30" t="str">
        <f t="shared" ca="1" si="3"/>
        <v>NA</v>
      </c>
      <c r="E114" s="31" t="str">
        <f t="shared" ca="1" si="4"/>
        <v>NA</v>
      </c>
      <c r="F114" s="66"/>
      <c r="G114" s="33" t="str">
        <f ca="1">IF(B113&lt;TODAY(), AVERAGE(A$8:A113), "NA")</f>
        <v>NA</v>
      </c>
      <c r="H114" s="31" t="str">
        <f ca="1">IF(B113&lt;TODAY(), AVERAGE(E$8:E113), "NA")</f>
        <v>NA</v>
      </c>
      <c r="I114" s="39" t="str">
        <f ca="1">IF(B113&lt;TODAY(), (SUMPRODUCT(A$8:A113,E$8:E113) - G114*SUM(E$8:E113) - H114*SUM(A$8:A113) + (A114-7)*G114*H114)/(SUMPRODUCT(A$8:A113,A$8:A113) - 2*G114*SUM(A$8:A113) + (A114-7)*G114*G114), "NA")</f>
        <v>NA</v>
      </c>
      <c r="J114" s="40" t="str">
        <f t="shared" ca="1" si="5"/>
        <v>NA</v>
      </c>
      <c r="L114" s="53" t="s">
        <v>114</v>
      </c>
      <c r="M114" s="54"/>
      <c r="N114" s="58">
        <v>59</v>
      </c>
      <c r="O114" s="17" t="s">
        <v>6</v>
      </c>
      <c r="P114" s="56">
        <v>44378</v>
      </c>
      <c r="Q114" s="17">
        <v>133</v>
      </c>
      <c r="R114" s="57" t="s">
        <v>10</v>
      </c>
      <c r="S114" s="56">
        <v>44424</v>
      </c>
      <c r="T114" s="17">
        <v>179</v>
      </c>
      <c r="V114" s="53" t="s">
        <v>115</v>
      </c>
      <c r="W114" s="54"/>
      <c r="X114" s="58">
        <v>1801.1502582417584</v>
      </c>
      <c r="Y114" s="17" t="s">
        <v>6</v>
      </c>
      <c r="Z114" s="56">
        <v>44366</v>
      </c>
      <c r="AA114" s="17">
        <v>121</v>
      </c>
      <c r="AB114" s="57" t="s">
        <v>10</v>
      </c>
      <c r="AC114" s="56">
        <v>44405</v>
      </c>
      <c r="AD114" s="17">
        <v>160</v>
      </c>
      <c r="AF114" s="53" t="s">
        <v>115</v>
      </c>
      <c r="AG114" s="54"/>
      <c r="AH114" s="58">
        <v>1250</v>
      </c>
      <c r="AI114" s="17" t="s">
        <v>6</v>
      </c>
      <c r="AJ114" s="56">
        <v>44410</v>
      </c>
      <c r="AK114" s="17">
        <v>165</v>
      </c>
      <c r="AL114" s="57" t="s">
        <v>10</v>
      </c>
      <c r="AM114" s="56">
        <v>44473</v>
      </c>
      <c r="AN114" s="17">
        <v>228</v>
      </c>
      <c r="AP114" s="53" t="s">
        <v>115</v>
      </c>
      <c r="AQ114" s="54"/>
      <c r="AR114" s="58">
        <v>2000</v>
      </c>
      <c r="AS114" s="17" t="s">
        <v>6</v>
      </c>
      <c r="AT114" s="56">
        <v>44355</v>
      </c>
      <c r="AU114" s="17">
        <v>110</v>
      </c>
      <c r="AV114" s="57" t="s">
        <v>10</v>
      </c>
      <c r="AW114" s="56">
        <v>44390</v>
      </c>
      <c r="AX114" s="17">
        <v>145</v>
      </c>
      <c r="AZ114" s="53" t="s">
        <v>115</v>
      </c>
      <c r="BA114" s="54"/>
      <c r="BB114" s="58">
        <v>3000</v>
      </c>
      <c r="BC114" s="17" t="s">
        <v>6</v>
      </c>
      <c r="BD114" s="56">
        <v>44330</v>
      </c>
      <c r="BE114" s="17">
        <v>85</v>
      </c>
      <c r="BF114" s="57" t="s">
        <v>10</v>
      </c>
      <c r="BG114" s="56">
        <v>44353</v>
      </c>
      <c r="BH114" s="17">
        <v>108</v>
      </c>
    </row>
    <row r="115" spans="1:60" x14ac:dyDescent="0.2">
      <c r="A115" s="2">
        <v>114</v>
      </c>
      <c r="B115" s="29">
        <v>44299</v>
      </c>
      <c r="C115" s="30"/>
      <c r="D115" s="30" t="str">
        <f t="shared" ca="1" si="3"/>
        <v>NA</v>
      </c>
      <c r="E115" s="31" t="str">
        <f t="shared" ca="1" si="4"/>
        <v>NA</v>
      </c>
      <c r="F115" s="66"/>
      <c r="G115" s="33" t="str">
        <f ca="1">IF(B114&lt;TODAY(), AVERAGE(A$8:A114), "NA")</f>
        <v>NA</v>
      </c>
      <c r="H115" s="31" t="str">
        <f ca="1">IF(B114&lt;TODAY(), AVERAGE(E$8:E114), "NA")</f>
        <v>NA</v>
      </c>
      <c r="I115" s="39" t="str">
        <f ca="1">IF(B114&lt;TODAY(), (SUMPRODUCT(A$8:A114,E$8:E114) - G115*SUM(E$8:E114) - H115*SUM(A$8:A114) + (A115-7)*G115*H115)/(SUMPRODUCT(A$8:A114,A$8:A114) - 2*G115*SUM(A$8:A114) + (A115-7)*G115*G115), "NA")</f>
        <v>NA</v>
      </c>
      <c r="J115" s="40" t="str">
        <f t="shared" ca="1" si="5"/>
        <v>NA</v>
      </c>
      <c r="L115" s="53" t="s">
        <v>116</v>
      </c>
      <c r="M115" s="54"/>
      <c r="N115" s="59">
        <v>31.179563653327822</v>
      </c>
      <c r="O115" s="17" t="s">
        <v>7</v>
      </c>
      <c r="P115" s="56">
        <v>44456</v>
      </c>
      <c r="Q115" s="17">
        <v>211</v>
      </c>
      <c r="R115" s="57" t="s">
        <v>11</v>
      </c>
      <c r="S115" s="56">
        <v>44528</v>
      </c>
      <c r="T115" s="17">
        <v>283</v>
      </c>
      <c r="V115" s="53" t="s">
        <v>117</v>
      </c>
      <c r="W115" s="54"/>
      <c r="X115" s="58">
        <v>0</v>
      </c>
      <c r="Y115" s="17" t="s">
        <v>7</v>
      </c>
      <c r="Z115" s="56">
        <v>44435</v>
      </c>
      <c r="AA115" s="17">
        <v>190</v>
      </c>
      <c r="AB115" s="57" t="s">
        <v>11</v>
      </c>
      <c r="AC115" s="56">
        <v>44497</v>
      </c>
      <c r="AD115" s="17">
        <v>252</v>
      </c>
      <c r="AF115" s="53" t="s">
        <v>117</v>
      </c>
      <c r="AG115" s="54"/>
      <c r="AH115" s="58">
        <v>0</v>
      </c>
      <c r="AI115" s="17" t="s">
        <v>7</v>
      </c>
      <c r="AJ115" s="56">
        <v>44515</v>
      </c>
      <c r="AK115" s="17">
        <v>270</v>
      </c>
      <c r="AL115" s="57" t="s">
        <v>11</v>
      </c>
      <c r="AM115" s="56">
        <v>44599</v>
      </c>
      <c r="AN115" s="17">
        <v>354</v>
      </c>
      <c r="AP115" s="53" t="s">
        <v>117</v>
      </c>
      <c r="AQ115" s="54"/>
      <c r="AR115" s="58">
        <v>7</v>
      </c>
      <c r="AS115" s="17" t="s">
        <v>7</v>
      </c>
      <c r="AT115" s="56">
        <v>44420</v>
      </c>
      <c r="AU115" s="17">
        <v>175</v>
      </c>
      <c r="AV115" s="57" t="s">
        <v>11</v>
      </c>
      <c r="AW115" s="56">
        <v>44474</v>
      </c>
      <c r="AX115" s="17">
        <v>229</v>
      </c>
      <c r="AZ115" s="53" t="s">
        <v>117</v>
      </c>
      <c r="BA115" s="54"/>
      <c r="BB115" s="58">
        <v>39</v>
      </c>
      <c r="BC115" s="17" t="s">
        <v>7</v>
      </c>
      <c r="BD115" s="56">
        <v>44372</v>
      </c>
      <c r="BE115" s="17">
        <v>127</v>
      </c>
      <c r="BF115" s="57" t="s">
        <v>11</v>
      </c>
      <c r="BG115" s="56">
        <v>44407</v>
      </c>
      <c r="BH115" s="17">
        <v>162</v>
      </c>
    </row>
    <row r="116" spans="1:60" x14ac:dyDescent="0.2">
      <c r="A116" s="2">
        <v>115</v>
      </c>
      <c r="B116" s="29">
        <v>44300</v>
      </c>
      <c r="C116" s="30"/>
      <c r="D116" s="30" t="str">
        <f t="shared" ca="1" si="3"/>
        <v>NA</v>
      </c>
      <c r="E116" s="31" t="str">
        <f t="shared" ca="1" si="4"/>
        <v>NA</v>
      </c>
      <c r="F116" s="66"/>
      <c r="G116" s="33" t="str">
        <f ca="1">IF(B115&lt;TODAY(), AVERAGE(A$8:A115), "NA")</f>
        <v>NA</v>
      </c>
      <c r="H116" s="31" t="str">
        <f ca="1">IF(B115&lt;TODAY(), AVERAGE(E$8:E115), "NA")</f>
        <v>NA</v>
      </c>
      <c r="I116" s="39" t="str">
        <f ca="1">IF(B115&lt;TODAY(), (SUMPRODUCT(A$8:A115,E$8:E115) - G116*SUM(E$8:E115) - H116*SUM(A$8:A115) + (A116-7)*G116*H116)/(SUMPRODUCT(A$8:A115,A$8:A115) - 2*G116*SUM(A$8:A115) + (A116-7)*G116*G116), "NA")</f>
        <v>NA</v>
      </c>
      <c r="J116" s="40" t="str">
        <f t="shared" ca="1" si="5"/>
        <v>NA</v>
      </c>
      <c r="L116" s="60" t="s">
        <v>118</v>
      </c>
      <c r="M116" s="61"/>
      <c r="N116" s="62">
        <v>-38.443997304582922</v>
      </c>
      <c r="O116" s="63" t="s">
        <v>119</v>
      </c>
      <c r="P116" s="64">
        <v>44270</v>
      </c>
      <c r="Q116" s="20">
        <v>25</v>
      </c>
      <c r="R116" s="65" t="s">
        <v>12</v>
      </c>
      <c r="S116" s="64">
        <v>44628</v>
      </c>
      <c r="T116" s="20">
        <v>383</v>
      </c>
      <c r="V116" s="60" t="s">
        <v>120</v>
      </c>
      <c r="W116" s="61"/>
      <c r="X116" s="63">
        <v>1801.1502582417584</v>
      </c>
      <c r="Y116" s="63" t="s">
        <v>119</v>
      </c>
      <c r="Z116" s="64">
        <v>44267</v>
      </c>
      <c r="AA116" s="20">
        <v>22</v>
      </c>
      <c r="AB116" s="65" t="s">
        <v>12</v>
      </c>
      <c r="AC116" s="64">
        <v>44587</v>
      </c>
      <c r="AD116" s="20">
        <v>342</v>
      </c>
      <c r="AF116" s="60" t="s">
        <v>120</v>
      </c>
      <c r="AG116" s="61"/>
      <c r="AH116" s="63">
        <v>1250</v>
      </c>
      <c r="AI116" s="63" t="s">
        <v>119</v>
      </c>
      <c r="AJ116" s="64">
        <v>44278</v>
      </c>
      <c r="AK116" s="20">
        <v>33</v>
      </c>
      <c r="AL116" s="65" t="s">
        <v>12</v>
      </c>
      <c r="AM116" s="64">
        <v>44735</v>
      </c>
      <c r="AN116" s="20">
        <v>490</v>
      </c>
      <c r="AP116" s="60" t="s">
        <v>120</v>
      </c>
      <c r="AQ116" s="61"/>
      <c r="AR116" s="63">
        <v>1801.1502582417584</v>
      </c>
      <c r="AS116" s="63" t="s">
        <v>119</v>
      </c>
      <c r="AT116" s="64">
        <v>44265</v>
      </c>
      <c r="AU116" s="20">
        <v>20</v>
      </c>
      <c r="AV116" s="65" t="s">
        <v>12</v>
      </c>
      <c r="AW116" s="64">
        <v>44557</v>
      </c>
      <c r="AX116" s="20">
        <v>312</v>
      </c>
      <c r="AZ116" s="60" t="s">
        <v>120</v>
      </c>
      <c r="BA116" s="61"/>
      <c r="BB116" s="63">
        <v>1801.1502582417584</v>
      </c>
      <c r="BC116" s="63" t="s">
        <v>119</v>
      </c>
      <c r="BD116" s="64">
        <v>44264</v>
      </c>
      <c r="BE116" s="20">
        <v>19</v>
      </c>
      <c r="BF116" s="65" t="s">
        <v>12</v>
      </c>
      <c r="BG116" s="64">
        <v>44463</v>
      </c>
      <c r="BH116" s="20">
        <v>218</v>
      </c>
    </row>
    <row r="117" spans="1:60" x14ac:dyDescent="0.2">
      <c r="A117" s="2">
        <v>116</v>
      </c>
      <c r="B117" s="29">
        <v>44301</v>
      </c>
      <c r="C117" s="30"/>
      <c r="D117" s="30" t="str">
        <f t="shared" ca="1" si="3"/>
        <v>NA</v>
      </c>
      <c r="E117" s="31" t="str">
        <f t="shared" ca="1" si="4"/>
        <v>NA</v>
      </c>
      <c r="F117" s="66"/>
      <c r="G117" s="33" t="str">
        <f ca="1">IF(B116&lt;TODAY(), AVERAGE(A$8:A116), "NA")</f>
        <v>NA</v>
      </c>
      <c r="H117" s="31" t="str">
        <f ca="1">IF(B116&lt;TODAY(), AVERAGE(E$8:E116), "NA")</f>
        <v>NA</v>
      </c>
      <c r="I117" s="39" t="str">
        <f ca="1">IF(B116&lt;TODAY(), (SUMPRODUCT(A$8:A116,E$8:E116) - G117*SUM(E$8:E116) - H117*SUM(A$8:A116) + (A117-7)*G117*H117)/(SUMPRODUCT(A$8:A116,A$8:A116) - 2*G117*SUM(A$8:A116) + (A117-7)*G117*G117), "NA")</f>
        <v>NA</v>
      </c>
      <c r="J117" s="40" t="str">
        <f t="shared" ca="1" si="5"/>
        <v>NA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25"/>
      <c r="W117" s="35"/>
      <c r="X117" s="35"/>
      <c r="Y117" s="35"/>
      <c r="Z117" s="35"/>
      <c r="AA117" s="35"/>
      <c r="AB117" s="35"/>
      <c r="AC117" s="35"/>
      <c r="AD117" s="35"/>
      <c r="AE117" s="35"/>
      <c r="AG117" s="35"/>
      <c r="AH117" s="35"/>
      <c r="AI117" s="35"/>
      <c r="AJ117" s="35"/>
      <c r="AK117" s="35"/>
      <c r="AL117" s="35"/>
      <c r="AM117" s="35"/>
      <c r="AN117" s="35"/>
      <c r="AO117" s="35"/>
      <c r="AQ117" s="5"/>
      <c r="AR117" s="5"/>
      <c r="AS117" s="5"/>
      <c r="AT117" s="5"/>
      <c r="AU117" s="5"/>
      <c r="AV117" s="5"/>
      <c r="AW117" s="5"/>
      <c r="AX117" s="5"/>
      <c r="AY117" s="5"/>
      <c r="BA117" s="5"/>
      <c r="BB117" s="5"/>
      <c r="BC117" s="5"/>
      <c r="BD117" s="5"/>
      <c r="BE117" s="5"/>
      <c r="BF117" s="5"/>
      <c r="BG117" s="5"/>
    </row>
    <row r="118" spans="1:60" x14ac:dyDescent="0.2">
      <c r="A118" s="2">
        <v>117</v>
      </c>
      <c r="B118" s="29">
        <v>44302</v>
      </c>
      <c r="C118" s="30"/>
      <c r="D118" s="30" t="str">
        <f t="shared" ca="1" si="3"/>
        <v>NA</v>
      </c>
      <c r="E118" s="31" t="str">
        <f t="shared" ca="1" si="4"/>
        <v>NA</v>
      </c>
      <c r="F118" s="66"/>
      <c r="G118" s="33" t="str">
        <f ca="1">IF(B117&lt;TODAY(), AVERAGE(A$8:A117), "NA")</f>
        <v>NA</v>
      </c>
      <c r="H118" s="31" t="str">
        <f ca="1">IF(B117&lt;TODAY(), AVERAGE(E$8:E117), "NA")</f>
        <v>NA</v>
      </c>
      <c r="I118" s="39" t="str">
        <f ca="1">IF(B117&lt;TODAY(), (SUMPRODUCT(A$8:A117,E$8:E117) - G118*SUM(E$8:E117) - H118*SUM(A$8:A117) + (A118-7)*G118*H118)/(SUMPRODUCT(A$8:A117,A$8:A117) - 2*G118*SUM(A$8:A117) + (A118-7)*G118*G118), "NA")</f>
        <v>NA</v>
      </c>
      <c r="J118" s="40" t="str">
        <f t="shared" ca="1" si="5"/>
        <v>NA</v>
      </c>
      <c r="L118" s="37" t="str">
        <f>CONCATENATE("Vaccination schedule based on 7 day average daily doses given as of ", MONTH(N120-1), "/", DAY(N120-1), "/", YEAR(N120-1))</f>
        <v>Vaccination schedule based on 7 day average daily doses given as of 2/16/2021</v>
      </c>
      <c r="M118" s="37"/>
      <c r="N118" s="37"/>
      <c r="O118" s="37"/>
      <c r="P118" s="37"/>
      <c r="Q118" s="37"/>
      <c r="R118" s="37"/>
      <c r="S118" s="37"/>
      <c r="T118" s="37"/>
      <c r="U118" s="38"/>
      <c r="V118" s="37" t="str">
        <f>CONCATENATE("Vaccination schedule based on hitting the predicted average of ", FIXED(1000*X122, -3), " doses per day as of ",  MONTH(X120-1), "/", DAY(X120-1), "/", YEAR(X120-1))</f>
        <v>Vaccination schedule based on hitting the predicted average of 1,778,000 doses per day as of 2/16/2021</v>
      </c>
      <c r="W118" s="37"/>
      <c r="X118" s="37"/>
      <c r="Y118" s="37"/>
      <c r="Z118" s="37"/>
      <c r="AA118" s="37"/>
      <c r="AB118" s="37"/>
      <c r="AC118" s="37"/>
      <c r="AD118" s="37"/>
      <c r="AE118" s="38"/>
      <c r="AF118" s="37" t="str">
        <f>CONCATENATE("Vaccination schedule based on hitting target of ", FIXED(1000*AH122,0), " doses per day")</f>
        <v>Vaccination schedule based on hitting target of 1,250,000 doses per day</v>
      </c>
      <c r="AG118" s="37"/>
      <c r="AH118" s="37"/>
      <c r="AI118" s="37"/>
      <c r="AJ118" s="37"/>
      <c r="AK118" s="37"/>
      <c r="AL118" s="37"/>
      <c r="AM118" s="37"/>
      <c r="AN118" s="37"/>
      <c r="AO118" s="38"/>
      <c r="AP118" s="37" t="str">
        <f>CONCATENATE("Vaccination schedule based on hitting target of ", FIXED(1000*AR122,0), " doses per day")</f>
        <v>Vaccination schedule based on hitting target of 2,000,000 doses per day</v>
      </c>
      <c r="AQ118" s="37"/>
      <c r="AR118" s="37"/>
      <c r="AS118" s="37"/>
      <c r="AT118" s="37"/>
      <c r="AU118" s="37"/>
      <c r="AV118" s="37"/>
      <c r="AW118" s="37"/>
      <c r="AX118" s="37"/>
      <c r="AZ118" s="36" t="str">
        <f>CONCATENATE("Vaccination schedule based on hitting target of ", FIXED(1000*BB122,0), " doses per day")</f>
        <v>Vaccination schedule based on hitting target of 3,000,000 doses per day</v>
      </c>
      <c r="BA118" s="36"/>
      <c r="BB118" s="36"/>
      <c r="BC118" s="36"/>
      <c r="BD118" s="36"/>
      <c r="BE118" s="36"/>
      <c r="BF118" s="36"/>
      <c r="BG118" s="36"/>
      <c r="BH118" s="36"/>
    </row>
    <row r="119" spans="1:60" x14ac:dyDescent="0.2">
      <c r="A119" s="2">
        <v>118</v>
      </c>
      <c r="B119" s="29">
        <v>44303</v>
      </c>
      <c r="C119" s="30"/>
      <c r="D119" s="30" t="str">
        <f t="shared" ca="1" si="3"/>
        <v>NA</v>
      </c>
      <c r="E119" s="31" t="str">
        <f t="shared" ca="1" si="4"/>
        <v>NA</v>
      </c>
      <c r="F119" s="66"/>
      <c r="G119" s="33" t="str">
        <f ca="1">IF(B118&lt;TODAY(), AVERAGE(A$8:A118), "NA")</f>
        <v>NA</v>
      </c>
      <c r="H119" s="31" t="str">
        <f ca="1">IF(B118&lt;TODAY(), AVERAGE(E$8:E118), "NA")</f>
        <v>NA</v>
      </c>
      <c r="I119" s="39" t="str">
        <f ca="1">IF(B118&lt;TODAY(), (SUMPRODUCT(A$8:A118,E$8:E118) - G119*SUM(E$8:E118) - H119*SUM(A$8:A118) + (A119-7)*G119*H119)/(SUMPRODUCT(A$8:A118,A$8:A118) - 2*G119*SUM(A$8:A118) + (A119-7)*G119*G119), "NA")</f>
        <v>NA</v>
      </c>
      <c r="J119" s="40" t="str">
        <f t="shared" ca="1" si="5"/>
        <v>NA</v>
      </c>
      <c r="L119" s="41" t="s">
        <v>108</v>
      </c>
      <c r="M119" s="42"/>
      <c r="N119" s="43"/>
      <c r="O119" s="44" t="s">
        <v>109</v>
      </c>
      <c r="P119" s="10" t="s">
        <v>110</v>
      </c>
      <c r="Q119" s="12" t="s">
        <v>111</v>
      </c>
      <c r="R119" s="44" t="s">
        <v>109</v>
      </c>
      <c r="S119" s="10" t="s">
        <v>110</v>
      </c>
      <c r="T119" s="12" t="s">
        <v>111</v>
      </c>
      <c r="V119" s="45" t="s">
        <v>108</v>
      </c>
      <c r="W119" s="46"/>
      <c r="X119" s="47"/>
      <c r="Y119" s="12" t="s">
        <v>109</v>
      </c>
      <c r="Z119" s="10" t="s">
        <v>110</v>
      </c>
      <c r="AA119" s="12" t="s">
        <v>111</v>
      </c>
      <c r="AB119" s="44" t="s">
        <v>109</v>
      </c>
      <c r="AC119" s="10" t="s">
        <v>110</v>
      </c>
      <c r="AD119" s="12" t="s">
        <v>111</v>
      </c>
      <c r="AF119" s="45" t="s">
        <v>108</v>
      </c>
      <c r="AG119" s="46"/>
      <c r="AH119" s="47"/>
      <c r="AI119" s="12" t="s">
        <v>109</v>
      </c>
      <c r="AJ119" s="10" t="s">
        <v>110</v>
      </c>
      <c r="AK119" s="12" t="s">
        <v>111</v>
      </c>
      <c r="AL119" s="44" t="s">
        <v>109</v>
      </c>
      <c r="AM119" s="10" t="s">
        <v>110</v>
      </c>
      <c r="AN119" s="12" t="s">
        <v>111</v>
      </c>
      <c r="AP119" s="45" t="s">
        <v>108</v>
      </c>
      <c r="AQ119" s="46"/>
      <c r="AR119" s="47"/>
      <c r="AS119" s="12" t="s">
        <v>109</v>
      </c>
      <c r="AT119" s="10" t="s">
        <v>110</v>
      </c>
      <c r="AU119" s="12" t="s">
        <v>111</v>
      </c>
      <c r="AV119" s="44" t="s">
        <v>109</v>
      </c>
      <c r="AW119" s="10" t="s">
        <v>110</v>
      </c>
      <c r="AX119" s="12" t="s">
        <v>111</v>
      </c>
      <c r="AZ119" s="45" t="s">
        <v>108</v>
      </c>
      <c r="BA119" s="46"/>
      <c r="BB119" s="47"/>
      <c r="BC119" s="12" t="s">
        <v>109</v>
      </c>
      <c r="BD119" s="10" t="s">
        <v>110</v>
      </c>
      <c r="BE119" s="12" t="s">
        <v>111</v>
      </c>
      <c r="BF119" s="44" t="s">
        <v>109</v>
      </c>
      <c r="BG119" s="10" t="s">
        <v>110</v>
      </c>
      <c r="BH119" s="12" t="s">
        <v>111</v>
      </c>
    </row>
    <row r="120" spans="1:60" x14ac:dyDescent="0.2">
      <c r="A120" s="2">
        <v>119</v>
      </c>
      <c r="B120" s="29">
        <v>44304</v>
      </c>
      <c r="C120" s="30"/>
      <c r="D120" s="30" t="str">
        <f t="shared" ca="1" si="3"/>
        <v>NA</v>
      </c>
      <c r="E120" s="31" t="str">
        <f t="shared" ca="1" si="4"/>
        <v>NA</v>
      </c>
      <c r="F120" s="66"/>
      <c r="G120" s="33" t="str">
        <f ca="1">IF(B119&lt;TODAY(), AVERAGE(A$8:A119), "NA")</f>
        <v>NA</v>
      </c>
      <c r="H120" s="31" t="str">
        <f ca="1">IF(B119&lt;TODAY(), AVERAGE(E$8:E119), "NA")</f>
        <v>NA</v>
      </c>
      <c r="I120" s="39" t="str">
        <f ca="1">IF(B119&lt;TODAY(), (SUMPRODUCT(A$8:A119,E$8:E119) - G120*SUM(E$8:E119) - H120*SUM(A$8:A119) + (A120-7)*G120*H120)/(SUMPRODUCT(A$8:A119,A$8:A119) - 2*G120*SUM(A$8:A119) + (A120-7)*G120*G120), "NA")</f>
        <v>NA</v>
      </c>
      <c r="J120" s="40" t="str">
        <f t="shared" ca="1" si="5"/>
        <v>NA</v>
      </c>
      <c r="L120" s="48" t="s">
        <v>112</v>
      </c>
      <c r="M120" s="49"/>
      <c r="N120" s="50">
        <v>44244</v>
      </c>
      <c r="O120" s="9" t="s">
        <v>4</v>
      </c>
      <c r="P120" s="51">
        <v>44250</v>
      </c>
      <c r="Q120" s="9">
        <v>6</v>
      </c>
      <c r="R120" s="52" t="s">
        <v>8</v>
      </c>
      <c r="S120" s="51">
        <v>44260</v>
      </c>
      <c r="T120" s="9">
        <v>16</v>
      </c>
      <c r="V120" s="48" t="s">
        <v>112</v>
      </c>
      <c r="W120" s="49"/>
      <c r="X120" s="50">
        <v>44244</v>
      </c>
      <c r="Y120" s="9" t="s">
        <v>4</v>
      </c>
      <c r="Z120" s="51">
        <v>44250</v>
      </c>
      <c r="AA120" s="9">
        <v>6</v>
      </c>
      <c r="AB120" s="52" t="s">
        <v>8</v>
      </c>
      <c r="AC120" s="51">
        <v>44260</v>
      </c>
      <c r="AD120" s="9">
        <v>16</v>
      </c>
      <c r="AF120" s="48" t="s">
        <v>112</v>
      </c>
      <c r="AG120" s="49"/>
      <c r="AH120" s="50">
        <v>44244</v>
      </c>
      <c r="AI120" s="9" t="s">
        <v>4</v>
      </c>
      <c r="AJ120" s="51">
        <v>44250</v>
      </c>
      <c r="AK120" s="9">
        <v>6</v>
      </c>
      <c r="AL120" s="52" t="s">
        <v>8</v>
      </c>
      <c r="AM120" s="51">
        <v>44260</v>
      </c>
      <c r="AN120" s="9">
        <v>16</v>
      </c>
      <c r="AP120" s="48" t="s">
        <v>112</v>
      </c>
      <c r="AQ120" s="49"/>
      <c r="AR120" s="50">
        <v>44244</v>
      </c>
      <c r="AS120" s="9" t="s">
        <v>4</v>
      </c>
      <c r="AT120" s="51">
        <v>44250</v>
      </c>
      <c r="AU120" s="9">
        <v>6</v>
      </c>
      <c r="AV120" s="52" t="s">
        <v>8</v>
      </c>
      <c r="AW120" s="51">
        <v>44260</v>
      </c>
      <c r="AX120" s="9">
        <v>16</v>
      </c>
      <c r="AZ120" s="48" t="s">
        <v>112</v>
      </c>
      <c r="BA120" s="49"/>
      <c r="BB120" s="50">
        <v>44244</v>
      </c>
      <c r="BC120" s="9" t="s">
        <v>4</v>
      </c>
      <c r="BD120" s="51">
        <v>44250</v>
      </c>
      <c r="BE120" s="9">
        <v>6</v>
      </c>
      <c r="BF120" s="52" t="s">
        <v>8</v>
      </c>
      <c r="BG120" s="51">
        <v>44260</v>
      </c>
      <c r="BH120" s="9">
        <v>16</v>
      </c>
    </row>
    <row r="121" spans="1:60" x14ac:dyDescent="0.2">
      <c r="A121" s="2">
        <v>120</v>
      </c>
      <c r="B121" s="29">
        <v>44305</v>
      </c>
      <c r="C121" s="30"/>
      <c r="D121" s="30" t="str">
        <f t="shared" ca="1" si="3"/>
        <v>NA</v>
      </c>
      <c r="E121" s="31" t="str">
        <f t="shared" ca="1" si="4"/>
        <v>NA</v>
      </c>
      <c r="F121" s="66"/>
      <c r="G121" s="33" t="str">
        <f ca="1">IF(B120&lt;TODAY(), AVERAGE(A$8:A120), "NA")</f>
        <v>NA</v>
      </c>
      <c r="H121" s="31" t="str">
        <f ca="1">IF(B120&lt;TODAY(), AVERAGE(E$8:E120), "NA")</f>
        <v>NA</v>
      </c>
      <c r="I121" s="39" t="str">
        <f ca="1">IF(B120&lt;TODAY(), (SUMPRODUCT(A$8:A120,E$8:E120) - G121*SUM(E$8:E120) - H121*SUM(A$8:A120) + (A121-7)*G121*H121)/(SUMPRODUCT(A$8:A120,A$8:A120) - 2*G121*SUM(A$8:A120) + (A121-7)*G121*G121), "NA")</f>
        <v>NA</v>
      </c>
      <c r="J121" s="40" t="str">
        <f t="shared" ca="1" si="5"/>
        <v>NA</v>
      </c>
      <c r="L121" s="53" t="s">
        <v>113</v>
      </c>
      <c r="M121" s="54"/>
      <c r="N121" s="55">
        <v>1669.9749999999997</v>
      </c>
      <c r="O121" s="17" t="s">
        <v>5</v>
      </c>
      <c r="P121" s="56">
        <v>44296</v>
      </c>
      <c r="Q121" s="17">
        <v>52</v>
      </c>
      <c r="R121" s="57" t="s">
        <v>9</v>
      </c>
      <c r="S121" s="56">
        <v>44320</v>
      </c>
      <c r="T121" s="17">
        <v>76</v>
      </c>
      <c r="V121" s="53" t="s">
        <v>113</v>
      </c>
      <c r="W121" s="54"/>
      <c r="X121" s="55">
        <v>1669.9749999999997</v>
      </c>
      <c r="Y121" s="17" t="s">
        <v>5</v>
      </c>
      <c r="Z121" s="56">
        <v>44294</v>
      </c>
      <c r="AA121" s="17">
        <v>50</v>
      </c>
      <c r="AB121" s="57" t="s">
        <v>9</v>
      </c>
      <c r="AC121" s="56">
        <v>44316</v>
      </c>
      <c r="AD121" s="17">
        <v>72</v>
      </c>
      <c r="AF121" s="53" t="s">
        <v>113</v>
      </c>
      <c r="AG121" s="54"/>
      <c r="AH121" s="55">
        <v>1669.9749999999997</v>
      </c>
      <c r="AI121" s="17" t="s">
        <v>5</v>
      </c>
      <c r="AJ121" s="56">
        <v>44309</v>
      </c>
      <c r="AK121" s="17">
        <v>65</v>
      </c>
      <c r="AL121" s="57" t="s">
        <v>9</v>
      </c>
      <c r="AM121" s="56">
        <v>44343</v>
      </c>
      <c r="AN121" s="17">
        <v>99</v>
      </c>
      <c r="AP121" s="53" t="s">
        <v>113</v>
      </c>
      <c r="AQ121" s="54"/>
      <c r="AR121" s="55">
        <v>1669.9749999999997</v>
      </c>
      <c r="AS121" s="17" t="s">
        <v>5</v>
      </c>
      <c r="AT121" s="56">
        <v>44289</v>
      </c>
      <c r="AU121" s="17">
        <v>45</v>
      </c>
      <c r="AV121" s="57" t="s">
        <v>9</v>
      </c>
      <c r="AW121" s="56">
        <v>44309</v>
      </c>
      <c r="AX121" s="17">
        <v>65</v>
      </c>
      <c r="AZ121" s="53" t="s">
        <v>113</v>
      </c>
      <c r="BA121" s="54"/>
      <c r="BB121" s="55">
        <v>1669.9749999999997</v>
      </c>
      <c r="BC121" s="17" t="s">
        <v>5</v>
      </c>
      <c r="BD121" s="56">
        <v>44288</v>
      </c>
      <c r="BE121" s="17">
        <v>44</v>
      </c>
      <c r="BF121" s="57" t="s">
        <v>9</v>
      </c>
      <c r="BG121" s="56">
        <v>44298</v>
      </c>
      <c r="BH121" s="17">
        <v>54</v>
      </c>
    </row>
    <row r="122" spans="1:60" x14ac:dyDescent="0.2">
      <c r="A122" s="2">
        <v>121</v>
      </c>
      <c r="B122" s="29">
        <v>44306</v>
      </c>
      <c r="C122" s="30"/>
      <c r="D122" s="30" t="str">
        <f t="shared" ca="1" si="3"/>
        <v>NA</v>
      </c>
      <c r="E122" s="31" t="str">
        <f t="shared" ca="1" si="4"/>
        <v>NA</v>
      </c>
      <c r="F122" s="66"/>
      <c r="G122" s="33" t="str">
        <f ca="1">IF(B121&lt;TODAY(), AVERAGE(A$8:A121), "NA")</f>
        <v>NA</v>
      </c>
      <c r="H122" s="31" t="str">
        <f ca="1">IF(B121&lt;TODAY(), AVERAGE(E$8:E121), "NA")</f>
        <v>NA</v>
      </c>
      <c r="I122" s="39" t="str">
        <f ca="1">IF(B121&lt;TODAY(), (SUMPRODUCT(A$8:A121,E$8:E121) - G122*SUM(E$8:E121) - H122*SUM(A$8:A121) + (A122-7)*G122*H122)/(SUMPRODUCT(A$8:A121,A$8:A121) - 2*G122*SUM(A$8:A121) + (A122-7)*G122*G122), "NA")</f>
        <v>NA</v>
      </c>
      <c r="J122" s="40" t="str">
        <f t="shared" ca="1" si="5"/>
        <v>NA</v>
      </c>
      <c r="L122" s="53" t="s">
        <v>114</v>
      </c>
      <c r="M122" s="54"/>
      <c r="N122" s="58">
        <v>58</v>
      </c>
      <c r="O122" s="17" t="s">
        <v>6</v>
      </c>
      <c r="P122" s="56">
        <v>44373</v>
      </c>
      <c r="Q122" s="17">
        <v>129</v>
      </c>
      <c r="R122" s="57" t="s">
        <v>10</v>
      </c>
      <c r="S122" s="56">
        <v>44418</v>
      </c>
      <c r="T122" s="17">
        <v>174</v>
      </c>
      <c r="V122" s="53" t="s">
        <v>115</v>
      </c>
      <c r="W122" s="54"/>
      <c r="X122" s="58">
        <v>1778.0487781512606</v>
      </c>
      <c r="Y122" s="17" t="s">
        <v>6</v>
      </c>
      <c r="Z122" s="56">
        <v>44367</v>
      </c>
      <c r="AA122" s="17">
        <v>123</v>
      </c>
      <c r="AB122" s="57" t="s">
        <v>10</v>
      </c>
      <c r="AC122" s="56">
        <v>44407</v>
      </c>
      <c r="AD122" s="17">
        <v>163</v>
      </c>
      <c r="AF122" s="53" t="s">
        <v>115</v>
      </c>
      <c r="AG122" s="54"/>
      <c r="AH122" s="58">
        <v>1250</v>
      </c>
      <c r="AI122" s="17" t="s">
        <v>6</v>
      </c>
      <c r="AJ122" s="56">
        <v>44410</v>
      </c>
      <c r="AK122" s="17">
        <v>166</v>
      </c>
      <c r="AL122" s="57" t="s">
        <v>10</v>
      </c>
      <c r="AM122" s="56">
        <v>44473</v>
      </c>
      <c r="AN122" s="17">
        <v>229</v>
      </c>
      <c r="AP122" s="53" t="s">
        <v>115</v>
      </c>
      <c r="AQ122" s="54"/>
      <c r="AR122" s="58">
        <v>2000</v>
      </c>
      <c r="AS122" s="17" t="s">
        <v>6</v>
      </c>
      <c r="AT122" s="56">
        <v>44355</v>
      </c>
      <c r="AU122" s="17">
        <v>111</v>
      </c>
      <c r="AV122" s="57" t="s">
        <v>10</v>
      </c>
      <c r="AW122" s="56">
        <v>44390</v>
      </c>
      <c r="AX122" s="17">
        <v>146</v>
      </c>
      <c r="AZ122" s="53" t="s">
        <v>115</v>
      </c>
      <c r="BA122" s="54"/>
      <c r="BB122" s="58">
        <v>3000</v>
      </c>
      <c r="BC122" s="17" t="s">
        <v>6</v>
      </c>
      <c r="BD122" s="56">
        <v>44330</v>
      </c>
      <c r="BE122" s="17">
        <v>86</v>
      </c>
      <c r="BF122" s="57" t="s">
        <v>10</v>
      </c>
      <c r="BG122" s="56">
        <v>44353</v>
      </c>
      <c r="BH122" s="17">
        <v>109</v>
      </c>
    </row>
    <row r="123" spans="1:60" x14ac:dyDescent="0.2">
      <c r="A123" s="2">
        <v>122</v>
      </c>
      <c r="B123" s="29">
        <v>44307</v>
      </c>
      <c r="C123" s="30"/>
      <c r="D123" s="30" t="str">
        <f t="shared" ca="1" si="3"/>
        <v>NA</v>
      </c>
      <c r="E123" s="31" t="str">
        <f t="shared" ca="1" si="4"/>
        <v>NA</v>
      </c>
      <c r="F123" s="66"/>
      <c r="G123" s="33" t="str">
        <f ca="1">IF(B122&lt;TODAY(), AVERAGE(A$8:A122), "NA")</f>
        <v>NA</v>
      </c>
      <c r="H123" s="31" t="str">
        <f ca="1">IF(B122&lt;TODAY(), AVERAGE(E$8:E122), "NA")</f>
        <v>NA</v>
      </c>
      <c r="I123" s="39" t="str">
        <f ca="1">IF(B122&lt;TODAY(), (SUMPRODUCT(A$8:A122,E$8:E122) - G123*SUM(E$8:E122) - H123*SUM(A$8:A122) + (A123-7)*G123*H123)/(SUMPRODUCT(A$8:A122,A$8:A122) - 2*G123*SUM(A$8:A122) + (A123-7)*G123*G123), "NA")</f>
        <v>NA</v>
      </c>
      <c r="J123" s="40" t="str">
        <f t="shared" ca="1" si="5"/>
        <v>NA</v>
      </c>
      <c r="L123" s="53" t="s">
        <v>116</v>
      </c>
      <c r="M123" s="54"/>
      <c r="N123" s="59">
        <v>31.414847640594704</v>
      </c>
      <c r="O123" s="17" t="s">
        <v>7</v>
      </c>
      <c r="P123" s="56">
        <v>44451</v>
      </c>
      <c r="Q123" s="17">
        <v>207</v>
      </c>
      <c r="R123" s="57" t="s">
        <v>11</v>
      </c>
      <c r="S123" s="56">
        <v>44516</v>
      </c>
      <c r="T123" s="17">
        <v>272</v>
      </c>
      <c r="V123" s="53" t="s">
        <v>117</v>
      </c>
      <c r="W123" s="54"/>
      <c r="X123" s="58">
        <v>0</v>
      </c>
      <c r="Y123" s="17" t="s">
        <v>7</v>
      </c>
      <c r="Z123" s="56">
        <v>44438</v>
      </c>
      <c r="AA123" s="17">
        <v>194</v>
      </c>
      <c r="AB123" s="57" t="s">
        <v>11</v>
      </c>
      <c r="AC123" s="56">
        <v>44500</v>
      </c>
      <c r="AD123" s="17">
        <v>256</v>
      </c>
      <c r="AF123" s="53" t="s">
        <v>117</v>
      </c>
      <c r="AG123" s="54"/>
      <c r="AH123" s="58">
        <v>0</v>
      </c>
      <c r="AI123" s="17" t="s">
        <v>7</v>
      </c>
      <c r="AJ123" s="56">
        <v>44515</v>
      </c>
      <c r="AK123" s="17">
        <v>271</v>
      </c>
      <c r="AL123" s="57" t="s">
        <v>11</v>
      </c>
      <c r="AM123" s="56">
        <v>44599</v>
      </c>
      <c r="AN123" s="17">
        <v>355</v>
      </c>
      <c r="AP123" s="53" t="s">
        <v>117</v>
      </c>
      <c r="AQ123" s="54"/>
      <c r="AR123" s="58">
        <v>8</v>
      </c>
      <c r="AS123" s="17" t="s">
        <v>7</v>
      </c>
      <c r="AT123" s="56">
        <v>44420</v>
      </c>
      <c r="AU123" s="17">
        <v>176</v>
      </c>
      <c r="AV123" s="57" t="s">
        <v>11</v>
      </c>
      <c r="AW123" s="56">
        <v>44473</v>
      </c>
      <c r="AX123" s="17">
        <v>229</v>
      </c>
      <c r="AZ123" s="53" t="s">
        <v>117</v>
      </c>
      <c r="BA123" s="54"/>
      <c r="BB123" s="58">
        <v>39</v>
      </c>
      <c r="BC123" s="17" t="s">
        <v>7</v>
      </c>
      <c r="BD123" s="56">
        <v>44372</v>
      </c>
      <c r="BE123" s="17">
        <v>128</v>
      </c>
      <c r="BF123" s="57" t="s">
        <v>11</v>
      </c>
      <c r="BG123" s="56">
        <v>44407</v>
      </c>
      <c r="BH123" s="17">
        <v>163</v>
      </c>
    </row>
    <row r="124" spans="1:60" x14ac:dyDescent="0.2">
      <c r="A124" s="2">
        <v>123</v>
      </c>
      <c r="B124" s="29">
        <v>44308</v>
      </c>
      <c r="C124" s="30"/>
      <c r="D124" s="30" t="str">
        <f t="shared" ca="1" si="3"/>
        <v>NA</v>
      </c>
      <c r="E124" s="31" t="str">
        <f t="shared" ca="1" si="4"/>
        <v>NA</v>
      </c>
      <c r="F124" s="66"/>
      <c r="G124" s="33" t="str">
        <f ca="1">IF(B123&lt;TODAY(), AVERAGE(A$8:A123), "NA")</f>
        <v>NA</v>
      </c>
      <c r="H124" s="31" t="str">
        <f ca="1">IF(B123&lt;TODAY(), AVERAGE(E$8:E123), "NA")</f>
        <v>NA</v>
      </c>
      <c r="I124" s="39" t="str">
        <f ca="1">IF(B123&lt;TODAY(), (SUMPRODUCT(A$8:A123,E$8:E123) - G124*SUM(E$8:E123) - H124*SUM(A$8:A123) + (A124-7)*G124*H124)/(SUMPRODUCT(A$8:A123,A$8:A123) - 2*G124*SUM(A$8:A123) + (A124-7)*G124*G124), "NA")</f>
        <v>NA</v>
      </c>
      <c r="J124" s="40" t="str">
        <f t="shared" ca="1" si="5"/>
        <v>NA</v>
      </c>
      <c r="L124" s="60" t="s">
        <v>118</v>
      </c>
      <c r="M124" s="61"/>
      <c r="N124" s="62">
        <v>-44.012385003232225</v>
      </c>
      <c r="O124" s="63" t="s">
        <v>119</v>
      </c>
      <c r="P124" s="64">
        <v>44269</v>
      </c>
      <c r="Q124" s="20">
        <v>25</v>
      </c>
      <c r="R124" s="65" t="s">
        <v>12</v>
      </c>
      <c r="S124" s="64">
        <v>44614</v>
      </c>
      <c r="T124" s="20">
        <v>370</v>
      </c>
      <c r="V124" s="60" t="s">
        <v>120</v>
      </c>
      <c r="W124" s="61"/>
      <c r="X124" s="63">
        <v>1778.0487781512606</v>
      </c>
      <c r="Y124" s="63" t="s">
        <v>119</v>
      </c>
      <c r="Z124" s="64">
        <v>44267</v>
      </c>
      <c r="AA124" s="20">
        <v>23</v>
      </c>
      <c r="AB124" s="65" t="s">
        <v>12</v>
      </c>
      <c r="AC124" s="64">
        <v>44592</v>
      </c>
      <c r="AD124" s="20">
        <v>348</v>
      </c>
      <c r="AF124" s="60" t="s">
        <v>120</v>
      </c>
      <c r="AG124" s="61"/>
      <c r="AH124" s="63">
        <v>1250</v>
      </c>
      <c r="AI124" s="63" t="s">
        <v>119</v>
      </c>
      <c r="AJ124" s="64">
        <v>44278</v>
      </c>
      <c r="AK124" s="20">
        <v>34</v>
      </c>
      <c r="AL124" s="65" t="s">
        <v>12</v>
      </c>
      <c r="AM124" s="64">
        <v>44735</v>
      </c>
      <c r="AN124" s="20">
        <v>491</v>
      </c>
      <c r="AP124" s="60" t="s">
        <v>120</v>
      </c>
      <c r="AQ124" s="61"/>
      <c r="AR124" s="63">
        <v>1778.0487781512606</v>
      </c>
      <c r="AS124" s="63" t="s">
        <v>119</v>
      </c>
      <c r="AT124" s="64">
        <v>44265</v>
      </c>
      <c r="AU124" s="20">
        <v>21</v>
      </c>
      <c r="AV124" s="65" t="s">
        <v>12</v>
      </c>
      <c r="AW124" s="64">
        <v>44557</v>
      </c>
      <c r="AX124" s="20">
        <v>313</v>
      </c>
      <c r="AZ124" s="60" t="s">
        <v>120</v>
      </c>
      <c r="BA124" s="61"/>
      <c r="BB124" s="63">
        <v>1778.0487781512606</v>
      </c>
      <c r="BC124" s="63" t="s">
        <v>119</v>
      </c>
      <c r="BD124" s="64">
        <v>44263</v>
      </c>
      <c r="BE124" s="20">
        <v>19</v>
      </c>
      <c r="BF124" s="65" t="s">
        <v>12</v>
      </c>
      <c r="BG124" s="64">
        <v>44463</v>
      </c>
      <c r="BH124" s="20">
        <v>219</v>
      </c>
    </row>
    <row r="125" spans="1:60" x14ac:dyDescent="0.2">
      <c r="A125" s="2">
        <v>124</v>
      </c>
      <c r="B125" s="29">
        <v>44309</v>
      </c>
      <c r="C125" s="30"/>
      <c r="D125" s="30" t="str">
        <f t="shared" ca="1" si="3"/>
        <v>NA</v>
      </c>
      <c r="E125" s="31" t="str">
        <f t="shared" ca="1" si="4"/>
        <v>NA</v>
      </c>
      <c r="F125" s="66"/>
      <c r="G125" s="33" t="str">
        <f ca="1">IF(B124&lt;TODAY(), AVERAGE(A$8:A124), "NA")</f>
        <v>NA</v>
      </c>
      <c r="H125" s="31" t="str">
        <f ca="1">IF(B124&lt;TODAY(), AVERAGE(E$8:E124), "NA")</f>
        <v>NA</v>
      </c>
      <c r="I125" s="39" t="str">
        <f ca="1">IF(B124&lt;TODAY(), (SUMPRODUCT(A$8:A124,E$8:E124) - G125*SUM(E$8:E124) - H125*SUM(A$8:A124) + (A125-7)*G125*H125)/(SUMPRODUCT(A$8:A124,A$8:A124) - 2*G125*SUM(A$8:A124) + (A125-7)*G125*G125), "NA")</f>
        <v>NA</v>
      </c>
      <c r="J125" s="40" t="str">
        <f t="shared" ca="1" si="5"/>
        <v>NA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25"/>
      <c r="W125" s="35"/>
      <c r="X125" s="35"/>
      <c r="Y125" s="35"/>
      <c r="Z125" s="35"/>
      <c r="AA125" s="35"/>
      <c r="AB125" s="35"/>
      <c r="AC125" s="35"/>
      <c r="AD125" s="35"/>
      <c r="AE125" s="35"/>
      <c r="AG125" s="35"/>
      <c r="AH125" s="35"/>
      <c r="AI125" s="35"/>
      <c r="AJ125" s="35"/>
      <c r="AK125" s="35"/>
      <c r="AL125" s="35"/>
      <c r="AM125" s="35"/>
      <c r="AN125" s="35"/>
      <c r="AO125" s="35"/>
      <c r="AQ125" s="5"/>
      <c r="AR125" s="5"/>
      <c r="AS125" s="5"/>
      <c r="AT125" s="5"/>
      <c r="AU125" s="5"/>
      <c r="AV125" s="5"/>
      <c r="AW125" s="5"/>
      <c r="AX125" s="5"/>
      <c r="AY125" s="5"/>
      <c r="BA125" s="5"/>
      <c r="BB125" s="5"/>
      <c r="BC125" s="5"/>
      <c r="BD125" s="5"/>
      <c r="BE125" s="5"/>
      <c r="BF125" s="5"/>
      <c r="BG125" s="5"/>
    </row>
    <row r="126" spans="1:60" x14ac:dyDescent="0.2">
      <c r="A126" s="2">
        <v>125</v>
      </c>
      <c r="B126" s="29">
        <v>44310</v>
      </c>
      <c r="C126" s="30"/>
      <c r="D126" s="30" t="str">
        <f t="shared" ca="1" si="3"/>
        <v>NA</v>
      </c>
      <c r="E126" s="31" t="str">
        <f t="shared" ca="1" si="4"/>
        <v>NA</v>
      </c>
      <c r="F126" s="66"/>
      <c r="G126" s="33" t="str">
        <f ca="1">IF(B125&lt;TODAY(), AVERAGE(A$8:A125), "NA")</f>
        <v>NA</v>
      </c>
      <c r="H126" s="31" t="str">
        <f ca="1">IF(B125&lt;TODAY(), AVERAGE(E$8:E125), "NA")</f>
        <v>NA</v>
      </c>
      <c r="I126" s="39" t="str">
        <f ca="1">IF(B125&lt;TODAY(), (SUMPRODUCT(A$8:A125,E$8:E125) - G126*SUM(E$8:E125) - H126*SUM(A$8:A125) + (A126-7)*G126*H126)/(SUMPRODUCT(A$8:A125,A$8:A125) - 2*G126*SUM(A$8:A125) + (A126-7)*G126*G126), "NA")</f>
        <v>NA</v>
      </c>
      <c r="J126" s="40" t="str">
        <f t="shared" ca="1" si="5"/>
        <v>NA</v>
      </c>
      <c r="L126" s="37" t="str">
        <f>CONCATENATE("Vaccination schedule based on 7 day average daily doses given as of ", MONTH(N128-1), "/", DAY(N128-1), "/", YEAR(N128-1))</f>
        <v>Vaccination schedule based on 7 day average daily doses given as of 2/15/2021</v>
      </c>
      <c r="M126" s="37"/>
      <c r="N126" s="37"/>
      <c r="O126" s="37"/>
      <c r="P126" s="37"/>
      <c r="Q126" s="37"/>
      <c r="R126" s="37"/>
      <c r="S126" s="37"/>
      <c r="T126" s="37"/>
      <c r="U126" s="38"/>
      <c r="V126" s="37" t="str">
        <f>CONCATENATE("Vaccination schedule based on hitting the predicted average of ", FIXED(1000*X130, -3), " doses per day as of ",  MONTH(X128-1), "/", DAY(X128-1), "/", YEAR(X128-1))</f>
        <v>Vaccination schedule based on hitting the predicted average of 1,755,000 doses per day as of 2/15/2021</v>
      </c>
      <c r="W126" s="37"/>
      <c r="X126" s="37"/>
      <c r="Y126" s="37"/>
      <c r="Z126" s="37"/>
      <c r="AA126" s="37"/>
      <c r="AB126" s="37"/>
      <c r="AC126" s="37"/>
      <c r="AD126" s="37"/>
      <c r="AE126" s="38"/>
      <c r="AF126" s="37" t="str">
        <f>CONCATENATE("Vaccination schedule based on hitting target of ", FIXED(1000*AH130,0), " doses per day")</f>
        <v>Vaccination schedule based on hitting target of 1,250,000 doses per day</v>
      </c>
      <c r="AG126" s="37"/>
      <c r="AH126" s="37"/>
      <c r="AI126" s="37"/>
      <c r="AJ126" s="37"/>
      <c r="AK126" s="37"/>
      <c r="AL126" s="37"/>
      <c r="AM126" s="37"/>
      <c r="AN126" s="37"/>
      <c r="AO126" s="38"/>
      <c r="AP126" s="37" t="str">
        <f>CONCATENATE("Vaccination schedule based on hitting target of ", FIXED(1000*AR130,0), " doses per day")</f>
        <v>Vaccination schedule based on hitting target of 2,000,000 doses per day</v>
      </c>
      <c r="AQ126" s="37"/>
      <c r="AR126" s="37"/>
      <c r="AS126" s="37"/>
      <c r="AT126" s="37"/>
      <c r="AU126" s="37"/>
      <c r="AV126" s="37"/>
      <c r="AW126" s="37"/>
      <c r="AX126" s="37"/>
      <c r="AZ126" s="36" t="str">
        <f>CONCATENATE("Vaccination schedule based on hitting target of ", FIXED(1000*BB130,0), " doses per day")</f>
        <v>Vaccination schedule based on hitting target of 3,000,000 doses per day</v>
      </c>
      <c r="BA126" s="36"/>
      <c r="BB126" s="36"/>
      <c r="BC126" s="36"/>
      <c r="BD126" s="36"/>
      <c r="BE126" s="36"/>
      <c r="BF126" s="36"/>
      <c r="BG126" s="36"/>
      <c r="BH126" s="36"/>
    </row>
    <row r="127" spans="1:60" x14ac:dyDescent="0.2">
      <c r="A127" s="2">
        <v>126</v>
      </c>
      <c r="B127" s="29">
        <v>44311</v>
      </c>
      <c r="C127" s="30"/>
      <c r="D127" s="30" t="str">
        <f t="shared" ca="1" si="3"/>
        <v>NA</v>
      </c>
      <c r="E127" s="31" t="str">
        <f t="shared" ca="1" si="4"/>
        <v>NA</v>
      </c>
      <c r="F127" s="66"/>
      <c r="G127" s="33" t="str">
        <f ca="1">IF(B126&lt;TODAY(), AVERAGE(A$8:A126), "NA")</f>
        <v>NA</v>
      </c>
      <c r="H127" s="31" t="str">
        <f ca="1">IF(B126&lt;TODAY(), AVERAGE(E$8:E126), "NA")</f>
        <v>NA</v>
      </c>
      <c r="I127" s="39" t="str">
        <f ca="1">IF(B126&lt;TODAY(), (SUMPRODUCT(A$8:A126,E$8:E126) - G127*SUM(E$8:E126) - H127*SUM(A$8:A126) + (A127-7)*G127*H127)/(SUMPRODUCT(A$8:A126,A$8:A126) - 2*G127*SUM(A$8:A126) + (A127-7)*G127*G127), "NA")</f>
        <v>NA</v>
      </c>
      <c r="J127" s="40" t="str">
        <f t="shared" ca="1" si="5"/>
        <v>NA</v>
      </c>
      <c r="L127" s="41" t="s">
        <v>108</v>
      </c>
      <c r="M127" s="42"/>
      <c r="N127" s="43"/>
      <c r="O127" s="44" t="s">
        <v>109</v>
      </c>
      <c r="P127" s="10" t="s">
        <v>110</v>
      </c>
      <c r="Q127" s="12" t="s">
        <v>111</v>
      </c>
      <c r="R127" s="44" t="s">
        <v>109</v>
      </c>
      <c r="S127" s="10" t="s">
        <v>110</v>
      </c>
      <c r="T127" s="12" t="s">
        <v>111</v>
      </c>
      <c r="V127" s="45" t="s">
        <v>108</v>
      </c>
      <c r="W127" s="46"/>
      <c r="X127" s="47"/>
      <c r="Y127" s="12" t="s">
        <v>109</v>
      </c>
      <c r="Z127" s="10" t="s">
        <v>110</v>
      </c>
      <c r="AA127" s="12" t="s">
        <v>111</v>
      </c>
      <c r="AB127" s="44" t="s">
        <v>109</v>
      </c>
      <c r="AC127" s="10" t="s">
        <v>110</v>
      </c>
      <c r="AD127" s="12" t="s">
        <v>111</v>
      </c>
      <c r="AF127" s="45" t="s">
        <v>108</v>
      </c>
      <c r="AG127" s="46"/>
      <c r="AH127" s="47"/>
      <c r="AI127" s="12" t="s">
        <v>109</v>
      </c>
      <c r="AJ127" s="10" t="s">
        <v>110</v>
      </c>
      <c r="AK127" s="12" t="s">
        <v>111</v>
      </c>
      <c r="AL127" s="44" t="s">
        <v>109</v>
      </c>
      <c r="AM127" s="10" t="s">
        <v>110</v>
      </c>
      <c r="AN127" s="12" t="s">
        <v>111</v>
      </c>
      <c r="AP127" s="45" t="s">
        <v>108</v>
      </c>
      <c r="AQ127" s="46"/>
      <c r="AR127" s="47"/>
      <c r="AS127" s="12" t="s">
        <v>109</v>
      </c>
      <c r="AT127" s="10" t="s">
        <v>110</v>
      </c>
      <c r="AU127" s="12" t="s">
        <v>111</v>
      </c>
      <c r="AV127" s="44" t="s">
        <v>109</v>
      </c>
      <c r="AW127" s="10" t="s">
        <v>110</v>
      </c>
      <c r="AX127" s="12" t="s">
        <v>111</v>
      </c>
      <c r="AZ127" s="45" t="s">
        <v>108</v>
      </c>
      <c r="BA127" s="46"/>
      <c r="BB127" s="47"/>
      <c r="BC127" s="12" t="s">
        <v>109</v>
      </c>
      <c r="BD127" s="10" t="s">
        <v>110</v>
      </c>
      <c r="BE127" s="12" t="s">
        <v>111</v>
      </c>
      <c r="BF127" s="44" t="s">
        <v>109</v>
      </c>
      <c r="BG127" s="10" t="s">
        <v>110</v>
      </c>
      <c r="BH127" s="12" t="s">
        <v>111</v>
      </c>
    </row>
    <row r="128" spans="1:60" x14ac:dyDescent="0.2">
      <c r="A128" s="2">
        <v>127</v>
      </c>
      <c r="B128" s="29">
        <v>44312</v>
      </c>
      <c r="C128" s="30"/>
      <c r="D128" s="30" t="str">
        <f t="shared" ca="1" si="3"/>
        <v>NA</v>
      </c>
      <c r="E128" s="31" t="str">
        <f t="shared" ca="1" si="4"/>
        <v>NA</v>
      </c>
      <c r="F128" s="66"/>
      <c r="G128" s="33" t="str">
        <f ca="1">IF(B127&lt;TODAY(), AVERAGE(A$8:A127), "NA")</f>
        <v>NA</v>
      </c>
      <c r="H128" s="31" t="str">
        <f ca="1">IF(B127&lt;TODAY(), AVERAGE(E$8:E127), "NA")</f>
        <v>NA</v>
      </c>
      <c r="I128" s="39" t="str">
        <f ca="1">IF(B127&lt;TODAY(), (SUMPRODUCT(A$8:A127,E$8:E127) - G128*SUM(E$8:E127) - H128*SUM(A$8:A127) + (A128-7)*G128*H128)/(SUMPRODUCT(A$8:A127,A$8:A127) - 2*G128*SUM(A$8:A127) + (A128-7)*G128*G128), "NA")</f>
        <v>NA</v>
      </c>
      <c r="J128" s="40" t="str">
        <f t="shared" ca="1" si="5"/>
        <v>NA</v>
      </c>
      <c r="L128" s="48" t="s">
        <v>112</v>
      </c>
      <c r="M128" s="49"/>
      <c r="N128" s="50">
        <v>44243</v>
      </c>
      <c r="O128" s="9" t="s">
        <v>4</v>
      </c>
      <c r="P128" s="51">
        <v>44250</v>
      </c>
      <c r="Q128" s="9">
        <v>7</v>
      </c>
      <c r="R128" s="52" t="s">
        <v>8</v>
      </c>
      <c r="S128" s="51">
        <v>44260</v>
      </c>
      <c r="T128" s="9">
        <v>17</v>
      </c>
      <c r="V128" s="48" t="s">
        <v>112</v>
      </c>
      <c r="W128" s="49"/>
      <c r="X128" s="50">
        <v>44243</v>
      </c>
      <c r="Y128" s="9" t="s">
        <v>4</v>
      </c>
      <c r="Z128" s="51">
        <v>44250</v>
      </c>
      <c r="AA128" s="9">
        <v>7</v>
      </c>
      <c r="AB128" s="52" t="s">
        <v>8</v>
      </c>
      <c r="AC128" s="51">
        <v>44260</v>
      </c>
      <c r="AD128" s="9">
        <v>17</v>
      </c>
      <c r="AF128" s="48" t="s">
        <v>112</v>
      </c>
      <c r="AG128" s="49"/>
      <c r="AH128" s="50">
        <v>44243</v>
      </c>
      <c r="AI128" s="9" t="s">
        <v>4</v>
      </c>
      <c r="AJ128" s="51">
        <v>44250</v>
      </c>
      <c r="AK128" s="9">
        <v>7</v>
      </c>
      <c r="AL128" s="52" t="s">
        <v>8</v>
      </c>
      <c r="AM128" s="51">
        <v>44260</v>
      </c>
      <c r="AN128" s="9">
        <v>17</v>
      </c>
      <c r="AP128" s="48" t="s">
        <v>112</v>
      </c>
      <c r="AQ128" s="49"/>
      <c r="AR128" s="50">
        <v>44243</v>
      </c>
      <c r="AS128" s="9" t="s">
        <v>4</v>
      </c>
      <c r="AT128" s="51">
        <v>44250</v>
      </c>
      <c r="AU128" s="9">
        <v>7</v>
      </c>
      <c r="AV128" s="52" t="s">
        <v>8</v>
      </c>
      <c r="AW128" s="51">
        <v>44260</v>
      </c>
      <c r="AX128" s="9">
        <v>17</v>
      </c>
      <c r="AZ128" s="48" t="s">
        <v>112</v>
      </c>
      <c r="BA128" s="49"/>
      <c r="BB128" s="50">
        <v>44243</v>
      </c>
      <c r="BC128" s="9" t="s">
        <v>4</v>
      </c>
      <c r="BD128" s="51">
        <v>44250</v>
      </c>
      <c r="BE128" s="9">
        <v>7</v>
      </c>
      <c r="BF128" s="52" t="s">
        <v>8</v>
      </c>
      <c r="BG128" s="51">
        <v>44260</v>
      </c>
      <c r="BH128" s="9">
        <v>17</v>
      </c>
    </row>
    <row r="129" spans="1:60" x14ac:dyDescent="0.2">
      <c r="A129" s="2">
        <v>128</v>
      </c>
      <c r="B129" s="29">
        <v>44313</v>
      </c>
      <c r="C129" s="30"/>
      <c r="D129" s="30" t="str">
        <f t="shared" ca="1" si="3"/>
        <v>NA</v>
      </c>
      <c r="E129" s="31" t="str">
        <f t="shared" ca="1" si="4"/>
        <v>NA</v>
      </c>
      <c r="F129" s="66"/>
      <c r="G129" s="33" t="str">
        <f ca="1">IF(B128&lt;TODAY(), AVERAGE(A$8:A128), "NA")</f>
        <v>NA</v>
      </c>
      <c r="H129" s="31" t="str">
        <f ca="1">IF(B128&lt;TODAY(), AVERAGE(E$8:E128), "NA")</f>
        <v>NA</v>
      </c>
      <c r="I129" s="39" t="str">
        <f ca="1">IF(B128&lt;TODAY(), (SUMPRODUCT(A$8:A128,E$8:E128) - G129*SUM(E$8:E128) - H129*SUM(A$8:A128) + (A129-7)*G129*H129)/(SUMPRODUCT(A$8:A128,A$8:A128) - 2*G129*SUM(A$8:A128) + (A129-7)*G129*G129), "NA")</f>
        <v>NA</v>
      </c>
      <c r="J129" s="40" t="str">
        <f t="shared" ca="1" si="5"/>
        <v>NA</v>
      </c>
      <c r="L129" s="53" t="s">
        <v>113</v>
      </c>
      <c r="M129" s="54"/>
      <c r="N129" s="55">
        <v>1639.4479999999999</v>
      </c>
      <c r="O129" s="17" t="s">
        <v>5</v>
      </c>
      <c r="P129" s="56">
        <v>44297</v>
      </c>
      <c r="Q129" s="17">
        <v>54</v>
      </c>
      <c r="R129" s="57" t="s">
        <v>9</v>
      </c>
      <c r="S129" s="56">
        <v>44322</v>
      </c>
      <c r="T129" s="17">
        <v>79</v>
      </c>
      <c r="V129" s="53" t="s">
        <v>113</v>
      </c>
      <c r="W129" s="54"/>
      <c r="X129" s="55">
        <v>1639.4479999999999</v>
      </c>
      <c r="Y129" s="17" t="s">
        <v>5</v>
      </c>
      <c r="Z129" s="56">
        <v>44295</v>
      </c>
      <c r="AA129" s="17">
        <v>52</v>
      </c>
      <c r="AB129" s="57" t="s">
        <v>9</v>
      </c>
      <c r="AC129" s="56">
        <v>44317</v>
      </c>
      <c r="AD129" s="17">
        <v>74</v>
      </c>
      <c r="AF129" s="53" t="s">
        <v>113</v>
      </c>
      <c r="AG129" s="54"/>
      <c r="AH129" s="55">
        <v>1639.4479999999999</v>
      </c>
      <c r="AI129" s="17" t="s">
        <v>5</v>
      </c>
      <c r="AJ129" s="56">
        <v>44309</v>
      </c>
      <c r="AK129" s="17">
        <v>66</v>
      </c>
      <c r="AL129" s="57" t="s">
        <v>9</v>
      </c>
      <c r="AM129" s="56">
        <v>44343</v>
      </c>
      <c r="AN129" s="17">
        <v>100</v>
      </c>
      <c r="AP129" s="53" t="s">
        <v>113</v>
      </c>
      <c r="AQ129" s="54"/>
      <c r="AR129" s="55">
        <v>1639.4479999999999</v>
      </c>
      <c r="AS129" s="17" t="s">
        <v>5</v>
      </c>
      <c r="AT129" s="56">
        <v>44289</v>
      </c>
      <c r="AU129" s="17">
        <v>46</v>
      </c>
      <c r="AV129" s="57" t="s">
        <v>9</v>
      </c>
      <c r="AW129" s="56">
        <v>44309</v>
      </c>
      <c r="AX129" s="17">
        <v>66</v>
      </c>
      <c r="AZ129" s="53" t="s">
        <v>113</v>
      </c>
      <c r="BA129" s="54"/>
      <c r="BB129" s="55">
        <v>1639.4479999999999</v>
      </c>
      <c r="BC129" s="17" t="s">
        <v>5</v>
      </c>
      <c r="BD129" s="56">
        <v>44287</v>
      </c>
      <c r="BE129" s="17">
        <v>44</v>
      </c>
      <c r="BF129" s="57" t="s">
        <v>9</v>
      </c>
      <c r="BG129" s="56">
        <v>44298</v>
      </c>
      <c r="BH129" s="17">
        <v>55</v>
      </c>
    </row>
    <row r="130" spans="1:60" x14ac:dyDescent="0.2">
      <c r="A130" s="2">
        <v>129</v>
      </c>
      <c r="B130" s="29">
        <v>44314</v>
      </c>
      <c r="C130" s="30"/>
      <c r="D130" s="30" t="str">
        <f t="shared" ca="1" si="3"/>
        <v>NA</v>
      </c>
      <c r="E130" s="31" t="str">
        <f t="shared" ca="1" si="4"/>
        <v>NA</v>
      </c>
      <c r="F130" s="66"/>
      <c r="G130" s="33" t="str">
        <f ca="1">IF(B129&lt;TODAY(), AVERAGE(A$8:A129), "NA")</f>
        <v>NA</v>
      </c>
      <c r="H130" s="31" t="str">
        <f ca="1">IF(B129&lt;TODAY(), AVERAGE(E$8:E129), "NA")</f>
        <v>NA</v>
      </c>
      <c r="I130" s="39" t="str">
        <f ca="1">IF(B129&lt;TODAY(), (SUMPRODUCT(A$8:A129,E$8:E129) - G130*SUM(E$8:E129) - H130*SUM(A$8:A129) + (A130-7)*G130*H130)/(SUMPRODUCT(A$8:A129,A$8:A129) - 2*G130*SUM(A$8:A129) + (A130-7)*G130*G130), "NA")</f>
        <v>NA</v>
      </c>
      <c r="J130" s="40" t="str">
        <f t="shared" ca="1" si="5"/>
        <v>NA</v>
      </c>
      <c r="L130" s="53" t="s">
        <v>114</v>
      </c>
      <c r="M130" s="54"/>
      <c r="N130" s="58">
        <v>57</v>
      </c>
      <c r="O130" s="17" t="s">
        <v>6</v>
      </c>
      <c r="P130" s="56">
        <v>44375</v>
      </c>
      <c r="Q130" s="17">
        <v>132</v>
      </c>
      <c r="R130" s="57" t="s">
        <v>10</v>
      </c>
      <c r="S130" s="56">
        <v>44420</v>
      </c>
      <c r="T130" s="17">
        <v>177</v>
      </c>
      <c r="V130" s="53" t="s">
        <v>115</v>
      </c>
      <c r="W130" s="54"/>
      <c r="X130" s="58">
        <v>1755.4713011078713</v>
      </c>
      <c r="Y130" s="17" t="s">
        <v>6</v>
      </c>
      <c r="Z130" s="56">
        <v>44369</v>
      </c>
      <c r="AA130" s="17">
        <v>126</v>
      </c>
      <c r="AB130" s="57" t="s">
        <v>10</v>
      </c>
      <c r="AC130" s="56">
        <v>44410</v>
      </c>
      <c r="AD130" s="17">
        <v>167</v>
      </c>
      <c r="AF130" s="53" t="s">
        <v>115</v>
      </c>
      <c r="AG130" s="54"/>
      <c r="AH130" s="58">
        <v>1250</v>
      </c>
      <c r="AI130" s="17" t="s">
        <v>6</v>
      </c>
      <c r="AJ130" s="56">
        <v>44410</v>
      </c>
      <c r="AK130" s="17">
        <v>167</v>
      </c>
      <c r="AL130" s="57" t="s">
        <v>10</v>
      </c>
      <c r="AM130" s="56">
        <v>44474</v>
      </c>
      <c r="AN130" s="17">
        <v>231</v>
      </c>
      <c r="AP130" s="53" t="s">
        <v>115</v>
      </c>
      <c r="AQ130" s="54"/>
      <c r="AR130" s="58">
        <v>2000</v>
      </c>
      <c r="AS130" s="17" t="s">
        <v>6</v>
      </c>
      <c r="AT130" s="56">
        <v>44355</v>
      </c>
      <c r="AU130" s="17">
        <v>112</v>
      </c>
      <c r="AV130" s="57" t="s">
        <v>10</v>
      </c>
      <c r="AW130" s="56">
        <v>44390</v>
      </c>
      <c r="AX130" s="17">
        <v>147</v>
      </c>
      <c r="AZ130" s="53" t="s">
        <v>115</v>
      </c>
      <c r="BA130" s="54"/>
      <c r="BB130" s="58">
        <v>3000</v>
      </c>
      <c r="BC130" s="17" t="s">
        <v>6</v>
      </c>
      <c r="BD130" s="56">
        <v>44329</v>
      </c>
      <c r="BE130" s="17">
        <v>86</v>
      </c>
      <c r="BF130" s="57" t="s">
        <v>10</v>
      </c>
      <c r="BG130" s="56">
        <v>44353</v>
      </c>
      <c r="BH130" s="17">
        <v>110</v>
      </c>
    </row>
    <row r="131" spans="1:60" x14ac:dyDescent="0.2">
      <c r="A131" s="2">
        <v>130</v>
      </c>
      <c r="B131" s="29">
        <v>44315</v>
      </c>
      <c r="C131" s="30"/>
      <c r="D131" s="30" t="str">
        <f t="shared" ref="D131:D194" ca="1" si="6">IF(B131&lt;TODAY(), C131-C130, "NA")</f>
        <v>NA</v>
      </c>
      <c r="E131" s="31" t="str">
        <f t="shared" ca="1" si="4"/>
        <v>NA</v>
      </c>
      <c r="F131" s="66"/>
      <c r="G131" s="33" t="str">
        <f ca="1">IF(B130&lt;TODAY(), AVERAGE(A$8:A130), "NA")</f>
        <v>NA</v>
      </c>
      <c r="H131" s="31" t="str">
        <f ca="1">IF(B130&lt;TODAY(), AVERAGE(E$8:E130), "NA")</f>
        <v>NA</v>
      </c>
      <c r="I131" s="39" t="str">
        <f ca="1">IF(B130&lt;TODAY(), (SUMPRODUCT(A$8:A130,E$8:E130) - G131*SUM(E$8:E130) - H131*SUM(A$8:A130) + (A131-7)*G131*H131)/(SUMPRODUCT(A$8:A130,A$8:A130) - 2*G131*SUM(A$8:A130) + (A131-7)*G131*G131), "NA")</f>
        <v>NA</v>
      </c>
      <c r="J131" s="40" t="str">
        <f t="shared" ca="1" si="5"/>
        <v>NA</v>
      </c>
      <c r="L131" s="53" t="s">
        <v>116</v>
      </c>
      <c r="M131" s="54"/>
      <c r="N131" s="59">
        <v>31.677343796947333</v>
      </c>
      <c r="O131" s="17" t="s">
        <v>7</v>
      </c>
      <c r="P131" s="56">
        <v>44453</v>
      </c>
      <c r="Q131" s="17">
        <v>210</v>
      </c>
      <c r="R131" s="57" t="s">
        <v>11</v>
      </c>
      <c r="S131" s="56">
        <v>44520</v>
      </c>
      <c r="T131" s="17">
        <v>277</v>
      </c>
      <c r="V131" s="53" t="s">
        <v>117</v>
      </c>
      <c r="W131" s="54"/>
      <c r="X131" s="58">
        <v>0</v>
      </c>
      <c r="Y131" s="17" t="s">
        <v>7</v>
      </c>
      <c r="Z131" s="56">
        <v>44440</v>
      </c>
      <c r="AA131" s="17">
        <v>197</v>
      </c>
      <c r="AB131" s="57" t="s">
        <v>11</v>
      </c>
      <c r="AC131" s="56">
        <v>44502</v>
      </c>
      <c r="AD131" s="17">
        <v>259</v>
      </c>
      <c r="AF131" s="53" t="s">
        <v>117</v>
      </c>
      <c r="AG131" s="54"/>
      <c r="AH131" s="58">
        <v>0</v>
      </c>
      <c r="AI131" s="17" t="s">
        <v>7</v>
      </c>
      <c r="AJ131" s="56">
        <v>44516</v>
      </c>
      <c r="AK131" s="17">
        <v>273</v>
      </c>
      <c r="AL131" s="57" t="s">
        <v>11</v>
      </c>
      <c r="AM131" s="56">
        <v>44599</v>
      </c>
      <c r="AN131" s="17">
        <v>356</v>
      </c>
      <c r="AP131" s="53" t="s">
        <v>117</v>
      </c>
      <c r="AQ131" s="54"/>
      <c r="AR131" s="58">
        <v>8</v>
      </c>
      <c r="AS131" s="17" t="s">
        <v>7</v>
      </c>
      <c r="AT131" s="56">
        <v>44419</v>
      </c>
      <c r="AU131" s="17">
        <v>176</v>
      </c>
      <c r="AV131" s="57" t="s">
        <v>11</v>
      </c>
      <c r="AW131" s="56">
        <v>44473</v>
      </c>
      <c r="AX131" s="17">
        <v>230</v>
      </c>
      <c r="AZ131" s="53" t="s">
        <v>117</v>
      </c>
      <c r="BA131" s="54"/>
      <c r="BB131" s="58">
        <v>40</v>
      </c>
      <c r="BC131" s="17" t="s">
        <v>7</v>
      </c>
      <c r="BD131" s="56">
        <v>44372</v>
      </c>
      <c r="BE131" s="17">
        <v>129</v>
      </c>
      <c r="BF131" s="57" t="s">
        <v>11</v>
      </c>
      <c r="BG131" s="56">
        <v>44406</v>
      </c>
      <c r="BH131" s="17">
        <v>163</v>
      </c>
    </row>
    <row r="132" spans="1:60" x14ac:dyDescent="0.2">
      <c r="A132" s="2">
        <v>131</v>
      </c>
      <c r="B132" s="29">
        <v>44316</v>
      </c>
      <c r="C132" s="30"/>
      <c r="D132" s="30" t="str">
        <f t="shared" ca="1" si="6"/>
        <v>NA</v>
      </c>
      <c r="E132" s="31" t="str">
        <f t="shared" ca="1" si="4"/>
        <v>NA</v>
      </c>
      <c r="F132" s="66"/>
      <c r="G132" s="33" t="str">
        <f ca="1">IF(B131&lt;TODAY(), AVERAGE(A$8:A131), "NA")</f>
        <v>NA</v>
      </c>
      <c r="H132" s="31" t="str">
        <f ca="1">IF(B131&lt;TODAY(), AVERAGE(E$8:E131), "NA")</f>
        <v>NA</v>
      </c>
      <c r="I132" s="39" t="str">
        <f ca="1">IF(B131&lt;TODAY(), (SUMPRODUCT(A$8:A131,E$8:E131) - G132*SUM(E$8:E131) - H132*SUM(A$8:A131) + (A132-7)*G132*H132)/(SUMPRODUCT(A$8:A131,A$8:A131) - 2*G132*SUM(A$8:A131) + (A132-7)*G132*G132), "NA")</f>
        <v>NA</v>
      </c>
      <c r="J132" s="40" t="str">
        <f t="shared" ca="1" si="5"/>
        <v>NA</v>
      </c>
      <c r="L132" s="60" t="s">
        <v>118</v>
      </c>
      <c r="M132" s="61"/>
      <c r="N132" s="62">
        <v>-50.137295318126689</v>
      </c>
      <c r="O132" s="63" t="s">
        <v>119</v>
      </c>
      <c r="P132" s="64">
        <v>44269</v>
      </c>
      <c r="Q132" s="20">
        <v>26</v>
      </c>
      <c r="R132" s="65" t="s">
        <v>12</v>
      </c>
      <c r="S132" s="64">
        <v>44621</v>
      </c>
      <c r="T132" s="20">
        <v>378</v>
      </c>
      <c r="V132" s="60" t="s">
        <v>120</v>
      </c>
      <c r="W132" s="61"/>
      <c r="X132" s="63">
        <v>1755.4713011078713</v>
      </c>
      <c r="Y132" s="63" t="s">
        <v>119</v>
      </c>
      <c r="Z132" s="64">
        <v>44267</v>
      </c>
      <c r="AA132" s="20">
        <v>24</v>
      </c>
      <c r="AB132" s="65" t="s">
        <v>12</v>
      </c>
      <c r="AC132" s="64">
        <v>44597</v>
      </c>
      <c r="AD132" s="20">
        <v>354</v>
      </c>
      <c r="AF132" s="60" t="s">
        <v>120</v>
      </c>
      <c r="AG132" s="61"/>
      <c r="AH132" s="63">
        <v>1250</v>
      </c>
      <c r="AI132" s="63" t="s">
        <v>119</v>
      </c>
      <c r="AJ132" s="64">
        <v>44278</v>
      </c>
      <c r="AK132" s="20">
        <v>35</v>
      </c>
      <c r="AL132" s="65" t="s">
        <v>12</v>
      </c>
      <c r="AM132" s="64">
        <v>44735</v>
      </c>
      <c r="AN132" s="20">
        <v>492</v>
      </c>
      <c r="AP132" s="60" t="s">
        <v>120</v>
      </c>
      <c r="AQ132" s="61"/>
      <c r="AR132" s="63">
        <v>1755.4713011078713</v>
      </c>
      <c r="AS132" s="63" t="s">
        <v>119</v>
      </c>
      <c r="AT132" s="64">
        <v>44265</v>
      </c>
      <c r="AU132" s="20">
        <v>22</v>
      </c>
      <c r="AV132" s="65" t="s">
        <v>12</v>
      </c>
      <c r="AW132" s="64">
        <v>44557</v>
      </c>
      <c r="AX132" s="20">
        <v>314</v>
      </c>
      <c r="AZ132" s="60" t="s">
        <v>120</v>
      </c>
      <c r="BA132" s="61"/>
      <c r="BB132" s="63">
        <v>1755.4713011078713</v>
      </c>
      <c r="BC132" s="63" t="s">
        <v>119</v>
      </c>
      <c r="BD132" s="64">
        <v>44263</v>
      </c>
      <c r="BE132" s="20">
        <v>20</v>
      </c>
      <c r="BF132" s="65" t="s">
        <v>12</v>
      </c>
      <c r="BG132" s="64">
        <v>44462</v>
      </c>
      <c r="BH132" s="20">
        <v>219</v>
      </c>
    </row>
    <row r="133" spans="1:60" x14ac:dyDescent="0.2">
      <c r="A133" s="2">
        <v>132</v>
      </c>
      <c r="B133" s="29">
        <v>44317</v>
      </c>
      <c r="C133" s="30"/>
      <c r="D133" s="30" t="str">
        <f t="shared" ca="1" si="6"/>
        <v>NA</v>
      </c>
      <c r="E133" s="31" t="str">
        <f t="shared" ca="1" si="4"/>
        <v>NA</v>
      </c>
      <c r="F133" s="66"/>
      <c r="G133" s="33" t="str">
        <f ca="1">IF(B132&lt;TODAY(), AVERAGE(A$8:A132), "NA")</f>
        <v>NA</v>
      </c>
      <c r="H133" s="31" t="str">
        <f ca="1">IF(B132&lt;TODAY(), AVERAGE(E$8:E132), "NA")</f>
        <v>NA</v>
      </c>
      <c r="I133" s="39" t="str">
        <f ca="1">IF(B132&lt;TODAY(), (SUMPRODUCT(A$8:A132,E$8:E132) - G133*SUM(E$8:E132) - H133*SUM(A$8:A132) + (A133-7)*G133*H133)/(SUMPRODUCT(A$8:A132,A$8:A132) - 2*G133*SUM(A$8:A132) + (A133-7)*G133*G133), "NA")</f>
        <v>NA</v>
      </c>
      <c r="J133" s="40" t="str">
        <f t="shared" ca="1" si="5"/>
        <v>NA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25"/>
      <c r="W133" s="35"/>
      <c r="X133" s="35"/>
      <c r="Y133" s="35"/>
      <c r="Z133" s="35"/>
      <c r="AA133" s="35"/>
      <c r="AB133" s="35"/>
      <c r="AC133" s="35"/>
      <c r="AD133" s="35"/>
      <c r="AE133" s="35"/>
      <c r="AG133" s="35"/>
      <c r="AH133" s="35"/>
      <c r="AI133" s="35"/>
      <c r="AJ133" s="35"/>
      <c r="AK133" s="35"/>
      <c r="AL133" s="35"/>
      <c r="AM133" s="35"/>
      <c r="AN133" s="35"/>
      <c r="AO133" s="35"/>
      <c r="AQ133" s="5"/>
      <c r="AR133" s="5"/>
      <c r="AS133" s="5"/>
      <c r="AT133" s="5"/>
      <c r="AU133" s="5"/>
      <c r="AV133" s="5"/>
      <c r="AW133" s="5"/>
      <c r="AX133" s="5"/>
      <c r="AY133" s="5"/>
      <c r="BA133" s="5"/>
      <c r="BB133" s="5"/>
      <c r="BC133" s="5"/>
      <c r="BD133" s="5"/>
      <c r="BE133" s="5"/>
      <c r="BF133" s="5"/>
      <c r="BG133" s="5"/>
    </row>
    <row r="134" spans="1:60" x14ac:dyDescent="0.2">
      <c r="A134" s="2">
        <v>133</v>
      </c>
      <c r="B134" s="29">
        <v>44318</v>
      </c>
      <c r="C134" s="30"/>
      <c r="D134" s="30" t="str">
        <f t="shared" ca="1" si="6"/>
        <v>NA</v>
      </c>
      <c r="E134" s="31" t="str">
        <f t="shared" ca="1" si="4"/>
        <v>NA</v>
      </c>
      <c r="F134" s="66"/>
      <c r="G134" s="33" t="str">
        <f ca="1">IF(B133&lt;TODAY(), AVERAGE(A$8:A133), "NA")</f>
        <v>NA</v>
      </c>
      <c r="H134" s="31" t="str">
        <f ca="1">IF(B133&lt;TODAY(), AVERAGE(E$8:E133), "NA")</f>
        <v>NA</v>
      </c>
      <c r="I134" s="39" t="str">
        <f ca="1">IF(B133&lt;TODAY(), (SUMPRODUCT(A$8:A133,E$8:E133) - G134*SUM(E$8:E133) - H134*SUM(A$8:A133) + (A134-7)*G134*H134)/(SUMPRODUCT(A$8:A133,A$8:A133) - 2*G134*SUM(A$8:A133) + (A134-7)*G134*G134), "NA")</f>
        <v>NA</v>
      </c>
      <c r="J134" s="40" t="str">
        <f t="shared" ca="1" si="5"/>
        <v>NA</v>
      </c>
      <c r="L134" s="37" t="str">
        <f>CONCATENATE("Vaccination schedule based on 7 day average daily doses given as of ", MONTH(N136-1), "/", DAY(N136-1), "/", YEAR(N136-1))</f>
        <v>Vaccination schedule based on 7 day average daily doses given as of 2/14/2021</v>
      </c>
      <c r="M134" s="37"/>
      <c r="N134" s="37"/>
      <c r="O134" s="37"/>
      <c r="P134" s="37"/>
      <c r="Q134" s="37"/>
      <c r="R134" s="37"/>
      <c r="S134" s="37"/>
      <c r="T134" s="37"/>
      <c r="U134" s="38"/>
      <c r="V134" s="37" t="str">
        <f>CONCATENATE("Vaccination schedule based on hitting the predicted average of ", FIXED(1000*X138, -3), " doses per day as of ",  MONTH(X136-1), "/", DAY(X136-1), "/", YEAR(X136-1))</f>
        <v>Vaccination schedule based on hitting the predicted average of 1,727,000 doses per day as of 2/14/2021</v>
      </c>
      <c r="W134" s="37"/>
      <c r="X134" s="37"/>
      <c r="Y134" s="37"/>
      <c r="Z134" s="37"/>
      <c r="AA134" s="37"/>
      <c r="AB134" s="37"/>
      <c r="AC134" s="37"/>
      <c r="AD134" s="37"/>
      <c r="AE134" s="38"/>
      <c r="AF134" s="37" t="str">
        <f>CONCATENATE("Vaccination schedule based on hitting target of ", FIXED(1000*AH138,0), " doses per day")</f>
        <v>Vaccination schedule based on hitting target of 1,250,000 doses per day</v>
      </c>
      <c r="AG134" s="37"/>
      <c r="AH134" s="37"/>
      <c r="AI134" s="37"/>
      <c r="AJ134" s="37"/>
      <c r="AK134" s="37"/>
      <c r="AL134" s="37"/>
      <c r="AM134" s="37"/>
      <c r="AN134" s="37"/>
      <c r="AO134" s="38"/>
      <c r="AP134" s="37" t="str">
        <f>CONCATENATE("Vaccination schedule based on hitting target of ", FIXED(1000*AR138,0), " doses per day")</f>
        <v>Vaccination schedule based on hitting target of 2,000,000 doses per day</v>
      </c>
      <c r="AQ134" s="37"/>
      <c r="AR134" s="37"/>
      <c r="AS134" s="37"/>
      <c r="AT134" s="37"/>
      <c r="AU134" s="37"/>
      <c r="AV134" s="37"/>
      <c r="AW134" s="37"/>
      <c r="AX134" s="37"/>
      <c r="AZ134" s="36" t="str">
        <f>CONCATENATE("Vaccination schedule based on hitting target of ", FIXED(1000*BB138,0), " doses per day")</f>
        <v>Vaccination schedule based on hitting target of 3,000,000 doses per day</v>
      </c>
      <c r="BA134" s="36"/>
      <c r="BB134" s="36"/>
      <c r="BC134" s="36"/>
      <c r="BD134" s="36"/>
      <c r="BE134" s="36"/>
      <c r="BF134" s="36"/>
      <c r="BG134" s="36"/>
      <c r="BH134" s="36"/>
    </row>
    <row r="135" spans="1:60" x14ac:dyDescent="0.2">
      <c r="A135" s="2">
        <v>134</v>
      </c>
      <c r="B135" s="29">
        <v>44319</v>
      </c>
      <c r="C135" s="30"/>
      <c r="D135" s="30" t="str">
        <f t="shared" ca="1" si="6"/>
        <v>NA</v>
      </c>
      <c r="E135" s="31" t="str">
        <f t="shared" ca="1" si="4"/>
        <v>NA</v>
      </c>
      <c r="F135" s="66"/>
      <c r="G135" s="33" t="str">
        <f ca="1">IF(B134&lt;TODAY(), AVERAGE(A$8:A134), "NA")</f>
        <v>NA</v>
      </c>
      <c r="H135" s="31" t="str">
        <f ca="1">IF(B134&lt;TODAY(), AVERAGE(E$8:E134), "NA")</f>
        <v>NA</v>
      </c>
      <c r="I135" s="39" t="str">
        <f ca="1">IF(B134&lt;TODAY(), (SUMPRODUCT(A$8:A134,E$8:E134) - G135*SUM(E$8:E134) - H135*SUM(A$8:A134) + (A135-7)*G135*H135)/(SUMPRODUCT(A$8:A134,A$8:A134) - 2*G135*SUM(A$8:A134) + (A135-7)*G135*G135), "NA")</f>
        <v>NA</v>
      </c>
      <c r="J135" s="40" t="str">
        <f t="shared" ca="1" si="5"/>
        <v>NA</v>
      </c>
      <c r="L135" s="41" t="s">
        <v>108</v>
      </c>
      <c r="M135" s="42"/>
      <c r="N135" s="43"/>
      <c r="O135" s="44" t="s">
        <v>109</v>
      </c>
      <c r="P135" s="10" t="s">
        <v>110</v>
      </c>
      <c r="Q135" s="12" t="s">
        <v>111</v>
      </c>
      <c r="R135" s="44" t="s">
        <v>109</v>
      </c>
      <c r="S135" s="10" t="s">
        <v>110</v>
      </c>
      <c r="T135" s="12" t="s">
        <v>111</v>
      </c>
      <c r="V135" s="45" t="s">
        <v>108</v>
      </c>
      <c r="W135" s="46"/>
      <c r="X135" s="47"/>
      <c r="Y135" s="12" t="s">
        <v>109</v>
      </c>
      <c r="Z135" s="10" t="s">
        <v>110</v>
      </c>
      <c r="AA135" s="12" t="s">
        <v>111</v>
      </c>
      <c r="AB135" s="44" t="s">
        <v>109</v>
      </c>
      <c r="AC135" s="10" t="s">
        <v>110</v>
      </c>
      <c r="AD135" s="12" t="s">
        <v>111</v>
      </c>
      <c r="AF135" s="45" t="s">
        <v>108</v>
      </c>
      <c r="AG135" s="46"/>
      <c r="AH135" s="47"/>
      <c r="AI135" s="12" t="s">
        <v>109</v>
      </c>
      <c r="AJ135" s="10" t="s">
        <v>110</v>
      </c>
      <c r="AK135" s="12" t="s">
        <v>111</v>
      </c>
      <c r="AL135" s="44" t="s">
        <v>109</v>
      </c>
      <c r="AM135" s="10" t="s">
        <v>110</v>
      </c>
      <c r="AN135" s="12" t="s">
        <v>111</v>
      </c>
      <c r="AP135" s="45" t="s">
        <v>108</v>
      </c>
      <c r="AQ135" s="46"/>
      <c r="AR135" s="47"/>
      <c r="AS135" s="12" t="s">
        <v>109</v>
      </c>
      <c r="AT135" s="10" t="s">
        <v>110</v>
      </c>
      <c r="AU135" s="12" t="s">
        <v>111</v>
      </c>
      <c r="AV135" s="44" t="s">
        <v>109</v>
      </c>
      <c r="AW135" s="10" t="s">
        <v>110</v>
      </c>
      <c r="AX135" s="12" t="s">
        <v>111</v>
      </c>
      <c r="AZ135" s="45" t="s">
        <v>108</v>
      </c>
      <c r="BA135" s="46"/>
      <c r="BB135" s="47"/>
      <c r="BC135" s="12" t="s">
        <v>109</v>
      </c>
      <c r="BD135" s="10" t="s">
        <v>110</v>
      </c>
      <c r="BE135" s="12" t="s">
        <v>111</v>
      </c>
      <c r="BF135" s="44" t="s">
        <v>109</v>
      </c>
      <c r="BG135" s="10" t="s">
        <v>110</v>
      </c>
      <c r="BH135" s="12" t="s">
        <v>111</v>
      </c>
    </row>
    <row r="136" spans="1:60" x14ac:dyDescent="0.2">
      <c r="A136" s="2">
        <v>135</v>
      </c>
      <c r="B136" s="29">
        <v>44320</v>
      </c>
      <c r="C136" s="30"/>
      <c r="D136" s="30" t="str">
        <f t="shared" ca="1" si="6"/>
        <v>NA</v>
      </c>
      <c r="E136" s="31" t="str">
        <f t="shared" ca="1" si="4"/>
        <v>NA</v>
      </c>
      <c r="F136" s="66"/>
      <c r="G136" s="33" t="str">
        <f ca="1">IF(B135&lt;TODAY(), AVERAGE(A$8:A135), "NA")</f>
        <v>NA</v>
      </c>
      <c r="H136" s="31" t="str">
        <f ca="1">IF(B135&lt;TODAY(), AVERAGE(E$8:E135), "NA")</f>
        <v>NA</v>
      </c>
      <c r="I136" s="39" t="str">
        <f ca="1">IF(B135&lt;TODAY(), (SUMPRODUCT(A$8:A135,E$8:E135) - G136*SUM(E$8:E135) - H136*SUM(A$8:A135) + (A136-7)*G136*H136)/(SUMPRODUCT(A$8:A135,A$8:A135) - 2*G136*SUM(A$8:A135) + (A136-7)*G136*G136), "NA")</f>
        <v>NA</v>
      </c>
      <c r="J136" s="40" t="str">
        <f t="shared" ca="1" si="5"/>
        <v>NA</v>
      </c>
      <c r="L136" s="48" t="s">
        <v>112</v>
      </c>
      <c r="M136" s="49"/>
      <c r="N136" s="50">
        <v>44242</v>
      </c>
      <c r="O136" s="9" t="s">
        <v>4</v>
      </c>
      <c r="P136" s="51">
        <v>44250</v>
      </c>
      <c r="Q136" s="9">
        <v>8</v>
      </c>
      <c r="R136" s="52" t="s">
        <v>8</v>
      </c>
      <c r="S136" s="51">
        <v>44260</v>
      </c>
      <c r="T136" s="9">
        <v>18</v>
      </c>
      <c r="V136" s="48" t="s">
        <v>112</v>
      </c>
      <c r="W136" s="49"/>
      <c r="X136" s="50">
        <v>44242</v>
      </c>
      <c r="Y136" s="9" t="s">
        <v>4</v>
      </c>
      <c r="Z136" s="51">
        <v>44250</v>
      </c>
      <c r="AA136" s="9">
        <v>8</v>
      </c>
      <c r="AB136" s="52" t="s">
        <v>8</v>
      </c>
      <c r="AC136" s="51">
        <v>44260</v>
      </c>
      <c r="AD136" s="9">
        <v>18</v>
      </c>
      <c r="AF136" s="48" t="s">
        <v>112</v>
      </c>
      <c r="AG136" s="49"/>
      <c r="AH136" s="50">
        <v>44242</v>
      </c>
      <c r="AI136" s="9" t="s">
        <v>4</v>
      </c>
      <c r="AJ136" s="51">
        <v>44250</v>
      </c>
      <c r="AK136" s="9">
        <v>8</v>
      </c>
      <c r="AL136" s="52" t="s">
        <v>8</v>
      </c>
      <c r="AM136" s="51">
        <v>44260</v>
      </c>
      <c r="AN136" s="9">
        <v>18</v>
      </c>
      <c r="AP136" s="48" t="s">
        <v>112</v>
      </c>
      <c r="AQ136" s="49"/>
      <c r="AR136" s="50">
        <v>44242</v>
      </c>
      <c r="AS136" s="9" t="s">
        <v>4</v>
      </c>
      <c r="AT136" s="51">
        <v>44250</v>
      </c>
      <c r="AU136" s="9">
        <v>8</v>
      </c>
      <c r="AV136" s="52" t="s">
        <v>8</v>
      </c>
      <c r="AW136" s="51">
        <v>44260</v>
      </c>
      <c r="AX136" s="9">
        <v>18</v>
      </c>
      <c r="AZ136" s="48" t="s">
        <v>112</v>
      </c>
      <c r="BA136" s="49"/>
      <c r="BB136" s="50">
        <v>44242</v>
      </c>
      <c r="BC136" s="9" t="s">
        <v>4</v>
      </c>
      <c r="BD136" s="51">
        <v>44250</v>
      </c>
      <c r="BE136" s="9">
        <v>8</v>
      </c>
      <c r="BF136" s="52" t="s">
        <v>8</v>
      </c>
      <c r="BG136" s="51">
        <v>44260</v>
      </c>
      <c r="BH136" s="9">
        <v>18</v>
      </c>
    </row>
    <row r="137" spans="1:60" x14ac:dyDescent="0.2">
      <c r="A137" s="2">
        <v>136</v>
      </c>
      <c r="B137" s="29">
        <v>44321</v>
      </c>
      <c r="C137" s="30"/>
      <c r="D137" s="30" t="str">
        <f t="shared" ca="1" si="6"/>
        <v>NA</v>
      </c>
      <c r="E137" s="31" t="str">
        <f t="shared" ref="E137:E200" ca="1" si="7">IF(B137&lt;TODAY(), AVERAGE(D131:D137), "NA")</f>
        <v>NA</v>
      </c>
      <c r="F137" s="66"/>
      <c r="G137" s="33" t="str">
        <f ca="1">IF(B136&lt;TODAY(), AVERAGE(A$8:A136), "NA")</f>
        <v>NA</v>
      </c>
      <c r="H137" s="31" t="str">
        <f ca="1">IF(B136&lt;TODAY(), AVERAGE(E$8:E136), "NA")</f>
        <v>NA</v>
      </c>
      <c r="I137" s="39" t="str">
        <f ca="1">IF(B136&lt;TODAY(), (SUMPRODUCT(A$8:A136,E$8:E136) - G137*SUM(E$8:E136) - H137*SUM(A$8:A136) + (A137-7)*G137*H137)/(SUMPRODUCT(A$8:A136,A$8:A136) - 2*G137*SUM(A$8:A136) + (A137-7)*G137*G137), "NA")</f>
        <v>NA</v>
      </c>
      <c r="J137" s="40" t="str">
        <f t="shared" ca="1" si="5"/>
        <v>NA</v>
      </c>
      <c r="L137" s="53" t="s">
        <v>113</v>
      </c>
      <c r="M137" s="54"/>
      <c r="N137" s="55">
        <v>1681.9509999999998</v>
      </c>
      <c r="O137" s="17" t="s">
        <v>5</v>
      </c>
      <c r="P137" s="56">
        <v>44296</v>
      </c>
      <c r="Q137" s="17">
        <v>54</v>
      </c>
      <c r="R137" s="57" t="s">
        <v>9</v>
      </c>
      <c r="S137" s="56">
        <v>44317</v>
      </c>
      <c r="T137" s="17">
        <v>75</v>
      </c>
      <c r="V137" s="53" t="s">
        <v>113</v>
      </c>
      <c r="W137" s="54"/>
      <c r="X137" s="55">
        <v>1681.9509999999998</v>
      </c>
      <c r="Y137" s="17" t="s">
        <v>5</v>
      </c>
      <c r="Z137" s="56">
        <v>44295</v>
      </c>
      <c r="AA137" s="17">
        <v>53</v>
      </c>
      <c r="AB137" s="57" t="s">
        <v>9</v>
      </c>
      <c r="AC137" s="56">
        <v>44316</v>
      </c>
      <c r="AD137" s="17">
        <v>74</v>
      </c>
      <c r="AF137" s="53" t="s">
        <v>113</v>
      </c>
      <c r="AG137" s="54"/>
      <c r="AH137" s="55">
        <v>1681.9509999999998</v>
      </c>
      <c r="AI137" s="17" t="s">
        <v>5</v>
      </c>
      <c r="AJ137" s="56">
        <v>44309</v>
      </c>
      <c r="AK137" s="17">
        <v>67</v>
      </c>
      <c r="AL137" s="57" t="s">
        <v>9</v>
      </c>
      <c r="AM137" s="56">
        <v>44343</v>
      </c>
      <c r="AN137" s="17">
        <v>101</v>
      </c>
      <c r="AP137" s="53" t="s">
        <v>113</v>
      </c>
      <c r="AQ137" s="54"/>
      <c r="AR137" s="55">
        <v>1681.9509999999998</v>
      </c>
      <c r="AS137" s="17" t="s">
        <v>5</v>
      </c>
      <c r="AT137" s="56">
        <v>44289</v>
      </c>
      <c r="AU137" s="17">
        <v>47</v>
      </c>
      <c r="AV137" s="57" t="s">
        <v>9</v>
      </c>
      <c r="AW137" s="56">
        <v>44309</v>
      </c>
      <c r="AX137" s="17">
        <v>67</v>
      </c>
      <c r="AZ137" s="53" t="s">
        <v>113</v>
      </c>
      <c r="BA137" s="54"/>
      <c r="BB137" s="55">
        <v>1681.9509999999998</v>
      </c>
      <c r="BC137" s="17" t="s">
        <v>5</v>
      </c>
      <c r="BD137" s="56">
        <v>44287</v>
      </c>
      <c r="BE137" s="17">
        <v>45</v>
      </c>
      <c r="BF137" s="57" t="s">
        <v>9</v>
      </c>
      <c r="BG137" s="56">
        <v>44297</v>
      </c>
      <c r="BH137" s="17">
        <v>55</v>
      </c>
    </row>
    <row r="138" spans="1:60" x14ac:dyDescent="0.2">
      <c r="A138" s="2">
        <v>137</v>
      </c>
      <c r="B138" s="29">
        <v>44322</v>
      </c>
      <c r="C138" s="30"/>
      <c r="D138" s="30" t="str">
        <f t="shared" ca="1" si="6"/>
        <v>NA</v>
      </c>
      <c r="E138" s="31" t="str">
        <f t="shared" ca="1" si="7"/>
        <v>NA</v>
      </c>
      <c r="F138" s="66"/>
      <c r="G138" s="33" t="str">
        <f ca="1">IF(B137&lt;TODAY(), AVERAGE(A$8:A137), "NA")</f>
        <v>NA</v>
      </c>
      <c r="H138" s="31" t="str">
        <f ca="1">IF(B137&lt;TODAY(), AVERAGE(E$8:E137), "NA")</f>
        <v>NA</v>
      </c>
      <c r="I138" s="39" t="str">
        <f ca="1">IF(B137&lt;TODAY(), (SUMPRODUCT(A$8:A137,E$8:E137) - G138*SUM(E$8:E137) - H138*SUM(A$8:A137) + (A138-7)*G138*H138)/(SUMPRODUCT(A$8:A137,A$8:A137) - 2*G138*SUM(A$8:A137) + (A138-7)*G138*G138), "NA")</f>
        <v>NA</v>
      </c>
      <c r="J138" s="40" t="str">
        <f t="shared" ca="1" si="5"/>
        <v>NA</v>
      </c>
      <c r="L138" s="53" t="s">
        <v>114</v>
      </c>
      <c r="M138" s="54"/>
      <c r="N138" s="58">
        <v>56</v>
      </c>
      <c r="O138" s="17" t="s">
        <v>6</v>
      </c>
      <c r="P138" s="56">
        <v>44372</v>
      </c>
      <c r="Q138" s="17">
        <v>130</v>
      </c>
      <c r="R138" s="57" t="s">
        <v>10</v>
      </c>
      <c r="S138" s="56">
        <v>44416</v>
      </c>
      <c r="T138" s="17">
        <v>174</v>
      </c>
      <c r="V138" s="53" t="s">
        <v>115</v>
      </c>
      <c r="W138" s="54"/>
      <c r="X138" s="58">
        <v>1727.3164511661803</v>
      </c>
      <c r="Y138" s="17" t="s">
        <v>6</v>
      </c>
      <c r="Z138" s="56">
        <v>44370</v>
      </c>
      <c r="AA138" s="17">
        <v>128</v>
      </c>
      <c r="AB138" s="57" t="s">
        <v>10</v>
      </c>
      <c r="AC138" s="56">
        <v>44412</v>
      </c>
      <c r="AD138" s="17">
        <v>170</v>
      </c>
      <c r="AF138" s="53" t="s">
        <v>115</v>
      </c>
      <c r="AG138" s="54"/>
      <c r="AH138" s="58">
        <v>1250</v>
      </c>
      <c r="AI138" s="17" t="s">
        <v>6</v>
      </c>
      <c r="AJ138" s="56">
        <v>44410</v>
      </c>
      <c r="AK138" s="17">
        <v>168</v>
      </c>
      <c r="AL138" s="57" t="s">
        <v>10</v>
      </c>
      <c r="AM138" s="56">
        <v>44473</v>
      </c>
      <c r="AN138" s="17">
        <v>231</v>
      </c>
      <c r="AP138" s="53" t="s">
        <v>115</v>
      </c>
      <c r="AQ138" s="54"/>
      <c r="AR138" s="58">
        <v>2000</v>
      </c>
      <c r="AS138" s="17" t="s">
        <v>6</v>
      </c>
      <c r="AT138" s="56">
        <v>44355</v>
      </c>
      <c r="AU138" s="17">
        <v>113</v>
      </c>
      <c r="AV138" s="57" t="s">
        <v>10</v>
      </c>
      <c r="AW138" s="56">
        <v>44390</v>
      </c>
      <c r="AX138" s="17">
        <v>148</v>
      </c>
      <c r="AZ138" s="53" t="s">
        <v>115</v>
      </c>
      <c r="BA138" s="54"/>
      <c r="BB138" s="58">
        <v>3000</v>
      </c>
      <c r="BC138" s="17" t="s">
        <v>6</v>
      </c>
      <c r="BD138" s="56">
        <v>44329</v>
      </c>
      <c r="BE138" s="17">
        <v>87</v>
      </c>
      <c r="BF138" s="57" t="s">
        <v>10</v>
      </c>
      <c r="BG138" s="56">
        <v>44352</v>
      </c>
      <c r="BH138" s="17">
        <v>110</v>
      </c>
    </row>
    <row r="139" spans="1:60" x14ac:dyDescent="0.2">
      <c r="A139" s="2">
        <v>138</v>
      </c>
      <c r="B139" s="29">
        <v>44323</v>
      </c>
      <c r="C139" s="30"/>
      <c r="D139" s="30" t="str">
        <f t="shared" ca="1" si="6"/>
        <v>NA</v>
      </c>
      <c r="E139" s="31" t="str">
        <f t="shared" ca="1" si="7"/>
        <v>NA</v>
      </c>
      <c r="F139" s="66"/>
      <c r="G139" s="33" t="str">
        <f ca="1">IF(B138&lt;TODAY(), AVERAGE(A$8:A138), "NA")</f>
        <v>NA</v>
      </c>
      <c r="H139" s="31" t="str">
        <f ca="1">IF(B138&lt;TODAY(), AVERAGE(E$8:E138), "NA")</f>
        <v>NA</v>
      </c>
      <c r="I139" s="39" t="str">
        <f ca="1">IF(B138&lt;TODAY(), (SUMPRODUCT(A$8:A138,E$8:E138) - G139*SUM(E$8:E138) - H139*SUM(A$8:A138) + (A139-7)*G139*H139)/(SUMPRODUCT(A$8:A138,A$8:A138) - 2*G139*SUM(A$8:A138) + (A139-7)*G139*G139), "NA")</f>
        <v>NA</v>
      </c>
      <c r="J139" s="40" t="str">
        <f t="shared" ref="J139:J202" ca="1" si="8">IF(B138&lt;TODAY(), H139-I139*G139, "NA")</f>
        <v>NA</v>
      </c>
      <c r="L139" s="53" t="s">
        <v>116</v>
      </c>
      <c r="M139" s="54"/>
      <c r="N139" s="59">
        <v>31.78408603498541</v>
      </c>
      <c r="O139" s="17" t="s">
        <v>7</v>
      </c>
      <c r="P139" s="56">
        <v>44449</v>
      </c>
      <c r="Q139" s="17">
        <v>207</v>
      </c>
      <c r="R139" s="57" t="s">
        <v>11</v>
      </c>
      <c r="S139" s="56">
        <v>44514</v>
      </c>
      <c r="T139" s="17">
        <v>272</v>
      </c>
      <c r="V139" s="53" t="s">
        <v>117</v>
      </c>
      <c r="W139" s="54"/>
      <c r="X139" s="58">
        <v>0</v>
      </c>
      <c r="Y139" s="17" t="s">
        <v>7</v>
      </c>
      <c r="Z139" s="56">
        <v>44443</v>
      </c>
      <c r="AA139" s="17">
        <v>201</v>
      </c>
      <c r="AB139" s="57" t="s">
        <v>11</v>
      </c>
      <c r="AC139" s="56">
        <v>44506</v>
      </c>
      <c r="AD139" s="17">
        <v>264</v>
      </c>
      <c r="AF139" s="53" t="s">
        <v>117</v>
      </c>
      <c r="AG139" s="54"/>
      <c r="AH139" s="58">
        <v>0</v>
      </c>
      <c r="AI139" s="17" t="s">
        <v>7</v>
      </c>
      <c r="AJ139" s="56">
        <v>44515</v>
      </c>
      <c r="AK139" s="17">
        <v>273</v>
      </c>
      <c r="AL139" s="57" t="s">
        <v>11</v>
      </c>
      <c r="AM139" s="56">
        <v>44599</v>
      </c>
      <c r="AN139" s="17">
        <v>357</v>
      </c>
      <c r="AP139" s="53" t="s">
        <v>117</v>
      </c>
      <c r="AQ139" s="54"/>
      <c r="AR139" s="58">
        <v>9</v>
      </c>
      <c r="AS139" s="17" t="s">
        <v>7</v>
      </c>
      <c r="AT139" s="56">
        <v>44419</v>
      </c>
      <c r="AU139" s="17">
        <v>177</v>
      </c>
      <c r="AV139" s="57" t="s">
        <v>11</v>
      </c>
      <c r="AW139" s="56">
        <v>44472</v>
      </c>
      <c r="AX139" s="17">
        <v>230</v>
      </c>
      <c r="AZ139" s="53" t="s">
        <v>117</v>
      </c>
      <c r="BA139" s="54"/>
      <c r="BB139" s="58">
        <v>41</v>
      </c>
      <c r="BC139" s="17" t="s">
        <v>7</v>
      </c>
      <c r="BD139" s="56">
        <v>44371</v>
      </c>
      <c r="BE139" s="17">
        <v>129</v>
      </c>
      <c r="BF139" s="57" t="s">
        <v>11</v>
      </c>
      <c r="BG139" s="56">
        <v>44406</v>
      </c>
      <c r="BH139" s="17">
        <v>164</v>
      </c>
    </row>
    <row r="140" spans="1:60" x14ac:dyDescent="0.2">
      <c r="A140" s="2">
        <v>139</v>
      </c>
      <c r="B140" s="29">
        <v>44324</v>
      </c>
      <c r="C140" s="30"/>
      <c r="D140" s="30" t="str">
        <f t="shared" ca="1" si="6"/>
        <v>NA</v>
      </c>
      <c r="E140" s="31" t="str">
        <f t="shared" ca="1" si="7"/>
        <v>NA</v>
      </c>
      <c r="F140" s="66"/>
      <c r="G140" s="33" t="str">
        <f ca="1">IF(B139&lt;TODAY(), AVERAGE(A$8:A139), "NA")</f>
        <v>NA</v>
      </c>
      <c r="H140" s="31" t="str">
        <f ca="1">IF(B139&lt;TODAY(), AVERAGE(E$8:E139), "NA")</f>
        <v>NA</v>
      </c>
      <c r="I140" s="39" t="str">
        <f ca="1">IF(B139&lt;TODAY(), (SUMPRODUCT(A$8:A139,E$8:E139) - G140*SUM(E$8:E139) - H140*SUM(A$8:A139) + (A140-7)*G140*H140)/(SUMPRODUCT(A$8:A139,A$8:A139) - 2*G140*SUM(A$8:A139) + (A140-7)*G140*G140), "NA")</f>
        <v>NA</v>
      </c>
      <c r="J140" s="40" t="str">
        <f t="shared" ca="1" si="8"/>
        <v>NA</v>
      </c>
      <c r="L140" s="60" t="s">
        <v>118</v>
      </c>
      <c r="M140" s="61"/>
      <c r="N140" s="62">
        <v>-52.592366793002498</v>
      </c>
      <c r="O140" s="63" t="s">
        <v>119</v>
      </c>
      <c r="P140" s="64">
        <v>44268</v>
      </c>
      <c r="Q140" s="20">
        <v>26</v>
      </c>
      <c r="R140" s="65" t="s">
        <v>12</v>
      </c>
      <c r="S140" s="64">
        <v>44611</v>
      </c>
      <c r="T140" s="20">
        <v>369</v>
      </c>
      <c r="V140" s="60" t="s">
        <v>120</v>
      </c>
      <c r="W140" s="61"/>
      <c r="X140" s="63">
        <v>1727.3164511661803</v>
      </c>
      <c r="Y140" s="63" t="s">
        <v>119</v>
      </c>
      <c r="Z140" s="64">
        <v>44267</v>
      </c>
      <c r="AA140" s="20">
        <v>25</v>
      </c>
      <c r="AB140" s="65" t="s">
        <v>12</v>
      </c>
      <c r="AC140" s="64">
        <v>44602</v>
      </c>
      <c r="AD140" s="20">
        <v>360</v>
      </c>
      <c r="AF140" s="60" t="s">
        <v>120</v>
      </c>
      <c r="AG140" s="61"/>
      <c r="AH140" s="63">
        <v>1250</v>
      </c>
      <c r="AI140" s="63" t="s">
        <v>119</v>
      </c>
      <c r="AJ140" s="64">
        <v>44277</v>
      </c>
      <c r="AK140" s="20">
        <v>35</v>
      </c>
      <c r="AL140" s="65" t="s">
        <v>12</v>
      </c>
      <c r="AM140" s="64">
        <v>44735</v>
      </c>
      <c r="AN140" s="20">
        <v>493</v>
      </c>
      <c r="AP140" s="60" t="s">
        <v>120</v>
      </c>
      <c r="AQ140" s="61"/>
      <c r="AR140" s="63">
        <v>1727.3164511661803</v>
      </c>
      <c r="AS140" s="63" t="s">
        <v>119</v>
      </c>
      <c r="AT140" s="64">
        <v>44264</v>
      </c>
      <c r="AU140" s="20">
        <v>22</v>
      </c>
      <c r="AV140" s="65" t="s">
        <v>12</v>
      </c>
      <c r="AW140" s="64">
        <v>44556</v>
      </c>
      <c r="AX140" s="20">
        <v>314</v>
      </c>
      <c r="AZ140" s="60" t="s">
        <v>120</v>
      </c>
      <c r="BA140" s="61"/>
      <c r="BB140" s="63">
        <v>1727.3164511661803</v>
      </c>
      <c r="BC140" s="63" t="s">
        <v>119</v>
      </c>
      <c r="BD140" s="64">
        <v>44263</v>
      </c>
      <c r="BE140" s="20">
        <v>21</v>
      </c>
      <c r="BF140" s="65" t="s">
        <v>12</v>
      </c>
      <c r="BG140" s="64">
        <v>44461</v>
      </c>
      <c r="BH140" s="20">
        <v>219</v>
      </c>
    </row>
    <row r="141" spans="1:60" x14ac:dyDescent="0.2">
      <c r="A141" s="2">
        <v>140</v>
      </c>
      <c r="B141" s="29">
        <v>44325</v>
      </c>
      <c r="C141" s="30"/>
      <c r="D141" s="30" t="str">
        <f t="shared" ca="1" si="6"/>
        <v>NA</v>
      </c>
      <c r="E141" s="31" t="str">
        <f t="shared" ca="1" si="7"/>
        <v>NA</v>
      </c>
      <c r="F141" s="66"/>
      <c r="G141" s="33" t="str">
        <f ca="1">IF(B140&lt;TODAY(), AVERAGE(A$8:A140), "NA")</f>
        <v>NA</v>
      </c>
      <c r="H141" s="31" t="str">
        <f ca="1">IF(B140&lt;TODAY(), AVERAGE(E$8:E140), "NA")</f>
        <v>NA</v>
      </c>
      <c r="I141" s="39" t="str">
        <f ca="1">IF(B140&lt;TODAY(), (SUMPRODUCT(A$8:A140,E$8:E140) - G141*SUM(E$8:E140) - H141*SUM(A$8:A140) + (A141-7)*G141*H141)/(SUMPRODUCT(A$8:A140,A$8:A140) - 2*G141*SUM(A$8:A140) + (A141-7)*G141*G141), "NA")</f>
        <v>NA</v>
      </c>
      <c r="J141" s="40" t="str">
        <f t="shared" ca="1" si="8"/>
        <v>NA</v>
      </c>
      <c r="L141" s="35"/>
      <c r="M141" s="35"/>
      <c r="N141" s="35"/>
      <c r="O141" s="35"/>
      <c r="P141" s="35"/>
      <c r="Q141" s="35"/>
      <c r="R141" s="35"/>
      <c r="S141" s="35"/>
      <c r="T141" s="35"/>
      <c r="U141" s="25"/>
      <c r="W141" s="35"/>
      <c r="X141" s="35"/>
      <c r="Y141" s="35"/>
      <c r="Z141" s="35"/>
      <c r="AA141" s="35"/>
      <c r="AB141" s="35"/>
      <c r="AC141" s="35"/>
      <c r="AD141" s="35"/>
      <c r="AE141" s="35"/>
      <c r="AG141" s="35"/>
      <c r="AH141" s="35"/>
      <c r="AI141" s="35"/>
      <c r="AJ141" s="35"/>
      <c r="AK141" s="35"/>
      <c r="AL141" s="35"/>
      <c r="AM141" s="35"/>
      <c r="AN141" s="35"/>
      <c r="AO141" s="35"/>
      <c r="AQ141" s="5"/>
      <c r="AR141" s="5"/>
      <c r="AS141" s="5"/>
      <c r="AT141" s="5"/>
      <c r="AU141" s="5"/>
      <c r="AV141" s="5"/>
      <c r="AW141" s="5"/>
      <c r="AX141" s="5"/>
      <c r="AY141" s="5"/>
      <c r="BA141" s="5"/>
      <c r="BB141" s="5"/>
      <c r="BC141" s="5"/>
      <c r="BD141" s="5"/>
      <c r="BE141" s="5"/>
      <c r="BF141" s="5"/>
      <c r="BG141" s="5"/>
    </row>
    <row r="142" spans="1:60" x14ac:dyDescent="0.2">
      <c r="A142" s="2">
        <v>141</v>
      </c>
      <c r="B142" s="29">
        <v>44326</v>
      </c>
      <c r="C142" s="30"/>
      <c r="D142" s="30" t="str">
        <f t="shared" ca="1" si="6"/>
        <v>NA</v>
      </c>
      <c r="E142" s="31" t="str">
        <f t="shared" ca="1" si="7"/>
        <v>NA</v>
      </c>
      <c r="F142" s="66"/>
      <c r="G142" s="33" t="str">
        <f ca="1">IF(B141&lt;TODAY(), AVERAGE(A$8:A141), "NA")</f>
        <v>NA</v>
      </c>
      <c r="H142" s="31" t="str">
        <f ca="1">IF(B141&lt;TODAY(), AVERAGE(E$8:E141), "NA")</f>
        <v>NA</v>
      </c>
      <c r="I142" s="39" t="str">
        <f ca="1">IF(B141&lt;TODAY(), (SUMPRODUCT(A$8:A141,E$8:E141) - G142*SUM(E$8:E141) - H142*SUM(A$8:A141) + (A142-7)*G142*H142)/(SUMPRODUCT(A$8:A141,A$8:A141) - 2*G142*SUM(A$8:A141) + (A142-7)*G142*G142), "NA")</f>
        <v>NA</v>
      </c>
      <c r="J142" s="40" t="str">
        <f t="shared" ca="1" si="8"/>
        <v>NA</v>
      </c>
      <c r="L142" s="37" t="str">
        <f>CONCATENATE("Vaccination schedule based on 7 day average daily doses given as of ", MONTH(N144-1), "/", DAY(N144-1), "/", YEAR(N144-1))</f>
        <v>Vaccination schedule based on 7 day average daily doses given as of 2/13/2021</v>
      </c>
      <c r="M142" s="37"/>
      <c r="N142" s="37"/>
      <c r="O142" s="37"/>
      <c r="P142" s="37"/>
      <c r="Q142" s="37"/>
      <c r="R142" s="37"/>
      <c r="S142" s="37"/>
      <c r="T142" s="37"/>
      <c r="U142" s="38"/>
      <c r="V142" s="37" t="str">
        <f>CONCATENATE("Vaccination schedule based on hitting the predicted average of ", FIXED(1000*X146, -3), " doses per day as of ",  MONTH(X144-1), "/", DAY(X144-1), "/", YEAR(X144-1))</f>
        <v>Vaccination schedule based on hitting the predicted average of 1,700,000 doses per day as of 2/13/2021</v>
      </c>
      <c r="W142" s="37"/>
      <c r="X142" s="37"/>
      <c r="Y142" s="37"/>
      <c r="Z142" s="37"/>
      <c r="AA142" s="37"/>
      <c r="AB142" s="37"/>
      <c r="AC142" s="37"/>
      <c r="AD142" s="37"/>
      <c r="AE142" s="38"/>
      <c r="AF142" s="37" t="str">
        <f>CONCATENATE("Vaccination schedule based on hitting target of ", FIXED(1000*AH146,0), " doses per day")</f>
        <v>Vaccination schedule based on hitting target of 1,250,000 doses per day</v>
      </c>
      <c r="AG142" s="37"/>
      <c r="AH142" s="37"/>
      <c r="AI142" s="37"/>
      <c r="AJ142" s="37"/>
      <c r="AK142" s="37"/>
      <c r="AL142" s="37"/>
      <c r="AM142" s="37"/>
      <c r="AN142" s="37"/>
      <c r="AO142" s="38"/>
      <c r="AP142" s="37" t="str">
        <f>CONCATENATE("Vaccination schedule based on hitting target of ", FIXED(1000*AR146,0), " doses per day")</f>
        <v>Vaccination schedule based on hitting target of 2,000,000 doses per day</v>
      </c>
      <c r="AQ142" s="37"/>
      <c r="AR142" s="37"/>
      <c r="AS142" s="37"/>
      <c r="AT142" s="37"/>
      <c r="AU142" s="37"/>
      <c r="AV142" s="37"/>
      <c r="AW142" s="37"/>
      <c r="AX142" s="37"/>
      <c r="AZ142" s="36" t="str">
        <f>CONCATENATE("Vaccination schedule based on hitting target of ", FIXED(1000*BB146,0), " doses per day")</f>
        <v>Vaccination schedule based on hitting target of 3,000,000 doses per day</v>
      </c>
      <c r="BA142" s="36"/>
      <c r="BB142" s="36"/>
      <c r="BC142" s="36"/>
      <c r="BD142" s="36"/>
      <c r="BE142" s="36"/>
      <c r="BF142" s="36"/>
      <c r="BG142" s="36"/>
      <c r="BH142" s="36"/>
    </row>
    <row r="143" spans="1:60" x14ac:dyDescent="0.2">
      <c r="A143" s="2">
        <v>142</v>
      </c>
      <c r="B143" s="29">
        <v>44327</v>
      </c>
      <c r="C143" s="30"/>
      <c r="D143" s="30" t="str">
        <f t="shared" ca="1" si="6"/>
        <v>NA</v>
      </c>
      <c r="E143" s="31" t="str">
        <f t="shared" ca="1" si="7"/>
        <v>NA</v>
      </c>
      <c r="F143" s="66"/>
      <c r="G143" s="33" t="str">
        <f ca="1">IF(B142&lt;TODAY(), AVERAGE(A$8:A142), "NA")</f>
        <v>NA</v>
      </c>
      <c r="H143" s="31" t="str">
        <f ca="1">IF(B142&lt;TODAY(), AVERAGE(E$8:E142), "NA")</f>
        <v>NA</v>
      </c>
      <c r="I143" s="39" t="str">
        <f ca="1">IF(B142&lt;TODAY(), (SUMPRODUCT(A$8:A142,E$8:E142) - G143*SUM(E$8:E142) - H143*SUM(A$8:A142) + (A143-7)*G143*H143)/(SUMPRODUCT(A$8:A142,A$8:A142) - 2*G143*SUM(A$8:A142) + (A143-7)*G143*G143), "NA")</f>
        <v>NA</v>
      </c>
      <c r="J143" s="40" t="str">
        <f t="shared" ca="1" si="8"/>
        <v>NA</v>
      </c>
      <c r="L143" s="41" t="s">
        <v>108</v>
      </c>
      <c r="M143" s="42"/>
      <c r="N143" s="43"/>
      <c r="O143" s="44" t="s">
        <v>109</v>
      </c>
      <c r="P143" s="10" t="s">
        <v>110</v>
      </c>
      <c r="Q143" s="12" t="s">
        <v>111</v>
      </c>
      <c r="R143" s="44" t="s">
        <v>109</v>
      </c>
      <c r="S143" s="10" t="s">
        <v>110</v>
      </c>
      <c r="T143" s="12" t="s">
        <v>111</v>
      </c>
      <c r="V143" s="45" t="s">
        <v>108</v>
      </c>
      <c r="W143" s="46"/>
      <c r="X143" s="47"/>
      <c r="Y143" s="12" t="s">
        <v>109</v>
      </c>
      <c r="Z143" s="10" t="s">
        <v>110</v>
      </c>
      <c r="AA143" s="12" t="s">
        <v>111</v>
      </c>
      <c r="AB143" s="44" t="s">
        <v>109</v>
      </c>
      <c r="AC143" s="10" t="s">
        <v>110</v>
      </c>
      <c r="AD143" s="12" t="s">
        <v>111</v>
      </c>
      <c r="AF143" s="45" t="s">
        <v>108</v>
      </c>
      <c r="AG143" s="46"/>
      <c r="AH143" s="47"/>
      <c r="AI143" s="12" t="s">
        <v>109</v>
      </c>
      <c r="AJ143" s="10" t="s">
        <v>110</v>
      </c>
      <c r="AK143" s="12" t="s">
        <v>111</v>
      </c>
      <c r="AL143" s="44" t="s">
        <v>109</v>
      </c>
      <c r="AM143" s="10" t="s">
        <v>110</v>
      </c>
      <c r="AN143" s="12" t="s">
        <v>111</v>
      </c>
      <c r="AP143" s="45" t="s">
        <v>108</v>
      </c>
      <c r="AQ143" s="46"/>
      <c r="AR143" s="47"/>
      <c r="AS143" s="12" t="s">
        <v>109</v>
      </c>
      <c r="AT143" s="10" t="s">
        <v>110</v>
      </c>
      <c r="AU143" s="12" t="s">
        <v>111</v>
      </c>
      <c r="AV143" s="44" t="s">
        <v>109</v>
      </c>
      <c r="AW143" s="10" t="s">
        <v>110</v>
      </c>
      <c r="AX143" s="12" t="s">
        <v>111</v>
      </c>
      <c r="AZ143" s="45" t="s">
        <v>108</v>
      </c>
      <c r="BA143" s="46"/>
      <c r="BB143" s="47"/>
      <c r="BC143" s="12" t="s">
        <v>109</v>
      </c>
      <c r="BD143" s="10" t="s">
        <v>110</v>
      </c>
      <c r="BE143" s="12" t="s">
        <v>111</v>
      </c>
      <c r="BF143" s="44" t="s">
        <v>109</v>
      </c>
      <c r="BG143" s="10" t="s">
        <v>110</v>
      </c>
      <c r="BH143" s="12" t="s">
        <v>111</v>
      </c>
    </row>
    <row r="144" spans="1:60" x14ac:dyDescent="0.2">
      <c r="A144" s="2">
        <v>143</v>
      </c>
      <c r="B144" s="29">
        <v>44328</v>
      </c>
      <c r="C144" s="30"/>
      <c r="D144" s="30" t="str">
        <f t="shared" ca="1" si="6"/>
        <v>NA</v>
      </c>
      <c r="E144" s="31" t="str">
        <f t="shared" ca="1" si="7"/>
        <v>NA</v>
      </c>
      <c r="F144" s="66"/>
      <c r="G144" s="33" t="str">
        <f ca="1">IF(B143&lt;TODAY(), AVERAGE(A$8:A143), "NA")</f>
        <v>NA</v>
      </c>
      <c r="H144" s="31" t="str">
        <f ca="1">IF(B143&lt;TODAY(), AVERAGE(E$8:E143), "NA")</f>
        <v>NA</v>
      </c>
      <c r="I144" s="39" t="str">
        <f ca="1">IF(B143&lt;TODAY(), (SUMPRODUCT(A$8:A143,E$8:E143) - G144*SUM(E$8:E143) - H144*SUM(A$8:A143) + (A144-7)*G144*H144)/(SUMPRODUCT(A$8:A143,A$8:A143) - 2*G144*SUM(A$8:A143) + (A144-7)*G144*G144), "NA")</f>
        <v>NA</v>
      </c>
      <c r="J144" s="40" t="str">
        <f t="shared" ca="1" si="8"/>
        <v>NA</v>
      </c>
      <c r="L144" s="48" t="s">
        <v>112</v>
      </c>
      <c r="M144" s="49"/>
      <c r="N144" s="50">
        <v>44241</v>
      </c>
      <c r="O144" s="9" t="s">
        <v>4</v>
      </c>
      <c r="P144" s="51">
        <v>44250</v>
      </c>
      <c r="Q144" s="9">
        <v>9</v>
      </c>
      <c r="R144" s="52" t="s">
        <v>8</v>
      </c>
      <c r="S144" s="51">
        <v>44260</v>
      </c>
      <c r="T144" s="9">
        <v>19</v>
      </c>
      <c r="V144" s="48" t="s">
        <v>112</v>
      </c>
      <c r="W144" s="49"/>
      <c r="X144" s="50">
        <v>44241</v>
      </c>
      <c r="Y144" s="9" t="s">
        <v>4</v>
      </c>
      <c r="Z144" s="51">
        <v>44250</v>
      </c>
      <c r="AA144" s="9">
        <v>9</v>
      </c>
      <c r="AB144" s="52" t="s">
        <v>8</v>
      </c>
      <c r="AC144" s="51">
        <v>44260</v>
      </c>
      <c r="AD144" s="9">
        <v>19</v>
      </c>
      <c r="AF144" s="48" t="s">
        <v>112</v>
      </c>
      <c r="AG144" s="49"/>
      <c r="AH144" s="50">
        <v>44241</v>
      </c>
      <c r="AI144" s="9" t="s">
        <v>4</v>
      </c>
      <c r="AJ144" s="51">
        <v>44250</v>
      </c>
      <c r="AK144" s="9">
        <v>9</v>
      </c>
      <c r="AL144" s="52" t="s">
        <v>8</v>
      </c>
      <c r="AM144" s="51">
        <v>44260</v>
      </c>
      <c r="AN144" s="9">
        <v>19</v>
      </c>
      <c r="AP144" s="48" t="s">
        <v>112</v>
      </c>
      <c r="AQ144" s="49"/>
      <c r="AR144" s="50">
        <v>44241</v>
      </c>
      <c r="AS144" s="9" t="s">
        <v>4</v>
      </c>
      <c r="AT144" s="51">
        <v>44250</v>
      </c>
      <c r="AU144" s="9">
        <v>9</v>
      </c>
      <c r="AV144" s="52" t="s">
        <v>8</v>
      </c>
      <c r="AW144" s="51">
        <v>44260</v>
      </c>
      <c r="AX144" s="9">
        <v>19</v>
      </c>
      <c r="AZ144" s="48" t="s">
        <v>112</v>
      </c>
      <c r="BA144" s="49"/>
      <c r="BB144" s="50">
        <v>44241</v>
      </c>
      <c r="BC144" s="9" t="s">
        <v>4</v>
      </c>
      <c r="BD144" s="51">
        <v>44250</v>
      </c>
      <c r="BE144" s="9">
        <v>9</v>
      </c>
      <c r="BF144" s="52" t="s">
        <v>8</v>
      </c>
      <c r="BG144" s="51">
        <v>44260</v>
      </c>
      <c r="BH144" s="9">
        <v>19</v>
      </c>
    </row>
    <row r="145" spans="1:60" x14ac:dyDescent="0.2">
      <c r="A145" s="2">
        <v>144</v>
      </c>
      <c r="B145" s="29">
        <v>44329</v>
      </c>
      <c r="C145" s="30"/>
      <c r="D145" s="30" t="str">
        <f t="shared" ca="1" si="6"/>
        <v>NA</v>
      </c>
      <c r="E145" s="31" t="str">
        <f t="shared" ca="1" si="7"/>
        <v>NA</v>
      </c>
      <c r="F145" s="66"/>
      <c r="G145" s="33" t="str">
        <f ca="1">IF(B144&lt;TODAY(), AVERAGE(A$8:A144), "NA")</f>
        <v>NA</v>
      </c>
      <c r="H145" s="31" t="str">
        <f ca="1">IF(B144&lt;TODAY(), AVERAGE(E$8:E144), "NA")</f>
        <v>NA</v>
      </c>
      <c r="I145" s="39" t="str">
        <f ca="1">IF(B144&lt;TODAY(), (SUMPRODUCT(A$8:A144,E$8:E144) - G145*SUM(E$8:E144) - H145*SUM(A$8:A144) + (A145-7)*G145*H145)/(SUMPRODUCT(A$8:A144,A$8:A144) - 2*G145*SUM(A$8:A144) + (A145-7)*G145*G145), "NA")</f>
        <v>NA</v>
      </c>
      <c r="J145" s="40" t="str">
        <f t="shared" ca="1" si="8"/>
        <v>NA</v>
      </c>
      <c r="L145" s="53" t="s">
        <v>113</v>
      </c>
      <c r="M145" s="54"/>
      <c r="N145" s="55">
        <v>1644.9451428571422</v>
      </c>
      <c r="O145" s="17" t="s">
        <v>5</v>
      </c>
      <c r="P145" s="56">
        <v>44297</v>
      </c>
      <c r="Q145" s="17">
        <v>56</v>
      </c>
      <c r="R145" s="57" t="s">
        <v>9</v>
      </c>
      <c r="S145" s="56">
        <v>44320</v>
      </c>
      <c r="T145" s="17">
        <v>79</v>
      </c>
      <c r="V145" s="53" t="s">
        <v>113</v>
      </c>
      <c r="W145" s="54"/>
      <c r="X145" s="55">
        <v>1644.9451428571422</v>
      </c>
      <c r="Y145" s="17" t="s">
        <v>5</v>
      </c>
      <c r="Z145" s="56">
        <v>44296</v>
      </c>
      <c r="AA145" s="17">
        <v>55</v>
      </c>
      <c r="AB145" s="57" t="s">
        <v>9</v>
      </c>
      <c r="AC145" s="56">
        <v>44317</v>
      </c>
      <c r="AD145" s="17">
        <v>76</v>
      </c>
      <c r="AF145" s="53" t="s">
        <v>113</v>
      </c>
      <c r="AG145" s="54"/>
      <c r="AH145" s="55">
        <v>1644.9451428571422</v>
      </c>
      <c r="AI145" s="17" t="s">
        <v>5</v>
      </c>
      <c r="AJ145" s="56">
        <v>44309</v>
      </c>
      <c r="AK145" s="17">
        <v>68</v>
      </c>
      <c r="AL145" s="57" t="s">
        <v>9</v>
      </c>
      <c r="AM145" s="56">
        <v>44343</v>
      </c>
      <c r="AN145" s="17">
        <v>102</v>
      </c>
      <c r="AP145" s="53" t="s">
        <v>113</v>
      </c>
      <c r="AQ145" s="54"/>
      <c r="AR145" s="55">
        <v>1644.9451428571422</v>
      </c>
      <c r="AS145" s="17" t="s">
        <v>5</v>
      </c>
      <c r="AT145" s="56">
        <v>44289</v>
      </c>
      <c r="AU145" s="17">
        <v>48</v>
      </c>
      <c r="AV145" s="57" t="s">
        <v>9</v>
      </c>
      <c r="AW145" s="56">
        <v>44309</v>
      </c>
      <c r="AX145" s="17">
        <v>68</v>
      </c>
      <c r="AZ145" s="53" t="s">
        <v>113</v>
      </c>
      <c r="BA145" s="54"/>
      <c r="BB145" s="55">
        <v>1644.9451428571422</v>
      </c>
      <c r="BC145" s="17" t="s">
        <v>5</v>
      </c>
      <c r="BD145" s="56">
        <v>44287</v>
      </c>
      <c r="BE145" s="17">
        <v>46</v>
      </c>
      <c r="BF145" s="57" t="s">
        <v>9</v>
      </c>
      <c r="BG145" s="56">
        <v>44297</v>
      </c>
      <c r="BH145" s="17">
        <v>56</v>
      </c>
    </row>
    <row r="146" spans="1:60" x14ac:dyDescent="0.2">
      <c r="A146" s="2">
        <v>145</v>
      </c>
      <c r="B146" s="29">
        <v>44330</v>
      </c>
      <c r="C146" s="30"/>
      <c r="D146" s="30" t="str">
        <f t="shared" ca="1" si="6"/>
        <v>NA</v>
      </c>
      <c r="E146" s="31" t="str">
        <f t="shared" ca="1" si="7"/>
        <v>NA</v>
      </c>
      <c r="F146" s="66"/>
      <c r="G146" s="33" t="str">
        <f ca="1">IF(B145&lt;TODAY(), AVERAGE(A$8:A145), "NA")</f>
        <v>NA</v>
      </c>
      <c r="H146" s="31" t="str">
        <f ca="1">IF(B145&lt;TODAY(), AVERAGE(E$8:E145), "NA")</f>
        <v>NA</v>
      </c>
      <c r="I146" s="39" t="str">
        <f ca="1">IF(B145&lt;TODAY(), (SUMPRODUCT(A$8:A145,E$8:E145) - G146*SUM(E$8:E145) - H146*SUM(A$8:A145) + (A146-7)*G146*H146)/(SUMPRODUCT(A$8:A145,A$8:A145) - 2*G146*SUM(A$8:A145) + (A146-7)*G146*G146), "NA")</f>
        <v>NA</v>
      </c>
      <c r="J146" s="40" t="str">
        <f t="shared" ca="1" si="8"/>
        <v>NA</v>
      </c>
      <c r="L146" s="53" t="s">
        <v>114</v>
      </c>
      <c r="M146" s="54"/>
      <c r="N146" s="58">
        <v>55</v>
      </c>
      <c r="O146" s="17" t="s">
        <v>6</v>
      </c>
      <c r="P146" s="56">
        <v>44374</v>
      </c>
      <c r="Q146" s="17">
        <v>133</v>
      </c>
      <c r="R146" s="57" t="s">
        <v>10</v>
      </c>
      <c r="S146" s="56">
        <v>44419</v>
      </c>
      <c r="T146" s="17">
        <v>178</v>
      </c>
      <c r="V146" s="53" t="s">
        <v>115</v>
      </c>
      <c r="W146" s="54"/>
      <c r="X146" s="58">
        <v>1699.8825074721371</v>
      </c>
      <c r="Y146" s="17" t="s">
        <v>6</v>
      </c>
      <c r="Z146" s="56">
        <v>44371</v>
      </c>
      <c r="AA146" s="17">
        <v>130</v>
      </c>
      <c r="AB146" s="57" t="s">
        <v>10</v>
      </c>
      <c r="AC146" s="56">
        <v>44413</v>
      </c>
      <c r="AD146" s="17">
        <v>172</v>
      </c>
      <c r="AF146" s="53" t="s">
        <v>115</v>
      </c>
      <c r="AG146" s="54"/>
      <c r="AH146" s="58">
        <v>1250</v>
      </c>
      <c r="AI146" s="17" t="s">
        <v>6</v>
      </c>
      <c r="AJ146" s="56">
        <v>44410</v>
      </c>
      <c r="AK146" s="17">
        <v>169</v>
      </c>
      <c r="AL146" s="57" t="s">
        <v>10</v>
      </c>
      <c r="AM146" s="56">
        <v>44474</v>
      </c>
      <c r="AN146" s="17">
        <v>233</v>
      </c>
      <c r="AP146" s="53" t="s">
        <v>115</v>
      </c>
      <c r="AQ146" s="54"/>
      <c r="AR146" s="58">
        <v>2000</v>
      </c>
      <c r="AS146" s="17" t="s">
        <v>6</v>
      </c>
      <c r="AT146" s="56">
        <v>44355</v>
      </c>
      <c r="AU146" s="17">
        <v>114</v>
      </c>
      <c r="AV146" s="57" t="s">
        <v>10</v>
      </c>
      <c r="AW146" s="56">
        <v>44390</v>
      </c>
      <c r="AX146" s="17">
        <v>149</v>
      </c>
      <c r="AZ146" s="53" t="s">
        <v>115</v>
      </c>
      <c r="BA146" s="54"/>
      <c r="BB146" s="58">
        <v>3000</v>
      </c>
      <c r="BC146" s="17" t="s">
        <v>6</v>
      </c>
      <c r="BD146" s="56">
        <v>44329</v>
      </c>
      <c r="BE146" s="17">
        <v>88</v>
      </c>
      <c r="BF146" s="57" t="s">
        <v>10</v>
      </c>
      <c r="BG146" s="56">
        <v>44352</v>
      </c>
      <c r="BH146" s="17">
        <v>111</v>
      </c>
    </row>
    <row r="147" spans="1:60" x14ac:dyDescent="0.2">
      <c r="A147" s="2">
        <v>146</v>
      </c>
      <c r="B147" s="29">
        <v>44331</v>
      </c>
      <c r="C147" s="30"/>
      <c r="D147" s="30" t="str">
        <f t="shared" ca="1" si="6"/>
        <v>NA</v>
      </c>
      <c r="E147" s="31" t="str">
        <f t="shared" ca="1" si="7"/>
        <v>NA</v>
      </c>
      <c r="F147" s="66"/>
      <c r="G147" s="33" t="str">
        <f ca="1">IF(B146&lt;TODAY(), AVERAGE(A$8:A146), "NA")</f>
        <v>NA</v>
      </c>
      <c r="H147" s="31" t="str">
        <f ca="1">IF(B146&lt;TODAY(), AVERAGE(E$8:E146), "NA")</f>
        <v>NA</v>
      </c>
      <c r="I147" s="39" t="str">
        <f ca="1">IF(B146&lt;TODAY(), (SUMPRODUCT(A$8:A146,E$8:E146) - G147*SUM(E$8:E146) - H147*SUM(A$8:A146) + (A147-7)*G147*H147)/(SUMPRODUCT(A$8:A146,A$8:A146) - 2*G147*SUM(A$8:A146) + (A147-7)*G147*G147), "NA")</f>
        <v>NA</v>
      </c>
      <c r="J147" s="40" t="str">
        <f t="shared" ca="1" si="8"/>
        <v>NA</v>
      </c>
      <c r="L147" s="53" t="s">
        <v>116</v>
      </c>
      <c r="M147" s="54"/>
      <c r="N147" s="59">
        <v>31.91862651975681</v>
      </c>
      <c r="O147" s="17" t="s">
        <v>7</v>
      </c>
      <c r="P147" s="56">
        <v>44453</v>
      </c>
      <c r="Q147" s="17">
        <v>212</v>
      </c>
      <c r="R147" s="57" t="s">
        <v>11</v>
      </c>
      <c r="S147" s="56">
        <v>44518</v>
      </c>
      <c r="T147" s="17">
        <v>277</v>
      </c>
      <c r="V147" s="53" t="s">
        <v>117</v>
      </c>
      <c r="W147" s="54"/>
      <c r="X147" s="58">
        <v>0</v>
      </c>
      <c r="Y147" s="17" t="s">
        <v>7</v>
      </c>
      <c r="Z147" s="56">
        <v>44447</v>
      </c>
      <c r="AA147" s="17">
        <v>206</v>
      </c>
      <c r="AB147" s="57" t="s">
        <v>11</v>
      </c>
      <c r="AC147" s="56">
        <v>44510</v>
      </c>
      <c r="AD147" s="17">
        <v>269</v>
      </c>
      <c r="AF147" s="53" t="s">
        <v>117</v>
      </c>
      <c r="AG147" s="54"/>
      <c r="AH147" s="58">
        <v>0</v>
      </c>
      <c r="AI147" s="17" t="s">
        <v>7</v>
      </c>
      <c r="AJ147" s="56">
        <v>44516</v>
      </c>
      <c r="AK147" s="17">
        <v>275</v>
      </c>
      <c r="AL147" s="57" t="s">
        <v>11</v>
      </c>
      <c r="AM147" s="56">
        <v>44599</v>
      </c>
      <c r="AN147" s="17">
        <v>358</v>
      </c>
      <c r="AP147" s="53" t="s">
        <v>117</v>
      </c>
      <c r="AQ147" s="54"/>
      <c r="AR147" s="58">
        <v>10</v>
      </c>
      <c r="AS147" s="17" t="s">
        <v>7</v>
      </c>
      <c r="AT147" s="56">
        <v>44419</v>
      </c>
      <c r="AU147" s="17">
        <v>178</v>
      </c>
      <c r="AV147" s="57" t="s">
        <v>11</v>
      </c>
      <c r="AW147" s="56">
        <v>44472</v>
      </c>
      <c r="AX147" s="17">
        <v>231</v>
      </c>
      <c r="AZ147" s="53" t="s">
        <v>117</v>
      </c>
      <c r="BA147" s="54"/>
      <c r="BB147" s="58">
        <v>41</v>
      </c>
      <c r="BC147" s="17" t="s">
        <v>7</v>
      </c>
      <c r="BD147" s="56">
        <v>44371</v>
      </c>
      <c r="BE147" s="17">
        <v>130</v>
      </c>
      <c r="BF147" s="57" t="s">
        <v>11</v>
      </c>
      <c r="BG147" s="56">
        <v>44406</v>
      </c>
      <c r="BH147" s="17">
        <v>165</v>
      </c>
    </row>
    <row r="148" spans="1:60" x14ac:dyDescent="0.2">
      <c r="A148" s="2">
        <v>147</v>
      </c>
      <c r="B148" s="29">
        <v>44332</v>
      </c>
      <c r="C148" s="30"/>
      <c r="D148" s="30" t="str">
        <f t="shared" ca="1" si="6"/>
        <v>NA</v>
      </c>
      <c r="E148" s="31" t="str">
        <f t="shared" ca="1" si="7"/>
        <v>NA</v>
      </c>
      <c r="F148" s="66"/>
      <c r="G148" s="33" t="str">
        <f ca="1">IF(B147&lt;TODAY(), AVERAGE(A$8:A147), "NA")</f>
        <v>NA</v>
      </c>
      <c r="H148" s="31" t="str">
        <f ca="1">IF(B147&lt;TODAY(), AVERAGE(E$8:E147), "NA")</f>
        <v>NA</v>
      </c>
      <c r="I148" s="39" t="str">
        <f ca="1">IF(B147&lt;TODAY(), (SUMPRODUCT(A$8:A147,E$8:E147) - G148*SUM(E$8:E147) - H148*SUM(A$8:A147) + (A148-7)*G148*H148)/(SUMPRODUCT(A$8:A147,A$8:A147) - 2*G148*SUM(A$8:A147) + (A148-7)*G148*G148), "NA")</f>
        <v>NA</v>
      </c>
      <c r="J148" s="40" t="str">
        <f t="shared" ca="1" si="8"/>
        <v>NA</v>
      </c>
      <c r="L148" s="60" t="s">
        <v>118</v>
      </c>
      <c r="M148" s="61"/>
      <c r="N148" s="62">
        <v>-55.641951114487483</v>
      </c>
      <c r="O148" s="63" t="s">
        <v>119</v>
      </c>
      <c r="P148" s="64">
        <v>44269</v>
      </c>
      <c r="Q148" s="20">
        <v>28</v>
      </c>
      <c r="R148" s="65" t="s">
        <v>12</v>
      </c>
      <c r="S148" s="64">
        <v>44618</v>
      </c>
      <c r="T148" s="20">
        <v>377</v>
      </c>
      <c r="V148" s="60" t="s">
        <v>120</v>
      </c>
      <c r="W148" s="61"/>
      <c r="X148" s="63">
        <v>1699.8825074721371</v>
      </c>
      <c r="Y148" s="63" t="s">
        <v>119</v>
      </c>
      <c r="Z148" s="64">
        <v>44268</v>
      </c>
      <c r="AA148" s="20">
        <v>27</v>
      </c>
      <c r="AB148" s="65" t="s">
        <v>12</v>
      </c>
      <c r="AC148" s="64">
        <v>44607</v>
      </c>
      <c r="AD148" s="20">
        <v>366</v>
      </c>
      <c r="AF148" s="60" t="s">
        <v>120</v>
      </c>
      <c r="AG148" s="61"/>
      <c r="AH148" s="63">
        <v>1250</v>
      </c>
      <c r="AI148" s="63" t="s">
        <v>119</v>
      </c>
      <c r="AJ148" s="64">
        <v>44278</v>
      </c>
      <c r="AK148" s="20">
        <v>37</v>
      </c>
      <c r="AL148" s="65" t="s">
        <v>12</v>
      </c>
      <c r="AM148" s="64">
        <v>44735</v>
      </c>
      <c r="AN148" s="20">
        <v>494</v>
      </c>
      <c r="AP148" s="60" t="s">
        <v>120</v>
      </c>
      <c r="AQ148" s="61"/>
      <c r="AR148" s="63">
        <v>1699.8825074721371</v>
      </c>
      <c r="AS148" s="63" t="s">
        <v>119</v>
      </c>
      <c r="AT148" s="64">
        <v>44264</v>
      </c>
      <c r="AU148" s="20">
        <v>23</v>
      </c>
      <c r="AV148" s="65" t="s">
        <v>12</v>
      </c>
      <c r="AW148" s="64">
        <v>44556</v>
      </c>
      <c r="AX148" s="20">
        <v>315</v>
      </c>
      <c r="AZ148" s="60" t="s">
        <v>120</v>
      </c>
      <c r="BA148" s="61"/>
      <c r="BB148" s="63">
        <v>1699.8825074721371</v>
      </c>
      <c r="BC148" s="63" t="s">
        <v>119</v>
      </c>
      <c r="BD148" s="64">
        <v>44263</v>
      </c>
      <c r="BE148" s="20">
        <v>22</v>
      </c>
      <c r="BF148" s="65" t="s">
        <v>12</v>
      </c>
      <c r="BG148" s="64">
        <v>44461</v>
      </c>
      <c r="BH148" s="20">
        <v>220</v>
      </c>
    </row>
    <row r="149" spans="1:60" x14ac:dyDescent="0.2">
      <c r="A149" s="2">
        <v>148</v>
      </c>
      <c r="B149" s="29">
        <v>44333</v>
      </c>
      <c r="C149" s="30"/>
      <c r="D149" s="30" t="str">
        <f t="shared" ca="1" si="6"/>
        <v>NA</v>
      </c>
      <c r="E149" s="31" t="str">
        <f t="shared" ca="1" si="7"/>
        <v>NA</v>
      </c>
      <c r="F149" s="66"/>
      <c r="G149" s="33" t="str">
        <f ca="1">IF(B148&lt;TODAY(), AVERAGE(A$8:A148), "NA")</f>
        <v>NA</v>
      </c>
      <c r="H149" s="31" t="str">
        <f ca="1">IF(B148&lt;TODAY(), AVERAGE(E$8:E148), "NA")</f>
        <v>NA</v>
      </c>
      <c r="I149" s="39" t="str">
        <f ca="1">IF(B148&lt;TODAY(), (SUMPRODUCT(A$8:A148,E$8:E148) - G149*SUM(E$8:E148) - H149*SUM(A$8:A148) + (A149-7)*G149*H149)/(SUMPRODUCT(A$8:A148,A$8:A148) - 2*G149*SUM(A$8:A148) + (A149-7)*G149*G149), "NA")</f>
        <v>NA</v>
      </c>
      <c r="J149" s="40" t="str">
        <f t="shared" ca="1" si="8"/>
        <v>NA</v>
      </c>
      <c r="L149" s="35"/>
      <c r="M149" s="35"/>
      <c r="N149" s="35"/>
      <c r="O149" s="35"/>
      <c r="P149" s="35"/>
      <c r="Q149" s="35"/>
      <c r="R149" s="35"/>
      <c r="S149" s="35"/>
      <c r="T149" s="35"/>
      <c r="U149" s="25"/>
      <c r="W149" s="35"/>
      <c r="X149" s="35"/>
      <c r="Y149" s="35"/>
      <c r="Z149" s="35"/>
      <c r="AA149" s="35"/>
      <c r="AB149" s="35"/>
      <c r="AC149" s="35"/>
      <c r="AD149" s="35"/>
      <c r="AE149" s="35"/>
      <c r="AG149" s="35"/>
      <c r="AH149" s="35"/>
      <c r="AI149" s="35"/>
      <c r="AJ149" s="35"/>
      <c r="AK149" s="35"/>
      <c r="AL149" s="35"/>
      <c r="AM149" s="35"/>
      <c r="AN149" s="35"/>
      <c r="AO149" s="35"/>
      <c r="AQ149" s="5"/>
      <c r="AR149" s="5"/>
      <c r="AS149" s="5"/>
      <c r="AT149" s="5"/>
      <c r="AU149" s="5"/>
      <c r="AV149" s="5"/>
      <c r="AW149" s="5"/>
      <c r="AX149" s="5"/>
      <c r="AY149" s="5"/>
      <c r="BA149" s="5"/>
      <c r="BB149" s="5"/>
      <c r="BC149" s="5"/>
      <c r="BD149" s="5"/>
      <c r="BE149" s="5"/>
      <c r="BF149" s="5"/>
      <c r="BG149" s="5"/>
    </row>
    <row r="150" spans="1:60" x14ac:dyDescent="0.2">
      <c r="A150" s="2">
        <v>149</v>
      </c>
      <c r="B150" s="29">
        <v>44334</v>
      </c>
      <c r="C150" s="30"/>
      <c r="D150" s="30" t="str">
        <f t="shared" ca="1" si="6"/>
        <v>NA</v>
      </c>
      <c r="E150" s="31" t="str">
        <f t="shared" ca="1" si="7"/>
        <v>NA</v>
      </c>
      <c r="F150" s="66"/>
      <c r="G150" s="33" t="str">
        <f ca="1">IF(B149&lt;TODAY(), AVERAGE(A$8:A149), "NA")</f>
        <v>NA</v>
      </c>
      <c r="H150" s="31" t="str">
        <f ca="1">IF(B149&lt;TODAY(), AVERAGE(E$8:E149), "NA")</f>
        <v>NA</v>
      </c>
      <c r="I150" s="39" t="str">
        <f ca="1">IF(B149&lt;TODAY(), (SUMPRODUCT(A$8:A149,E$8:E149) - G150*SUM(E$8:E149) - H150*SUM(A$8:A149) + (A150-7)*G150*H150)/(SUMPRODUCT(A$8:A149,A$8:A149) - 2*G150*SUM(A$8:A149) + (A150-7)*G150*G150), "NA")</f>
        <v>NA</v>
      </c>
      <c r="J150" s="40" t="str">
        <f t="shared" ca="1" si="8"/>
        <v>NA</v>
      </c>
      <c r="L150" s="37" t="str">
        <f>CONCATENATE("Vaccination schedule based on 7 day average daily doses given as of ", MONTH(N152-1), "/", DAY(N152-1), "/", YEAR(N152-1))</f>
        <v>Vaccination schedule based on 7 day average daily doses given as of 2/12/2021</v>
      </c>
      <c r="M150" s="37"/>
      <c r="N150" s="37"/>
      <c r="O150" s="37"/>
      <c r="P150" s="37"/>
      <c r="Q150" s="37"/>
      <c r="R150" s="37"/>
      <c r="S150" s="37"/>
      <c r="T150" s="37"/>
      <c r="U150" s="38"/>
      <c r="V150" s="37" t="str">
        <f>CONCATENATE("Vaccination schedule based on hitting the predicted average of ", FIXED(1000*X154, -3), " doses per day as of ",  MONTH(X152-1), "/", DAY(X152-1), "/", YEAR(X152-1))</f>
        <v>Vaccination schedule based on hitting the predicted average of 1,669,000 doses per day as of 2/12/2021</v>
      </c>
      <c r="W150" s="37"/>
      <c r="X150" s="37"/>
      <c r="Y150" s="37"/>
      <c r="Z150" s="37"/>
      <c r="AA150" s="37"/>
      <c r="AB150" s="37"/>
      <c r="AC150" s="37"/>
      <c r="AD150" s="37"/>
      <c r="AE150" s="38"/>
      <c r="AF150" s="37" t="str">
        <f>CONCATENATE("Vaccination schedule based on hitting target of ", FIXED(1000*AH154,0), " doses per day")</f>
        <v>Vaccination schedule based on hitting target of 1,250,000 doses per day</v>
      </c>
      <c r="AG150" s="37"/>
      <c r="AH150" s="37"/>
      <c r="AI150" s="37"/>
      <c r="AJ150" s="37"/>
      <c r="AK150" s="37"/>
      <c r="AL150" s="37"/>
      <c r="AM150" s="37"/>
      <c r="AN150" s="37"/>
      <c r="AO150" s="38"/>
      <c r="AP150" s="37" t="str">
        <f>CONCATENATE("Vaccination schedule based on hitting target of ", FIXED(1000*AR154,0), " doses per day")</f>
        <v>Vaccination schedule based on hitting target of 2,000,000 doses per day</v>
      </c>
      <c r="AQ150" s="37"/>
      <c r="AR150" s="37"/>
      <c r="AS150" s="37"/>
      <c r="AT150" s="37"/>
      <c r="AU150" s="37"/>
      <c r="AV150" s="37"/>
      <c r="AW150" s="37"/>
      <c r="AX150" s="37"/>
      <c r="AZ150" s="36" t="str">
        <f>CONCATENATE("Vaccination schedule based on hitting target of ", FIXED(1000*BB154,0), " doses per day")</f>
        <v>Vaccination schedule based on hitting target of 3,000,000 doses per day</v>
      </c>
      <c r="BA150" s="36"/>
      <c r="BB150" s="36"/>
      <c r="BC150" s="36"/>
      <c r="BD150" s="36"/>
      <c r="BE150" s="36"/>
      <c r="BF150" s="36"/>
      <c r="BG150" s="36"/>
      <c r="BH150" s="36"/>
    </row>
    <row r="151" spans="1:60" x14ac:dyDescent="0.2">
      <c r="A151" s="2">
        <v>150</v>
      </c>
      <c r="B151" s="29">
        <v>44335</v>
      </c>
      <c r="C151" s="30"/>
      <c r="D151" s="30" t="str">
        <f t="shared" ca="1" si="6"/>
        <v>NA</v>
      </c>
      <c r="E151" s="31" t="str">
        <f t="shared" ca="1" si="7"/>
        <v>NA</v>
      </c>
      <c r="F151" s="66"/>
      <c r="G151" s="33" t="str">
        <f ca="1">IF(B150&lt;TODAY(), AVERAGE(A$8:A150), "NA")</f>
        <v>NA</v>
      </c>
      <c r="H151" s="31" t="str">
        <f ca="1">IF(B150&lt;TODAY(), AVERAGE(E$8:E150), "NA")</f>
        <v>NA</v>
      </c>
      <c r="I151" s="39" t="str">
        <f ca="1">IF(B150&lt;TODAY(), (SUMPRODUCT(A$8:A150,E$8:E150) - G151*SUM(E$8:E150) - H151*SUM(A$8:A150) + (A151-7)*G151*H151)/(SUMPRODUCT(A$8:A150,A$8:A150) - 2*G151*SUM(A$8:A150) + (A151-7)*G151*G151), "NA")</f>
        <v>NA</v>
      </c>
      <c r="J151" s="40" t="str">
        <f t="shared" ca="1" si="8"/>
        <v>NA</v>
      </c>
      <c r="L151" s="41" t="s">
        <v>108</v>
      </c>
      <c r="M151" s="42"/>
      <c r="N151" s="43"/>
      <c r="O151" s="44" t="s">
        <v>109</v>
      </c>
      <c r="P151" s="10" t="s">
        <v>110</v>
      </c>
      <c r="Q151" s="12" t="s">
        <v>111</v>
      </c>
      <c r="R151" s="44" t="s">
        <v>109</v>
      </c>
      <c r="S151" s="10" t="s">
        <v>110</v>
      </c>
      <c r="T151" s="12" t="s">
        <v>111</v>
      </c>
      <c r="V151" s="45" t="s">
        <v>108</v>
      </c>
      <c r="W151" s="46"/>
      <c r="X151" s="47"/>
      <c r="Y151" s="12" t="s">
        <v>109</v>
      </c>
      <c r="Z151" s="10" t="s">
        <v>110</v>
      </c>
      <c r="AA151" s="12" t="s">
        <v>111</v>
      </c>
      <c r="AB151" s="44" t="s">
        <v>109</v>
      </c>
      <c r="AC151" s="10" t="s">
        <v>110</v>
      </c>
      <c r="AD151" s="12" t="s">
        <v>111</v>
      </c>
      <c r="AF151" s="45" t="s">
        <v>108</v>
      </c>
      <c r="AG151" s="46"/>
      <c r="AH151" s="47"/>
      <c r="AI151" s="12" t="s">
        <v>109</v>
      </c>
      <c r="AJ151" s="10" t="s">
        <v>110</v>
      </c>
      <c r="AK151" s="12" t="s">
        <v>111</v>
      </c>
      <c r="AL151" s="44" t="s">
        <v>109</v>
      </c>
      <c r="AM151" s="10" t="s">
        <v>110</v>
      </c>
      <c r="AN151" s="12" t="s">
        <v>111</v>
      </c>
      <c r="AP151" s="45" t="s">
        <v>108</v>
      </c>
      <c r="AQ151" s="46"/>
      <c r="AR151" s="47"/>
      <c r="AS151" s="12" t="s">
        <v>109</v>
      </c>
      <c r="AT151" s="10" t="s">
        <v>110</v>
      </c>
      <c r="AU151" s="12" t="s">
        <v>111</v>
      </c>
      <c r="AV151" s="44" t="s">
        <v>109</v>
      </c>
      <c r="AW151" s="10" t="s">
        <v>110</v>
      </c>
      <c r="AX151" s="12" t="s">
        <v>111</v>
      </c>
      <c r="AZ151" s="45" t="s">
        <v>108</v>
      </c>
      <c r="BA151" s="46"/>
      <c r="BB151" s="47"/>
      <c r="BC151" s="12" t="s">
        <v>109</v>
      </c>
      <c r="BD151" s="10" t="s">
        <v>110</v>
      </c>
      <c r="BE151" s="12" t="s">
        <v>111</v>
      </c>
      <c r="BF151" s="44" t="s">
        <v>109</v>
      </c>
      <c r="BG151" s="10" t="s">
        <v>110</v>
      </c>
      <c r="BH151" s="12" t="s">
        <v>111</v>
      </c>
    </row>
    <row r="152" spans="1:60" x14ac:dyDescent="0.2">
      <c r="A152" s="2">
        <v>151</v>
      </c>
      <c r="B152" s="29">
        <v>44336</v>
      </c>
      <c r="C152" s="30"/>
      <c r="D152" s="30" t="str">
        <f t="shared" ca="1" si="6"/>
        <v>NA</v>
      </c>
      <c r="E152" s="31" t="str">
        <f t="shared" ca="1" si="7"/>
        <v>NA</v>
      </c>
      <c r="F152" s="66"/>
      <c r="G152" s="33" t="str">
        <f ca="1">IF(B151&lt;TODAY(), AVERAGE(A$8:A151), "NA")</f>
        <v>NA</v>
      </c>
      <c r="H152" s="31" t="str">
        <f ca="1">IF(B151&lt;TODAY(), AVERAGE(E$8:E151), "NA")</f>
        <v>NA</v>
      </c>
      <c r="I152" s="39" t="str">
        <f ca="1">IF(B151&lt;TODAY(), (SUMPRODUCT(A$8:A151,E$8:E151) - G152*SUM(E$8:E151) - H152*SUM(A$8:A151) + (A152-7)*G152*H152)/(SUMPRODUCT(A$8:A151,A$8:A151) - 2*G152*SUM(A$8:A151) + (A152-7)*G152*G152), "NA")</f>
        <v>NA</v>
      </c>
      <c r="J152" s="40" t="str">
        <f t="shared" ca="1" si="8"/>
        <v>NA</v>
      </c>
      <c r="L152" s="48" t="s">
        <v>112</v>
      </c>
      <c r="M152" s="49"/>
      <c r="N152" s="50">
        <v>44240</v>
      </c>
      <c r="O152" s="9" t="s">
        <v>4</v>
      </c>
      <c r="P152" s="51">
        <v>44250</v>
      </c>
      <c r="Q152" s="9">
        <v>10</v>
      </c>
      <c r="R152" s="52" t="s">
        <v>8</v>
      </c>
      <c r="S152" s="51">
        <v>44260</v>
      </c>
      <c r="T152" s="9">
        <v>20</v>
      </c>
      <c r="V152" s="48" t="s">
        <v>112</v>
      </c>
      <c r="W152" s="49"/>
      <c r="X152" s="50">
        <v>44240</v>
      </c>
      <c r="Y152" s="9" t="s">
        <v>4</v>
      </c>
      <c r="Z152" s="51">
        <v>44250</v>
      </c>
      <c r="AA152" s="9">
        <v>10</v>
      </c>
      <c r="AB152" s="52" t="s">
        <v>8</v>
      </c>
      <c r="AC152" s="51">
        <v>44260</v>
      </c>
      <c r="AD152" s="9">
        <v>20</v>
      </c>
      <c r="AF152" s="48" t="s">
        <v>112</v>
      </c>
      <c r="AG152" s="49"/>
      <c r="AH152" s="50">
        <v>44240</v>
      </c>
      <c r="AI152" s="9" t="s">
        <v>4</v>
      </c>
      <c r="AJ152" s="51">
        <v>44250</v>
      </c>
      <c r="AK152" s="9">
        <v>10</v>
      </c>
      <c r="AL152" s="52" t="s">
        <v>8</v>
      </c>
      <c r="AM152" s="51">
        <v>44260</v>
      </c>
      <c r="AN152" s="9">
        <v>20</v>
      </c>
      <c r="AP152" s="48" t="s">
        <v>112</v>
      </c>
      <c r="AQ152" s="49"/>
      <c r="AR152" s="50">
        <v>44240</v>
      </c>
      <c r="AS152" s="9" t="s">
        <v>4</v>
      </c>
      <c r="AT152" s="51">
        <v>44250</v>
      </c>
      <c r="AU152" s="9">
        <v>10</v>
      </c>
      <c r="AV152" s="52" t="s">
        <v>8</v>
      </c>
      <c r="AW152" s="51">
        <v>44260</v>
      </c>
      <c r="AX152" s="9">
        <v>20</v>
      </c>
      <c r="AZ152" s="48" t="s">
        <v>112</v>
      </c>
      <c r="BA152" s="49"/>
      <c r="BB152" s="50">
        <v>44240</v>
      </c>
      <c r="BC152" s="9" t="s">
        <v>4</v>
      </c>
      <c r="BD152" s="51">
        <v>44250</v>
      </c>
      <c r="BE152" s="9">
        <v>10</v>
      </c>
      <c r="BF152" s="52" t="s">
        <v>8</v>
      </c>
      <c r="BG152" s="51">
        <v>44260</v>
      </c>
      <c r="BH152" s="9">
        <v>20</v>
      </c>
    </row>
    <row r="153" spans="1:60" x14ac:dyDescent="0.2">
      <c r="A153" s="2">
        <v>152</v>
      </c>
      <c r="B153" s="29">
        <v>44337</v>
      </c>
      <c r="C153" s="30"/>
      <c r="D153" s="30" t="str">
        <f t="shared" ca="1" si="6"/>
        <v>NA</v>
      </c>
      <c r="E153" s="31" t="str">
        <f t="shared" ca="1" si="7"/>
        <v>NA</v>
      </c>
      <c r="F153" s="66"/>
      <c r="G153" s="33" t="str">
        <f ca="1">IF(B152&lt;TODAY(), AVERAGE(A$8:A152), "NA")</f>
        <v>NA</v>
      </c>
      <c r="H153" s="31" t="str">
        <f ca="1">IF(B152&lt;TODAY(), AVERAGE(E$8:E152), "NA")</f>
        <v>NA</v>
      </c>
      <c r="I153" s="39" t="str">
        <f ca="1">IF(B152&lt;TODAY(), (SUMPRODUCT(A$8:A152,E$8:E152) - G153*SUM(E$8:E152) - H153*SUM(A$8:A152) + (A153-7)*G153*H153)/(SUMPRODUCT(A$8:A152,A$8:A152) - 2*G153*SUM(A$8:A152) + (A153-7)*G153*G153), "NA")</f>
        <v>NA</v>
      </c>
      <c r="J153" s="40" t="str">
        <f t="shared" ca="1" si="8"/>
        <v>NA</v>
      </c>
      <c r="L153" s="53" t="s">
        <v>113</v>
      </c>
      <c r="M153" s="54"/>
      <c r="N153" s="55">
        <v>1658.9138571428578</v>
      </c>
      <c r="O153" s="17" t="s">
        <v>5</v>
      </c>
      <c r="P153" s="56">
        <v>44297</v>
      </c>
      <c r="Q153" s="17">
        <v>57</v>
      </c>
      <c r="R153" s="57" t="s">
        <v>9</v>
      </c>
      <c r="S153" s="56">
        <v>44319</v>
      </c>
      <c r="T153" s="17">
        <v>79</v>
      </c>
      <c r="V153" s="53" t="s">
        <v>113</v>
      </c>
      <c r="W153" s="54"/>
      <c r="X153" s="55">
        <v>1658.9138571428578</v>
      </c>
      <c r="Y153" s="17" t="s">
        <v>5</v>
      </c>
      <c r="Z153" s="56">
        <v>44296</v>
      </c>
      <c r="AA153" s="17">
        <v>56</v>
      </c>
      <c r="AB153" s="57" t="s">
        <v>9</v>
      </c>
      <c r="AC153" s="56">
        <v>44318</v>
      </c>
      <c r="AD153" s="17">
        <v>78</v>
      </c>
      <c r="AF153" s="53" t="s">
        <v>113</v>
      </c>
      <c r="AG153" s="54"/>
      <c r="AH153" s="55">
        <v>1658.9138571428578</v>
      </c>
      <c r="AI153" s="17" t="s">
        <v>5</v>
      </c>
      <c r="AJ153" s="56">
        <v>44309</v>
      </c>
      <c r="AK153" s="17">
        <v>69</v>
      </c>
      <c r="AL153" s="57" t="s">
        <v>9</v>
      </c>
      <c r="AM153" s="56">
        <v>44343</v>
      </c>
      <c r="AN153" s="17">
        <v>103</v>
      </c>
      <c r="AP153" s="53" t="s">
        <v>113</v>
      </c>
      <c r="AQ153" s="54"/>
      <c r="AR153" s="55">
        <v>1658.9138571428578</v>
      </c>
      <c r="AS153" s="17" t="s">
        <v>5</v>
      </c>
      <c r="AT153" s="56">
        <v>44289</v>
      </c>
      <c r="AU153" s="17">
        <v>49</v>
      </c>
      <c r="AV153" s="57" t="s">
        <v>9</v>
      </c>
      <c r="AW153" s="56">
        <v>44309</v>
      </c>
      <c r="AX153" s="17">
        <v>69</v>
      </c>
      <c r="AZ153" s="53" t="s">
        <v>113</v>
      </c>
      <c r="BA153" s="54"/>
      <c r="BB153" s="55">
        <v>1658.9138571428578</v>
      </c>
      <c r="BC153" s="17" t="s">
        <v>5</v>
      </c>
      <c r="BD153" s="56">
        <v>44287</v>
      </c>
      <c r="BE153" s="17">
        <v>47</v>
      </c>
      <c r="BF153" s="57" t="s">
        <v>9</v>
      </c>
      <c r="BG153" s="56">
        <v>44297</v>
      </c>
      <c r="BH153" s="17">
        <v>57</v>
      </c>
    </row>
    <row r="154" spans="1:60" x14ac:dyDescent="0.2">
      <c r="A154" s="2">
        <v>153</v>
      </c>
      <c r="B154" s="29">
        <v>44338</v>
      </c>
      <c r="C154" s="30"/>
      <c r="D154" s="30" t="str">
        <f t="shared" ca="1" si="6"/>
        <v>NA</v>
      </c>
      <c r="E154" s="31" t="str">
        <f t="shared" ca="1" si="7"/>
        <v>NA</v>
      </c>
      <c r="F154" s="66"/>
      <c r="G154" s="33" t="str">
        <f ca="1">IF(B153&lt;TODAY(), AVERAGE(A$8:A153), "NA")</f>
        <v>NA</v>
      </c>
      <c r="H154" s="31" t="str">
        <f ca="1">IF(B153&lt;TODAY(), AVERAGE(E$8:E153), "NA")</f>
        <v>NA</v>
      </c>
      <c r="I154" s="39" t="str">
        <f ca="1">IF(B153&lt;TODAY(), (SUMPRODUCT(A$8:A153,E$8:E153) - G154*SUM(E$8:E153) - H154*SUM(A$8:A153) + (A154-7)*G154*H154)/(SUMPRODUCT(A$8:A153,A$8:A153) - 2*G154*SUM(A$8:A153) + (A154-7)*G154*G154), "NA")</f>
        <v>NA</v>
      </c>
      <c r="J154" s="40" t="str">
        <f t="shared" ca="1" si="8"/>
        <v>NA</v>
      </c>
      <c r="L154" s="53" t="s">
        <v>114</v>
      </c>
      <c r="M154" s="54"/>
      <c r="N154" s="58">
        <v>54</v>
      </c>
      <c r="O154" s="17" t="s">
        <v>6</v>
      </c>
      <c r="P154" s="56">
        <v>44374</v>
      </c>
      <c r="Q154" s="17">
        <v>134</v>
      </c>
      <c r="R154" s="57" t="s">
        <v>10</v>
      </c>
      <c r="S154" s="56">
        <v>44419</v>
      </c>
      <c r="T154" s="17">
        <v>179</v>
      </c>
      <c r="V154" s="53" t="s">
        <v>115</v>
      </c>
      <c r="W154" s="54"/>
      <c r="X154" s="58">
        <v>1668.7592114444287</v>
      </c>
      <c r="Y154" s="17" t="s">
        <v>6</v>
      </c>
      <c r="Z154" s="56">
        <v>44373</v>
      </c>
      <c r="AA154" s="17">
        <v>133</v>
      </c>
      <c r="AB154" s="57" t="s">
        <v>10</v>
      </c>
      <c r="AC154" s="56">
        <v>44418</v>
      </c>
      <c r="AD154" s="17">
        <v>178</v>
      </c>
      <c r="AF154" s="53" t="s">
        <v>115</v>
      </c>
      <c r="AG154" s="54"/>
      <c r="AH154" s="58">
        <v>1250</v>
      </c>
      <c r="AI154" s="17" t="s">
        <v>6</v>
      </c>
      <c r="AJ154" s="56">
        <v>44413</v>
      </c>
      <c r="AK154" s="17">
        <v>173</v>
      </c>
      <c r="AL154" s="57" t="s">
        <v>10</v>
      </c>
      <c r="AM154" s="56">
        <v>44474</v>
      </c>
      <c r="AN154" s="17">
        <v>234</v>
      </c>
      <c r="AP154" s="53" t="s">
        <v>115</v>
      </c>
      <c r="AQ154" s="54"/>
      <c r="AR154" s="58">
        <v>2000</v>
      </c>
      <c r="AS154" s="17" t="s">
        <v>6</v>
      </c>
      <c r="AT154" s="56">
        <v>44355</v>
      </c>
      <c r="AU154" s="17">
        <v>115</v>
      </c>
      <c r="AV154" s="57" t="s">
        <v>10</v>
      </c>
      <c r="AW154" s="56">
        <v>44390</v>
      </c>
      <c r="AX154" s="17">
        <v>150</v>
      </c>
      <c r="AZ154" s="53" t="s">
        <v>115</v>
      </c>
      <c r="BA154" s="54"/>
      <c r="BB154" s="58">
        <v>3000</v>
      </c>
      <c r="BC154" s="17" t="s">
        <v>6</v>
      </c>
      <c r="BD154" s="56">
        <v>44329</v>
      </c>
      <c r="BE154" s="17">
        <v>89</v>
      </c>
      <c r="BF154" s="57" t="s">
        <v>10</v>
      </c>
      <c r="BG154" s="56">
        <v>44352</v>
      </c>
      <c r="BH154" s="17">
        <v>112</v>
      </c>
    </row>
    <row r="155" spans="1:60" x14ac:dyDescent="0.2">
      <c r="A155" s="2">
        <v>154</v>
      </c>
      <c r="B155" s="29">
        <v>44339</v>
      </c>
      <c r="C155" s="30"/>
      <c r="D155" s="30" t="str">
        <f t="shared" ca="1" si="6"/>
        <v>NA</v>
      </c>
      <c r="E155" s="31" t="str">
        <f t="shared" ca="1" si="7"/>
        <v>NA</v>
      </c>
      <c r="F155" s="66"/>
      <c r="G155" s="33" t="str">
        <f ca="1">IF(B154&lt;TODAY(), AVERAGE(A$8:A154), "NA")</f>
        <v>NA</v>
      </c>
      <c r="H155" s="31" t="str">
        <f ca="1">IF(B154&lt;TODAY(), AVERAGE(E$8:E154), "NA")</f>
        <v>NA</v>
      </c>
      <c r="I155" s="39" t="str">
        <f ca="1">IF(B154&lt;TODAY(), (SUMPRODUCT(A$8:A154,E$8:E154) - G155*SUM(E$8:E154) - H155*SUM(A$8:A154) + (A155-7)*G155*H155)/(SUMPRODUCT(A$8:A154,A$8:A154) - 2*G155*SUM(A$8:A154) + (A155-7)*G155*G155), "NA")</f>
        <v>NA</v>
      </c>
      <c r="J155" s="40" t="str">
        <f t="shared" ca="1" si="8"/>
        <v>NA</v>
      </c>
      <c r="L155" s="53" t="s">
        <v>116</v>
      </c>
      <c r="M155" s="54"/>
      <c r="N155" s="59">
        <v>31.943742219505708</v>
      </c>
      <c r="O155" s="17" t="s">
        <v>7</v>
      </c>
      <c r="P155" s="56">
        <v>44452</v>
      </c>
      <c r="Q155" s="17">
        <v>212</v>
      </c>
      <c r="R155" s="57" t="s">
        <v>11</v>
      </c>
      <c r="S155" s="56">
        <v>44516</v>
      </c>
      <c r="T155" s="17">
        <v>276</v>
      </c>
      <c r="V155" s="53" t="s">
        <v>117</v>
      </c>
      <c r="W155" s="54"/>
      <c r="X155" s="58">
        <v>0</v>
      </c>
      <c r="Y155" s="17" t="s">
        <v>7</v>
      </c>
      <c r="Z155" s="56">
        <v>44451</v>
      </c>
      <c r="AA155" s="17">
        <v>211</v>
      </c>
      <c r="AB155" s="57" t="s">
        <v>11</v>
      </c>
      <c r="AC155" s="56">
        <v>44515</v>
      </c>
      <c r="AD155" s="17">
        <v>275</v>
      </c>
      <c r="AF155" s="53" t="s">
        <v>117</v>
      </c>
      <c r="AG155" s="54"/>
      <c r="AH155" s="58">
        <v>0</v>
      </c>
      <c r="AI155" s="17" t="s">
        <v>7</v>
      </c>
      <c r="AJ155" s="56">
        <v>44516</v>
      </c>
      <c r="AK155" s="17">
        <v>276</v>
      </c>
      <c r="AL155" s="57" t="s">
        <v>11</v>
      </c>
      <c r="AM155" s="56">
        <v>44601</v>
      </c>
      <c r="AN155" s="17">
        <v>361</v>
      </c>
      <c r="AP155" s="53" t="s">
        <v>117</v>
      </c>
      <c r="AQ155" s="54"/>
      <c r="AR155" s="58">
        <v>11</v>
      </c>
      <c r="AS155" s="17" t="s">
        <v>7</v>
      </c>
      <c r="AT155" s="56">
        <v>44419</v>
      </c>
      <c r="AU155" s="17">
        <v>179</v>
      </c>
      <c r="AV155" s="57" t="s">
        <v>11</v>
      </c>
      <c r="AW155" s="56">
        <v>44472</v>
      </c>
      <c r="AX155" s="17">
        <v>232</v>
      </c>
      <c r="AZ155" s="53" t="s">
        <v>117</v>
      </c>
      <c r="BA155" s="54"/>
      <c r="BB155" s="58">
        <v>42</v>
      </c>
      <c r="BC155" s="17" t="s">
        <v>7</v>
      </c>
      <c r="BD155" s="56">
        <v>44371</v>
      </c>
      <c r="BE155" s="17">
        <v>131</v>
      </c>
      <c r="BF155" s="57" t="s">
        <v>11</v>
      </c>
      <c r="BG155" s="56">
        <v>44406</v>
      </c>
      <c r="BH155" s="17">
        <v>166</v>
      </c>
    </row>
    <row r="156" spans="1:60" x14ac:dyDescent="0.2">
      <c r="A156" s="2">
        <v>155</v>
      </c>
      <c r="B156" s="29">
        <v>44340</v>
      </c>
      <c r="C156" s="30"/>
      <c r="D156" s="30" t="str">
        <f t="shared" ca="1" si="6"/>
        <v>NA</v>
      </c>
      <c r="E156" s="31" t="str">
        <f t="shared" ca="1" si="7"/>
        <v>NA</v>
      </c>
      <c r="F156" s="66"/>
      <c r="G156" s="33" t="str">
        <f ca="1">IF(B155&lt;TODAY(), AVERAGE(A$8:A155), "NA")</f>
        <v>NA</v>
      </c>
      <c r="H156" s="31" t="str">
        <f ca="1">IF(B155&lt;TODAY(), AVERAGE(E$8:E155), "NA")</f>
        <v>NA</v>
      </c>
      <c r="I156" s="39" t="str">
        <f ca="1">IF(B155&lt;TODAY(), (SUMPRODUCT(A$8:A155,E$8:E155) - G156*SUM(E$8:E155) - H156*SUM(A$8:A155) + (A156-7)*G156*H156)/(SUMPRODUCT(A$8:A155,A$8:A155) - 2*G156*SUM(A$8:A155) + (A156-7)*G156*G156), "NA")</f>
        <v>NA</v>
      </c>
      <c r="J156" s="40" t="str">
        <f t="shared" ca="1" si="8"/>
        <v>NA</v>
      </c>
      <c r="L156" s="60" t="s">
        <v>118</v>
      </c>
      <c r="M156" s="61"/>
      <c r="N156" s="62">
        <v>-56.202868408879453</v>
      </c>
      <c r="O156" s="63" t="s">
        <v>119</v>
      </c>
      <c r="P156" s="64">
        <v>44269</v>
      </c>
      <c r="Q156" s="20">
        <v>29</v>
      </c>
      <c r="R156" s="65" t="s">
        <v>12</v>
      </c>
      <c r="S156" s="64">
        <v>44615</v>
      </c>
      <c r="T156" s="20">
        <v>375</v>
      </c>
      <c r="V156" s="60" t="s">
        <v>120</v>
      </c>
      <c r="W156" s="61"/>
      <c r="X156" s="63">
        <v>1668.7592114444287</v>
      </c>
      <c r="Y156" s="63" t="s">
        <v>119</v>
      </c>
      <c r="Z156" s="64">
        <v>44268</v>
      </c>
      <c r="AA156" s="20">
        <v>28</v>
      </c>
      <c r="AB156" s="65" t="s">
        <v>12</v>
      </c>
      <c r="AC156" s="64">
        <v>44613</v>
      </c>
      <c r="AD156" s="20">
        <v>373</v>
      </c>
      <c r="AF156" s="60" t="s">
        <v>120</v>
      </c>
      <c r="AG156" s="61"/>
      <c r="AH156" s="63">
        <v>1250</v>
      </c>
      <c r="AI156" s="63" t="s">
        <v>119</v>
      </c>
      <c r="AJ156" s="64">
        <v>44278</v>
      </c>
      <c r="AK156" s="20">
        <v>38</v>
      </c>
      <c r="AL156" s="65" t="s">
        <v>12</v>
      </c>
      <c r="AM156" s="64">
        <v>44735</v>
      </c>
      <c r="AN156" s="20">
        <v>495</v>
      </c>
      <c r="AP156" s="60" t="s">
        <v>120</v>
      </c>
      <c r="AQ156" s="61"/>
      <c r="AR156" s="63">
        <v>1668.7592114444287</v>
      </c>
      <c r="AS156" s="63" t="s">
        <v>119</v>
      </c>
      <c r="AT156" s="64">
        <v>44264</v>
      </c>
      <c r="AU156" s="20">
        <v>24</v>
      </c>
      <c r="AV156" s="65" t="s">
        <v>12</v>
      </c>
      <c r="AW156" s="64">
        <v>44556</v>
      </c>
      <c r="AX156" s="20">
        <v>316</v>
      </c>
      <c r="AZ156" s="60" t="s">
        <v>120</v>
      </c>
      <c r="BA156" s="61"/>
      <c r="BB156" s="63">
        <v>1668.7592114444287</v>
      </c>
      <c r="BC156" s="63" t="s">
        <v>119</v>
      </c>
      <c r="BD156" s="64">
        <v>44263</v>
      </c>
      <c r="BE156" s="20">
        <v>23</v>
      </c>
      <c r="BF156" s="65" t="s">
        <v>12</v>
      </c>
      <c r="BG156" s="64">
        <v>44462</v>
      </c>
      <c r="BH156" s="20">
        <v>222</v>
      </c>
    </row>
    <row r="157" spans="1:60" x14ac:dyDescent="0.2">
      <c r="A157" s="2">
        <v>156</v>
      </c>
      <c r="B157" s="29">
        <v>44341</v>
      </c>
      <c r="C157" s="30"/>
      <c r="D157" s="30" t="str">
        <f t="shared" ca="1" si="6"/>
        <v>NA</v>
      </c>
      <c r="E157" s="31" t="str">
        <f t="shared" ca="1" si="7"/>
        <v>NA</v>
      </c>
      <c r="F157" s="66"/>
      <c r="G157" s="33" t="str">
        <f ca="1">IF(B156&lt;TODAY(), AVERAGE(A$8:A156), "NA")</f>
        <v>NA</v>
      </c>
      <c r="H157" s="31" t="str">
        <f ca="1">IF(B156&lt;TODAY(), AVERAGE(E$8:E156), "NA")</f>
        <v>NA</v>
      </c>
      <c r="I157" s="39" t="str">
        <f ca="1">IF(B156&lt;TODAY(), (SUMPRODUCT(A$8:A156,E$8:E156) - G157*SUM(E$8:E156) - H157*SUM(A$8:A156) + (A157-7)*G157*H157)/(SUMPRODUCT(A$8:A156,A$8:A156) - 2*G157*SUM(A$8:A156) + (A157-7)*G157*G157), "NA")</f>
        <v>NA</v>
      </c>
      <c r="J157" s="40" t="str">
        <f t="shared" ca="1" si="8"/>
        <v>NA</v>
      </c>
      <c r="L157" s="35"/>
      <c r="M157" s="35"/>
      <c r="N157" s="35"/>
      <c r="O157" s="35"/>
      <c r="P157" s="35"/>
      <c r="Q157" s="35"/>
      <c r="R157" s="35"/>
      <c r="S157" s="35"/>
      <c r="T157" s="35"/>
      <c r="U157" s="25"/>
      <c r="W157" s="35"/>
      <c r="X157" s="35"/>
      <c r="Y157" s="35"/>
      <c r="Z157" s="35"/>
      <c r="AA157" s="35"/>
      <c r="AB157" s="35"/>
      <c r="AC157" s="35"/>
      <c r="AD157" s="35"/>
      <c r="AE157" s="35"/>
      <c r="AG157" s="35"/>
      <c r="AH157" s="35"/>
      <c r="AI157" s="35"/>
      <c r="AJ157" s="35"/>
      <c r="AK157" s="35"/>
      <c r="AL157" s="35"/>
      <c r="AM157" s="35"/>
      <c r="AN157" s="35"/>
      <c r="AO157" s="35"/>
      <c r="AQ157" s="5"/>
      <c r="AR157" s="5"/>
      <c r="AS157" s="5"/>
      <c r="AT157" s="5"/>
      <c r="AU157" s="5"/>
      <c r="AV157" s="5"/>
      <c r="AW157" s="5"/>
      <c r="AX157" s="5"/>
      <c r="AY157" s="5"/>
      <c r="BA157" s="5"/>
      <c r="BB157" s="5"/>
      <c r="BC157" s="5"/>
      <c r="BD157" s="5"/>
      <c r="BE157" s="5"/>
      <c r="BF157" s="5"/>
      <c r="BG157" s="5"/>
    </row>
    <row r="158" spans="1:60" x14ac:dyDescent="0.2">
      <c r="A158" s="2">
        <v>157</v>
      </c>
      <c r="B158" s="29">
        <v>44342</v>
      </c>
      <c r="C158" s="30"/>
      <c r="D158" s="30" t="str">
        <f t="shared" ca="1" si="6"/>
        <v>NA</v>
      </c>
      <c r="E158" s="31" t="str">
        <f t="shared" ca="1" si="7"/>
        <v>NA</v>
      </c>
      <c r="F158" s="66"/>
      <c r="G158" s="33" t="str">
        <f ca="1">IF(B157&lt;TODAY(), AVERAGE(A$8:A157), "NA")</f>
        <v>NA</v>
      </c>
      <c r="H158" s="31" t="str">
        <f ca="1">IF(B157&lt;TODAY(), AVERAGE(E$8:E157), "NA")</f>
        <v>NA</v>
      </c>
      <c r="I158" s="39" t="str">
        <f ca="1">IF(B157&lt;TODAY(), (SUMPRODUCT(A$8:A157,E$8:E157) - G158*SUM(E$8:E157) - H158*SUM(A$8:A157) + (A158-7)*G158*H158)/(SUMPRODUCT(A$8:A157,A$8:A157) - 2*G158*SUM(A$8:A157) + (A158-7)*G158*G158), "NA")</f>
        <v>NA</v>
      </c>
      <c r="J158" s="40" t="str">
        <f t="shared" ca="1" si="8"/>
        <v>NA</v>
      </c>
      <c r="L158" s="37" t="str">
        <f>CONCATENATE("Vaccination schedule based on 7 day average daily doses given as of ", MONTH(N160-1), "/", DAY(N160-1), "/", YEAR(N160-1))</f>
        <v>Vaccination schedule based on 7 day average daily doses given as of 2/11/2021</v>
      </c>
      <c r="M158" s="37"/>
      <c r="N158" s="37"/>
      <c r="O158" s="37"/>
      <c r="P158" s="37"/>
      <c r="Q158" s="37"/>
      <c r="R158" s="37"/>
      <c r="S158" s="37"/>
      <c r="T158" s="37"/>
      <c r="U158" s="38"/>
      <c r="V158" s="37" t="str">
        <f>CONCATENATE("Vaccination schedule based on hitting the predicted average of ", FIXED(1000*X162, -3), " doses per day as of ",  MONTH(X160-1), "/", DAY(X160-1), "/", YEAR(X160-1))</f>
        <v>Vaccination schedule based on hitting the predicted average of 1,638,000 doses per day as of 2/11/2021</v>
      </c>
      <c r="W158" s="37"/>
      <c r="X158" s="37"/>
      <c r="Y158" s="37"/>
      <c r="Z158" s="37"/>
      <c r="AA158" s="37"/>
      <c r="AB158" s="37"/>
      <c r="AC158" s="37"/>
      <c r="AD158" s="37"/>
      <c r="AE158" s="38"/>
      <c r="AF158" s="37" t="str">
        <f>CONCATENATE("Vaccination schedule based on hitting target of ", FIXED(1000*AH162,0), " doses per day")</f>
        <v>Vaccination schedule based on hitting target of 1,250,000 doses per day</v>
      </c>
      <c r="AG158" s="37"/>
      <c r="AH158" s="37"/>
      <c r="AI158" s="37"/>
      <c r="AJ158" s="37"/>
      <c r="AK158" s="37"/>
      <c r="AL158" s="37"/>
      <c r="AM158" s="37"/>
      <c r="AN158" s="37"/>
      <c r="AO158" s="38"/>
      <c r="AP158" s="37" t="str">
        <f>CONCATENATE("Vaccination schedule based on hitting target of ", FIXED(1000*AR162,0), " doses per day")</f>
        <v>Vaccination schedule based on hitting target of 2,000,000 doses per day</v>
      </c>
      <c r="AQ158" s="37"/>
      <c r="AR158" s="37"/>
      <c r="AS158" s="37"/>
      <c r="AT158" s="37"/>
      <c r="AU158" s="37"/>
      <c r="AV158" s="37"/>
      <c r="AW158" s="37"/>
      <c r="AX158" s="37"/>
      <c r="AZ158" s="36" t="str">
        <f>CONCATENATE("Vaccination schedule based on hitting target of ", FIXED(1000*BB162,0), " doses per day")</f>
        <v>Vaccination schedule based on hitting target of 3,000,000 doses per day</v>
      </c>
      <c r="BA158" s="36"/>
      <c r="BB158" s="36"/>
      <c r="BC158" s="36"/>
      <c r="BD158" s="36"/>
      <c r="BE158" s="36"/>
      <c r="BF158" s="36"/>
      <c r="BG158" s="36"/>
      <c r="BH158" s="36"/>
    </row>
    <row r="159" spans="1:60" x14ac:dyDescent="0.2">
      <c r="A159" s="2">
        <v>158</v>
      </c>
      <c r="B159" s="29">
        <v>44343</v>
      </c>
      <c r="C159" s="30"/>
      <c r="D159" s="30" t="str">
        <f t="shared" ca="1" si="6"/>
        <v>NA</v>
      </c>
      <c r="E159" s="31" t="str">
        <f t="shared" ca="1" si="7"/>
        <v>NA</v>
      </c>
      <c r="F159" s="66"/>
      <c r="G159" s="33" t="str">
        <f ca="1">IF(B158&lt;TODAY(), AVERAGE(A$8:A158), "NA")</f>
        <v>NA</v>
      </c>
      <c r="H159" s="31" t="str">
        <f ca="1">IF(B158&lt;TODAY(), AVERAGE(E$8:E158), "NA")</f>
        <v>NA</v>
      </c>
      <c r="I159" s="39" t="str">
        <f ca="1">IF(B158&lt;TODAY(), (SUMPRODUCT(A$8:A158,E$8:E158) - G159*SUM(E$8:E158) - H159*SUM(A$8:A158) + (A159-7)*G159*H159)/(SUMPRODUCT(A$8:A158,A$8:A158) - 2*G159*SUM(A$8:A158) + (A159-7)*G159*G159), "NA")</f>
        <v>NA</v>
      </c>
      <c r="J159" s="40" t="str">
        <f t="shared" ca="1" si="8"/>
        <v>NA</v>
      </c>
      <c r="L159" s="41" t="s">
        <v>108</v>
      </c>
      <c r="M159" s="42"/>
      <c r="N159" s="43"/>
      <c r="O159" s="44" t="s">
        <v>109</v>
      </c>
      <c r="P159" s="10" t="s">
        <v>110</v>
      </c>
      <c r="Q159" s="12" t="s">
        <v>111</v>
      </c>
      <c r="R159" s="44" t="s">
        <v>109</v>
      </c>
      <c r="S159" s="10" t="s">
        <v>110</v>
      </c>
      <c r="T159" s="12" t="s">
        <v>111</v>
      </c>
      <c r="V159" s="45" t="s">
        <v>108</v>
      </c>
      <c r="W159" s="46"/>
      <c r="X159" s="47"/>
      <c r="Y159" s="12" t="s">
        <v>109</v>
      </c>
      <c r="Z159" s="10" t="s">
        <v>110</v>
      </c>
      <c r="AA159" s="12" t="s">
        <v>111</v>
      </c>
      <c r="AB159" s="44" t="s">
        <v>109</v>
      </c>
      <c r="AC159" s="10" t="s">
        <v>110</v>
      </c>
      <c r="AD159" s="12" t="s">
        <v>111</v>
      </c>
      <c r="AF159" s="45" t="s">
        <v>108</v>
      </c>
      <c r="AG159" s="46"/>
      <c r="AH159" s="47"/>
      <c r="AI159" s="12" t="s">
        <v>109</v>
      </c>
      <c r="AJ159" s="10" t="s">
        <v>110</v>
      </c>
      <c r="AK159" s="12" t="s">
        <v>111</v>
      </c>
      <c r="AL159" s="44" t="s">
        <v>109</v>
      </c>
      <c r="AM159" s="10" t="s">
        <v>110</v>
      </c>
      <c r="AN159" s="12" t="s">
        <v>111</v>
      </c>
      <c r="AP159" s="45" t="s">
        <v>108</v>
      </c>
      <c r="AQ159" s="46"/>
      <c r="AR159" s="47"/>
      <c r="AS159" s="12" t="s">
        <v>109</v>
      </c>
      <c r="AT159" s="10" t="s">
        <v>110</v>
      </c>
      <c r="AU159" s="12" t="s">
        <v>111</v>
      </c>
      <c r="AV159" s="44" t="s">
        <v>109</v>
      </c>
      <c r="AW159" s="10" t="s">
        <v>110</v>
      </c>
      <c r="AX159" s="12" t="s">
        <v>111</v>
      </c>
      <c r="AZ159" s="45" t="s">
        <v>108</v>
      </c>
      <c r="BA159" s="46"/>
      <c r="BB159" s="47"/>
      <c r="BC159" s="12" t="s">
        <v>109</v>
      </c>
      <c r="BD159" s="10" t="s">
        <v>110</v>
      </c>
      <c r="BE159" s="12" t="s">
        <v>111</v>
      </c>
      <c r="BF159" s="44" t="s">
        <v>109</v>
      </c>
      <c r="BG159" s="10" t="s">
        <v>110</v>
      </c>
      <c r="BH159" s="12" t="s">
        <v>111</v>
      </c>
    </row>
    <row r="160" spans="1:60" x14ac:dyDescent="0.2">
      <c r="A160" s="2">
        <v>159</v>
      </c>
      <c r="B160" s="29">
        <v>44344</v>
      </c>
      <c r="C160" s="30"/>
      <c r="D160" s="30" t="str">
        <f t="shared" ca="1" si="6"/>
        <v>NA</v>
      </c>
      <c r="E160" s="31" t="str">
        <f t="shared" ca="1" si="7"/>
        <v>NA</v>
      </c>
      <c r="F160" s="66"/>
      <c r="G160" s="33" t="str">
        <f ca="1">IF(B159&lt;TODAY(), AVERAGE(A$8:A159), "NA")</f>
        <v>NA</v>
      </c>
      <c r="H160" s="31" t="str">
        <f ca="1">IF(B159&lt;TODAY(), AVERAGE(E$8:E159), "NA")</f>
        <v>NA</v>
      </c>
      <c r="I160" s="39" t="str">
        <f ca="1">IF(B159&lt;TODAY(), (SUMPRODUCT(A$8:A159,E$8:E159) - G160*SUM(E$8:E159) - H160*SUM(A$8:A159) + (A160-7)*G160*H160)/(SUMPRODUCT(A$8:A159,A$8:A159) - 2*G160*SUM(A$8:A159) + (A160-7)*G160*G160), "NA")</f>
        <v>NA</v>
      </c>
      <c r="J160" s="40" t="str">
        <f t="shared" ca="1" si="8"/>
        <v>NA</v>
      </c>
      <c r="L160" s="48" t="s">
        <v>112</v>
      </c>
      <c r="M160" s="49"/>
      <c r="N160" s="50">
        <v>44239</v>
      </c>
      <c r="O160" s="9" t="s">
        <v>4</v>
      </c>
      <c r="P160" s="51">
        <v>44250</v>
      </c>
      <c r="Q160" s="9">
        <v>11</v>
      </c>
      <c r="R160" s="52" t="s">
        <v>8</v>
      </c>
      <c r="S160" s="51">
        <v>44260</v>
      </c>
      <c r="T160" s="9">
        <v>21</v>
      </c>
      <c r="V160" s="48" t="s">
        <v>112</v>
      </c>
      <c r="W160" s="49"/>
      <c r="X160" s="50">
        <v>44239</v>
      </c>
      <c r="Y160" s="9" t="s">
        <v>4</v>
      </c>
      <c r="Z160" s="51">
        <v>44250</v>
      </c>
      <c r="AA160" s="9">
        <v>11</v>
      </c>
      <c r="AB160" s="52" t="s">
        <v>8</v>
      </c>
      <c r="AC160" s="51">
        <v>44260</v>
      </c>
      <c r="AD160" s="9">
        <v>21</v>
      </c>
      <c r="AF160" s="48" t="s">
        <v>112</v>
      </c>
      <c r="AG160" s="49"/>
      <c r="AH160" s="50">
        <v>44239</v>
      </c>
      <c r="AI160" s="9" t="s">
        <v>4</v>
      </c>
      <c r="AJ160" s="51">
        <v>44250</v>
      </c>
      <c r="AK160" s="9">
        <v>11</v>
      </c>
      <c r="AL160" s="52" t="s">
        <v>8</v>
      </c>
      <c r="AM160" s="51">
        <v>44260</v>
      </c>
      <c r="AN160" s="9">
        <v>21</v>
      </c>
      <c r="AP160" s="48" t="s">
        <v>112</v>
      </c>
      <c r="AQ160" s="49"/>
      <c r="AR160" s="50">
        <v>44239</v>
      </c>
      <c r="AS160" s="9" t="s">
        <v>4</v>
      </c>
      <c r="AT160" s="51">
        <v>44250</v>
      </c>
      <c r="AU160" s="9">
        <v>11</v>
      </c>
      <c r="AV160" s="52" t="s">
        <v>8</v>
      </c>
      <c r="AW160" s="51">
        <v>44260</v>
      </c>
      <c r="AX160" s="9">
        <v>21</v>
      </c>
      <c r="AZ160" s="48" t="s">
        <v>112</v>
      </c>
      <c r="BA160" s="49"/>
      <c r="BB160" s="50">
        <v>44239</v>
      </c>
      <c r="BC160" s="9" t="s">
        <v>4</v>
      </c>
      <c r="BD160" s="51">
        <v>44250</v>
      </c>
      <c r="BE160" s="9">
        <v>11</v>
      </c>
      <c r="BF160" s="52" t="s">
        <v>8</v>
      </c>
      <c r="BG160" s="51">
        <v>44260</v>
      </c>
      <c r="BH160" s="9">
        <v>21</v>
      </c>
    </row>
    <row r="161" spans="1:60" x14ac:dyDescent="0.2">
      <c r="A161" s="2">
        <v>160</v>
      </c>
      <c r="B161" s="29">
        <v>44345</v>
      </c>
      <c r="C161" s="30"/>
      <c r="D161" s="30" t="str">
        <f t="shared" ca="1" si="6"/>
        <v>NA</v>
      </c>
      <c r="E161" s="31" t="str">
        <f t="shared" ca="1" si="7"/>
        <v>NA</v>
      </c>
      <c r="F161" s="66"/>
      <c r="G161" s="33" t="str">
        <f ca="1">IF(B160&lt;TODAY(), AVERAGE(A$8:A160), "NA")</f>
        <v>NA</v>
      </c>
      <c r="H161" s="31" t="str">
        <f ca="1">IF(B160&lt;TODAY(), AVERAGE(E$8:E160), "NA")</f>
        <v>NA</v>
      </c>
      <c r="I161" s="39" t="str">
        <f ca="1">IF(B160&lt;TODAY(), (SUMPRODUCT(A$8:A160,E$8:E160) - G161*SUM(E$8:E160) - H161*SUM(A$8:A160) + (A161-7)*G161*H161)/(SUMPRODUCT(A$8:A160,A$8:A160) - 2*G161*SUM(A$8:A160) + (A161-7)*G161*G161), "NA")</f>
        <v>NA</v>
      </c>
      <c r="J161" s="40" t="str">
        <f t="shared" ca="1" si="8"/>
        <v>NA</v>
      </c>
      <c r="L161" s="53" t="s">
        <v>113</v>
      </c>
      <c r="M161" s="54"/>
      <c r="N161" s="55">
        <v>1621.6934285714285</v>
      </c>
      <c r="O161" s="17" t="s">
        <v>5</v>
      </c>
      <c r="P161" s="56">
        <v>44297</v>
      </c>
      <c r="Q161" s="17">
        <v>58</v>
      </c>
      <c r="R161" s="57" t="s">
        <v>9</v>
      </c>
      <c r="S161" s="56">
        <v>44322</v>
      </c>
      <c r="T161" s="17">
        <v>83</v>
      </c>
      <c r="V161" s="53" t="s">
        <v>113</v>
      </c>
      <c r="W161" s="54"/>
      <c r="X161" s="55">
        <v>1621.6934285714285</v>
      </c>
      <c r="Y161" s="17" t="s">
        <v>5</v>
      </c>
      <c r="Z161" s="56">
        <v>44297</v>
      </c>
      <c r="AA161" s="17">
        <v>58</v>
      </c>
      <c r="AB161" s="57" t="s">
        <v>9</v>
      </c>
      <c r="AC161" s="56">
        <v>44322</v>
      </c>
      <c r="AD161" s="17">
        <v>83</v>
      </c>
      <c r="AF161" s="53" t="s">
        <v>113</v>
      </c>
      <c r="AG161" s="54"/>
      <c r="AH161" s="55">
        <v>1621.6934285714285</v>
      </c>
      <c r="AI161" s="17" t="s">
        <v>5</v>
      </c>
      <c r="AJ161" s="56">
        <v>44309</v>
      </c>
      <c r="AK161" s="17">
        <v>70</v>
      </c>
      <c r="AL161" s="57" t="s">
        <v>9</v>
      </c>
      <c r="AM161" s="56">
        <v>44343</v>
      </c>
      <c r="AN161" s="17">
        <v>104</v>
      </c>
      <c r="AP161" s="53" t="s">
        <v>113</v>
      </c>
      <c r="AQ161" s="54"/>
      <c r="AR161" s="55">
        <v>1621.6934285714285</v>
      </c>
      <c r="AS161" s="17" t="s">
        <v>5</v>
      </c>
      <c r="AT161" s="56">
        <v>44289</v>
      </c>
      <c r="AU161" s="17">
        <v>50</v>
      </c>
      <c r="AV161" s="57" t="s">
        <v>9</v>
      </c>
      <c r="AW161" s="56">
        <v>44309</v>
      </c>
      <c r="AX161" s="17">
        <v>70</v>
      </c>
      <c r="AZ161" s="53" t="s">
        <v>113</v>
      </c>
      <c r="BA161" s="54"/>
      <c r="BB161" s="55">
        <v>1621.6934285714285</v>
      </c>
      <c r="BC161" s="17" t="s">
        <v>5</v>
      </c>
      <c r="BD161" s="56">
        <v>44287</v>
      </c>
      <c r="BE161" s="17">
        <v>48</v>
      </c>
      <c r="BF161" s="57" t="s">
        <v>9</v>
      </c>
      <c r="BG161" s="56">
        <v>44297</v>
      </c>
      <c r="BH161" s="17">
        <v>58</v>
      </c>
    </row>
    <row r="162" spans="1:60" x14ac:dyDescent="0.2">
      <c r="A162" s="2">
        <v>161</v>
      </c>
      <c r="B162" s="29">
        <v>44346</v>
      </c>
      <c r="C162" s="30"/>
      <c r="D162" s="30" t="str">
        <f t="shared" ca="1" si="6"/>
        <v>NA</v>
      </c>
      <c r="E162" s="31" t="str">
        <f t="shared" ca="1" si="7"/>
        <v>NA</v>
      </c>
      <c r="F162" s="66"/>
      <c r="G162" s="33" t="str">
        <f ca="1">IF(B161&lt;TODAY(), AVERAGE(A$8:A161), "NA")</f>
        <v>NA</v>
      </c>
      <c r="H162" s="31" t="str">
        <f ca="1">IF(B161&lt;TODAY(), AVERAGE(E$8:E161), "NA")</f>
        <v>NA</v>
      </c>
      <c r="I162" s="39" t="str">
        <f ca="1">IF(B161&lt;TODAY(), (SUMPRODUCT(A$8:A161,E$8:E161) - G162*SUM(E$8:E161) - H162*SUM(A$8:A161) + (A162-7)*G162*H162)/(SUMPRODUCT(A$8:A161,A$8:A161) - 2*G162*SUM(A$8:A161) + (A162-7)*G162*G162), "NA")</f>
        <v>NA</v>
      </c>
      <c r="J162" s="40" t="str">
        <f t="shared" ca="1" si="8"/>
        <v>NA</v>
      </c>
      <c r="L162" s="53" t="s">
        <v>114</v>
      </c>
      <c r="M162" s="54"/>
      <c r="N162" s="58">
        <v>53</v>
      </c>
      <c r="O162" s="17" t="s">
        <v>6</v>
      </c>
      <c r="P162" s="56">
        <v>44377</v>
      </c>
      <c r="Q162" s="17">
        <v>138</v>
      </c>
      <c r="R162" s="57" t="s">
        <v>10</v>
      </c>
      <c r="S162" s="56">
        <v>44422</v>
      </c>
      <c r="T162" s="17">
        <v>183</v>
      </c>
      <c r="V162" s="53" t="s">
        <v>115</v>
      </c>
      <c r="W162" s="54"/>
      <c r="X162" s="58">
        <v>1638.1742612836429</v>
      </c>
      <c r="Y162" s="17" t="s">
        <v>6</v>
      </c>
      <c r="Z162" s="56">
        <v>44376</v>
      </c>
      <c r="AA162" s="17">
        <v>137</v>
      </c>
      <c r="AB162" s="57" t="s">
        <v>10</v>
      </c>
      <c r="AC162" s="56">
        <v>44420</v>
      </c>
      <c r="AD162" s="17">
        <v>181</v>
      </c>
      <c r="AF162" s="53" t="s">
        <v>115</v>
      </c>
      <c r="AG162" s="54"/>
      <c r="AH162" s="58">
        <v>1250</v>
      </c>
      <c r="AI162" s="17" t="s">
        <v>6</v>
      </c>
      <c r="AJ162" s="56">
        <v>44413</v>
      </c>
      <c r="AK162" s="17">
        <v>174</v>
      </c>
      <c r="AL162" s="57" t="s">
        <v>10</v>
      </c>
      <c r="AM162" s="56">
        <v>44478</v>
      </c>
      <c r="AN162" s="17">
        <v>239</v>
      </c>
      <c r="AP162" s="53" t="s">
        <v>115</v>
      </c>
      <c r="AQ162" s="54"/>
      <c r="AR162" s="58">
        <v>2000</v>
      </c>
      <c r="AS162" s="17" t="s">
        <v>6</v>
      </c>
      <c r="AT162" s="56">
        <v>44355</v>
      </c>
      <c r="AU162" s="17">
        <v>116</v>
      </c>
      <c r="AV162" s="57" t="s">
        <v>10</v>
      </c>
      <c r="AW162" s="56">
        <v>44390</v>
      </c>
      <c r="AX162" s="17">
        <v>151</v>
      </c>
      <c r="AZ162" s="53" t="s">
        <v>115</v>
      </c>
      <c r="BA162" s="54"/>
      <c r="BB162" s="58">
        <v>3000</v>
      </c>
      <c r="BC162" s="17" t="s">
        <v>6</v>
      </c>
      <c r="BD162" s="56">
        <v>44329</v>
      </c>
      <c r="BE162" s="17">
        <v>90</v>
      </c>
      <c r="BF162" s="57" t="s">
        <v>10</v>
      </c>
      <c r="BG162" s="56">
        <v>44352</v>
      </c>
      <c r="BH162" s="17">
        <v>113</v>
      </c>
    </row>
    <row r="163" spans="1:60" x14ac:dyDescent="0.2">
      <c r="A163" s="2">
        <v>162</v>
      </c>
      <c r="B163" s="29">
        <v>44347</v>
      </c>
      <c r="C163" s="30"/>
      <c r="D163" s="30" t="str">
        <f t="shared" ca="1" si="6"/>
        <v>NA</v>
      </c>
      <c r="E163" s="31" t="str">
        <f t="shared" ca="1" si="7"/>
        <v>NA</v>
      </c>
      <c r="F163" s="66"/>
      <c r="G163" s="33" t="str">
        <f ca="1">IF(B162&lt;TODAY(), AVERAGE(A$8:A162), "NA")</f>
        <v>NA</v>
      </c>
      <c r="H163" s="31" t="str">
        <f ca="1">IF(B162&lt;TODAY(), AVERAGE(E$8:E162), "NA")</f>
        <v>NA</v>
      </c>
      <c r="I163" s="39" t="str">
        <f ca="1">IF(B162&lt;TODAY(), (SUMPRODUCT(A$8:A162,E$8:E162) - G163*SUM(E$8:E162) - H163*SUM(A$8:A162) + (A163-7)*G163*H163)/(SUMPRODUCT(A$8:A162,A$8:A162) - 2*G163*SUM(A$8:A162) + (A163-7)*G163*G163), "NA")</f>
        <v>NA</v>
      </c>
      <c r="J163" s="40" t="str">
        <f t="shared" ca="1" si="8"/>
        <v>NA</v>
      </c>
      <c r="L163" s="53" t="s">
        <v>116</v>
      </c>
      <c r="M163" s="54"/>
      <c r="N163" s="59">
        <v>31.9875742213999</v>
      </c>
      <c r="O163" s="17" t="s">
        <v>7</v>
      </c>
      <c r="P163" s="56">
        <v>44456</v>
      </c>
      <c r="Q163" s="17">
        <v>217</v>
      </c>
      <c r="R163" s="57" t="s">
        <v>11</v>
      </c>
      <c r="S163" s="56">
        <v>44523</v>
      </c>
      <c r="T163" s="17">
        <v>284</v>
      </c>
      <c r="V163" s="53" t="s">
        <v>117</v>
      </c>
      <c r="W163" s="54"/>
      <c r="X163" s="58">
        <v>0</v>
      </c>
      <c r="Y163" s="17" t="s">
        <v>7</v>
      </c>
      <c r="Z163" s="56">
        <v>44453</v>
      </c>
      <c r="AA163" s="17">
        <v>214</v>
      </c>
      <c r="AB163" s="57" t="s">
        <v>11</v>
      </c>
      <c r="AC163" s="56">
        <v>44521</v>
      </c>
      <c r="AD163" s="17">
        <v>282</v>
      </c>
      <c r="AF163" s="53" t="s">
        <v>117</v>
      </c>
      <c r="AG163" s="54"/>
      <c r="AH163" s="58">
        <v>0</v>
      </c>
      <c r="AI163" s="17" t="s">
        <v>7</v>
      </c>
      <c r="AJ163" s="56">
        <v>44518</v>
      </c>
      <c r="AK163" s="17">
        <v>279</v>
      </c>
      <c r="AL163" s="57" t="s">
        <v>11</v>
      </c>
      <c r="AM163" s="56">
        <v>44602</v>
      </c>
      <c r="AN163" s="17">
        <v>363</v>
      </c>
      <c r="AP163" s="53" t="s">
        <v>117</v>
      </c>
      <c r="AQ163" s="54"/>
      <c r="AR163" s="58">
        <v>12</v>
      </c>
      <c r="AS163" s="17" t="s">
        <v>7</v>
      </c>
      <c r="AT163" s="56">
        <v>44419</v>
      </c>
      <c r="AU163" s="17">
        <v>180</v>
      </c>
      <c r="AV163" s="57" t="s">
        <v>11</v>
      </c>
      <c r="AW163" s="56">
        <v>44473</v>
      </c>
      <c r="AX163" s="17">
        <v>234</v>
      </c>
      <c r="AZ163" s="53" t="s">
        <v>117</v>
      </c>
      <c r="BA163" s="54"/>
      <c r="BB163" s="58">
        <v>43</v>
      </c>
      <c r="BC163" s="17" t="s">
        <v>7</v>
      </c>
      <c r="BD163" s="56">
        <v>44371</v>
      </c>
      <c r="BE163" s="17">
        <v>132</v>
      </c>
      <c r="BF163" s="57" t="s">
        <v>11</v>
      </c>
      <c r="BG163" s="56">
        <v>44406</v>
      </c>
      <c r="BH163" s="17">
        <v>167</v>
      </c>
    </row>
    <row r="164" spans="1:60" x14ac:dyDescent="0.2">
      <c r="A164" s="2">
        <v>163</v>
      </c>
      <c r="B164" s="29">
        <v>44348</v>
      </c>
      <c r="C164" s="30"/>
      <c r="D164" s="30" t="str">
        <f t="shared" ca="1" si="6"/>
        <v>NA</v>
      </c>
      <c r="E164" s="31" t="str">
        <f t="shared" ca="1" si="7"/>
        <v>NA</v>
      </c>
      <c r="F164" s="66"/>
      <c r="G164" s="33" t="str">
        <f ca="1">IF(B163&lt;TODAY(), AVERAGE(A$8:A163), "NA")</f>
        <v>NA</v>
      </c>
      <c r="H164" s="31" t="str">
        <f ca="1">IF(B163&lt;TODAY(), AVERAGE(E$8:E163), "NA")</f>
        <v>NA</v>
      </c>
      <c r="I164" s="39" t="str">
        <f ca="1">IF(B163&lt;TODAY(), (SUMPRODUCT(A$8:A163,E$8:E163) - G164*SUM(E$8:E163) - H164*SUM(A$8:A163) + (A164-7)*G164*H164)/(SUMPRODUCT(A$8:A163,A$8:A163) - 2*G164*SUM(A$8:A163) + (A164-7)*G164*G164), "NA")</f>
        <v>NA</v>
      </c>
      <c r="J164" s="40" t="str">
        <f t="shared" ca="1" si="8"/>
        <v>NA</v>
      </c>
      <c r="L164" s="60" t="s">
        <v>118</v>
      </c>
      <c r="M164" s="61"/>
      <c r="N164" s="62">
        <v>-57.167172450551675</v>
      </c>
      <c r="O164" s="63" t="s">
        <v>119</v>
      </c>
      <c r="P164" s="64">
        <v>44270</v>
      </c>
      <c r="Q164" s="20">
        <v>31</v>
      </c>
      <c r="R164" s="65" t="s">
        <v>12</v>
      </c>
      <c r="S164" s="64">
        <v>44625</v>
      </c>
      <c r="T164" s="20">
        <v>386</v>
      </c>
      <c r="V164" s="60" t="s">
        <v>120</v>
      </c>
      <c r="W164" s="61"/>
      <c r="X164" s="63">
        <v>1638.1742612836429</v>
      </c>
      <c r="Y164" s="63" t="s">
        <v>119</v>
      </c>
      <c r="Z164" s="64">
        <v>44269</v>
      </c>
      <c r="AA164" s="20">
        <v>30</v>
      </c>
      <c r="AB164" s="65" t="s">
        <v>12</v>
      </c>
      <c r="AC164" s="64">
        <v>44622</v>
      </c>
      <c r="AD164" s="20">
        <v>383</v>
      </c>
      <c r="AF164" s="60" t="s">
        <v>120</v>
      </c>
      <c r="AG164" s="61"/>
      <c r="AH164" s="63">
        <v>1250</v>
      </c>
      <c r="AI164" s="63" t="s">
        <v>119</v>
      </c>
      <c r="AJ164" s="64">
        <v>44279</v>
      </c>
      <c r="AK164" s="20">
        <v>40</v>
      </c>
      <c r="AL164" s="65" t="s">
        <v>12</v>
      </c>
      <c r="AM164" s="64">
        <v>44735</v>
      </c>
      <c r="AN164" s="20">
        <v>496</v>
      </c>
      <c r="AP164" s="60" t="s">
        <v>120</v>
      </c>
      <c r="AQ164" s="61"/>
      <c r="AR164" s="63">
        <v>1638.1742612836429</v>
      </c>
      <c r="AS164" s="63" t="s">
        <v>119</v>
      </c>
      <c r="AT164" s="64">
        <v>44265</v>
      </c>
      <c r="AU164" s="20">
        <v>26</v>
      </c>
      <c r="AV164" s="65" t="s">
        <v>12</v>
      </c>
      <c r="AW164" s="64">
        <v>44557</v>
      </c>
      <c r="AX164" s="20">
        <v>318</v>
      </c>
      <c r="AZ164" s="60" t="s">
        <v>120</v>
      </c>
      <c r="BA164" s="61"/>
      <c r="BB164" s="63">
        <v>1638.1742612836429</v>
      </c>
      <c r="BC164" s="63" t="s">
        <v>119</v>
      </c>
      <c r="BD164" s="64">
        <v>44263</v>
      </c>
      <c r="BE164" s="20">
        <v>24</v>
      </c>
      <c r="BF164" s="65" t="s">
        <v>12</v>
      </c>
      <c r="BG164" s="64">
        <v>44462</v>
      </c>
      <c r="BH164" s="20">
        <v>223</v>
      </c>
    </row>
    <row r="165" spans="1:60" x14ac:dyDescent="0.2">
      <c r="A165" s="2">
        <v>164</v>
      </c>
      <c r="B165" s="29">
        <v>44349</v>
      </c>
      <c r="C165" s="30"/>
      <c r="D165" s="30" t="str">
        <f t="shared" ca="1" si="6"/>
        <v>NA</v>
      </c>
      <c r="E165" s="31" t="str">
        <f t="shared" ca="1" si="7"/>
        <v>NA</v>
      </c>
      <c r="F165" s="66"/>
      <c r="G165" s="33" t="str">
        <f ca="1">IF(B164&lt;TODAY(), AVERAGE(A$8:A164), "NA")</f>
        <v>NA</v>
      </c>
      <c r="H165" s="31" t="str">
        <f ca="1">IF(B164&lt;TODAY(), AVERAGE(E$8:E164), "NA")</f>
        <v>NA</v>
      </c>
      <c r="I165" s="39" t="str">
        <f ca="1">IF(B164&lt;TODAY(), (SUMPRODUCT(A$8:A164,E$8:E164) - G165*SUM(E$8:E164) - H165*SUM(A$8:A164) + (A165-7)*G165*H165)/(SUMPRODUCT(A$8:A164,A$8:A164) - 2*G165*SUM(A$8:A164) + (A165-7)*G165*G165), "NA")</f>
        <v>NA</v>
      </c>
      <c r="J165" s="40" t="str">
        <f t="shared" ca="1" si="8"/>
        <v>NA</v>
      </c>
      <c r="L165" s="35"/>
      <c r="M165" s="35"/>
      <c r="N165" s="35"/>
      <c r="O165" s="35"/>
      <c r="P165" s="35"/>
      <c r="Q165" s="35"/>
      <c r="R165" s="35"/>
      <c r="S165" s="35"/>
      <c r="T165" s="35"/>
      <c r="U165" s="25"/>
      <c r="W165" s="35"/>
      <c r="X165" s="35"/>
      <c r="Y165" s="35"/>
      <c r="Z165" s="35"/>
      <c r="AA165" s="35"/>
      <c r="AB165" s="35"/>
      <c r="AC165" s="35"/>
      <c r="AD165" s="35"/>
      <c r="AE165" s="35"/>
      <c r="AG165" s="35"/>
      <c r="AH165" s="35"/>
      <c r="AI165" s="35"/>
      <c r="AJ165" s="35"/>
      <c r="AK165" s="35"/>
      <c r="AL165" s="35"/>
      <c r="AM165" s="35"/>
      <c r="AN165" s="35"/>
      <c r="AO165" s="35"/>
      <c r="AQ165" s="5"/>
      <c r="AR165" s="5"/>
      <c r="AS165" s="5"/>
      <c r="AT165" s="5"/>
      <c r="AU165" s="5"/>
      <c r="AV165" s="5"/>
      <c r="AW165" s="5"/>
      <c r="AX165" s="5"/>
      <c r="AY165" s="5"/>
      <c r="BA165" s="5"/>
      <c r="BB165" s="5"/>
      <c r="BC165" s="5"/>
      <c r="BD165" s="5"/>
      <c r="BE165" s="5"/>
      <c r="BF165" s="5"/>
      <c r="BG165" s="5"/>
    </row>
    <row r="166" spans="1:60" x14ac:dyDescent="0.2">
      <c r="A166" s="2">
        <v>165</v>
      </c>
      <c r="B166" s="29">
        <v>44350</v>
      </c>
      <c r="C166" s="30"/>
      <c r="D166" s="30" t="str">
        <f t="shared" ca="1" si="6"/>
        <v>NA</v>
      </c>
      <c r="E166" s="31" t="str">
        <f t="shared" ca="1" si="7"/>
        <v>NA</v>
      </c>
      <c r="F166" s="66"/>
      <c r="G166" s="33" t="str">
        <f ca="1">IF(B165&lt;TODAY(), AVERAGE(A$8:A165), "NA")</f>
        <v>NA</v>
      </c>
      <c r="H166" s="31" t="str">
        <f ca="1">IF(B165&lt;TODAY(), AVERAGE(E$8:E165), "NA")</f>
        <v>NA</v>
      </c>
      <c r="I166" s="39" t="str">
        <f ca="1">IF(B165&lt;TODAY(), (SUMPRODUCT(A$8:A165,E$8:E165) - G166*SUM(E$8:E165) - H166*SUM(A$8:A165) + (A166-7)*G166*H166)/(SUMPRODUCT(A$8:A165,A$8:A165) - 2*G166*SUM(A$8:A165) + (A166-7)*G166*G166), "NA")</f>
        <v>NA</v>
      </c>
      <c r="J166" s="40" t="str">
        <f t="shared" ca="1" si="8"/>
        <v>NA</v>
      </c>
      <c r="L166" s="37" t="str">
        <f>CONCATENATE("Vaccination schedule based on 7 day average daily doses given as of ", MONTH(N168-1), "/", DAY(N168-1), "/", YEAR(N168-1))</f>
        <v>Vaccination schedule based on 7 day average daily doses given as of 2/10/2021</v>
      </c>
      <c r="M166" s="37"/>
      <c r="N166" s="37"/>
      <c r="O166" s="37"/>
      <c r="P166" s="37"/>
      <c r="Q166" s="37"/>
      <c r="R166" s="37"/>
      <c r="S166" s="37"/>
      <c r="T166" s="37"/>
      <c r="U166" s="38"/>
      <c r="V166" s="37" t="str">
        <f>CONCATENATE("Vaccination schedule based on hitting the predicted average of ", FIXED(1000*X170, -3), " doses per day as of ",  MONTH(X168-1), "/", DAY(X168-1), "/", YEAR(X168-1))</f>
        <v>Vaccination schedule based on hitting the predicted average of 1,607,000 doses per day as of 2/10/2021</v>
      </c>
      <c r="W166" s="37"/>
      <c r="X166" s="37"/>
      <c r="Y166" s="37"/>
      <c r="Z166" s="37"/>
      <c r="AA166" s="37"/>
      <c r="AB166" s="37"/>
      <c r="AC166" s="37"/>
      <c r="AD166" s="37"/>
      <c r="AE166" s="38"/>
      <c r="AF166" s="37" t="str">
        <f>CONCATENATE("Vaccination schedule based on hitting target of ", FIXED(1000*AH170,0), " doses per day")</f>
        <v>Vaccination schedule based on hitting target of 1,250,000 doses per day</v>
      </c>
      <c r="AG166" s="37"/>
      <c r="AH166" s="37"/>
      <c r="AI166" s="37"/>
      <c r="AJ166" s="37"/>
      <c r="AK166" s="37"/>
      <c r="AL166" s="37"/>
      <c r="AM166" s="37"/>
      <c r="AN166" s="37"/>
      <c r="AO166" s="38"/>
      <c r="AP166" s="37" t="str">
        <f>CONCATENATE("Vaccination schedule based on hitting target of ", FIXED(1000*AR170,0), " doses per day")</f>
        <v>Vaccination schedule based on hitting target of 2,000,000 doses per day</v>
      </c>
      <c r="AQ166" s="37"/>
      <c r="AR166" s="37"/>
      <c r="AS166" s="37"/>
      <c r="AT166" s="37"/>
      <c r="AU166" s="37"/>
      <c r="AV166" s="37"/>
      <c r="AW166" s="37"/>
      <c r="AX166" s="37"/>
      <c r="AZ166" s="36" t="str">
        <f>CONCATENATE("Vaccination schedule based on hitting target of ", FIXED(1000*BB170,0), " doses per day")</f>
        <v>Vaccination schedule based on hitting target of 3,000,000 doses per day</v>
      </c>
      <c r="BA166" s="36"/>
      <c r="BB166" s="36"/>
      <c r="BC166" s="36"/>
      <c r="BD166" s="36"/>
      <c r="BE166" s="36"/>
      <c r="BF166" s="36"/>
      <c r="BG166" s="36"/>
      <c r="BH166" s="36"/>
    </row>
    <row r="167" spans="1:60" x14ac:dyDescent="0.2">
      <c r="A167" s="2">
        <v>166</v>
      </c>
      <c r="B167" s="29">
        <v>44351</v>
      </c>
      <c r="C167" s="30"/>
      <c r="D167" s="30" t="str">
        <f t="shared" ca="1" si="6"/>
        <v>NA</v>
      </c>
      <c r="E167" s="31" t="str">
        <f t="shared" ca="1" si="7"/>
        <v>NA</v>
      </c>
      <c r="F167" s="66"/>
      <c r="G167" s="33" t="str">
        <f ca="1">IF(B166&lt;TODAY(), AVERAGE(A$8:A166), "NA")</f>
        <v>NA</v>
      </c>
      <c r="H167" s="31" t="str">
        <f ca="1">IF(B166&lt;TODAY(), AVERAGE(E$8:E166), "NA")</f>
        <v>NA</v>
      </c>
      <c r="I167" s="39" t="str">
        <f ca="1">IF(B166&lt;TODAY(), (SUMPRODUCT(A$8:A166,E$8:E166) - G167*SUM(E$8:E166) - H167*SUM(A$8:A166) + (A167-7)*G167*H167)/(SUMPRODUCT(A$8:A166,A$8:A166) - 2*G167*SUM(A$8:A166) + (A167-7)*G167*G167), "NA")</f>
        <v>NA</v>
      </c>
      <c r="J167" s="40" t="str">
        <f t="shared" ca="1" si="8"/>
        <v>NA</v>
      </c>
      <c r="L167" s="41" t="s">
        <v>108</v>
      </c>
      <c r="M167" s="42"/>
      <c r="N167" s="43"/>
      <c r="O167" s="44" t="s">
        <v>109</v>
      </c>
      <c r="P167" s="10" t="s">
        <v>110</v>
      </c>
      <c r="Q167" s="12" t="s">
        <v>111</v>
      </c>
      <c r="R167" s="44" t="s">
        <v>109</v>
      </c>
      <c r="S167" s="10" t="s">
        <v>110</v>
      </c>
      <c r="T167" s="12" t="s">
        <v>111</v>
      </c>
      <c r="V167" s="45" t="s">
        <v>108</v>
      </c>
      <c r="W167" s="46"/>
      <c r="X167" s="47"/>
      <c r="Y167" s="12" t="s">
        <v>109</v>
      </c>
      <c r="Z167" s="10" t="s">
        <v>110</v>
      </c>
      <c r="AA167" s="12" t="s">
        <v>111</v>
      </c>
      <c r="AB167" s="44" t="s">
        <v>109</v>
      </c>
      <c r="AC167" s="10" t="s">
        <v>110</v>
      </c>
      <c r="AD167" s="12" t="s">
        <v>111</v>
      </c>
      <c r="AF167" s="45" t="s">
        <v>108</v>
      </c>
      <c r="AG167" s="46"/>
      <c r="AH167" s="47"/>
      <c r="AI167" s="12" t="s">
        <v>109</v>
      </c>
      <c r="AJ167" s="10" t="s">
        <v>110</v>
      </c>
      <c r="AK167" s="12" t="s">
        <v>111</v>
      </c>
      <c r="AL167" s="44" t="s">
        <v>109</v>
      </c>
      <c r="AM167" s="10" t="s">
        <v>110</v>
      </c>
      <c r="AN167" s="12" t="s">
        <v>111</v>
      </c>
      <c r="AP167" s="45" t="s">
        <v>108</v>
      </c>
      <c r="AQ167" s="46"/>
      <c r="AR167" s="47"/>
      <c r="AS167" s="12" t="s">
        <v>109</v>
      </c>
      <c r="AT167" s="10" t="s">
        <v>110</v>
      </c>
      <c r="AU167" s="12" t="s">
        <v>111</v>
      </c>
      <c r="AV167" s="44" t="s">
        <v>109</v>
      </c>
      <c r="AW167" s="10" t="s">
        <v>110</v>
      </c>
      <c r="AX167" s="12" t="s">
        <v>111</v>
      </c>
      <c r="AZ167" s="45" t="s">
        <v>108</v>
      </c>
      <c r="BA167" s="46"/>
      <c r="BB167" s="47"/>
      <c r="BC167" s="12" t="s">
        <v>109</v>
      </c>
      <c r="BD167" s="10" t="s">
        <v>110</v>
      </c>
      <c r="BE167" s="12" t="s">
        <v>111</v>
      </c>
      <c r="BF167" s="44" t="s">
        <v>109</v>
      </c>
      <c r="BG167" s="10" t="s">
        <v>110</v>
      </c>
      <c r="BH167" s="12" t="s">
        <v>111</v>
      </c>
    </row>
    <row r="168" spans="1:60" x14ac:dyDescent="0.2">
      <c r="A168" s="2">
        <v>167</v>
      </c>
      <c r="B168" s="29">
        <v>44352</v>
      </c>
      <c r="C168" s="30"/>
      <c r="D168" s="30" t="str">
        <f t="shared" ca="1" si="6"/>
        <v>NA</v>
      </c>
      <c r="E168" s="31" t="str">
        <f t="shared" ca="1" si="7"/>
        <v>NA</v>
      </c>
      <c r="F168" s="66"/>
      <c r="G168" s="33" t="str">
        <f ca="1">IF(B167&lt;TODAY(), AVERAGE(A$8:A167), "NA")</f>
        <v>NA</v>
      </c>
      <c r="H168" s="31" t="str">
        <f ca="1">IF(B167&lt;TODAY(), AVERAGE(E$8:E167), "NA")</f>
        <v>NA</v>
      </c>
      <c r="I168" s="39" t="str">
        <f ca="1">IF(B167&lt;TODAY(), (SUMPRODUCT(A$8:A167,E$8:E167) - G168*SUM(E$8:E167) - H168*SUM(A$8:A167) + (A168-7)*G168*H168)/(SUMPRODUCT(A$8:A167,A$8:A167) - 2*G168*SUM(A$8:A167) + (A168-7)*G168*G168), "NA")</f>
        <v>NA</v>
      </c>
      <c r="J168" s="40" t="str">
        <f t="shared" ca="1" si="8"/>
        <v>NA</v>
      </c>
      <c r="L168" s="48" t="s">
        <v>112</v>
      </c>
      <c r="M168" s="49"/>
      <c r="N168" s="50">
        <v>44238</v>
      </c>
      <c r="O168" s="9" t="s">
        <v>4</v>
      </c>
      <c r="P168" s="51">
        <v>44250</v>
      </c>
      <c r="Q168" s="9">
        <v>12</v>
      </c>
      <c r="R168" s="52" t="s">
        <v>8</v>
      </c>
      <c r="S168" s="51">
        <v>44260</v>
      </c>
      <c r="T168" s="9">
        <v>22</v>
      </c>
      <c r="V168" s="48" t="s">
        <v>112</v>
      </c>
      <c r="W168" s="49"/>
      <c r="X168" s="50">
        <v>44238</v>
      </c>
      <c r="Y168" s="9" t="s">
        <v>4</v>
      </c>
      <c r="Z168" s="51">
        <v>44250</v>
      </c>
      <c r="AA168" s="9">
        <v>12</v>
      </c>
      <c r="AB168" s="52" t="s">
        <v>8</v>
      </c>
      <c r="AC168" s="51">
        <v>44260</v>
      </c>
      <c r="AD168" s="9">
        <v>22</v>
      </c>
      <c r="AF168" s="48" t="s">
        <v>112</v>
      </c>
      <c r="AG168" s="49"/>
      <c r="AH168" s="50">
        <v>44238</v>
      </c>
      <c r="AI168" s="9" t="s">
        <v>4</v>
      </c>
      <c r="AJ168" s="51">
        <v>44250</v>
      </c>
      <c r="AK168" s="9">
        <v>12</v>
      </c>
      <c r="AL168" s="52" t="s">
        <v>8</v>
      </c>
      <c r="AM168" s="51">
        <v>44260</v>
      </c>
      <c r="AN168" s="9">
        <v>22</v>
      </c>
      <c r="AP168" s="48" t="s">
        <v>112</v>
      </c>
      <c r="AQ168" s="49"/>
      <c r="AR168" s="50">
        <v>44238</v>
      </c>
      <c r="AS168" s="9" t="s">
        <v>4</v>
      </c>
      <c r="AT168" s="51">
        <v>44250</v>
      </c>
      <c r="AU168" s="9">
        <v>12</v>
      </c>
      <c r="AV168" s="52" t="s">
        <v>8</v>
      </c>
      <c r="AW168" s="51">
        <v>44260</v>
      </c>
      <c r="AX168" s="9">
        <v>22</v>
      </c>
      <c r="AZ168" s="48" t="s">
        <v>112</v>
      </c>
      <c r="BA168" s="49"/>
      <c r="BB168" s="50">
        <v>44238</v>
      </c>
      <c r="BC168" s="9" t="s">
        <v>4</v>
      </c>
      <c r="BD168" s="51">
        <v>44250</v>
      </c>
      <c r="BE168" s="9">
        <v>12</v>
      </c>
      <c r="BF168" s="52" t="s">
        <v>8</v>
      </c>
      <c r="BG168" s="51">
        <v>44260</v>
      </c>
      <c r="BH168" s="9">
        <v>22</v>
      </c>
    </row>
    <row r="169" spans="1:60" x14ac:dyDescent="0.2">
      <c r="A169" s="2">
        <v>168</v>
      </c>
      <c r="B169" s="29">
        <v>44353</v>
      </c>
      <c r="C169" s="30"/>
      <c r="D169" s="30" t="str">
        <f t="shared" ca="1" si="6"/>
        <v>NA</v>
      </c>
      <c r="E169" s="31" t="str">
        <f t="shared" ca="1" si="7"/>
        <v>NA</v>
      </c>
      <c r="F169" s="66"/>
      <c r="G169" s="33" t="str">
        <f ca="1">IF(B168&lt;TODAY(), AVERAGE(A$8:A168), "NA")</f>
        <v>NA</v>
      </c>
      <c r="H169" s="31" t="str">
        <f ca="1">IF(B168&lt;TODAY(), AVERAGE(E$8:E168), "NA")</f>
        <v>NA</v>
      </c>
      <c r="I169" s="39" t="str">
        <f ca="1">IF(B168&lt;TODAY(), (SUMPRODUCT(A$8:A168,E$8:E168) - G169*SUM(E$8:E168) - H169*SUM(A$8:A168) + (A169-7)*G169*H169)/(SUMPRODUCT(A$8:A168,A$8:A168) - 2*G169*SUM(A$8:A168) + (A169-7)*G169*G169), "NA")</f>
        <v>NA</v>
      </c>
      <c r="J169" s="40" t="str">
        <f t="shared" ca="1" si="8"/>
        <v>NA</v>
      </c>
      <c r="L169" s="53" t="s">
        <v>113</v>
      </c>
      <c r="M169" s="54"/>
      <c r="N169" s="55">
        <v>1591.9587142857138</v>
      </c>
      <c r="O169" s="17" t="s">
        <v>5</v>
      </c>
      <c r="P169" s="56">
        <v>44299</v>
      </c>
      <c r="Q169" s="17">
        <v>61</v>
      </c>
      <c r="R169" s="57" t="s">
        <v>9</v>
      </c>
      <c r="S169" s="56">
        <v>44323</v>
      </c>
      <c r="T169" s="17">
        <v>85</v>
      </c>
      <c r="V169" s="53" t="s">
        <v>113</v>
      </c>
      <c r="W169" s="54"/>
      <c r="X169" s="55">
        <v>1591.9587142857138</v>
      </c>
      <c r="Y169" s="17" t="s">
        <v>5</v>
      </c>
      <c r="Z169" s="56">
        <v>44298</v>
      </c>
      <c r="AA169" s="17">
        <v>60</v>
      </c>
      <c r="AB169" s="57" t="s">
        <v>9</v>
      </c>
      <c r="AC169" s="56">
        <v>44323</v>
      </c>
      <c r="AD169" s="17">
        <v>85</v>
      </c>
      <c r="AF169" s="53" t="s">
        <v>113</v>
      </c>
      <c r="AG169" s="54"/>
      <c r="AH169" s="55">
        <v>1591.9587142857138</v>
      </c>
      <c r="AI169" s="17" t="s">
        <v>5</v>
      </c>
      <c r="AJ169" s="56">
        <v>44309</v>
      </c>
      <c r="AK169" s="17">
        <v>71</v>
      </c>
      <c r="AL169" s="57" t="s">
        <v>9</v>
      </c>
      <c r="AM169" s="56">
        <v>44343</v>
      </c>
      <c r="AN169" s="17">
        <v>105</v>
      </c>
      <c r="AP169" s="53" t="s">
        <v>113</v>
      </c>
      <c r="AQ169" s="54"/>
      <c r="AR169" s="55">
        <v>1591.9587142857138</v>
      </c>
      <c r="AS169" s="17" t="s">
        <v>5</v>
      </c>
      <c r="AT169" s="56">
        <v>44289</v>
      </c>
      <c r="AU169" s="17">
        <v>51</v>
      </c>
      <c r="AV169" s="57" t="s">
        <v>9</v>
      </c>
      <c r="AW169" s="56">
        <v>44309</v>
      </c>
      <c r="AX169" s="17">
        <v>71</v>
      </c>
      <c r="AZ169" s="53" t="s">
        <v>113</v>
      </c>
      <c r="BA169" s="54"/>
      <c r="BB169" s="55">
        <v>1591.9587142857138</v>
      </c>
      <c r="BC169" s="17" t="s">
        <v>5</v>
      </c>
      <c r="BD169" s="56">
        <v>44287</v>
      </c>
      <c r="BE169" s="17">
        <v>49</v>
      </c>
      <c r="BF169" s="57" t="s">
        <v>9</v>
      </c>
      <c r="BG169" s="56">
        <v>44297</v>
      </c>
      <c r="BH169" s="17">
        <v>59</v>
      </c>
    </row>
    <row r="170" spans="1:60" x14ac:dyDescent="0.2">
      <c r="A170" s="2">
        <v>169</v>
      </c>
      <c r="B170" s="29">
        <v>44354</v>
      </c>
      <c r="C170" s="30"/>
      <c r="D170" s="30" t="str">
        <f t="shared" ca="1" si="6"/>
        <v>NA</v>
      </c>
      <c r="E170" s="31" t="str">
        <f t="shared" ca="1" si="7"/>
        <v>NA</v>
      </c>
      <c r="F170" s="66"/>
      <c r="G170" s="33" t="str">
        <f ca="1">IF(B169&lt;TODAY(), AVERAGE(A$8:A169), "NA")</f>
        <v>NA</v>
      </c>
      <c r="H170" s="31" t="str">
        <f ca="1">IF(B169&lt;TODAY(), AVERAGE(E$8:E169), "NA")</f>
        <v>NA</v>
      </c>
      <c r="I170" s="39" t="str">
        <f ca="1">IF(B169&lt;TODAY(), (SUMPRODUCT(A$8:A169,E$8:E169) - G170*SUM(E$8:E169) - H170*SUM(A$8:A169) + (A170-7)*G170*H170)/(SUMPRODUCT(A$8:A169,A$8:A169) - 2*G170*SUM(A$8:A169) + (A170-7)*G170*G170), "NA")</f>
        <v>NA</v>
      </c>
      <c r="J170" s="40" t="str">
        <f t="shared" ca="1" si="8"/>
        <v>NA</v>
      </c>
      <c r="L170" s="53" t="s">
        <v>114</v>
      </c>
      <c r="M170" s="54"/>
      <c r="N170" s="58">
        <v>52</v>
      </c>
      <c r="O170" s="17" t="s">
        <v>6</v>
      </c>
      <c r="P170" s="56">
        <v>44380</v>
      </c>
      <c r="Q170" s="17">
        <v>142</v>
      </c>
      <c r="R170" s="57" t="s">
        <v>10</v>
      </c>
      <c r="S170" s="56">
        <v>44426</v>
      </c>
      <c r="T170" s="17">
        <v>188</v>
      </c>
      <c r="V170" s="53" t="s">
        <v>115</v>
      </c>
      <c r="W170" s="54"/>
      <c r="X170" s="58">
        <v>1607.4945108225099</v>
      </c>
      <c r="Y170" s="17" t="s">
        <v>6</v>
      </c>
      <c r="Z170" s="56">
        <v>44378</v>
      </c>
      <c r="AA170" s="17">
        <v>140</v>
      </c>
      <c r="AB170" s="57" t="s">
        <v>10</v>
      </c>
      <c r="AC170" s="56">
        <v>44424</v>
      </c>
      <c r="AD170" s="17">
        <v>186</v>
      </c>
      <c r="AF170" s="53" t="s">
        <v>115</v>
      </c>
      <c r="AG170" s="54"/>
      <c r="AH170" s="58">
        <v>1250</v>
      </c>
      <c r="AI170" s="17" t="s">
        <v>6</v>
      </c>
      <c r="AJ170" s="56">
        <v>44418</v>
      </c>
      <c r="AK170" s="17">
        <v>180</v>
      </c>
      <c r="AL170" s="57" t="s">
        <v>10</v>
      </c>
      <c r="AM170" s="56">
        <v>44478</v>
      </c>
      <c r="AN170" s="17">
        <v>240</v>
      </c>
      <c r="AP170" s="53" t="s">
        <v>115</v>
      </c>
      <c r="AQ170" s="54"/>
      <c r="AR170" s="58">
        <v>2000</v>
      </c>
      <c r="AS170" s="17" t="s">
        <v>6</v>
      </c>
      <c r="AT170" s="56">
        <v>44355</v>
      </c>
      <c r="AU170" s="17">
        <v>117</v>
      </c>
      <c r="AV170" s="57" t="s">
        <v>10</v>
      </c>
      <c r="AW170" s="56">
        <v>44390</v>
      </c>
      <c r="AX170" s="17">
        <v>152</v>
      </c>
      <c r="AZ170" s="53" t="s">
        <v>115</v>
      </c>
      <c r="BA170" s="54"/>
      <c r="BB170" s="58">
        <v>3000</v>
      </c>
      <c r="BC170" s="17" t="s">
        <v>6</v>
      </c>
      <c r="BD170" s="56">
        <v>44329</v>
      </c>
      <c r="BE170" s="17">
        <v>91</v>
      </c>
      <c r="BF170" s="57" t="s">
        <v>10</v>
      </c>
      <c r="BG170" s="56">
        <v>44352</v>
      </c>
      <c r="BH170" s="17">
        <v>114</v>
      </c>
    </row>
    <row r="171" spans="1:60" x14ac:dyDescent="0.2">
      <c r="A171" s="2">
        <v>170</v>
      </c>
      <c r="B171" s="29">
        <v>44355</v>
      </c>
      <c r="C171" s="30"/>
      <c r="D171" s="30" t="str">
        <f t="shared" ca="1" si="6"/>
        <v>NA</v>
      </c>
      <c r="E171" s="31" t="str">
        <f t="shared" ca="1" si="7"/>
        <v>NA</v>
      </c>
      <c r="F171" s="66"/>
      <c r="G171" s="33" t="str">
        <f ca="1">IF(B170&lt;TODAY(), AVERAGE(A$8:A170), "NA")</f>
        <v>NA</v>
      </c>
      <c r="H171" s="31" t="str">
        <f ca="1">IF(B170&lt;TODAY(), AVERAGE(E$8:E170), "NA")</f>
        <v>NA</v>
      </c>
      <c r="I171" s="39" t="str">
        <f ca="1">IF(B170&lt;TODAY(), (SUMPRODUCT(A$8:A170,E$8:E170) - G171*SUM(E$8:E170) - H171*SUM(A$8:A170) + (A171-7)*G171*H171)/(SUMPRODUCT(A$8:A170,A$8:A170) - 2*G171*SUM(A$8:A170) + (A171-7)*G171*G171), "NA")</f>
        <v>NA</v>
      </c>
      <c r="J171" s="40" t="str">
        <f t="shared" ca="1" si="8"/>
        <v>NA</v>
      </c>
      <c r="L171" s="53" t="s">
        <v>116</v>
      </c>
      <c r="M171" s="54"/>
      <c r="N171" s="59">
        <v>32.03068929041968</v>
      </c>
      <c r="O171" s="17" t="s">
        <v>7</v>
      </c>
      <c r="P171" s="56">
        <v>44460</v>
      </c>
      <c r="Q171" s="17">
        <v>222</v>
      </c>
      <c r="R171" s="57" t="s">
        <v>11</v>
      </c>
      <c r="S171" s="56">
        <v>44529</v>
      </c>
      <c r="T171" s="17">
        <v>291</v>
      </c>
      <c r="V171" s="53" t="s">
        <v>117</v>
      </c>
      <c r="W171" s="54"/>
      <c r="X171" s="58">
        <v>0</v>
      </c>
      <c r="Y171" s="17" t="s">
        <v>7</v>
      </c>
      <c r="Z171" s="56">
        <v>44458</v>
      </c>
      <c r="AA171" s="17">
        <v>220</v>
      </c>
      <c r="AB171" s="57" t="s">
        <v>11</v>
      </c>
      <c r="AC171" s="56">
        <v>44527</v>
      </c>
      <c r="AD171" s="17">
        <v>289</v>
      </c>
      <c r="AF171" s="53" t="s">
        <v>117</v>
      </c>
      <c r="AG171" s="54"/>
      <c r="AH171" s="58">
        <v>0</v>
      </c>
      <c r="AI171" s="17" t="s">
        <v>7</v>
      </c>
      <c r="AJ171" s="56">
        <v>44521</v>
      </c>
      <c r="AK171" s="17">
        <v>283</v>
      </c>
      <c r="AL171" s="57" t="s">
        <v>11</v>
      </c>
      <c r="AM171" s="56">
        <v>44605</v>
      </c>
      <c r="AN171" s="17">
        <v>367</v>
      </c>
      <c r="AP171" s="53" t="s">
        <v>117</v>
      </c>
      <c r="AQ171" s="54"/>
      <c r="AR171" s="58">
        <v>13</v>
      </c>
      <c r="AS171" s="17" t="s">
        <v>7</v>
      </c>
      <c r="AT171" s="56">
        <v>44419</v>
      </c>
      <c r="AU171" s="17">
        <v>181</v>
      </c>
      <c r="AV171" s="57" t="s">
        <v>11</v>
      </c>
      <c r="AW171" s="56">
        <v>44473</v>
      </c>
      <c r="AX171" s="17">
        <v>235</v>
      </c>
      <c r="AZ171" s="53" t="s">
        <v>117</v>
      </c>
      <c r="BA171" s="54"/>
      <c r="BB171" s="58">
        <v>44</v>
      </c>
      <c r="BC171" s="17" t="s">
        <v>7</v>
      </c>
      <c r="BD171" s="56">
        <v>44372</v>
      </c>
      <c r="BE171" s="17">
        <v>134</v>
      </c>
      <c r="BF171" s="57" t="s">
        <v>11</v>
      </c>
      <c r="BG171" s="56">
        <v>44407</v>
      </c>
      <c r="BH171" s="17">
        <v>169</v>
      </c>
    </row>
    <row r="172" spans="1:60" x14ac:dyDescent="0.2">
      <c r="A172" s="2">
        <v>171</v>
      </c>
      <c r="B172" s="29">
        <v>44356</v>
      </c>
      <c r="C172" s="30"/>
      <c r="D172" s="30" t="str">
        <f t="shared" ca="1" si="6"/>
        <v>NA</v>
      </c>
      <c r="E172" s="31" t="str">
        <f t="shared" ca="1" si="7"/>
        <v>NA</v>
      </c>
      <c r="F172" s="66"/>
      <c r="G172" s="33" t="str">
        <f ca="1">IF(B171&lt;TODAY(), AVERAGE(A$8:A171), "NA")</f>
        <v>NA</v>
      </c>
      <c r="H172" s="31" t="str">
        <f ca="1">IF(B171&lt;TODAY(), AVERAGE(E$8:E171), "NA")</f>
        <v>NA</v>
      </c>
      <c r="I172" s="39" t="str">
        <f ca="1">IF(B171&lt;TODAY(), (SUMPRODUCT(A$8:A171,E$8:E171) - G172*SUM(E$8:E171) - H172*SUM(A$8:A171) + (A172-7)*G172*H172)/(SUMPRODUCT(A$8:A171,A$8:A171) - 2*G172*SUM(A$8:A171) + (A172-7)*G172*G172), "NA")</f>
        <v>NA</v>
      </c>
      <c r="J172" s="40" t="str">
        <f t="shared" ca="1" si="8"/>
        <v>NA</v>
      </c>
      <c r="L172" s="60" t="s">
        <v>118</v>
      </c>
      <c r="M172" s="61"/>
      <c r="N172" s="62">
        <v>-58.10133227931351</v>
      </c>
      <c r="O172" s="63" t="s">
        <v>119</v>
      </c>
      <c r="P172" s="64">
        <v>44270</v>
      </c>
      <c r="Q172" s="20">
        <v>32</v>
      </c>
      <c r="R172" s="65" t="s">
        <v>12</v>
      </c>
      <c r="S172" s="64">
        <v>44631</v>
      </c>
      <c r="T172" s="20">
        <v>393</v>
      </c>
      <c r="V172" s="60" t="s">
        <v>120</v>
      </c>
      <c r="W172" s="61"/>
      <c r="X172" s="63">
        <v>1607.4945108225099</v>
      </c>
      <c r="Y172" s="63" t="s">
        <v>119</v>
      </c>
      <c r="Z172" s="64">
        <v>44270</v>
      </c>
      <c r="AA172" s="20">
        <v>32</v>
      </c>
      <c r="AB172" s="65" t="s">
        <v>12</v>
      </c>
      <c r="AC172" s="64">
        <v>44628</v>
      </c>
      <c r="AD172" s="20">
        <v>390</v>
      </c>
      <c r="AF172" s="60" t="s">
        <v>120</v>
      </c>
      <c r="AG172" s="61"/>
      <c r="AH172" s="63">
        <v>1250</v>
      </c>
      <c r="AI172" s="63" t="s">
        <v>119</v>
      </c>
      <c r="AJ172" s="64">
        <v>44280</v>
      </c>
      <c r="AK172" s="20">
        <v>42</v>
      </c>
      <c r="AL172" s="65" t="s">
        <v>12</v>
      </c>
      <c r="AM172" s="64">
        <v>44735</v>
      </c>
      <c r="AN172" s="20">
        <v>497</v>
      </c>
      <c r="AP172" s="60" t="s">
        <v>120</v>
      </c>
      <c r="AQ172" s="61"/>
      <c r="AR172" s="63">
        <v>1607.4945108225099</v>
      </c>
      <c r="AS172" s="63" t="s">
        <v>119</v>
      </c>
      <c r="AT172" s="64">
        <v>44265</v>
      </c>
      <c r="AU172" s="20">
        <v>27</v>
      </c>
      <c r="AV172" s="65" t="s">
        <v>12</v>
      </c>
      <c r="AW172" s="64">
        <v>44557</v>
      </c>
      <c r="AX172" s="20">
        <v>319</v>
      </c>
      <c r="AZ172" s="60" t="s">
        <v>120</v>
      </c>
      <c r="BA172" s="61"/>
      <c r="BB172" s="63">
        <v>1607.4945108225099</v>
      </c>
      <c r="BC172" s="63" t="s">
        <v>119</v>
      </c>
      <c r="BD172" s="64">
        <v>44263</v>
      </c>
      <c r="BE172" s="20">
        <v>25</v>
      </c>
      <c r="BF172" s="65" t="s">
        <v>12</v>
      </c>
      <c r="BG172" s="64">
        <v>44462</v>
      </c>
      <c r="BH172" s="20">
        <v>224</v>
      </c>
    </row>
    <row r="173" spans="1:60" x14ac:dyDescent="0.2">
      <c r="A173" s="2">
        <v>172</v>
      </c>
      <c r="B173" s="29">
        <v>44357</v>
      </c>
      <c r="C173" s="30"/>
      <c r="D173" s="30" t="str">
        <f t="shared" ca="1" si="6"/>
        <v>NA</v>
      </c>
      <c r="E173" s="31" t="str">
        <f t="shared" ca="1" si="7"/>
        <v>NA</v>
      </c>
      <c r="F173" s="66"/>
      <c r="G173" s="33" t="str">
        <f ca="1">IF(B172&lt;TODAY(), AVERAGE(A$8:A172), "NA")</f>
        <v>NA</v>
      </c>
      <c r="H173" s="31" t="str">
        <f ca="1">IF(B172&lt;TODAY(), AVERAGE(E$8:E172), "NA")</f>
        <v>NA</v>
      </c>
      <c r="I173" s="39" t="str">
        <f ca="1">IF(B172&lt;TODAY(), (SUMPRODUCT(A$8:A172,E$8:E172) - G173*SUM(E$8:E172) - H173*SUM(A$8:A172) + (A173-7)*G173*H173)/(SUMPRODUCT(A$8:A172,A$8:A172) - 2*G173*SUM(A$8:A172) + (A173-7)*G173*G173), "NA")</f>
        <v>NA</v>
      </c>
      <c r="J173" s="40" t="str">
        <f t="shared" ca="1" si="8"/>
        <v>NA</v>
      </c>
      <c r="L173" s="35"/>
      <c r="M173" s="35"/>
      <c r="N173" s="35"/>
      <c r="O173" s="35"/>
      <c r="P173" s="35"/>
      <c r="Q173" s="35"/>
      <c r="R173" s="35"/>
      <c r="S173" s="35"/>
      <c r="T173" s="35"/>
      <c r="U173" s="25"/>
      <c r="W173" s="35"/>
      <c r="X173" s="35"/>
      <c r="Y173" s="35"/>
      <c r="Z173" s="35"/>
      <c r="AA173" s="35"/>
      <c r="AB173" s="35"/>
      <c r="AC173" s="35"/>
      <c r="AD173" s="35"/>
      <c r="AE173" s="35"/>
      <c r="AG173" s="35"/>
      <c r="AH173" s="35"/>
      <c r="AI173" s="35"/>
      <c r="AJ173" s="35"/>
      <c r="AK173" s="35"/>
      <c r="AL173" s="35"/>
      <c r="AM173" s="35"/>
      <c r="AN173" s="35"/>
      <c r="AO173" s="35"/>
      <c r="AQ173" s="5"/>
      <c r="AR173" s="5"/>
      <c r="AS173" s="5"/>
      <c r="AT173" s="5"/>
      <c r="AU173" s="5"/>
      <c r="AV173" s="5"/>
      <c r="AW173" s="5"/>
      <c r="AX173" s="5"/>
      <c r="AY173" s="5"/>
      <c r="BA173" s="5"/>
      <c r="BB173" s="5"/>
      <c r="BC173" s="5"/>
      <c r="BD173" s="5"/>
      <c r="BE173" s="5"/>
      <c r="BF173" s="5"/>
      <c r="BG173" s="5"/>
    </row>
    <row r="174" spans="1:60" x14ac:dyDescent="0.2">
      <c r="A174" s="2">
        <v>173</v>
      </c>
      <c r="B174" s="29">
        <v>44358</v>
      </c>
      <c r="C174" s="30"/>
      <c r="D174" s="30" t="str">
        <f t="shared" ca="1" si="6"/>
        <v>NA</v>
      </c>
      <c r="E174" s="31" t="str">
        <f t="shared" ca="1" si="7"/>
        <v>NA</v>
      </c>
      <c r="F174" s="66"/>
      <c r="G174" s="33" t="str">
        <f ca="1">IF(B173&lt;TODAY(), AVERAGE(A$8:A173), "NA")</f>
        <v>NA</v>
      </c>
      <c r="H174" s="31" t="str">
        <f ca="1">IF(B173&lt;TODAY(), AVERAGE(E$8:E173), "NA")</f>
        <v>NA</v>
      </c>
      <c r="I174" s="39" t="str">
        <f ca="1">IF(B173&lt;TODAY(), (SUMPRODUCT(A$8:A173,E$8:E173) - G174*SUM(E$8:E173) - H174*SUM(A$8:A173) + (A174-7)*G174*H174)/(SUMPRODUCT(A$8:A173,A$8:A173) - 2*G174*SUM(A$8:A173) + (A174-7)*G174*G174), "NA")</f>
        <v>NA</v>
      </c>
      <c r="J174" s="40" t="str">
        <f t="shared" ca="1" si="8"/>
        <v>NA</v>
      </c>
      <c r="L174" s="37" t="str">
        <f>CONCATENATE("Vaccination schedule based on 7 day average daily doses given as of ", MONTH(N176-1), "/", DAY(N176-1), "/", YEAR(N176-1))</f>
        <v>Vaccination schedule based on 7 day average daily doses given as of 2/9/2021</v>
      </c>
      <c r="M174" s="37"/>
      <c r="N174" s="37"/>
      <c r="O174" s="37"/>
      <c r="P174" s="37"/>
      <c r="Q174" s="37"/>
      <c r="R174" s="37"/>
      <c r="S174" s="37"/>
      <c r="T174" s="37"/>
      <c r="U174" s="38"/>
      <c r="V174" s="37" t="str">
        <f>CONCATENATE("Vaccination schedule based on hitting the predicted average of ", FIXED(1000*X178, -3), " doses per day as of ",  MONTH(X176-1), "/", DAY(X176-1), "/", YEAR(X176-1))</f>
        <v>Vaccination schedule based on hitting the predicted average of 1,580,000 doses per day as of 2/9/2021</v>
      </c>
      <c r="W174" s="37"/>
      <c r="X174" s="37"/>
      <c r="Y174" s="37"/>
      <c r="Z174" s="37"/>
      <c r="AA174" s="37"/>
      <c r="AB174" s="37"/>
      <c r="AC174" s="37"/>
      <c r="AD174" s="37"/>
      <c r="AE174" s="38"/>
      <c r="AF174" s="37" t="str">
        <f>CONCATENATE("Vaccination schedule based on hitting target of ", FIXED(1000*AH178,0), " doses per day")</f>
        <v>Vaccination schedule based on hitting target of 1,250,000 doses per day</v>
      </c>
      <c r="AG174" s="37"/>
      <c r="AH174" s="37"/>
      <c r="AI174" s="37"/>
      <c r="AJ174" s="37"/>
      <c r="AK174" s="37"/>
      <c r="AL174" s="37"/>
      <c r="AM174" s="37"/>
      <c r="AN174" s="37"/>
      <c r="AO174" s="38"/>
      <c r="AP174" s="37" t="str">
        <f>CONCATENATE("Vaccination schedule based on hitting target of ", FIXED(1000*AR178,0), " doses per day")</f>
        <v>Vaccination schedule based on hitting target of 2,000,000 doses per day</v>
      </c>
      <c r="AQ174" s="37"/>
      <c r="AR174" s="37"/>
      <c r="AS174" s="37"/>
      <c r="AT174" s="37"/>
      <c r="AU174" s="37"/>
      <c r="AV174" s="37"/>
      <c r="AW174" s="37"/>
      <c r="AX174" s="37"/>
      <c r="AZ174" s="36" t="str">
        <f>CONCATENATE("Vaccination schedule based on hitting target of ", FIXED(1000*BB178,0), " doses per day")</f>
        <v>Vaccination schedule based on hitting target of 3,000,000 doses per day</v>
      </c>
      <c r="BA174" s="36"/>
      <c r="BB174" s="36"/>
      <c r="BC174" s="36"/>
      <c r="BD174" s="36"/>
      <c r="BE174" s="36"/>
      <c r="BF174" s="36"/>
      <c r="BG174" s="36"/>
      <c r="BH174" s="36"/>
    </row>
    <row r="175" spans="1:60" x14ac:dyDescent="0.2">
      <c r="A175" s="2">
        <v>174</v>
      </c>
      <c r="B175" s="29">
        <v>44359</v>
      </c>
      <c r="C175" s="30"/>
      <c r="D175" s="30" t="str">
        <f t="shared" ca="1" si="6"/>
        <v>NA</v>
      </c>
      <c r="E175" s="31" t="str">
        <f t="shared" ca="1" si="7"/>
        <v>NA</v>
      </c>
      <c r="F175" s="66"/>
      <c r="G175" s="33" t="str">
        <f ca="1">IF(B174&lt;TODAY(), AVERAGE(A$8:A174), "NA")</f>
        <v>NA</v>
      </c>
      <c r="H175" s="31" t="str">
        <f ca="1">IF(B174&lt;TODAY(), AVERAGE(E$8:E174), "NA")</f>
        <v>NA</v>
      </c>
      <c r="I175" s="39" t="str">
        <f ca="1">IF(B174&lt;TODAY(), (SUMPRODUCT(A$8:A174,E$8:E174) - G175*SUM(E$8:E174) - H175*SUM(A$8:A174) + (A175-7)*G175*H175)/(SUMPRODUCT(A$8:A174,A$8:A174) - 2*G175*SUM(A$8:A174) + (A175-7)*G175*G175), "NA")</f>
        <v>NA</v>
      </c>
      <c r="J175" s="40" t="str">
        <f t="shared" ca="1" si="8"/>
        <v>NA</v>
      </c>
      <c r="L175" s="41" t="s">
        <v>108</v>
      </c>
      <c r="M175" s="42"/>
      <c r="N175" s="43"/>
      <c r="O175" s="44" t="s">
        <v>109</v>
      </c>
      <c r="P175" s="10" t="s">
        <v>110</v>
      </c>
      <c r="Q175" s="12" t="s">
        <v>111</v>
      </c>
      <c r="R175" s="44" t="s">
        <v>109</v>
      </c>
      <c r="S175" s="10" t="s">
        <v>110</v>
      </c>
      <c r="T175" s="12" t="s">
        <v>111</v>
      </c>
      <c r="V175" s="45" t="s">
        <v>108</v>
      </c>
      <c r="W175" s="46"/>
      <c r="X175" s="47"/>
      <c r="Y175" s="12" t="s">
        <v>109</v>
      </c>
      <c r="Z175" s="10" t="s">
        <v>110</v>
      </c>
      <c r="AA175" s="12" t="s">
        <v>111</v>
      </c>
      <c r="AB175" s="44" t="s">
        <v>109</v>
      </c>
      <c r="AC175" s="10" t="s">
        <v>110</v>
      </c>
      <c r="AD175" s="12" t="s">
        <v>111</v>
      </c>
      <c r="AF175" s="45" t="s">
        <v>108</v>
      </c>
      <c r="AG175" s="46"/>
      <c r="AH175" s="47"/>
      <c r="AI175" s="12" t="s">
        <v>109</v>
      </c>
      <c r="AJ175" s="10" t="s">
        <v>110</v>
      </c>
      <c r="AK175" s="12" t="s">
        <v>111</v>
      </c>
      <c r="AL175" s="44" t="s">
        <v>109</v>
      </c>
      <c r="AM175" s="10" t="s">
        <v>110</v>
      </c>
      <c r="AN175" s="12" t="s">
        <v>111</v>
      </c>
      <c r="AP175" s="45" t="s">
        <v>108</v>
      </c>
      <c r="AQ175" s="46"/>
      <c r="AR175" s="47"/>
      <c r="AS175" s="12" t="s">
        <v>109</v>
      </c>
      <c r="AT175" s="10" t="s">
        <v>110</v>
      </c>
      <c r="AU175" s="12" t="s">
        <v>111</v>
      </c>
      <c r="AV175" s="44" t="s">
        <v>109</v>
      </c>
      <c r="AW175" s="10" t="s">
        <v>110</v>
      </c>
      <c r="AX175" s="12" t="s">
        <v>111</v>
      </c>
      <c r="AZ175" s="45" t="s">
        <v>108</v>
      </c>
      <c r="BA175" s="46"/>
      <c r="BB175" s="47"/>
      <c r="BC175" s="12" t="s">
        <v>109</v>
      </c>
      <c r="BD175" s="10" t="s">
        <v>110</v>
      </c>
      <c r="BE175" s="12" t="s">
        <v>111</v>
      </c>
      <c r="BF175" s="44" t="s">
        <v>109</v>
      </c>
      <c r="BG175" s="10" t="s">
        <v>110</v>
      </c>
      <c r="BH175" s="12" t="s">
        <v>111</v>
      </c>
    </row>
    <row r="176" spans="1:60" x14ac:dyDescent="0.2">
      <c r="A176" s="2">
        <v>175</v>
      </c>
      <c r="B176" s="29">
        <v>44360</v>
      </c>
      <c r="C176" s="30"/>
      <c r="D176" s="30" t="str">
        <f t="shared" ca="1" si="6"/>
        <v>NA</v>
      </c>
      <c r="E176" s="31" t="str">
        <f t="shared" ca="1" si="7"/>
        <v>NA</v>
      </c>
      <c r="F176" s="66"/>
      <c r="G176" s="33" t="str">
        <f ca="1">IF(B175&lt;TODAY(), AVERAGE(A$8:A175), "NA")</f>
        <v>NA</v>
      </c>
      <c r="H176" s="31" t="str">
        <f ca="1">IF(B175&lt;TODAY(), AVERAGE(E$8:E175), "NA")</f>
        <v>NA</v>
      </c>
      <c r="I176" s="39" t="str">
        <f ca="1">IF(B175&lt;TODAY(), (SUMPRODUCT(A$8:A175,E$8:E175) - G176*SUM(E$8:E175) - H176*SUM(A$8:A175) + (A176-7)*G176*H176)/(SUMPRODUCT(A$8:A175,A$8:A175) - 2*G176*SUM(A$8:A175) + (A176-7)*G176*G176), "NA")</f>
        <v>NA</v>
      </c>
      <c r="J176" s="40" t="str">
        <f t="shared" ca="1" si="8"/>
        <v>NA</v>
      </c>
      <c r="L176" s="48" t="s">
        <v>112</v>
      </c>
      <c r="M176" s="49"/>
      <c r="N176" s="50">
        <v>44237</v>
      </c>
      <c r="O176" s="9" t="s">
        <v>4</v>
      </c>
      <c r="P176" s="51">
        <v>44250</v>
      </c>
      <c r="Q176" s="9">
        <v>13</v>
      </c>
      <c r="R176" s="52" t="s">
        <v>8</v>
      </c>
      <c r="S176" s="51">
        <v>44260</v>
      </c>
      <c r="T176" s="9">
        <v>23</v>
      </c>
      <c r="V176" s="48" t="s">
        <v>112</v>
      </c>
      <c r="W176" s="49"/>
      <c r="X176" s="50">
        <v>44237</v>
      </c>
      <c r="Y176" s="9" t="s">
        <v>4</v>
      </c>
      <c r="Z176" s="51">
        <v>44250</v>
      </c>
      <c r="AA176" s="9">
        <v>13</v>
      </c>
      <c r="AB176" s="52" t="s">
        <v>8</v>
      </c>
      <c r="AC176" s="51">
        <v>44260</v>
      </c>
      <c r="AD176" s="9">
        <v>23</v>
      </c>
      <c r="AF176" s="48" t="s">
        <v>112</v>
      </c>
      <c r="AG176" s="49"/>
      <c r="AH176" s="50">
        <v>44237</v>
      </c>
      <c r="AI176" s="9" t="s">
        <v>4</v>
      </c>
      <c r="AJ176" s="51">
        <v>44250</v>
      </c>
      <c r="AK176" s="9">
        <v>13</v>
      </c>
      <c r="AL176" s="52" t="s">
        <v>8</v>
      </c>
      <c r="AM176" s="51">
        <v>44261</v>
      </c>
      <c r="AN176" s="9">
        <v>24</v>
      </c>
      <c r="AP176" s="48" t="s">
        <v>112</v>
      </c>
      <c r="AQ176" s="49"/>
      <c r="AR176" s="50">
        <v>44237</v>
      </c>
      <c r="AS176" s="9" t="s">
        <v>4</v>
      </c>
      <c r="AT176" s="51">
        <v>44250</v>
      </c>
      <c r="AU176" s="9">
        <v>13</v>
      </c>
      <c r="AV176" s="52" t="s">
        <v>8</v>
      </c>
      <c r="AW176" s="51">
        <v>44260</v>
      </c>
      <c r="AX176" s="9">
        <v>23</v>
      </c>
      <c r="AZ176" s="48" t="s">
        <v>112</v>
      </c>
      <c r="BA176" s="49"/>
      <c r="BB176" s="50">
        <v>44237</v>
      </c>
      <c r="BC176" s="9" t="s">
        <v>4</v>
      </c>
      <c r="BD176" s="51">
        <v>44250</v>
      </c>
      <c r="BE176" s="9">
        <v>13</v>
      </c>
      <c r="BF176" s="52" t="s">
        <v>8</v>
      </c>
      <c r="BG176" s="51">
        <v>44260</v>
      </c>
      <c r="BH176" s="9">
        <v>23</v>
      </c>
    </row>
    <row r="177" spans="1:60" x14ac:dyDescent="0.2">
      <c r="A177" s="2">
        <v>176</v>
      </c>
      <c r="B177" s="29">
        <v>44361</v>
      </c>
      <c r="C177" s="30"/>
      <c r="D177" s="30" t="str">
        <f t="shared" ca="1" si="6"/>
        <v>NA</v>
      </c>
      <c r="E177" s="31" t="str">
        <f t="shared" ca="1" si="7"/>
        <v>NA</v>
      </c>
      <c r="F177" s="66"/>
      <c r="G177" s="33" t="str">
        <f ca="1">IF(B176&lt;TODAY(), AVERAGE(A$8:A176), "NA")</f>
        <v>NA</v>
      </c>
      <c r="H177" s="31" t="str">
        <f ca="1">IF(B176&lt;TODAY(), AVERAGE(E$8:E176), "NA")</f>
        <v>NA</v>
      </c>
      <c r="I177" s="39" t="str">
        <f ca="1">IF(B176&lt;TODAY(), (SUMPRODUCT(A$8:A176,E$8:E176) - G177*SUM(E$8:E176) - H177*SUM(A$8:A176) + (A177-7)*G177*H177)/(SUMPRODUCT(A$8:A176,A$8:A176) - 2*G177*SUM(A$8:A176) + (A177-7)*G177*G177), "NA")</f>
        <v>NA</v>
      </c>
      <c r="J177" s="40" t="str">
        <f t="shared" ca="1" si="8"/>
        <v>NA</v>
      </c>
      <c r="L177" s="53" t="s">
        <v>113</v>
      </c>
      <c r="M177" s="54"/>
      <c r="N177" s="55">
        <v>1528.6567142857145</v>
      </c>
      <c r="O177" s="17" t="s">
        <v>5</v>
      </c>
      <c r="P177" s="56">
        <v>44302</v>
      </c>
      <c r="Q177" s="17">
        <v>65</v>
      </c>
      <c r="R177" s="57" t="s">
        <v>9</v>
      </c>
      <c r="S177" s="56">
        <v>44326</v>
      </c>
      <c r="T177" s="17">
        <v>89</v>
      </c>
      <c r="V177" s="53" t="s">
        <v>113</v>
      </c>
      <c r="W177" s="54"/>
      <c r="X177" s="55">
        <v>1528.6567142857145</v>
      </c>
      <c r="Y177" s="17" t="s">
        <v>5</v>
      </c>
      <c r="Z177" s="56">
        <v>44300</v>
      </c>
      <c r="AA177" s="17">
        <v>63</v>
      </c>
      <c r="AB177" s="57" t="s">
        <v>9</v>
      </c>
      <c r="AC177" s="56">
        <v>44324</v>
      </c>
      <c r="AD177" s="17">
        <v>87</v>
      </c>
      <c r="AF177" s="53" t="s">
        <v>113</v>
      </c>
      <c r="AG177" s="54"/>
      <c r="AH177" s="55">
        <v>1528.6567142857145</v>
      </c>
      <c r="AI177" s="17" t="s">
        <v>5</v>
      </c>
      <c r="AJ177" s="56">
        <v>44310</v>
      </c>
      <c r="AK177" s="17">
        <v>73</v>
      </c>
      <c r="AL177" s="57" t="s">
        <v>9</v>
      </c>
      <c r="AM177" s="56">
        <v>44343</v>
      </c>
      <c r="AN177" s="17">
        <v>106</v>
      </c>
      <c r="AP177" s="53" t="s">
        <v>113</v>
      </c>
      <c r="AQ177" s="54"/>
      <c r="AR177" s="55">
        <v>1528.6567142857145</v>
      </c>
      <c r="AS177" s="17" t="s">
        <v>5</v>
      </c>
      <c r="AT177" s="56">
        <v>44289</v>
      </c>
      <c r="AU177" s="17">
        <v>52</v>
      </c>
      <c r="AV177" s="57" t="s">
        <v>9</v>
      </c>
      <c r="AW177" s="56">
        <v>44309</v>
      </c>
      <c r="AX177" s="17">
        <v>72</v>
      </c>
      <c r="AZ177" s="53" t="s">
        <v>113</v>
      </c>
      <c r="BA177" s="54"/>
      <c r="BB177" s="55">
        <v>1528.6567142857145</v>
      </c>
      <c r="BC177" s="17" t="s">
        <v>5</v>
      </c>
      <c r="BD177" s="56">
        <v>44287</v>
      </c>
      <c r="BE177" s="17">
        <v>50</v>
      </c>
      <c r="BF177" s="57" t="s">
        <v>9</v>
      </c>
      <c r="BG177" s="56">
        <v>44297</v>
      </c>
      <c r="BH177" s="17">
        <v>60</v>
      </c>
    </row>
    <row r="178" spans="1:60" x14ac:dyDescent="0.2">
      <c r="A178" s="2">
        <v>177</v>
      </c>
      <c r="B178" s="29">
        <v>44362</v>
      </c>
      <c r="C178" s="30"/>
      <c r="D178" s="30" t="str">
        <f t="shared" ca="1" si="6"/>
        <v>NA</v>
      </c>
      <c r="E178" s="31" t="str">
        <f t="shared" ca="1" si="7"/>
        <v>NA</v>
      </c>
      <c r="F178" s="66"/>
      <c r="G178" s="33" t="str">
        <f ca="1">IF(B177&lt;TODAY(), AVERAGE(A$8:A177), "NA")</f>
        <v>NA</v>
      </c>
      <c r="H178" s="31" t="str">
        <f ca="1">IF(B177&lt;TODAY(), AVERAGE(E$8:E177), "NA")</f>
        <v>NA</v>
      </c>
      <c r="I178" s="39" t="str">
        <f ca="1">IF(B177&lt;TODAY(), (SUMPRODUCT(A$8:A177,E$8:E177) - G178*SUM(E$8:E177) - H178*SUM(A$8:A177) + (A178-7)*G178*H178)/(SUMPRODUCT(A$8:A177,A$8:A177) - 2*G178*SUM(A$8:A177) + (A178-7)*G178*G178), "NA")</f>
        <v>NA</v>
      </c>
      <c r="J178" s="40" t="str">
        <f t="shared" ca="1" si="8"/>
        <v>NA</v>
      </c>
      <c r="L178" s="53" t="s">
        <v>114</v>
      </c>
      <c r="M178" s="54"/>
      <c r="N178" s="58">
        <v>51</v>
      </c>
      <c r="O178" s="17" t="s">
        <v>6</v>
      </c>
      <c r="P178" s="56">
        <v>44386</v>
      </c>
      <c r="Q178" s="17">
        <v>149</v>
      </c>
      <c r="R178" s="57" t="s">
        <v>10</v>
      </c>
      <c r="S178" s="56">
        <v>44433</v>
      </c>
      <c r="T178" s="17">
        <v>196</v>
      </c>
      <c r="V178" s="53" t="s">
        <v>115</v>
      </c>
      <c r="W178" s="54"/>
      <c r="X178" s="58">
        <v>1579.8674500151005</v>
      </c>
      <c r="Y178" s="17" t="s">
        <v>6</v>
      </c>
      <c r="Z178" s="56">
        <v>44382</v>
      </c>
      <c r="AA178" s="17">
        <v>145</v>
      </c>
      <c r="AB178" s="57" t="s">
        <v>10</v>
      </c>
      <c r="AC178" s="56">
        <v>44427</v>
      </c>
      <c r="AD178" s="17">
        <v>190</v>
      </c>
      <c r="AF178" s="53" t="s">
        <v>115</v>
      </c>
      <c r="AG178" s="54"/>
      <c r="AH178" s="58">
        <v>1250</v>
      </c>
      <c r="AI178" s="17" t="s">
        <v>6</v>
      </c>
      <c r="AJ178" s="56">
        <v>44419</v>
      </c>
      <c r="AK178" s="17">
        <v>182</v>
      </c>
      <c r="AL178" s="57" t="s">
        <v>10</v>
      </c>
      <c r="AM178" s="56">
        <v>44478</v>
      </c>
      <c r="AN178" s="17">
        <v>241</v>
      </c>
      <c r="AP178" s="53" t="s">
        <v>115</v>
      </c>
      <c r="AQ178" s="54"/>
      <c r="AR178" s="58">
        <v>2000</v>
      </c>
      <c r="AS178" s="17" t="s">
        <v>6</v>
      </c>
      <c r="AT178" s="56">
        <v>44355</v>
      </c>
      <c r="AU178" s="17">
        <v>118</v>
      </c>
      <c r="AV178" s="57" t="s">
        <v>10</v>
      </c>
      <c r="AW178" s="56">
        <v>44390</v>
      </c>
      <c r="AX178" s="17">
        <v>153</v>
      </c>
      <c r="AZ178" s="53" t="s">
        <v>115</v>
      </c>
      <c r="BA178" s="54"/>
      <c r="BB178" s="58">
        <v>3000</v>
      </c>
      <c r="BC178" s="17" t="s">
        <v>6</v>
      </c>
      <c r="BD178" s="56">
        <v>44329</v>
      </c>
      <c r="BE178" s="17">
        <v>92</v>
      </c>
      <c r="BF178" s="57" t="s">
        <v>10</v>
      </c>
      <c r="BG178" s="56">
        <v>44352</v>
      </c>
      <c r="BH178" s="17">
        <v>115</v>
      </c>
    </row>
    <row r="179" spans="1:60" x14ac:dyDescent="0.2">
      <c r="A179" s="2">
        <v>178</v>
      </c>
      <c r="B179" s="29">
        <v>44363</v>
      </c>
      <c r="C179" s="30"/>
      <c r="D179" s="30" t="str">
        <f t="shared" ca="1" si="6"/>
        <v>NA</v>
      </c>
      <c r="E179" s="31" t="str">
        <f t="shared" ca="1" si="7"/>
        <v>NA</v>
      </c>
      <c r="F179" s="66"/>
      <c r="G179" s="33" t="str">
        <f ca="1">IF(B178&lt;TODAY(), AVERAGE(A$8:A178), "NA")</f>
        <v>NA</v>
      </c>
      <c r="H179" s="31" t="str">
        <f ca="1">IF(B178&lt;TODAY(), AVERAGE(E$8:E178), "NA")</f>
        <v>NA</v>
      </c>
      <c r="I179" s="39" t="str">
        <f ca="1">IF(B178&lt;TODAY(), (SUMPRODUCT(A$8:A178,E$8:E178) - G179*SUM(E$8:E178) - H179*SUM(A$8:A178) + (A179-7)*G179*H179)/(SUMPRODUCT(A$8:A178,A$8:A178) - 2*G179*SUM(A$8:A178) + (A179-7)*G179*G179), "NA")</f>
        <v>NA</v>
      </c>
      <c r="J179" s="40" t="str">
        <f t="shared" ca="1" si="8"/>
        <v>NA</v>
      </c>
      <c r="L179" s="53" t="s">
        <v>116</v>
      </c>
      <c r="M179" s="54"/>
      <c r="N179" s="59">
        <v>32.179126205577347</v>
      </c>
      <c r="O179" s="17" t="s">
        <v>7</v>
      </c>
      <c r="P179" s="56">
        <v>44469</v>
      </c>
      <c r="Q179" s="17">
        <v>232</v>
      </c>
      <c r="R179" s="57" t="s">
        <v>11</v>
      </c>
      <c r="S179" s="56">
        <v>44541</v>
      </c>
      <c r="T179" s="17">
        <v>304</v>
      </c>
      <c r="V179" s="53" t="s">
        <v>117</v>
      </c>
      <c r="W179" s="54"/>
      <c r="X179" s="58">
        <v>0</v>
      </c>
      <c r="Y179" s="17" t="s">
        <v>7</v>
      </c>
      <c r="Z179" s="56">
        <v>44461</v>
      </c>
      <c r="AA179" s="17">
        <v>224</v>
      </c>
      <c r="AB179" s="57" t="s">
        <v>11</v>
      </c>
      <c r="AC179" s="56">
        <v>44531</v>
      </c>
      <c r="AD179" s="17">
        <v>294</v>
      </c>
      <c r="AF179" s="53" t="s">
        <v>117</v>
      </c>
      <c r="AG179" s="54"/>
      <c r="AH179" s="58">
        <v>0</v>
      </c>
      <c r="AI179" s="17" t="s">
        <v>7</v>
      </c>
      <c r="AJ179" s="56">
        <v>44522</v>
      </c>
      <c r="AK179" s="17">
        <v>285</v>
      </c>
      <c r="AL179" s="57" t="s">
        <v>11</v>
      </c>
      <c r="AM179" s="56">
        <v>44605</v>
      </c>
      <c r="AN179" s="17">
        <v>368</v>
      </c>
      <c r="AP179" s="53" t="s">
        <v>117</v>
      </c>
      <c r="AQ179" s="54"/>
      <c r="AR179" s="58">
        <v>14</v>
      </c>
      <c r="AS179" s="17" t="s">
        <v>7</v>
      </c>
      <c r="AT179" s="56">
        <v>44419</v>
      </c>
      <c r="AU179" s="17">
        <v>182</v>
      </c>
      <c r="AV179" s="57" t="s">
        <v>11</v>
      </c>
      <c r="AW179" s="56">
        <v>44473</v>
      </c>
      <c r="AX179" s="17">
        <v>236</v>
      </c>
      <c r="AZ179" s="53" t="s">
        <v>117</v>
      </c>
      <c r="BA179" s="54"/>
      <c r="BB179" s="58">
        <v>45</v>
      </c>
      <c r="BC179" s="17" t="s">
        <v>7</v>
      </c>
      <c r="BD179" s="56">
        <v>44372</v>
      </c>
      <c r="BE179" s="17">
        <v>135</v>
      </c>
      <c r="BF179" s="57" t="s">
        <v>11</v>
      </c>
      <c r="BG179" s="56">
        <v>44407</v>
      </c>
      <c r="BH179" s="17">
        <v>170</v>
      </c>
    </row>
    <row r="180" spans="1:60" x14ac:dyDescent="0.2">
      <c r="A180" s="2">
        <v>179</v>
      </c>
      <c r="B180" s="29">
        <v>44364</v>
      </c>
      <c r="C180" s="30"/>
      <c r="D180" s="30" t="str">
        <f t="shared" ca="1" si="6"/>
        <v>NA</v>
      </c>
      <c r="E180" s="31" t="str">
        <f t="shared" ca="1" si="7"/>
        <v>NA</v>
      </c>
      <c r="F180" s="66"/>
      <c r="G180" s="33" t="str">
        <f ca="1">IF(B179&lt;TODAY(), AVERAGE(A$8:A179), "NA")</f>
        <v>NA</v>
      </c>
      <c r="H180" s="31" t="str">
        <f ca="1">IF(B179&lt;TODAY(), AVERAGE(E$8:E179), "NA")</f>
        <v>NA</v>
      </c>
      <c r="I180" s="39" t="str">
        <f ca="1">IF(B179&lt;TODAY(), (SUMPRODUCT(A$8:A179,E$8:E179) - G180*SUM(E$8:E179) - H180*SUM(A$8:A179) + (A180-7)*G180*H180)/(SUMPRODUCT(A$8:A179,A$8:A179) - 2*G180*SUM(A$8:A179) + (A180-7)*G180*G180), "NA")</f>
        <v>NA</v>
      </c>
      <c r="J180" s="40" t="str">
        <f t="shared" ca="1" si="8"/>
        <v>NA</v>
      </c>
      <c r="L180" s="60" t="s">
        <v>118</v>
      </c>
      <c r="M180" s="61"/>
      <c r="N180" s="62">
        <v>-61.267986469344009</v>
      </c>
      <c r="O180" s="63" t="s">
        <v>119</v>
      </c>
      <c r="P180" s="64">
        <v>44272</v>
      </c>
      <c r="Q180" s="20">
        <v>35</v>
      </c>
      <c r="R180" s="65" t="s">
        <v>12</v>
      </c>
      <c r="S180" s="64">
        <v>44646</v>
      </c>
      <c r="T180" s="20">
        <v>409</v>
      </c>
      <c r="V180" s="60" t="s">
        <v>120</v>
      </c>
      <c r="W180" s="61"/>
      <c r="X180" s="63">
        <v>1579.8674500151005</v>
      </c>
      <c r="Y180" s="63" t="s">
        <v>119</v>
      </c>
      <c r="Z180" s="64">
        <v>44271</v>
      </c>
      <c r="AA180" s="20">
        <v>34</v>
      </c>
      <c r="AB180" s="65" t="s">
        <v>12</v>
      </c>
      <c r="AC180" s="64">
        <v>44633</v>
      </c>
      <c r="AD180" s="20">
        <v>396</v>
      </c>
      <c r="AF180" s="60" t="s">
        <v>120</v>
      </c>
      <c r="AG180" s="61"/>
      <c r="AH180" s="63">
        <v>1250</v>
      </c>
      <c r="AI180" s="63" t="s">
        <v>119</v>
      </c>
      <c r="AJ180" s="64">
        <v>44280</v>
      </c>
      <c r="AK180" s="20">
        <v>43</v>
      </c>
      <c r="AL180" s="65" t="s">
        <v>12</v>
      </c>
      <c r="AM180" s="64">
        <v>44735</v>
      </c>
      <c r="AN180" s="20">
        <v>498</v>
      </c>
      <c r="AP180" s="60" t="s">
        <v>120</v>
      </c>
      <c r="AQ180" s="61"/>
      <c r="AR180" s="63">
        <v>1579.8674500151005</v>
      </c>
      <c r="AS180" s="63" t="s">
        <v>119</v>
      </c>
      <c r="AT180" s="64">
        <v>44265</v>
      </c>
      <c r="AU180" s="20">
        <v>28</v>
      </c>
      <c r="AV180" s="65" t="s">
        <v>12</v>
      </c>
      <c r="AW180" s="64">
        <v>44557</v>
      </c>
      <c r="AX180" s="20">
        <v>320</v>
      </c>
      <c r="AZ180" s="60" t="s">
        <v>120</v>
      </c>
      <c r="BA180" s="61"/>
      <c r="BB180" s="63">
        <v>1579.8674500151005</v>
      </c>
      <c r="BC180" s="63" t="s">
        <v>119</v>
      </c>
      <c r="BD180" s="64">
        <v>44263</v>
      </c>
      <c r="BE180" s="20">
        <v>26</v>
      </c>
      <c r="BF180" s="65" t="s">
        <v>12</v>
      </c>
      <c r="BG180" s="64">
        <v>44462</v>
      </c>
      <c r="BH180" s="20">
        <v>225</v>
      </c>
    </row>
    <row r="181" spans="1:60" x14ac:dyDescent="0.2">
      <c r="A181" s="2">
        <v>180</v>
      </c>
      <c r="B181" s="29">
        <v>44365</v>
      </c>
      <c r="C181" s="30"/>
      <c r="D181" s="30" t="str">
        <f t="shared" ca="1" si="6"/>
        <v>NA</v>
      </c>
      <c r="E181" s="31" t="str">
        <f t="shared" ca="1" si="7"/>
        <v>NA</v>
      </c>
      <c r="F181" s="66"/>
      <c r="G181" s="33" t="str">
        <f ca="1">IF(B180&lt;TODAY(), AVERAGE(A$8:A180), "NA")</f>
        <v>NA</v>
      </c>
      <c r="H181" s="31" t="str">
        <f ca="1">IF(B180&lt;TODAY(), AVERAGE(E$8:E180), "NA")</f>
        <v>NA</v>
      </c>
      <c r="I181" s="39" t="str">
        <f ca="1">IF(B180&lt;TODAY(), (SUMPRODUCT(A$8:A180,E$8:E180) - G181*SUM(E$8:E180) - H181*SUM(A$8:A180) + (A181-7)*G181*H181)/(SUMPRODUCT(A$8:A180,A$8:A180) - 2*G181*SUM(A$8:A180) + (A181-7)*G181*G181), "NA")</f>
        <v>NA</v>
      </c>
      <c r="J181" s="40" t="str">
        <f t="shared" ca="1" si="8"/>
        <v>NA</v>
      </c>
      <c r="L181" s="35"/>
      <c r="M181" s="35"/>
      <c r="N181" s="35"/>
      <c r="O181" s="35"/>
      <c r="P181" s="35"/>
      <c r="Q181" s="35"/>
      <c r="R181" s="35"/>
      <c r="S181" s="35"/>
      <c r="T181" s="35"/>
      <c r="U181" s="25"/>
      <c r="W181" s="35"/>
      <c r="X181" s="35"/>
      <c r="Y181" s="35"/>
      <c r="Z181" s="35"/>
      <c r="AA181" s="35"/>
      <c r="AB181" s="35"/>
      <c r="AC181" s="35"/>
      <c r="AD181" s="35"/>
      <c r="AE181" s="35"/>
      <c r="AG181" s="35"/>
      <c r="AH181" s="35"/>
      <c r="AI181" s="35"/>
      <c r="AJ181" s="35"/>
      <c r="AK181" s="35"/>
      <c r="AL181" s="35"/>
      <c r="AM181" s="35"/>
      <c r="AN181" s="35"/>
      <c r="AO181" s="35"/>
      <c r="AQ181" s="5"/>
      <c r="AR181" s="5"/>
      <c r="AS181" s="5"/>
      <c r="AT181" s="5"/>
      <c r="AU181" s="5"/>
      <c r="AV181" s="5"/>
      <c r="AW181" s="5"/>
      <c r="AX181" s="5"/>
      <c r="AY181" s="5"/>
      <c r="BA181" s="5"/>
      <c r="BB181" s="5"/>
      <c r="BC181" s="5"/>
      <c r="BD181" s="5"/>
      <c r="BE181" s="5"/>
      <c r="BF181" s="5"/>
      <c r="BG181" s="5"/>
    </row>
    <row r="182" spans="1:60" x14ac:dyDescent="0.2">
      <c r="A182" s="2">
        <v>181</v>
      </c>
      <c r="B182" s="29">
        <v>44366</v>
      </c>
      <c r="C182" s="30"/>
      <c r="D182" s="30" t="str">
        <f t="shared" ca="1" si="6"/>
        <v>NA</v>
      </c>
      <c r="E182" s="31" t="str">
        <f t="shared" ca="1" si="7"/>
        <v>NA</v>
      </c>
      <c r="F182" s="66"/>
      <c r="G182" s="33" t="str">
        <f ca="1">IF(B181&lt;TODAY(), AVERAGE(A$8:A181), "NA")</f>
        <v>NA</v>
      </c>
      <c r="H182" s="31" t="str">
        <f ca="1">IF(B181&lt;TODAY(), AVERAGE(E$8:E181), "NA")</f>
        <v>NA</v>
      </c>
      <c r="I182" s="39" t="str">
        <f ca="1">IF(B181&lt;TODAY(), (SUMPRODUCT(A$8:A181,E$8:E181) - G182*SUM(E$8:E181) - H182*SUM(A$8:A181) + (A182-7)*G182*H182)/(SUMPRODUCT(A$8:A181,A$8:A181) - 2*G182*SUM(A$8:A181) + (A182-7)*G182*G182), "NA")</f>
        <v>NA</v>
      </c>
      <c r="J182" s="40" t="str">
        <f t="shared" ca="1" si="8"/>
        <v>NA</v>
      </c>
      <c r="L182" s="37" t="str">
        <f>CONCATENATE("Vaccination schedule based on 7 day average daily doses given as of ", MONTH(N184-1), "/", DAY(N184-1), "/", YEAR(N184-1))</f>
        <v>Vaccination schedule based on 7 day average daily doses given as of 2/8/2021</v>
      </c>
      <c r="M182" s="37"/>
      <c r="N182" s="37"/>
      <c r="O182" s="37"/>
      <c r="P182" s="37"/>
      <c r="Q182" s="37"/>
      <c r="R182" s="37"/>
      <c r="S182" s="37"/>
      <c r="T182" s="37"/>
      <c r="U182" s="38"/>
      <c r="V182" s="37" t="str">
        <f>CONCATENATE("Vaccination schedule based on hitting the predicted average of ", FIXED(1000*X186, -3), " doses per day as of ",  MONTH(X184-1), "/", DAY(X184-1), "/", YEAR(X184-1))</f>
        <v>Vaccination schedule based on hitting the predicted average of 1,555,000 doses per day as of 2/8/2021</v>
      </c>
      <c r="W182" s="37"/>
      <c r="X182" s="37"/>
      <c r="Y182" s="37"/>
      <c r="Z182" s="37"/>
      <c r="AA182" s="37"/>
      <c r="AB182" s="37"/>
      <c r="AC182" s="37"/>
      <c r="AD182" s="37"/>
      <c r="AE182" s="38"/>
      <c r="AF182" s="37" t="str">
        <f>CONCATENATE("Vaccination schedule based on hitting target of ", FIXED(1000*AH186,0), " doses per day")</f>
        <v>Vaccination schedule based on hitting target of 1,250,000 doses per day</v>
      </c>
      <c r="AG182" s="37"/>
      <c r="AH182" s="37"/>
      <c r="AI182" s="37"/>
      <c r="AJ182" s="37"/>
      <c r="AK182" s="37"/>
      <c r="AL182" s="37"/>
      <c r="AM182" s="37"/>
      <c r="AN182" s="37"/>
      <c r="AO182" s="38"/>
      <c r="AP182" s="37" t="str">
        <f>CONCATENATE("Vaccination schedule based on hitting target of ", FIXED(1000*AR186,0), " doses per day")</f>
        <v>Vaccination schedule based on hitting target of 2,000,000 doses per day</v>
      </c>
      <c r="AQ182" s="37"/>
      <c r="AR182" s="37"/>
      <c r="AS182" s="37"/>
      <c r="AT182" s="37"/>
      <c r="AU182" s="37"/>
      <c r="AV182" s="37"/>
      <c r="AW182" s="37"/>
      <c r="AX182" s="37"/>
      <c r="AZ182" s="36" t="str">
        <f>CONCATENATE("Vaccination schedule based on hitting target of ", FIXED(1000*BB186,0), " doses per day")</f>
        <v>Vaccination schedule based on hitting target of 3,000,000 doses per day</v>
      </c>
      <c r="BA182" s="36"/>
      <c r="BB182" s="36"/>
      <c r="BC182" s="36"/>
      <c r="BD182" s="36"/>
      <c r="BE182" s="36"/>
      <c r="BF182" s="36"/>
      <c r="BG182" s="36"/>
      <c r="BH182" s="36"/>
    </row>
    <row r="183" spans="1:60" x14ac:dyDescent="0.2">
      <c r="A183" s="2">
        <v>182</v>
      </c>
      <c r="B183" s="29">
        <v>44367</v>
      </c>
      <c r="C183" s="30"/>
      <c r="D183" s="30" t="str">
        <f t="shared" ca="1" si="6"/>
        <v>NA</v>
      </c>
      <c r="E183" s="31" t="str">
        <f t="shared" ca="1" si="7"/>
        <v>NA</v>
      </c>
      <c r="F183" s="66"/>
      <c r="G183" s="33" t="str">
        <f ca="1">IF(B182&lt;TODAY(), AVERAGE(A$8:A182), "NA")</f>
        <v>NA</v>
      </c>
      <c r="H183" s="31" t="str">
        <f ca="1">IF(B182&lt;TODAY(), AVERAGE(E$8:E182), "NA")</f>
        <v>NA</v>
      </c>
      <c r="I183" s="39" t="str">
        <f ca="1">IF(B182&lt;TODAY(), (SUMPRODUCT(A$8:A182,E$8:E182) - G183*SUM(E$8:E182) - H183*SUM(A$8:A182) + (A183-7)*G183*H183)/(SUMPRODUCT(A$8:A182,A$8:A182) - 2*G183*SUM(A$8:A182) + (A183-7)*G183*G183), "NA")</f>
        <v>NA</v>
      </c>
      <c r="J183" s="40" t="str">
        <f t="shared" ca="1" si="8"/>
        <v>NA</v>
      </c>
      <c r="L183" s="41" t="s">
        <v>108</v>
      </c>
      <c r="M183" s="42"/>
      <c r="N183" s="43"/>
      <c r="O183" s="44" t="s">
        <v>109</v>
      </c>
      <c r="P183" s="10" t="s">
        <v>110</v>
      </c>
      <c r="Q183" s="12" t="s">
        <v>111</v>
      </c>
      <c r="R183" s="44" t="s">
        <v>109</v>
      </c>
      <c r="S183" s="10" t="s">
        <v>110</v>
      </c>
      <c r="T183" s="12" t="s">
        <v>111</v>
      </c>
      <c r="V183" s="45" t="s">
        <v>108</v>
      </c>
      <c r="W183" s="46"/>
      <c r="X183" s="47"/>
      <c r="Y183" s="12" t="s">
        <v>109</v>
      </c>
      <c r="Z183" s="10" t="s">
        <v>110</v>
      </c>
      <c r="AA183" s="12" t="s">
        <v>111</v>
      </c>
      <c r="AB183" s="44" t="s">
        <v>109</v>
      </c>
      <c r="AC183" s="10" t="s">
        <v>110</v>
      </c>
      <c r="AD183" s="12" t="s">
        <v>111</v>
      </c>
      <c r="AF183" s="45" t="s">
        <v>108</v>
      </c>
      <c r="AG183" s="46"/>
      <c r="AH183" s="47"/>
      <c r="AI183" s="12" t="s">
        <v>109</v>
      </c>
      <c r="AJ183" s="10" t="s">
        <v>110</v>
      </c>
      <c r="AK183" s="12" t="s">
        <v>111</v>
      </c>
      <c r="AL183" s="44" t="s">
        <v>109</v>
      </c>
      <c r="AM183" s="10" t="s">
        <v>110</v>
      </c>
      <c r="AN183" s="12" t="s">
        <v>111</v>
      </c>
      <c r="AP183" s="45" t="s">
        <v>108</v>
      </c>
      <c r="AQ183" s="46"/>
      <c r="AR183" s="47"/>
      <c r="AS183" s="12" t="s">
        <v>109</v>
      </c>
      <c r="AT183" s="10" t="s">
        <v>110</v>
      </c>
      <c r="AU183" s="12" t="s">
        <v>111</v>
      </c>
      <c r="AV183" s="44" t="s">
        <v>109</v>
      </c>
      <c r="AW183" s="10" t="s">
        <v>110</v>
      </c>
      <c r="AX183" s="12" t="s">
        <v>111</v>
      </c>
      <c r="AZ183" s="45" t="s">
        <v>108</v>
      </c>
      <c r="BA183" s="46"/>
      <c r="BB183" s="47"/>
      <c r="BC183" s="12" t="s">
        <v>109</v>
      </c>
      <c r="BD183" s="10" t="s">
        <v>110</v>
      </c>
      <c r="BE183" s="12" t="s">
        <v>111</v>
      </c>
      <c r="BF183" s="44" t="s">
        <v>109</v>
      </c>
      <c r="BG183" s="10" t="s">
        <v>110</v>
      </c>
      <c r="BH183" s="12" t="s">
        <v>111</v>
      </c>
    </row>
    <row r="184" spans="1:60" x14ac:dyDescent="0.2">
      <c r="A184" s="2">
        <v>183</v>
      </c>
      <c r="B184" s="29">
        <v>44368</v>
      </c>
      <c r="C184" s="30"/>
      <c r="D184" s="30" t="str">
        <f t="shared" ca="1" si="6"/>
        <v>NA</v>
      </c>
      <c r="E184" s="31" t="str">
        <f t="shared" ca="1" si="7"/>
        <v>NA</v>
      </c>
      <c r="F184" s="66"/>
      <c r="G184" s="33" t="str">
        <f ca="1">IF(B183&lt;TODAY(), AVERAGE(A$8:A183), "NA")</f>
        <v>NA</v>
      </c>
      <c r="H184" s="31" t="str">
        <f ca="1">IF(B183&lt;TODAY(), AVERAGE(E$8:E183), "NA")</f>
        <v>NA</v>
      </c>
      <c r="I184" s="39" t="str">
        <f ca="1">IF(B183&lt;TODAY(), (SUMPRODUCT(A$8:A183,E$8:E183) - G184*SUM(E$8:E183) - H184*SUM(A$8:A183) + (A184-7)*G184*H184)/(SUMPRODUCT(A$8:A183,A$8:A183) - 2*G184*SUM(A$8:A183) + (A184-7)*G184*G184), "NA")</f>
        <v>NA</v>
      </c>
      <c r="J184" s="40" t="str">
        <f t="shared" ca="1" si="8"/>
        <v>NA</v>
      </c>
      <c r="L184" s="48" t="s">
        <v>112</v>
      </c>
      <c r="M184" s="49"/>
      <c r="N184" s="50">
        <v>44236</v>
      </c>
      <c r="O184" s="9" t="s">
        <v>4</v>
      </c>
      <c r="P184" s="51">
        <v>44250</v>
      </c>
      <c r="Q184" s="9">
        <v>14</v>
      </c>
      <c r="R184" s="52" t="s">
        <v>8</v>
      </c>
      <c r="S184" s="51">
        <v>44260</v>
      </c>
      <c r="T184" s="9">
        <v>24</v>
      </c>
      <c r="V184" s="48" t="s">
        <v>112</v>
      </c>
      <c r="W184" s="49"/>
      <c r="X184" s="50">
        <v>44236</v>
      </c>
      <c r="Y184" s="9" t="s">
        <v>4</v>
      </c>
      <c r="Z184" s="51">
        <v>44250</v>
      </c>
      <c r="AA184" s="9">
        <v>14</v>
      </c>
      <c r="AB184" s="52" t="s">
        <v>8</v>
      </c>
      <c r="AC184" s="51">
        <v>44260</v>
      </c>
      <c r="AD184" s="9">
        <v>24</v>
      </c>
      <c r="AF184" s="48" t="s">
        <v>112</v>
      </c>
      <c r="AG184" s="49"/>
      <c r="AH184" s="50">
        <v>44236</v>
      </c>
      <c r="AI184" s="9" t="s">
        <v>4</v>
      </c>
      <c r="AJ184" s="51">
        <v>44250</v>
      </c>
      <c r="AK184" s="9">
        <v>14</v>
      </c>
      <c r="AL184" s="52" t="s">
        <v>8</v>
      </c>
      <c r="AM184" s="51">
        <v>44261</v>
      </c>
      <c r="AN184" s="9">
        <v>25</v>
      </c>
      <c r="AP184" s="48" t="s">
        <v>112</v>
      </c>
      <c r="AQ184" s="49"/>
      <c r="AR184" s="50">
        <v>44236</v>
      </c>
      <c r="AS184" s="9" t="s">
        <v>4</v>
      </c>
      <c r="AT184" s="51">
        <v>44250</v>
      </c>
      <c r="AU184" s="9">
        <v>14</v>
      </c>
      <c r="AV184" s="52" t="s">
        <v>8</v>
      </c>
      <c r="AW184" s="51">
        <v>44260</v>
      </c>
      <c r="AX184" s="9">
        <v>24</v>
      </c>
      <c r="AZ184" s="48" t="s">
        <v>112</v>
      </c>
      <c r="BA184" s="49"/>
      <c r="BB184" s="50">
        <v>44236</v>
      </c>
      <c r="BC184" s="9" t="s">
        <v>4</v>
      </c>
      <c r="BD184" s="51">
        <v>44250</v>
      </c>
      <c r="BE184" s="9">
        <v>14</v>
      </c>
      <c r="BF184" s="52" t="s">
        <v>8</v>
      </c>
      <c r="BG184" s="51">
        <v>44260</v>
      </c>
      <c r="BH184" s="9">
        <v>24</v>
      </c>
    </row>
    <row r="185" spans="1:60" x14ac:dyDescent="0.2">
      <c r="A185" s="2">
        <v>184</v>
      </c>
      <c r="B185" s="29">
        <v>44369</v>
      </c>
      <c r="C185" s="30"/>
      <c r="D185" s="30" t="str">
        <f t="shared" ca="1" si="6"/>
        <v>NA</v>
      </c>
      <c r="E185" s="31" t="str">
        <f t="shared" ca="1" si="7"/>
        <v>NA</v>
      </c>
      <c r="F185" s="66"/>
      <c r="G185" s="33" t="str">
        <f ca="1">IF(B184&lt;TODAY(), AVERAGE(A$8:A184), "NA")</f>
        <v>NA</v>
      </c>
      <c r="H185" s="31" t="str">
        <f ca="1">IF(B184&lt;TODAY(), AVERAGE(E$8:E184), "NA")</f>
        <v>NA</v>
      </c>
      <c r="I185" s="39" t="str">
        <f ca="1">IF(B184&lt;TODAY(), (SUMPRODUCT(A$8:A184,E$8:E184) - G185*SUM(E$8:E184) - H185*SUM(A$8:A184) + (A185-7)*G185*H185)/(SUMPRODUCT(A$8:A184,A$8:A184) - 2*G185*SUM(A$8:A184) + (A185-7)*G185*G185), "NA")</f>
        <v>NA</v>
      </c>
      <c r="J185" s="40" t="str">
        <f t="shared" ca="1" si="8"/>
        <v>NA</v>
      </c>
      <c r="L185" s="53" t="s">
        <v>113</v>
      </c>
      <c r="M185" s="54"/>
      <c r="N185" s="55">
        <v>1470.8227142857152</v>
      </c>
      <c r="O185" s="17" t="s">
        <v>5</v>
      </c>
      <c r="P185" s="56">
        <v>44303</v>
      </c>
      <c r="Q185" s="17">
        <v>67</v>
      </c>
      <c r="R185" s="57" t="s">
        <v>9</v>
      </c>
      <c r="S185" s="56">
        <v>44330</v>
      </c>
      <c r="T185" s="17">
        <v>94</v>
      </c>
      <c r="V185" s="53" t="s">
        <v>113</v>
      </c>
      <c r="W185" s="54"/>
      <c r="X185" s="55">
        <v>1470.8227142857152</v>
      </c>
      <c r="Y185" s="17" t="s">
        <v>5</v>
      </c>
      <c r="Z185" s="56">
        <v>44301</v>
      </c>
      <c r="AA185" s="17">
        <v>65</v>
      </c>
      <c r="AB185" s="57" t="s">
        <v>9</v>
      </c>
      <c r="AC185" s="56">
        <v>44324</v>
      </c>
      <c r="AD185" s="17">
        <v>88</v>
      </c>
      <c r="AF185" s="53" t="s">
        <v>113</v>
      </c>
      <c r="AG185" s="54"/>
      <c r="AH185" s="55">
        <v>1470.8227142857152</v>
      </c>
      <c r="AI185" s="17" t="s">
        <v>5</v>
      </c>
      <c r="AJ185" s="56">
        <v>44310</v>
      </c>
      <c r="AK185" s="17">
        <v>74</v>
      </c>
      <c r="AL185" s="57" t="s">
        <v>9</v>
      </c>
      <c r="AM185" s="56">
        <v>44343</v>
      </c>
      <c r="AN185" s="17">
        <v>107</v>
      </c>
      <c r="AP185" s="53" t="s">
        <v>113</v>
      </c>
      <c r="AQ185" s="54"/>
      <c r="AR185" s="55">
        <v>1470.8227142857152</v>
      </c>
      <c r="AS185" s="17" t="s">
        <v>5</v>
      </c>
      <c r="AT185" s="56">
        <v>44289</v>
      </c>
      <c r="AU185" s="17">
        <v>53</v>
      </c>
      <c r="AV185" s="57" t="s">
        <v>9</v>
      </c>
      <c r="AW185" s="56">
        <v>44309</v>
      </c>
      <c r="AX185" s="17">
        <v>73</v>
      </c>
      <c r="AZ185" s="53" t="s">
        <v>113</v>
      </c>
      <c r="BA185" s="54"/>
      <c r="BB185" s="55">
        <v>1470.8227142857152</v>
      </c>
      <c r="BC185" s="17" t="s">
        <v>5</v>
      </c>
      <c r="BD185" s="56">
        <v>44287</v>
      </c>
      <c r="BE185" s="17">
        <v>51</v>
      </c>
      <c r="BF185" s="57" t="s">
        <v>9</v>
      </c>
      <c r="BG185" s="56">
        <v>44297</v>
      </c>
      <c r="BH185" s="17">
        <v>61</v>
      </c>
    </row>
    <row r="186" spans="1:60" x14ac:dyDescent="0.2">
      <c r="A186" s="2">
        <v>185</v>
      </c>
      <c r="B186" s="29">
        <v>44370</v>
      </c>
      <c r="C186" s="30"/>
      <c r="D186" s="30" t="str">
        <f t="shared" ca="1" si="6"/>
        <v>NA</v>
      </c>
      <c r="E186" s="31" t="str">
        <f t="shared" ca="1" si="7"/>
        <v>NA</v>
      </c>
      <c r="F186" s="66"/>
      <c r="G186" s="33" t="str">
        <f ca="1">IF(B185&lt;TODAY(), AVERAGE(A$8:A185), "NA")</f>
        <v>NA</v>
      </c>
      <c r="H186" s="31" t="str">
        <f ca="1">IF(B185&lt;TODAY(), AVERAGE(E$8:E185), "NA")</f>
        <v>NA</v>
      </c>
      <c r="I186" s="39" t="str">
        <f ca="1">IF(B185&lt;TODAY(), (SUMPRODUCT(A$8:A185,E$8:E185) - G186*SUM(E$8:E185) - H186*SUM(A$8:A185) + (A186-7)*G186*H186)/(SUMPRODUCT(A$8:A185,A$8:A185) - 2*G186*SUM(A$8:A185) + (A186-7)*G186*G186), "NA")</f>
        <v>NA</v>
      </c>
      <c r="J186" s="40" t="str">
        <f t="shared" ca="1" si="8"/>
        <v>NA</v>
      </c>
      <c r="L186" s="53" t="s">
        <v>114</v>
      </c>
      <c r="M186" s="54"/>
      <c r="N186" s="58">
        <v>50</v>
      </c>
      <c r="O186" s="17" t="s">
        <v>6</v>
      </c>
      <c r="P186" s="56">
        <v>44391</v>
      </c>
      <c r="Q186" s="17">
        <v>155</v>
      </c>
      <c r="R186" s="57" t="s">
        <v>10</v>
      </c>
      <c r="S186" s="56">
        <v>44440</v>
      </c>
      <c r="T186" s="17">
        <v>204</v>
      </c>
      <c r="V186" s="53" t="s">
        <v>115</v>
      </c>
      <c r="W186" s="54"/>
      <c r="X186" s="58">
        <v>1555.093980541053</v>
      </c>
      <c r="Y186" s="17" t="s">
        <v>6</v>
      </c>
      <c r="Z186" s="56">
        <v>44384</v>
      </c>
      <c r="AA186" s="17">
        <v>148</v>
      </c>
      <c r="AB186" s="57" t="s">
        <v>10</v>
      </c>
      <c r="AC186" s="56">
        <v>44431</v>
      </c>
      <c r="AD186" s="17">
        <v>195</v>
      </c>
      <c r="AF186" s="53" t="s">
        <v>115</v>
      </c>
      <c r="AG186" s="54"/>
      <c r="AH186" s="58">
        <v>1250</v>
      </c>
      <c r="AI186" s="17" t="s">
        <v>6</v>
      </c>
      <c r="AJ186" s="56">
        <v>44419</v>
      </c>
      <c r="AK186" s="17">
        <v>183</v>
      </c>
      <c r="AL186" s="57" t="s">
        <v>10</v>
      </c>
      <c r="AM186" s="56">
        <v>44478</v>
      </c>
      <c r="AN186" s="17">
        <v>242</v>
      </c>
      <c r="AP186" s="53" t="s">
        <v>115</v>
      </c>
      <c r="AQ186" s="54"/>
      <c r="AR186" s="58">
        <v>2000</v>
      </c>
      <c r="AS186" s="17" t="s">
        <v>6</v>
      </c>
      <c r="AT186" s="56">
        <v>44355</v>
      </c>
      <c r="AU186" s="17">
        <v>119</v>
      </c>
      <c r="AV186" s="57" t="s">
        <v>10</v>
      </c>
      <c r="AW186" s="56">
        <v>44390</v>
      </c>
      <c r="AX186" s="17">
        <v>154</v>
      </c>
      <c r="AZ186" s="53" t="s">
        <v>115</v>
      </c>
      <c r="BA186" s="54"/>
      <c r="BB186" s="58">
        <v>3000</v>
      </c>
      <c r="BC186" s="17" t="s">
        <v>6</v>
      </c>
      <c r="BD186" s="56">
        <v>44329</v>
      </c>
      <c r="BE186" s="17">
        <v>93</v>
      </c>
      <c r="BF186" s="57" t="s">
        <v>10</v>
      </c>
      <c r="BG186" s="56">
        <v>44352</v>
      </c>
      <c r="BH186" s="17">
        <v>116</v>
      </c>
    </row>
    <row r="187" spans="1:60" x14ac:dyDescent="0.2">
      <c r="A187" s="2">
        <v>186</v>
      </c>
      <c r="B187" s="29">
        <v>44371</v>
      </c>
      <c r="C187" s="30"/>
      <c r="D187" s="30" t="str">
        <f t="shared" ca="1" si="6"/>
        <v>NA</v>
      </c>
      <c r="E187" s="31" t="str">
        <f t="shared" ca="1" si="7"/>
        <v>NA</v>
      </c>
      <c r="F187" s="66"/>
      <c r="G187" s="33" t="str">
        <f ca="1">IF(B186&lt;TODAY(), AVERAGE(A$8:A186), "NA")</f>
        <v>NA</v>
      </c>
      <c r="H187" s="31" t="str">
        <f ca="1">IF(B186&lt;TODAY(), AVERAGE(E$8:E186), "NA")</f>
        <v>NA</v>
      </c>
      <c r="I187" s="39" t="str">
        <f ca="1">IF(B186&lt;TODAY(), (SUMPRODUCT(A$8:A186,E$8:E186) - G187*SUM(E$8:E186) - H187*SUM(A$8:A186) + (A187-7)*G187*H187)/(SUMPRODUCT(A$8:A186,A$8:A186) - 2*G187*SUM(A$8:A186) + (A187-7)*G187*G187), "NA")</f>
        <v>NA</v>
      </c>
      <c r="J187" s="40" t="str">
        <f t="shared" ca="1" si="8"/>
        <v>NA</v>
      </c>
      <c r="L187" s="53" t="s">
        <v>116</v>
      </c>
      <c r="M187" s="54"/>
      <c r="N187" s="59">
        <v>32.434493679078365</v>
      </c>
      <c r="O187" s="17" t="s">
        <v>7</v>
      </c>
      <c r="P187" s="56">
        <v>44479</v>
      </c>
      <c r="Q187" s="17">
        <v>243</v>
      </c>
      <c r="R187" s="57" t="s">
        <v>11</v>
      </c>
      <c r="S187" s="56">
        <v>44550</v>
      </c>
      <c r="T187" s="17">
        <v>314</v>
      </c>
      <c r="V187" s="53" t="s">
        <v>117</v>
      </c>
      <c r="W187" s="54"/>
      <c r="X187" s="58">
        <v>0</v>
      </c>
      <c r="Y187" s="17" t="s">
        <v>7</v>
      </c>
      <c r="Z187" s="56">
        <v>44466</v>
      </c>
      <c r="AA187" s="17">
        <v>230</v>
      </c>
      <c r="AB187" s="57" t="s">
        <v>11</v>
      </c>
      <c r="AC187" s="56">
        <v>44535</v>
      </c>
      <c r="AD187" s="17">
        <v>299</v>
      </c>
      <c r="AF187" s="53" t="s">
        <v>117</v>
      </c>
      <c r="AG187" s="54"/>
      <c r="AH187" s="58">
        <v>0</v>
      </c>
      <c r="AI187" s="17" t="s">
        <v>7</v>
      </c>
      <c r="AJ187" s="56">
        <v>44522</v>
      </c>
      <c r="AK187" s="17">
        <v>286</v>
      </c>
      <c r="AL187" s="57" t="s">
        <v>11</v>
      </c>
      <c r="AM187" s="56">
        <v>44605</v>
      </c>
      <c r="AN187" s="17">
        <v>369</v>
      </c>
      <c r="AP187" s="53" t="s">
        <v>117</v>
      </c>
      <c r="AQ187" s="54"/>
      <c r="AR187" s="58">
        <v>14</v>
      </c>
      <c r="AS187" s="17" t="s">
        <v>7</v>
      </c>
      <c r="AT187" s="56">
        <v>44419</v>
      </c>
      <c r="AU187" s="17">
        <v>183</v>
      </c>
      <c r="AV187" s="57" t="s">
        <v>11</v>
      </c>
      <c r="AW187" s="56">
        <v>44473</v>
      </c>
      <c r="AX187" s="17">
        <v>237</v>
      </c>
      <c r="AZ187" s="53" t="s">
        <v>117</v>
      </c>
      <c r="BA187" s="54"/>
      <c r="BB187" s="58">
        <v>45</v>
      </c>
      <c r="BC187" s="17" t="s">
        <v>7</v>
      </c>
      <c r="BD187" s="56">
        <v>44371</v>
      </c>
      <c r="BE187" s="17">
        <v>135</v>
      </c>
      <c r="BF187" s="57" t="s">
        <v>11</v>
      </c>
      <c r="BG187" s="56">
        <v>44406</v>
      </c>
      <c r="BH187" s="17">
        <v>170</v>
      </c>
    </row>
    <row r="188" spans="1:60" x14ac:dyDescent="0.2">
      <c r="A188" s="2">
        <v>187</v>
      </c>
      <c r="B188" s="29">
        <v>44372</v>
      </c>
      <c r="C188" s="30"/>
      <c r="D188" s="30" t="str">
        <f t="shared" ca="1" si="6"/>
        <v>NA</v>
      </c>
      <c r="E188" s="31" t="str">
        <f t="shared" ca="1" si="7"/>
        <v>NA</v>
      </c>
      <c r="F188" s="66"/>
      <c r="G188" s="33" t="str">
        <f ca="1">IF(B187&lt;TODAY(), AVERAGE(A$8:A187), "NA")</f>
        <v>NA</v>
      </c>
      <c r="H188" s="31" t="str">
        <f ca="1">IF(B187&lt;TODAY(), AVERAGE(E$8:E187), "NA")</f>
        <v>NA</v>
      </c>
      <c r="I188" s="39" t="str">
        <f ca="1">IF(B187&lt;TODAY(), (SUMPRODUCT(A$8:A187,E$8:E187) - G188*SUM(E$8:E187) - H188*SUM(A$8:A187) + (A188-7)*G188*H188)/(SUMPRODUCT(A$8:A187,A$8:A187) - 2*G188*SUM(A$8:A187) + (A188-7)*G188*G188), "NA")</f>
        <v>NA</v>
      </c>
      <c r="J188" s="40" t="str">
        <f t="shared" ca="1" si="8"/>
        <v>NA</v>
      </c>
      <c r="L188" s="60" t="s">
        <v>118</v>
      </c>
      <c r="M188" s="61"/>
      <c r="N188" s="62">
        <v>-66.630703412865273</v>
      </c>
      <c r="O188" s="63" t="s">
        <v>119</v>
      </c>
      <c r="P188" s="64">
        <v>44273</v>
      </c>
      <c r="Q188" s="20">
        <v>37</v>
      </c>
      <c r="R188" s="65" t="s">
        <v>12</v>
      </c>
      <c r="S188" s="64">
        <v>44665</v>
      </c>
      <c r="T188" s="20">
        <v>429</v>
      </c>
      <c r="V188" s="60" t="s">
        <v>120</v>
      </c>
      <c r="W188" s="61"/>
      <c r="X188" s="63">
        <v>1555.093980541053</v>
      </c>
      <c r="Y188" s="63" t="s">
        <v>119</v>
      </c>
      <c r="Z188" s="64">
        <v>44271</v>
      </c>
      <c r="AA188" s="20">
        <v>35</v>
      </c>
      <c r="AB188" s="65" t="s">
        <v>12</v>
      </c>
      <c r="AC188" s="64">
        <v>44640</v>
      </c>
      <c r="AD188" s="20">
        <v>404</v>
      </c>
      <c r="AF188" s="60" t="s">
        <v>120</v>
      </c>
      <c r="AG188" s="61"/>
      <c r="AH188" s="63">
        <v>1250</v>
      </c>
      <c r="AI188" s="63" t="s">
        <v>119</v>
      </c>
      <c r="AJ188" s="64">
        <v>44280</v>
      </c>
      <c r="AK188" s="20">
        <v>44</v>
      </c>
      <c r="AL188" s="65" t="s">
        <v>12</v>
      </c>
      <c r="AM188" s="64">
        <v>44735</v>
      </c>
      <c r="AN188" s="20">
        <v>499</v>
      </c>
      <c r="AP188" s="60" t="s">
        <v>120</v>
      </c>
      <c r="AQ188" s="61"/>
      <c r="AR188" s="63">
        <v>1555.093980541053</v>
      </c>
      <c r="AS188" s="63" t="s">
        <v>119</v>
      </c>
      <c r="AT188" s="64">
        <v>44265</v>
      </c>
      <c r="AU188" s="20">
        <v>29</v>
      </c>
      <c r="AV188" s="65" t="s">
        <v>12</v>
      </c>
      <c r="AW188" s="64">
        <v>44557</v>
      </c>
      <c r="AX188" s="20">
        <v>321</v>
      </c>
      <c r="AZ188" s="60" t="s">
        <v>120</v>
      </c>
      <c r="BA188" s="61"/>
      <c r="BB188" s="63">
        <v>1555.093980541053</v>
      </c>
      <c r="BC188" s="63" t="s">
        <v>119</v>
      </c>
      <c r="BD188" s="64">
        <v>44263</v>
      </c>
      <c r="BE188" s="20">
        <v>27</v>
      </c>
      <c r="BF188" s="65" t="s">
        <v>12</v>
      </c>
      <c r="BG188" s="64">
        <v>44462</v>
      </c>
      <c r="BH188" s="20">
        <v>226</v>
      </c>
    </row>
    <row r="189" spans="1:60" x14ac:dyDescent="0.2">
      <c r="A189" s="2">
        <v>188</v>
      </c>
      <c r="B189" s="29">
        <v>44373</v>
      </c>
      <c r="C189" s="30"/>
      <c r="D189" s="30" t="str">
        <f t="shared" ca="1" si="6"/>
        <v>NA</v>
      </c>
      <c r="E189" s="31" t="str">
        <f t="shared" ca="1" si="7"/>
        <v>NA</v>
      </c>
      <c r="F189" s="66"/>
      <c r="G189" s="33" t="str">
        <f ca="1">IF(B188&lt;TODAY(), AVERAGE(A$8:A188), "NA")</f>
        <v>NA</v>
      </c>
      <c r="H189" s="31" t="str">
        <f ca="1">IF(B188&lt;TODAY(), AVERAGE(E$8:E188), "NA")</f>
        <v>NA</v>
      </c>
      <c r="I189" s="39" t="str">
        <f ca="1">IF(B188&lt;TODAY(), (SUMPRODUCT(A$8:A188,E$8:E188) - G189*SUM(E$8:E188) - H189*SUM(A$8:A188) + (A189-7)*G189*H189)/(SUMPRODUCT(A$8:A188,A$8:A188) - 2*G189*SUM(A$8:A188) + (A189-7)*G189*G189), "NA")</f>
        <v>NA</v>
      </c>
      <c r="J189" s="40" t="str">
        <f t="shared" ca="1" si="8"/>
        <v>NA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25"/>
      <c r="W189" s="35"/>
      <c r="X189" s="35"/>
      <c r="Y189" s="35"/>
      <c r="Z189" s="35"/>
      <c r="AA189" s="35"/>
      <c r="AB189" s="35"/>
      <c r="AC189" s="35"/>
      <c r="AD189" s="35"/>
      <c r="AE189" s="35"/>
      <c r="AG189" s="35"/>
      <c r="AH189" s="35"/>
      <c r="AI189" s="35"/>
      <c r="AJ189" s="35"/>
      <c r="AK189" s="35"/>
      <c r="AL189" s="35"/>
      <c r="AM189" s="35"/>
      <c r="AN189" s="35"/>
      <c r="AO189" s="35"/>
      <c r="AQ189" s="5"/>
      <c r="AR189" s="5"/>
      <c r="AS189" s="5"/>
      <c r="AT189" s="5"/>
      <c r="AU189" s="5"/>
      <c r="AV189" s="5"/>
      <c r="AW189" s="5"/>
      <c r="AX189" s="5"/>
      <c r="AY189" s="5"/>
      <c r="BA189" s="5"/>
      <c r="BB189" s="5"/>
      <c r="BC189" s="5"/>
      <c r="BD189" s="5"/>
      <c r="BE189" s="5"/>
      <c r="BF189" s="5"/>
      <c r="BG189" s="5"/>
    </row>
    <row r="190" spans="1:60" x14ac:dyDescent="0.2">
      <c r="A190" s="2">
        <v>189</v>
      </c>
      <c r="B190" s="29">
        <v>44374</v>
      </c>
      <c r="C190" s="30"/>
      <c r="D190" s="30" t="str">
        <f t="shared" ca="1" si="6"/>
        <v>NA</v>
      </c>
      <c r="E190" s="31" t="str">
        <f t="shared" ca="1" si="7"/>
        <v>NA</v>
      </c>
      <c r="F190" s="66"/>
      <c r="G190" s="33" t="str">
        <f ca="1">IF(B189&lt;TODAY(), AVERAGE(A$8:A189), "NA")</f>
        <v>NA</v>
      </c>
      <c r="H190" s="31" t="str">
        <f ca="1">IF(B189&lt;TODAY(), AVERAGE(E$8:E189), "NA")</f>
        <v>NA</v>
      </c>
      <c r="I190" s="39" t="str">
        <f ca="1">IF(B189&lt;TODAY(), (SUMPRODUCT(A$8:A189,E$8:E189) - G190*SUM(E$8:E189) - H190*SUM(A$8:A189) + (A190-7)*G190*H190)/(SUMPRODUCT(A$8:A189,A$8:A189) - 2*G190*SUM(A$8:A189) + (A190-7)*G190*G190), "NA")</f>
        <v>NA</v>
      </c>
      <c r="J190" s="40" t="str">
        <f t="shared" ca="1" si="8"/>
        <v>NA</v>
      </c>
      <c r="L190" s="37" t="str">
        <f>CONCATENATE("Vaccination schedule based on 7 day average daily doses given as of ", MONTH(N192-1), "/", DAY(N192-1), "/", YEAR(N192-1))</f>
        <v>Vaccination schedule based on 7 day average daily doses given as of 2/7/2021</v>
      </c>
      <c r="M190" s="37"/>
      <c r="N190" s="37"/>
      <c r="O190" s="37"/>
      <c r="P190" s="37"/>
      <c r="Q190" s="37"/>
      <c r="R190" s="37"/>
      <c r="S190" s="37"/>
      <c r="T190" s="37"/>
      <c r="U190" s="38"/>
      <c r="V190" s="37" t="str">
        <f>CONCATENATE("Vaccination schedule based on hitting the predicted average of ", FIXED(1000*X194, -3), " doses per day as of ",  MONTH(X192-1), "/", DAY(X192-1), "/", YEAR(X192-1))</f>
        <v>Vaccination schedule based on hitting the predicted average of 1,529,000 doses per day as of 2/7/2021</v>
      </c>
      <c r="W190" s="37"/>
      <c r="X190" s="37"/>
      <c r="Y190" s="37"/>
      <c r="Z190" s="37"/>
      <c r="AA190" s="37"/>
      <c r="AB190" s="37"/>
      <c r="AC190" s="37"/>
      <c r="AD190" s="37"/>
      <c r="AE190" s="38"/>
      <c r="AF190" s="37" t="str">
        <f>CONCATENATE("Vaccination schedule based on hitting target of ", FIXED(1000*AH194,0), " doses per day")</f>
        <v>Vaccination schedule based on hitting target of 1,250,000 doses per day</v>
      </c>
      <c r="AG190" s="37"/>
      <c r="AH190" s="37"/>
      <c r="AI190" s="37"/>
      <c r="AJ190" s="37"/>
      <c r="AK190" s="37"/>
      <c r="AL190" s="37"/>
      <c r="AM190" s="37"/>
      <c r="AN190" s="37"/>
      <c r="AO190" s="38"/>
      <c r="AP190" s="37" t="str">
        <f>CONCATENATE("Vaccination schedule based on hitting target of ", FIXED(1000*AR194,0), " doses per day")</f>
        <v>Vaccination schedule based on hitting target of 2,000,000 doses per day</v>
      </c>
      <c r="AQ190" s="37"/>
      <c r="AR190" s="37"/>
      <c r="AS190" s="37"/>
      <c r="AT190" s="37"/>
      <c r="AU190" s="37"/>
      <c r="AV190" s="37"/>
      <c r="AW190" s="37"/>
      <c r="AX190" s="37"/>
      <c r="AZ190" s="36" t="str">
        <f>CONCATENATE("Vaccination schedule based on hitting target of ", FIXED(1000*BB194,0), " doses per day")</f>
        <v>Vaccination schedule based on hitting target of 3,000,000 doses per day</v>
      </c>
      <c r="BA190" s="36"/>
      <c r="BB190" s="36"/>
      <c r="BC190" s="36"/>
      <c r="BD190" s="36"/>
      <c r="BE190" s="36"/>
      <c r="BF190" s="36"/>
      <c r="BG190" s="36"/>
      <c r="BH190" s="36"/>
    </row>
    <row r="191" spans="1:60" x14ac:dyDescent="0.2">
      <c r="A191" s="2">
        <v>190</v>
      </c>
      <c r="B191" s="29">
        <v>44375</v>
      </c>
      <c r="C191" s="30"/>
      <c r="D191" s="30" t="str">
        <f t="shared" ca="1" si="6"/>
        <v>NA</v>
      </c>
      <c r="E191" s="31" t="str">
        <f t="shared" ca="1" si="7"/>
        <v>NA</v>
      </c>
      <c r="F191" s="66"/>
      <c r="G191" s="33" t="str">
        <f ca="1">IF(B190&lt;TODAY(), AVERAGE(A$8:A190), "NA")</f>
        <v>NA</v>
      </c>
      <c r="H191" s="31" t="str">
        <f ca="1">IF(B190&lt;TODAY(), AVERAGE(E$8:E190), "NA")</f>
        <v>NA</v>
      </c>
      <c r="I191" s="39" t="str">
        <f ca="1">IF(B190&lt;TODAY(), (SUMPRODUCT(A$8:A190,E$8:E190) - G191*SUM(E$8:E190) - H191*SUM(A$8:A190) + (A191-7)*G191*H191)/(SUMPRODUCT(A$8:A190,A$8:A190) - 2*G191*SUM(A$8:A190) + (A191-7)*G191*G191), "NA")</f>
        <v>NA</v>
      </c>
      <c r="J191" s="40" t="str">
        <f t="shared" ca="1" si="8"/>
        <v>NA</v>
      </c>
      <c r="L191" s="41" t="s">
        <v>108</v>
      </c>
      <c r="M191" s="42"/>
      <c r="N191" s="43"/>
      <c r="O191" s="44" t="s">
        <v>109</v>
      </c>
      <c r="P191" s="10" t="s">
        <v>110</v>
      </c>
      <c r="Q191" s="12" t="s">
        <v>111</v>
      </c>
      <c r="R191" s="44" t="s">
        <v>109</v>
      </c>
      <c r="S191" s="10" t="s">
        <v>110</v>
      </c>
      <c r="T191" s="12" t="s">
        <v>111</v>
      </c>
      <c r="V191" s="45" t="s">
        <v>108</v>
      </c>
      <c r="W191" s="46"/>
      <c r="X191" s="47"/>
      <c r="Y191" s="12" t="s">
        <v>109</v>
      </c>
      <c r="Z191" s="10" t="s">
        <v>110</v>
      </c>
      <c r="AA191" s="12" t="s">
        <v>111</v>
      </c>
      <c r="AB191" s="44" t="s">
        <v>109</v>
      </c>
      <c r="AC191" s="10" t="s">
        <v>110</v>
      </c>
      <c r="AD191" s="12" t="s">
        <v>111</v>
      </c>
      <c r="AF191" s="45" t="s">
        <v>108</v>
      </c>
      <c r="AG191" s="46"/>
      <c r="AH191" s="47"/>
      <c r="AI191" s="12" t="s">
        <v>109</v>
      </c>
      <c r="AJ191" s="10" t="s">
        <v>110</v>
      </c>
      <c r="AK191" s="12" t="s">
        <v>111</v>
      </c>
      <c r="AL191" s="44" t="s">
        <v>109</v>
      </c>
      <c r="AM191" s="10" t="s">
        <v>110</v>
      </c>
      <c r="AN191" s="12" t="s">
        <v>111</v>
      </c>
      <c r="AP191" s="45" t="s">
        <v>108</v>
      </c>
      <c r="AQ191" s="46"/>
      <c r="AR191" s="47"/>
      <c r="AS191" s="12" t="s">
        <v>109</v>
      </c>
      <c r="AT191" s="10" t="s">
        <v>110</v>
      </c>
      <c r="AU191" s="12" t="s">
        <v>111</v>
      </c>
      <c r="AV191" s="44" t="s">
        <v>109</v>
      </c>
      <c r="AW191" s="10" t="s">
        <v>110</v>
      </c>
      <c r="AX191" s="12" t="s">
        <v>111</v>
      </c>
      <c r="AZ191" s="45" t="s">
        <v>108</v>
      </c>
      <c r="BA191" s="46"/>
      <c r="BB191" s="47"/>
      <c r="BC191" s="12" t="s">
        <v>109</v>
      </c>
      <c r="BD191" s="10" t="s">
        <v>110</v>
      </c>
      <c r="BE191" s="12" t="s">
        <v>111</v>
      </c>
      <c r="BF191" s="44" t="s">
        <v>109</v>
      </c>
      <c r="BG191" s="10" t="s">
        <v>110</v>
      </c>
      <c r="BH191" s="12" t="s">
        <v>111</v>
      </c>
    </row>
    <row r="192" spans="1:60" x14ac:dyDescent="0.2">
      <c r="A192" s="2">
        <v>191</v>
      </c>
      <c r="B192" s="29">
        <v>44376</v>
      </c>
      <c r="C192" s="30"/>
      <c r="D192" s="30" t="str">
        <f t="shared" ca="1" si="6"/>
        <v>NA</v>
      </c>
      <c r="E192" s="31" t="str">
        <f t="shared" ca="1" si="7"/>
        <v>NA</v>
      </c>
      <c r="F192" s="66"/>
      <c r="G192" s="33" t="str">
        <f ca="1">IF(B191&lt;TODAY(), AVERAGE(A$8:A191), "NA")</f>
        <v>NA</v>
      </c>
      <c r="H192" s="31" t="str">
        <f ca="1">IF(B191&lt;TODAY(), AVERAGE(E$8:E191), "NA")</f>
        <v>NA</v>
      </c>
      <c r="I192" s="39" t="str">
        <f ca="1">IF(B191&lt;TODAY(), (SUMPRODUCT(A$8:A191,E$8:E191) - G192*SUM(E$8:E191) - H192*SUM(A$8:A191) + (A192-7)*G192*H192)/(SUMPRODUCT(A$8:A191,A$8:A191) - 2*G192*SUM(A$8:A191) + (A192-7)*G192*G192), "NA")</f>
        <v>NA</v>
      </c>
      <c r="J192" s="40" t="str">
        <f t="shared" ca="1" si="8"/>
        <v>NA</v>
      </c>
      <c r="L192" s="48" t="s">
        <v>112</v>
      </c>
      <c r="M192" s="49"/>
      <c r="N192" s="50">
        <v>44235</v>
      </c>
      <c r="O192" s="9" t="s">
        <v>4</v>
      </c>
      <c r="P192" s="51">
        <v>44250</v>
      </c>
      <c r="Q192" s="9">
        <v>15</v>
      </c>
      <c r="R192" s="52" t="s">
        <v>8</v>
      </c>
      <c r="S192" s="51">
        <v>44260</v>
      </c>
      <c r="T192" s="9">
        <v>25</v>
      </c>
      <c r="V192" s="48" t="s">
        <v>112</v>
      </c>
      <c r="W192" s="49"/>
      <c r="X192" s="50">
        <v>44235</v>
      </c>
      <c r="Y192" s="9" t="s">
        <v>4</v>
      </c>
      <c r="Z192" s="51">
        <v>44250</v>
      </c>
      <c r="AA192" s="9">
        <v>15</v>
      </c>
      <c r="AB192" s="52" t="s">
        <v>8</v>
      </c>
      <c r="AC192" s="51">
        <v>44260</v>
      </c>
      <c r="AD192" s="9">
        <v>25</v>
      </c>
      <c r="AF192" s="48" t="s">
        <v>112</v>
      </c>
      <c r="AG192" s="49"/>
      <c r="AH192" s="50">
        <v>44235</v>
      </c>
      <c r="AI192" s="9" t="s">
        <v>4</v>
      </c>
      <c r="AJ192" s="51">
        <v>44250</v>
      </c>
      <c r="AK192" s="9">
        <v>15</v>
      </c>
      <c r="AL192" s="52" t="s">
        <v>8</v>
      </c>
      <c r="AM192" s="51">
        <v>44261</v>
      </c>
      <c r="AN192" s="9">
        <v>26</v>
      </c>
      <c r="AP192" s="48" t="s">
        <v>112</v>
      </c>
      <c r="AQ192" s="49"/>
      <c r="AR192" s="50">
        <v>44235</v>
      </c>
      <c r="AS192" s="9" t="s">
        <v>4</v>
      </c>
      <c r="AT192" s="51">
        <v>44250</v>
      </c>
      <c r="AU192" s="9">
        <v>15</v>
      </c>
      <c r="AV192" s="52" t="s">
        <v>8</v>
      </c>
      <c r="AW192" s="51">
        <v>44260</v>
      </c>
      <c r="AX192" s="9">
        <v>25</v>
      </c>
      <c r="AZ192" s="48" t="s">
        <v>112</v>
      </c>
      <c r="BA192" s="49"/>
      <c r="BB192" s="50">
        <v>44235</v>
      </c>
      <c r="BC192" s="9" t="s">
        <v>4</v>
      </c>
      <c r="BD192" s="51">
        <v>44250</v>
      </c>
      <c r="BE192" s="9">
        <v>15</v>
      </c>
      <c r="BF192" s="52" t="s">
        <v>8</v>
      </c>
      <c r="BG192" s="51">
        <v>44260</v>
      </c>
      <c r="BH192" s="9">
        <v>25</v>
      </c>
    </row>
    <row r="193" spans="1:60" x14ac:dyDescent="0.2">
      <c r="A193" s="2">
        <v>192</v>
      </c>
      <c r="B193" s="29">
        <v>44377</v>
      </c>
      <c r="C193" s="30"/>
      <c r="D193" s="30" t="str">
        <f t="shared" ca="1" si="6"/>
        <v>NA</v>
      </c>
      <c r="E193" s="31" t="str">
        <f t="shared" ca="1" si="7"/>
        <v>NA</v>
      </c>
      <c r="F193" s="66"/>
      <c r="G193" s="33" t="str">
        <f ca="1">IF(B192&lt;TODAY(), AVERAGE(A$8:A192), "NA")</f>
        <v>NA</v>
      </c>
      <c r="H193" s="31" t="str">
        <f ca="1">IF(B192&lt;TODAY(), AVERAGE(E$8:E192), "NA")</f>
        <v>NA</v>
      </c>
      <c r="I193" s="39" t="str">
        <f ca="1">IF(B192&lt;TODAY(), (SUMPRODUCT(A$8:A192,E$8:E192) - G193*SUM(E$8:E192) - H193*SUM(A$8:A192) + (A193-7)*G193*H193)/(SUMPRODUCT(A$8:A192,A$8:A192) - 2*G193*SUM(A$8:A192) + (A193-7)*G193*G193), "NA")</f>
        <v>NA</v>
      </c>
      <c r="J193" s="40" t="str">
        <f t="shared" ca="1" si="8"/>
        <v>NA</v>
      </c>
      <c r="L193" s="53" t="s">
        <v>113</v>
      </c>
      <c r="M193" s="54"/>
      <c r="N193" s="55">
        <v>1455.8151428571432</v>
      </c>
      <c r="O193" s="17" t="s">
        <v>5</v>
      </c>
      <c r="P193" s="56">
        <v>44304</v>
      </c>
      <c r="Q193" s="17">
        <v>69</v>
      </c>
      <c r="R193" s="57" t="s">
        <v>9</v>
      </c>
      <c r="S193" s="56">
        <v>44330</v>
      </c>
      <c r="T193" s="17">
        <v>95</v>
      </c>
      <c r="V193" s="53" t="s">
        <v>113</v>
      </c>
      <c r="W193" s="54"/>
      <c r="X193" s="55">
        <v>1455.8151428571432</v>
      </c>
      <c r="Y193" s="17" t="s">
        <v>5</v>
      </c>
      <c r="Z193" s="56">
        <v>44302</v>
      </c>
      <c r="AA193" s="17">
        <v>67</v>
      </c>
      <c r="AB193" s="57" t="s">
        <v>9</v>
      </c>
      <c r="AC193" s="56">
        <v>44325</v>
      </c>
      <c r="AD193" s="17">
        <v>90</v>
      </c>
      <c r="AF193" s="53" t="s">
        <v>113</v>
      </c>
      <c r="AG193" s="54"/>
      <c r="AH193" s="55">
        <v>1455.8151428571432</v>
      </c>
      <c r="AI193" s="17" t="s">
        <v>5</v>
      </c>
      <c r="AJ193" s="56">
        <v>44310</v>
      </c>
      <c r="AK193" s="17">
        <v>75</v>
      </c>
      <c r="AL193" s="57" t="s">
        <v>9</v>
      </c>
      <c r="AM193" s="56">
        <v>44343</v>
      </c>
      <c r="AN193" s="17">
        <v>108</v>
      </c>
      <c r="AP193" s="53" t="s">
        <v>113</v>
      </c>
      <c r="AQ193" s="54"/>
      <c r="AR193" s="55">
        <v>1455.8151428571432</v>
      </c>
      <c r="AS193" s="17" t="s">
        <v>5</v>
      </c>
      <c r="AT193" s="56">
        <v>44289</v>
      </c>
      <c r="AU193" s="17">
        <v>54</v>
      </c>
      <c r="AV193" s="57" t="s">
        <v>9</v>
      </c>
      <c r="AW193" s="56">
        <v>44309</v>
      </c>
      <c r="AX193" s="17">
        <v>74</v>
      </c>
      <c r="AZ193" s="53" t="s">
        <v>113</v>
      </c>
      <c r="BA193" s="54"/>
      <c r="BB193" s="55">
        <v>1455.8151428571432</v>
      </c>
      <c r="BC193" s="17" t="s">
        <v>5</v>
      </c>
      <c r="BD193" s="56">
        <v>44287</v>
      </c>
      <c r="BE193" s="17">
        <v>52</v>
      </c>
      <c r="BF193" s="57" t="s">
        <v>9</v>
      </c>
      <c r="BG193" s="56">
        <v>44297</v>
      </c>
      <c r="BH193" s="17">
        <v>62</v>
      </c>
    </row>
    <row r="194" spans="1:60" x14ac:dyDescent="0.2">
      <c r="A194" s="2">
        <v>193</v>
      </c>
      <c r="B194" s="29">
        <v>44378</v>
      </c>
      <c r="C194" s="30"/>
      <c r="D194" s="30" t="str">
        <f t="shared" ca="1" si="6"/>
        <v>NA</v>
      </c>
      <c r="E194" s="31" t="str">
        <f t="shared" ca="1" si="7"/>
        <v>NA</v>
      </c>
      <c r="F194" s="66"/>
      <c r="G194" s="33" t="str">
        <f ca="1">IF(B193&lt;TODAY(), AVERAGE(A$8:A193), "NA")</f>
        <v>NA</v>
      </c>
      <c r="H194" s="31" t="str">
        <f ca="1">IF(B193&lt;TODAY(), AVERAGE(E$8:E193), "NA")</f>
        <v>NA</v>
      </c>
      <c r="I194" s="39" t="str">
        <f ca="1">IF(B193&lt;TODAY(), (SUMPRODUCT(A$8:A193,E$8:E193) - G194*SUM(E$8:E193) - H194*SUM(A$8:A193) + (A194-7)*G194*H194)/(SUMPRODUCT(A$8:A193,A$8:A193) - 2*G194*SUM(A$8:A193) + (A194-7)*G194*G194), "NA")</f>
        <v>NA</v>
      </c>
      <c r="J194" s="40" t="str">
        <f t="shared" ca="1" si="8"/>
        <v>NA</v>
      </c>
      <c r="L194" s="53" t="s">
        <v>114</v>
      </c>
      <c r="M194" s="54"/>
      <c r="N194" s="58">
        <v>49</v>
      </c>
      <c r="O194" s="17" t="s">
        <v>6</v>
      </c>
      <c r="P194" s="56">
        <v>44392</v>
      </c>
      <c r="Q194" s="17">
        <v>157</v>
      </c>
      <c r="R194" s="57" t="s">
        <v>10</v>
      </c>
      <c r="S194" s="56">
        <v>44441</v>
      </c>
      <c r="T194" s="17">
        <v>206</v>
      </c>
      <c r="V194" s="53" t="s">
        <v>115</v>
      </c>
      <c r="W194" s="54"/>
      <c r="X194" s="58">
        <v>1529.2585219844023</v>
      </c>
      <c r="Y194" s="17" t="s">
        <v>6</v>
      </c>
      <c r="Z194" s="56">
        <v>44386</v>
      </c>
      <c r="AA194" s="17">
        <v>151</v>
      </c>
      <c r="AB194" s="57" t="s">
        <v>10</v>
      </c>
      <c r="AC194" s="56">
        <v>44433</v>
      </c>
      <c r="AD194" s="17">
        <v>198</v>
      </c>
      <c r="AF194" s="53" t="s">
        <v>115</v>
      </c>
      <c r="AG194" s="54"/>
      <c r="AH194" s="58">
        <v>1250</v>
      </c>
      <c r="AI194" s="17" t="s">
        <v>6</v>
      </c>
      <c r="AJ194" s="56">
        <v>44418</v>
      </c>
      <c r="AK194" s="17">
        <v>183</v>
      </c>
      <c r="AL194" s="57" t="s">
        <v>10</v>
      </c>
      <c r="AM194" s="56">
        <v>44478</v>
      </c>
      <c r="AN194" s="17">
        <v>243</v>
      </c>
      <c r="AP194" s="53" t="s">
        <v>115</v>
      </c>
      <c r="AQ194" s="54"/>
      <c r="AR194" s="58">
        <v>2000</v>
      </c>
      <c r="AS194" s="17" t="s">
        <v>6</v>
      </c>
      <c r="AT194" s="56">
        <v>44355</v>
      </c>
      <c r="AU194" s="17">
        <v>120</v>
      </c>
      <c r="AV194" s="57" t="s">
        <v>10</v>
      </c>
      <c r="AW194" s="56">
        <v>44390</v>
      </c>
      <c r="AX194" s="17">
        <v>155</v>
      </c>
      <c r="AZ194" s="53" t="s">
        <v>115</v>
      </c>
      <c r="BA194" s="54"/>
      <c r="BB194" s="58">
        <v>3000</v>
      </c>
      <c r="BC194" s="17" t="s">
        <v>6</v>
      </c>
      <c r="BD194" s="56">
        <v>44328</v>
      </c>
      <c r="BE194" s="17">
        <v>93</v>
      </c>
      <c r="BF194" s="57" t="s">
        <v>10</v>
      </c>
      <c r="BG194" s="56">
        <v>44352</v>
      </c>
      <c r="BH194" s="17">
        <v>117</v>
      </c>
    </row>
    <row r="195" spans="1:60" x14ac:dyDescent="0.2">
      <c r="A195" s="2">
        <v>194</v>
      </c>
      <c r="B195" s="29">
        <v>44379</v>
      </c>
      <c r="C195" s="30"/>
      <c r="D195" s="30" t="str">
        <f t="shared" ref="D195:D258" ca="1" si="9">IF(B195&lt;TODAY(), C195-C194, "NA")</f>
        <v>NA</v>
      </c>
      <c r="E195" s="31" t="str">
        <f t="shared" ca="1" si="7"/>
        <v>NA</v>
      </c>
      <c r="F195" s="66"/>
      <c r="G195" s="33" t="str">
        <f ca="1">IF(B194&lt;TODAY(), AVERAGE(A$8:A194), "NA")</f>
        <v>NA</v>
      </c>
      <c r="H195" s="31" t="str">
        <f ca="1">IF(B194&lt;TODAY(), AVERAGE(E$8:E194), "NA")</f>
        <v>NA</v>
      </c>
      <c r="I195" s="39" t="str">
        <f ca="1">IF(B194&lt;TODAY(), (SUMPRODUCT(A$8:A194,E$8:E194) - G195*SUM(E$8:E194) - H195*SUM(A$8:A194) + (A195-7)*G195*H195)/(SUMPRODUCT(A$8:A194,A$8:A194) - 2*G195*SUM(A$8:A194) + (A195-7)*G195*G195), "NA")</f>
        <v>NA</v>
      </c>
      <c r="J195" s="40" t="str">
        <f t="shared" ca="1" si="8"/>
        <v>NA</v>
      </c>
      <c r="L195" s="53" t="s">
        <v>116</v>
      </c>
      <c r="M195" s="54"/>
      <c r="N195" s="59">
        <v>32.667400801046398</v>
      </c>
      <c r="O195" s="17" t="s">
        <v>7</v>
      </c>
      <c r="P195" s="56">
        <v>44481</v>
      </c>
      <c r="Q195" s="17">
        <v>246</v>
      </c>
      <c r="R195" s="57" t="s">
        <v>11</v>
      </c>
      <c r="S195" s="56">
        <v>44554</v>
      </c>
      <c r="T195" s="17">
        <v>319</v>
      </c>
      <c r="V195" s="53" t="s">
        <v>117</v>
      </c>
      <c r="W195" s="54"/>
      <c r="X195" s="58">
        <v>0</v>
      </c>
      <c r="Y195" s="17" t="s">
        <v>7</v>
      </c>
      <c r="Z195" s="56">
        <v>44468</v>
      </c>
      <c r="AA195" s="17">
        <v>233</v>
      </c>
      <c r="AB195" s="57" t="s">
        <v>11</v>
      </c>
      <c r="AC195" s="56">
        <v>44540</v>
      </c>
      <c r="AD195" s="17">
        <v>305</v>
      </c>
      <c r="AF195" s="53" t="s">
        <v>117</v>
      </c>
      <c r="AG195" s="54"/>
      <c r="AH195" s="58">
        <v>0</v>
      </c>
      <c r="AI195" s="17" t="s">
        <v>7</v>
      </c>
      <c r="AJ195" s="56">
        <v>44521</v>
      </c>
      <c r="AK195" s="17">
        <v>286</v>
      </c>
      <c r="AL195" s="57" t="s">
        <v>11</v>
      </c>
      <c r="AM195" s="56">
        <v>44605</v>
      </c>
      <c r="AN195" s="17">
        <v>370</v>
      </c>
      <c r="AP195" s="53" t="s">
        <v>117</v>
      </c>
      <c r="AQ195" s="54"/>
      <c r="AR195" s="58">
        <v>15</v>
      </c>
      <c r="AS195" s="17" t="s">
        <v>7</v>
      </c>
      <c r="AT195" s="56">
        <v>44419</v>
      </c>
      <c r="AU195" s="17">
        <v>184</v>
      </c>
      <c r="AV195" s="57" t="s">
        <v>11</v>
      </c>
      <c r="AW195" s="56">
        <v>44472</v>
      </c>
      <c r="AX195" s="17">
        <v>237</v>
      </c>
      <c r="AZ195" s="53" t="s">
        <v>117</v>
      </c>
      <c r="BA195" s="54"/>
      <c r="BB195" s="58">
        <v>46</v>
      </c>
      <c r="BC195" s="17" t="s">
        <v>7</v>
      </c>
      <c r="BD195" s="56">
        <v>44371</v>
      </c>
      <c r="BE195" s="17">
        <v>136</v>
      </c>
      <c r="BF195" s="57" t="s">
        <v>11</v>
      </c>
      <c r="BG195" s="56">
        <v>44406</v>
      </c>
      <c r="BH195" s="17">
        <v>171</v>
      </c>
    </row>
    <row r="196" spans="1:60" x14ac:dyDescent="0.2">
      <c r="A196" s="2">
        <v>195</v>
      </c>
      <c r="B196" s="29">
        <v>44380</v>
      </c>
      <c r="C196" s="30"/>
      <c r="D196" s="30" t="str">
        <f t="shared" ca="1" si="9"/>
        <v>NA</v>
      </c>
      <c r="E196" s="31" t="str">
        <f t="shared" ca="1" si="7"/>
        <v>NA</v>
      </c>
      <c r="F196" s="66"/>
      <c r="G196" s="33" t="str">
        <f ca="1">IF(B195&lt;TODAY(), AVERAGE(A$8:A195), "NA")</f>
        <v>NA</v>
      </c>
      <c r="H196" s="31" t="str">
        <f ca="1">IF(B195&lt;TODAY(), AVERAGE(E$8:E195), "NA")</f>
        <v>NA</v>
      </c>
      <c r="I196" s="39" t="str">
        <f ca="1">IF(B195&lt;TODAY(), (SUMPRODUCT(A$8:A195,E$8:E195) - G196*SUM(E$8:E195) - H196*SUM(A$8:A195) + (A196-7)*G196*H196)/(SUMPRODUCT(A$8:A195,A$8:A195) - 2*G196*SUM(A$8:A195) + (A196-7)*G196*G196), "NA")</f>
        <v>NA</v>
      </c>
      <c r="J196" s="40" t="str">
        <f t="shared" ca="1" si="8"/>
        <v>NA</v>
      </c>
      <c r="L196" s="60" t="s">
        <v>118</v>
      </c>
      <c r="M196" s="61"/>
      <c r="N196" s="62">
        <v>-71.444117266871217</v>
      </c>
      <c r="O196" s="63" t="s">
        <v>119</v>
      </c>
      <c r="P196" s="64">
        <v>44273</v>
      </c>
      <c r="Q196" s="20">
        <v>38</v>
      </c>
      <c r="R196" s="65" t="s">
        <v>12</v>
      </c>
      <c r="S196" s="64">
        <v>44670</v>
      </c>
      <c r="T196" s="20">
        <v>435</v>
      </c>
      <c r="V196" s="60" t="s">
        <v>120</v>
      </c>
      <c r="W196" s="61"/>
      <c r="X196" s="63">
        <v>1529.2585219844023</v>
      </c>
      <c r="Y196" s="63" t="s">
        <v>119</v>
      </c>
      <c r="Z196" s="64">
        <v>44271</v>
      </c>
      <c r="AA196" s="20">
        <v>36</v>
      </c>
      <c r="AB196" s="65" t="s">
        <v>12</v>
      </c>
      <c r="AC196" s="64">
        <v>44645</v>
      </c>
      <c r="AD196" s="20">
        <v>410</v>
      </c>
      <c r="AF196" s="60" t="s">
        <v>120</v>
      </c>
      <c r="AG196" s="61"/>
      <c r="AH196" s="63">
        <v>1250</v>
      </c>
      <c r="AI196" s="63" t="s">
        <v>119</v>
      </c>
      <c r="AJ196" s="64">
        <v>44280</v>
      </c>
      <c r="AK196" s="20">
        <v>45</v>
      </c>
      <c r="AL196" s="65" t="s">
        <v>12</v>
      </c>
      <c r="AM196" s="64">
        <v>44735</v>
      </c>
      <c r="AN196" s="20">
        <v>500</v>
      </c>
      <c r="AP196" s="60" t="s">
        <v>120</v>
      </c>
      <c r="AQ196" s="61"/>
      <c r="AR196" s="63">
        <v>1529.2585219844023</v>
      </c>
      <c r="AS196" s="63" t="s">
        <v>119</v>
      </c>
      <c r="AT196" s="64">
        <v>44264</v>
      </c>
      <c r="AU196" s="20">
        <v>29</v>
      </c>
      <c r="AV196" s="65" t="s">
        <v>12</v>
      </c>
      <c r="AW196" s="64">
        <v>44556</v>
      </c>
      <c r="AX196" s="20">
        <v>321</v>
      </c>
      <c r="AZ196" s="60" t="s">
        <v>120</v>
      </c>
      <c r="BA196" s="61"/>
      <c r="BB196" s="63">
        <v>1529.2585219844023</v>
      </c>
      <c r="BC196" s="63" t="s">
        <v>119</v>
      </c>
      <c r="BD196" s="64">
        <v>44263</v>
      </c>
      <c r="BE196" s="20">
        <v>28</v>
      </c>
      <c r="BF196" s="65" t="s">
        <v>12</v>
      </c>
      <c r="BG196" s="64">
        <v>44461</v>
      </c>
      <c r="BH196" s="20">
        <v>226</v>
      </c>
    </row>
    <row r="197" spans="1:60" x14ac:dyDescent="0.2">
      <c r="A197" s="2">
        <v>196</v>
      </c>
      <c r="B197" s="29">
        <v>44381</v>
      </c>
      <c r="C197" s="30"/>
      <c r="D197" s="30" t="str">
        <f t="shared" ca="1" si="9"/>
        <v>NA</v>
      </c>
      <c r="E197" s="31" t="str">
        <f t="shared" ca="1" si="7"/>
        <v>NA</v>
      </c>
      <c r="F197" s="66"/>
      <c r="G197" s="33" t="str">
        <f ca="1">IF(B196&lt;TODAY(), AVERAGE(A$8:A196), "NA")</f>
        <v>NA</v>
      </c>
      <c r="H197" s="31" t="str">
        <f ca="1">IF(B196&lt;TODAY(), AVERAGE(E$8:E196), "NA")</f>
        <v>NA</v>
      </c>
      <c r="I197" s="39" t="str">
        <f ca="1">IF(B196&lt;TODAY(), (SUMPRODUCT(A$8:A196,E$8:E196) - G197*SUM(E$8:E196) - H197*SUM(A$8:A196) + (A197-7)*G197*H197)/(SUMPRODUCT(A$8:A196,A$8:A196) - 2*G197*SUM(A$8:A196) + (A197-7)*G197*G197), "NA")</f>
        <v>NA</v>
      </c>
      <c r="J197" s="40" t="str">
        <f t="shared" ca="1" si="8"/>
        <v>NA</v>
      </c>
      <c r="L197" s="35"/>
      <c r="M197" s="35"/>
      <c r="N197" s="35"/>
      <c r="O197" s="35"/>
      <c r="P197" s="35"/>
      <c r="Q197" s="35"/>
      <c r="R197" s="35"/>
      <c r="S197" s="35"/>
      <c r="T197" s="35"/>
      <c r="U197" s="25"/>
      <c r="W197" s="35"/>
      <c r="X197" s="35"/>
      <c r="Y197" s="35"/>
      <c r="Z197" s="35"/>
      <c r="AA197" s="35"/>
      <c r="AB197" s="35"/>
      <c r="AC197" s="35"/>
      <c r="AD197" s="35"/>
      <c r="AE197" s="35"/>
      <c r="AG197" s="35"/>
      <c r="AH197" s="35"/>
      <c r="AI197" s="35"/>
      <c r="AJ197" s="35"/>
      <c r="AK197" s="35"/>
      <c r="AL197" s="35"/>
      <c r="AM197" s="35"/>
      <c r="AN197" s="35"/>
      <c r="AO197" s="35"/>
      <c r="AQ197" s="5"/>
      <c r="AR197" s="5"/>
      <c r="AS197" s="5"/>
      <c r="AT197" s="5"/>
      <c r="AU197" s="5"/>
      <c r="AV197" s="5"/>
      <c r="AW197" s="5"/>
      <c r="AX197" s="5"/>
      <c r="AY197" s="5"/>
      <c r="BA197" s="5"/>
      <c r="BB197" s="5"/>
      <c r="BC197" s="5"/>
      <c r="BD197" s="5"/>
      <c r="BE197" s="5"/>
      <c r="BF197" s="5"/>
      <c r="BG197" s="5"/>
    </row>
    <row r="198" spans="1:60" x14ac:dyDescent="0.2">
      <c r="A198" s="2">
        <v>197</v>
      </c>
      <c r="B198" s="29">
        <v>44382</v>
      </c>
      <c r="C198" s="30"/>
      <c r="D198" s="30" t="str">
        <f t="shared" ca="1" si="9"/>
        <v>NA</v>
      </c>
      <c r="E198" s="31" t="str">
        <f t="shared" ca="1" si="7"/>
        <v>NA</v>
      </c>
      <c r="F198" s="66"/>
      <c r="G198" s="33" t="str">
        <f ca="1">IF(B197&lt;TODAY(), AVERAGE(A$8:A197), "NA")</f>
        <v>NA</v>
      </c>
      <c r="H198" s="31" t="str">
        <f ca="1">IF(B197&lt;TODAY(), AVERAGE(E$8:E197), "NA")</f>
        <v>NA</v>
      </c>
      <c r="I198" s="39" t="str">
        <f ca="1">IF(B197&lt;TODAY(), (SUMPRODUCT(A$8:A197,E$8:E197) - G198*SUM(E$8:E197) - H198*SUM(A$8:A197) + (A198-7)*G198*H198)/(SUMPRODUCT(A$8:A197,A$8:A197) - 2*G198*SUM(A$8:A197) + (A198-7)*G198*G198), "NA")</f>
        <v>NA</v>
      </c>
      <c r="J198" s="40" t="str">
        <f t="shared" ca="1" si="8"/>
        <v>NA</v>
      </c>
      <c r="L198" s="37" t="str">
        <f>CONCATENATE("Vaccination schedule based on 7 day average daily doses given as of ", MONTH(N200-1), "/", DAY(N200-1), "/", YEAR(N200-1))</f>
        <v>Vaccination schedule based on 7 day average daily doses given as of 2/6/2021</v>
      </c>
      <c r="M198" s="37"/>
      <c r="N198" s="37"/>
      <c r="O198" s="37"/>
      <c r="P198" s="37"/>
      <c r="Q198" s="37"/>
      <c r="R198" s="37"/>
      <c r="S198" s="37"/>
      <c r="T198" s="37"/>
      <c r="U198" s="38"/>
      <c r="V198" s="37" t="str">
        <f>CONCATENATE("Vaccination schedule based on hitting the predicted average of ", FIXED(1000*X202, -3), " doses per day as of ",  MONTH(X200-1), "/", DAY(X200-1), "/", YEAR(X200-1))</f>
        <v>Vaccination schedule based on hitting the predicted average of 1,504,000 doses per day as of 2/6/2021</v>
      </c>
      <c r="W198" s="37"/>
      <c r="X198" s="37"/>
      <c r="Y198" s="37"/>
      <c r="Z198" s="37"/>
      <c r="AA198" s="37"/>
      <c r="AB198" s="37"/>
      <c r="AC198" s="37"/>
      <c r="AD198" s="37"/>
      <c r="AE198" s="38"/>
      <c r="AF198" s="37" t="str">
        <f>CONCATENATE("Vaccination schedule based on hitting target of ", FIXED(1000*AH202,0), " doses per day")</f>
        <v>Vaccination schedule based on hitting target of 1,250,000 doses per day</v>
      </c>
      <c r="AG198" s="37"/>
      <c r="AH198" s="37"/>
      <c r="AI198" s="37"/>
      <c r="AJ198" s="37"/>
      <c r="AK198" s="37"/>
      <c r="AL198" s="37"/>
      <c r="AM198" s="37"/>
      <c r="AN198" s="37"/>
      <c r="AO198" s="38"/>
      <c r="AP198" s="37" t="str">
        <f>CONCATENATE("Vaccination schedule based on hitting target of ", FIXED(1000*AR202,0), " doses per day")</f>
        <v>Vaccination schedule based on hitting target of 2,000,000 doses per day</v>
      </c>
      <c r="AQ198" s="37"/>
      <c r="AR198" s="37"/>
      <c r="AS198" s="37"/>
      <c r="AT198" s="37"/>
      <c r="AU198" s="37"/>
      <c r="AV198" s="37"/>
      <c r="AW198" s="37"/>
      <c r="AX198" s="37"/>
      <c r="AZ198" s="36" t="str">
        <f>CONCATENATE("Vaccination schedule based on hitting target of ", FIXED(1000*BB202,0), " doses per day")</f>
        <v>Vaccination schedule based on hitting target of 3,000,000 doses per day</v>
      </c>
      <c r="BA198" s="36"/>
      <c r="BB198" s="36"/>
      <c r="BC198" s="36"/>
      <c r="BD198" s="36"/>
      <c r="BE198" s="36"/>
      <c r="BF198" s="36"/>
      <c r="BG198" s="36"/>
      <c r="BH198" s="36"/>
    </row>
    <row r="199" spans="1:60" x14ac:dyDescent="0.2">
      <c r="A199" s="2">
        <v>198</v>
      </c>
      <c r="B199" s="29">
        <v>44383</v>
      </c>
      <c r="C199" s="30"/>
      <c r="D199" s="30" t="str">
        <f t="shared" ca="1" si="9"/>
        <v>NA</v>
      </c>
      <c r="E199" s="31" t="str">
        <f t="shared" ca="1" si="7"/>
        <v>NA</v>
      </c>
      <c r="F199" s="66"/>
      <c r="G199" s="33" t="str">
        <f ca="1">IF(B198&lt;TODAY(), AVERAGE(A$8:A198), "NA")</f>
        <v>NA</v>
      </c>
      <c r="H199" s="31" t="str">
        <f ca="1">IF(B198&lt;TODAY(), AVERAGE(E$8:E198), "NA")</f>
        <v>NA</v>
      </c>
      <c r="I199" s="39" t="str">
        <f ca="1">IF(B198&lt;TODAY(), (SUMPRODUCT(A$8:A198,E$8:E198) - G199*SUM(E$8:E198) - H199*SUM(A$8:A198) + (A199-7)*G199*H199)/(SUMPRODUCT(A$8:A198,A$8:A198) - 2*G199*SUM(A$8:A198) + (A199-7)*G199*G199), "NA")</f>
        <v>NA</v>
      </c>
      <c r="J199" s="40" t="str">
        <f t="shared" ca="1" si="8"/>
        <v>NA</v>
      </c>
      <c r="L199" s="41" t="s">
        <v>108</v>
      </c>
      <c r="M199" s="42"/>
      <c r="N199" s="43"/>
      <c r="O199" s="44" t="s">
        <v>109</v>
      </c>
      <c r="P199" s="10" t="s">
        <v>110</v>
      </c>
      <c r="Q199" s="12" t="s">
        <v>111</v>
      </c>
      <c r="R199" s="44" t="s">
        <v>109</v>
      </c>
      <c r="S199" s="10" t="s">
        <v>110</v>
      </c>
      <c r="T199" s="12" t="s">
        <v>111</v>
      </c>
      <c r="V199" s="45" t="s">
        <v>108</v>
      </c>
      <c r="W199" s="46"/>
      <c r="X199" s="47"/>
      <c r="Y199" s="12" t="s">
        <v>109</v>
      </c>
      <c r="Z199" s="10" t="s">
        <v>110</v>
      </c>
      <c r="AA199" s="12" t="s">
        <v>111</v>
      </c>
      <c r="AB199" s="44" t="s">
        <v>109</v>
      </c>
      <c r="AC199" s="10" t="s">
        <v>110</v>
      </c>
      <c r="AD199" s="12" t="s">
        <v>111</v>
      </c>
      <c r="AF199" s="45" t="s">
        <v>108</v>
      </c>
      <c r="AG199" s="46"/>
      <c r="AH199" s="47"/>
      <c r="AI199" s="12" t="s">
        <v>109</v>
      </c>
      <c r="AJ199" s="10" t="s">
        <v>110</v>
      </c>
      <c r="AK199" s="12" t="s">
        <v>111</v>
      </c>
      <c r="AL199" s="44" t="s">
        <v>109</v>
      </c>
      <c r="AM199" s="10" t="s">
        <v>110</v>
      </c>
      <c r="AN199" s="12" t="s">
        <v>111</v>
      </c>
      <c r="AP199" s="45" t="s">
        <v>108</v>
      </c>
      <c r="AQ199" s="46"/>
      <c r="AR199" s="47"/>
      <c r="AS199" s="12" t="s">
        <v>109</v>
      </c>
      <c r="AT199" s="10" t="s">
        <v>110</v>
      </c>
      <c r="AU199" s="12" t="s">
        <v>111</v>
      </c>
      <c r="AV199" s="44" t="s">
        <v>109</v>
      </c>
      <c r="AW199" s="10" t="s">
        <v>110</v>
      </c>
      <c r="AX199" s="12" t="s">
        <v>111</v>
      </c>
      <c r="AZ199" s="45" t="s">
        <v>108</v>
      </c>
      <c r="BA199" s="46"/>
      <c r="BB199" s="47"/>
      <c r="BC199" s="12" t="s">
        <v>109</v>
      </c>
      <c r="BD199" s="10" t="s">
        <v>110</v>
      </c>
      <c r="BE199" s="12" t="s">
        <v>111</v>
      </c>
      <c r="BF199" s="44" t="s">
        <v>109</v>
      </c>
      <c r="BG199" s="10" t="s">
        <v>110</v>
      </c>
      <c r="BH199" s="12" t="s">
        <v>111</v>
      </c>
    </row>
    <row r="200" spans="1:60" x14ac:dyDescent="0.2">
      <c r="A200" s="2">
        <v>199</v>
      </c>
      <c r="B200" s="29">
        <v>44384</v>
      </c>
      <c r="C200" s="30"/>
      <c r="D200" s="30" t="str">
        <f t="shared" ca="1" si="9"/>
        <v>NA</v>
      </c>
      <c r="E200" s="31" t="str">
        <f t="shared" ca="1" si="7"/>
        <v>NA</v>
      </c>
      <c r="F200" s="66"/>
      <c r="G200" s="33" t="str">
        <f ca="1">IF(B199&lt;TODAY(), AVERAGE(A$8:A199), "NA")</f>
        <v>NA</v>
      </c>
      <c r="H200" s="31" t="str">
        <f ca="1">IF(B199&lt;TODAY(), AVERAGE(E$8:E199), "NA")</f>
        <v>NA</v>
      </c>
      <c r="I200" s="39" t="str">
        <f ca="1">IF(B199&lt;TODAY(), (SUMPRODUCT(A$8:A199,E$8:E199) - G200*SUM(E$8:E199) - H200*SUM(A$8:A199) + (A200-7)*G200*H200)/(SUMPRODUCT(A$8:A199,A$8:A199) - 2*G200*SUM(A$8:A199) + (A200-7)*G200*G200), "NA")</f>
        <v>NA</v>
      </c>
      <c r="J200" s="40" t="str">
        <f t="shared" ca="1" si="8"/>
        <v>NA</v>
      </c>
      <c r="L200" s="48" t="s">
        <v>112</v>
      </c>
      <c r="M200" s="49"/>
      <c r="N200" s="50">
        <v>44234</v>
      </c>
      <c r="O200" s="9" t="s">
        <v>4</v>
      </c>
      <c r="P200" s="51">
        <v>44250</v>
      </c>
      <c r="Q200" s="9">
        <v>16</v>
      </c>
      <c r="R200" s="52" t="s">
        <v>8</v>
      </c>
      <c r="S200" s="51">
        <v>44260</v>
      </c>
      <c r="T200" s="9">
        <v>26</v>
      </c>
      <c r="V200" s="48" t="s">
        <v>112</v>
      </c>
      <c r="W200" s="49"/>
      <c r="X200" s="50">
        <v>44234</v>
      </c>
      <c r="Y200" s="9" t="s">
        <v>4</v>
      </c>
      <c r="Z200" s="51">
        <v>44250</v>
      </c>
      <c r="AA200" s="9">
        <v>16</v>
      </c>
      <c r="AB200" s="52" t="s">
        <v>8</v>
      </c>
      <c r="AC200" s="51">
        <v>44260</v>
      </c>
      <c r="AD200" s="9">
        <v>26</v>
      </c>
      <c r="AF200" s="48" t="s">
        <v>112</v>
      </c>
      <c r="AG200" s="49"/>
      <c r="AH200" s="50">
        <v>44234</v>
      </c>
      <c r="AI200" s="9" t="s">
        <v>4</v>
      </c>
      <c r="AJ200" s="51">
        <v>44250</v>
      </c>
      <c r="AK200" s="9">
        <v>16</v>
      </c>
      <c r="AL200" s="52" t="s">
        <v>8</v>
      </c>
      <c r="AM200" s="51">
        <v>44261</v>
      </c>
      <c r="AN200" s="9">
        <v>27</v>
      </c>
      <c r="AP200" s="48" t="s">
        <v>112</v>
      </c>
      <c r="AQ200" s="49"/>
      <c r="AR200" s="50">
        <v>44234</v>
      </c>
      <c r="AS200" s="9" t="s">
        <v>4</v>
      </c>
      <c r="AT200" s="51">
        <v>44250</v>
      </c>
      <c r="AU200" s="9">
        <v>16</v>
      </c>
      <c r="AV200" s="52" t="s">
        <v>8</v>
      </c>
      <c r="AW200" s="51">
        <v>44260</v>
      </c>
      <c r="AX200" s="9">
        <v>26</v>
      </c>
      <c r="AZ200" s="48" t="s">
        <v>112</v>
      </c>
      <c r="BA200" s="49"/>
      <c r="BB200" s="50">
        <v>44234</v>
      </c>
      <c r="BC200" s="9" t="s">
        <v>4</v>
      </c>
      <c r="BD200" s="51">
        <v>44250</v>
      </c>
      <c r="BE200" s="9">
        <v>16</v>
      </c>
      <c r="BF200" s="52" t="s">
        <v>8</v>
      </c>
      <c r="BG200" s="51">
        <v>44260</v>
      </c>
      <c r="BH200" s="9">
        <v>26</v>
      </c>
    </row>
    <row r="201" spans="1:60" x14ac:dyDescent="0.2">
      <c r="A201" s="2">
        <v>200</v>
      </c>
      <c r="B201" s="29">
        <v>44385</v>
      </c>
      <c r="C201" s="30"/>
      <c r="D201" s="30" t="str">
        <f t="shared" ca="1" si="9"/>
        <v>NA</v>
      </c>
      <c r="E201" s="31" t="str">
        <f t="shared" ref="E201:E264" ca="1" si="10">IF(B201&lt;TODAY(), AVERAGE(D195:D201), "NA")</f>
        <v>NA</v>
      </c>
      <c r="F201" s="66"/>
      <c r="G201" s="33" t="str">
        <f ca="1">IF(B200&lt;TODAY(), AVERAGE(A$8:A200), "NA")</f>
        <v>NA</v>
      </c>
      <c r="H201" s="31" t="str">
        <f ca="1">IF(B200&lt;TODAY(), AVERAGE(E$8:E200), "NA")</f>
        <v>NA</v>
      </c>
      <c r="I201" s="39" t="str">
        <f ca="1">IF(B200&lt;TODAY(), (SUMPRODUCT(A$8:A200,E$8:E200) - G201*SUM(E$8:E200) - H201*SUM(A$8:A200) + (A201-7)*G201*H201)/(SUMPRODUCT(A$8:A200,A$8:A200) - 2*G201*SUM(A$8:A200) + (A201-7)*G201*G201), "NA")</f>
        <v>NA</v>
      </c>
      <c r="J201" s="40" t="str">
        <f t="shared" ca="1" si="8"/>
        <v>NA</v>
      </c>
      <c r="L201" s="53" t="s">
        <v>113</v>
      </c>
      <c r="M201" s="54"/>
      <c r="N201" s="55">
        <v>1426.098285714286</v>
      </c>
      <c r="O201" s="17" t="s">
        <v>5</v>
      </c>
      <c r="P201" s="56">
        <v>44304</v>
      </c>
      <c r="Q201" s="17">
        <v>70</v>
      </c>
      <c r="R201" s="57" t="s">
        <v>9</v>
      </c>
      <c r="S201" s="56">
        <v>44334</v>
      </c>
      <c r="T201" s="17">
        <v>100</v>
      </c>
      <c r="V201" s="53" t="s">
        <v>113</v>
      </c>
      <c r="W201" s="54"/>
      <c r="X201" s="55">
        <v>1426.098285714286</v>
      </c>
      <c r="Y201" s="17" t="s">
        <v>5</v>
      </c>
      <c r="Z201" s="56">
        <v>44303</v>
      </c>
      <c r="AA201" s="17">
        <v>69</v>
      </c>
      <c r="AB201" s="57" t="s">
        <v>9</v>
      </c>
      <c r="AC201" s="56">
        <v>44326</v>
      </c>
      <c r="AD201" s="17">
        <v>92</v>
      </c>
      <c r="AF201" s="53" t="s">
        <v>113</v>
      </c>
      <c r="AG201" s="54"/>
      <c r="AH201" s="55">
        <v>1426.098285714286</v>
      </c>
      <c r="AI201" s="17" t="s">
        <v>5</v>
      </c>
      <c r="AJ201" s="56">
        <v>44310</v>
      </c>
      <c r="AK201" s="17">
        <v>76</v>
      </c>
      <c r="AL201" s="57" t="s">
        <v>9</v>
      </c>
      <c r="AM201" s="56">
        <v>44343</v>
      </c>
      <c r="AN201" s="17">
        <v>109</v>
      </c>
      <c r="AP201" s="53" t="s">
        <v>113</v>
      </c>
      <c r="AQ201" s="54"/>
      <c r="AR201" s="55">
        <v>1426.098285714286</v>
      </c>
      <c r="AS201" s="17" t="s">
        <v>5</v>
      </c>
      <c r="AT201" s="56">
        <v>44289</v>
      </c>
      <c r="AU201" s="17">
        <v>55</v>
      </c>
      <c r="AV201" s="57" t="s">
        <v>9</v>
      </c>
      <c r="AW201" s="56">
        <v>44309</v>
      </c>
      <c r="AX201" s="17">
        <v>75</v>
      </c>
      <c r="AZ201" s="53" t="s">
        <v>113</v>
      </c>
      <c r="BA201" s="54"/>
      <c r="BB201" s="55">
        <v>1426.098285714286</v>
      </c>
      <c r="BC201" s="17" t="s">
        <v>5</v>
      </c>
      <c r="BD201" s="56">
        <v>44286</v>
      </c>
      <c r="BE201" s="17">
        <v>52</v>
      </c>
      <c r="BF201" s="57" t="s">
        <v>9</v>
      </c>
      <c r="BG201" s="56">
        <v>44297</v>
      </c>
      <c r="BH201" s="17">
        <v>63</v>
      </c>
    </row>
    <row r="202" spans="1:60" x14ac:dyDescent="0.2">
      <c r="A202" s="2">
        <v>201</v>
      </c>
      <c r="B202" s="29">
        <v>44386</v>
      </c>
      <c r="C202" s="30"/>
      <c r="D202" s="30" t="str">
        <f t="shared" ca="1" si="9"/>
        <v>NA</v>
      </c>
      <c r="E202" s="31" t="str">
        <f t="shared" ca="1" si="10"/>
        <v>NA</v>
      </c>
      <c r="F202" s="66"/>
      <c r="G202" s="33" t="str">
        <f ca="1">IF(B201&lt;TODAY(), AVERAGE(A$8:A201), "NA")</f>
        <v>NA</v>
      </c>
      <c r="H202" s="31" t="str">
        <f ca="1">IF(B201&lt;TODAY(), AVERAGE(E$8:E201), "NA")</f>
        <v>NA</v>
      </c>
      <c r="I202" s="39" t="str">
        <f ca="1">IF(B201&lt;TODAY(), (SUMPRODUCT(A$8:A201,E$8:E201) - G202*SUM(E$8:E201) - H202*SUM(A$8:A201) + (A202-7)*G202*H202)/(SUMPRODUCT(A$8:A201,A$8:A201) - 2*G202*SUM(A$8:A201) + (A202-7)*G202*G202), "NA")</f>
        <v>NA</v>
      </c>
      <c r="J202" s="40" t="str">
        <f t="shared" ca="1" si="8"/>
        <v>NA</v>
      </c>
      <c r="L202" s="53" t="s">
        <v>114</v>
      </c>
      <c r="M202" s="54"/>
      <c r="N202" s="58">
        <v>48</v>
      </c>
      <c r="O202" s="17" t="s">
        <v>6</v>
      </c>
      <c r="P202" s="56">
        <v>44393</v>
      </c>
      <c r="Q202" s="17">
        <v>159</v>
      </c>
      <c r="R202" s="57" t="s">
        <v>10</v>
      </c>
      <c r="S202" s="56">
        <v>44446</v>
      </c>
      <c r="T202" s="17">
        <v>212</v>
      </c>
      <c r="V202" s="53" t="s">
        <v>115</v>
      </c>
      <c r="W202" s="54"/>
      <c r="X202" s="58">
        <v>1503.7263716027869</v>
      </c>
      <c r="Y202" s="17" t="s">
        <v>6</v>
      </c>
      <c r="Z202" s="56">
        <v>44388</v>
      </c>
      <c r="AA202" s="17">
        <v>154</v>
      </c>
      <c r="AB202" s="57" t="s">
        <v>10</v>
      </c>
      <c r="AC202" s="56">
        <v>44436</v>
      </c>
      <c r="AD202" s="17">
        <v>202</v>
      </c>
      <c r="AF202" s="53" t="s">
        <v>115</v>
      </c>
      <c r="AG202" s="54"/>
      <c r="AH202" s="58">
        <v>1250</v>
      </c>
      <c r="AI202" s="17" t="s">
        <v>6</v>
      </c>
      <c r="AJ202" s="56">
        <v>44419</v>
      </c>
      <c r="AK202" s="17">
        <v>185</v>
      </c>
      <c r="AL202" s="57" t="s">
        <v>10</v>
      </c>
      <c r="AM202" s="56">
        <v>44478</v>
      </c>
      <c r="AN202" s="17">
        <v>244</v>
      </c>
      <c r="AP202" s="53" t="s">
        <v>115</v>
      </c>
      <c r="AQ202" s="54"/>
      <c r="AR202" s="58">
        <v>2000</v>
      </c>
      <c r="AS202" s="17" t="s">
        <v>6</v>
      </c>
      <c r="AT202" s="56">
        <v>44355</v>
      </c>
      <c r="AU202" s="17">
        <v>121</v>
      </c>
      <c r="AV202" s="57" t="s">
        <v>10</v>
      </c>
      <c r="AW202" s="56">
        <v>44390</v>
      </c>
      <c r="AX202" s="17">
        <v>156</v>
      </c>
      <c r="AZ202" s="53" t="s">
        <v>115</v>
      </c>
      <c r="BA202" s="54"/>
      <c r="BB202" s="58">
        <v>3000</v>
      </c>
      <c r="BC202" s="17" t="s">
        <v>6</v>
      </c>
      <c r="BD202" s="56">
        <v>44328</v>
      </c>
      <c r="BE202" s="17">
        <v>94</v>
      </c>
      <c r="BF202" s="57" t="s">
        <v>10</v>
      </c>
      <c r="BG202" s="56">
        <v>44352</v>
      </c>
      <c r="BH202" s="17">
        <v>118</v>
      </c>
    </row>
    <row r="203" spans="1:60" x14ac:dyDescent="0.2">
      <c r="A203" s="2">
        <v>202</v>
      </c>
      <c r="B203" s="29">
        <v>44387</v>
      </c>
      <c r="C203" s="30"/>
      <c r="D203" s="30" t="str">
        <f t="shared" ca="1" si="9"/>
        <v>NA</v>
      </c>
      <c r="E203" s="31" t="str">
        <f t="shared" ca="1" si="10"/>
        <v>NA</v>
      </c>
      <c r="F203" s="66"/>
      <c r="G203" s="33" t="str">
        <f ca="1">IF(B202&lt;TODAY(), AVERAGE(A$8:A202), "NA")</f>
        <v>NA</v>
      </c>
      <c r="H203" s="31" t="str">
        <f ca="1">IF(B202&lt;TODAY(), AVERAGE(E$8:E202), "NA")</f>
        <v>NA</v>
      </c>
      <c r="I203" s="39" t="str">
        <f ca="1">IF(B202&lt;TODAY(), (SUMPRODUCT(A$8:A202,E$8:E202) - G203*SUM(E$8:E202) - H203*SUM(A$8:A202) + (A203-7)*G203*H203)/(SUMPRODUCT(A$8:A202,A$8:A202) - 2*G203*SUM(A$8:A202) + (A203-7)*G203*G203), "NA")</f>
        <v>NA</v>
      </c>
      <c r="J203" s="40" t="str">
        <f t="shared" ref="J203:J266" ca="1" si="11">IF(B202&lt;TODAY(), H203-I203*G203, "NA")</f>
        <v>NA</v>
      </c>
      <c r="L203" s="53" t="s">
        <v>116</v>
      </c>
      <c r="M203" s="54"/>
      <c r="N203" s="59">
        <v>32.925301418616193</v>
      </c>
      <c r="O203" s="17" t="s">
        <v>7</v>
      </c>
      <c r="P203" s="56">
        <v>44486</v>
      </c>
      <c r="Q203" s="17">
        <v>252</v>
      </c>
      <c r="R203" s="57" t="s">
        <v>11</v>
      </c>
      <c r="S203" s="56">
        <v>44563</v>
      </c>
      <c r="T203" s="17">
        <v>329</v>
      </c>
      <c r="V203" s="53" t="s">
        <v>117</v>
      </c>
      <c r="W203" s="54"/>
      <c r="X203" s="58">
        <v>0</v>
      </c>
      <c r="Y203" s="17" t="s">
        <v>7</v>
      </c>
      <c r="Z203" s="56">
        <v>44473</v>
      </c>
      <c r="AA203" s="17">
        <v>239</v>
      </c>
      <c r="AB203" s="57" t="s">
        <v>11</v>
      </c>
      <c r="AC203" s="56">
        <v>44544</v>
      </c>
      <c r="AD203" s="17">
        <v>310</v>
      </c>
      <c r="AF203" s="53" t="s">
        <v>117</v>
      </c>
      <c r="AG203" s="54"/>
      <c r="AH203" s="58">
        <v>0</v>
      </c>
      <c r="AI203" s="17" t="s">
        <v>7</v>
      </c>
      <c r="AJ203" s="56">
        <v>44521</v>
      </c>
      <c r="AK203" s="17">
        <v>287</v>
      </c>
      <c r="AL203" s="57" t="s">
        <v>11</v>
      </c>
      <c r="AM203" s="56">
        <v>44605</v>
      </c>
      <c r="AN203" s="17">
        <v>371</v>
      </c>
      <c r="AP203" s="53" t="s">
        <v>117</v>
      </c>
      <c r="AQ203" s="54"/>
      <c r="AR203" s="58">
        <v>16</v>
      </c>
      <c r="AS203" s="17" t="s">
        <v>7</v>
      </c>
      <c r="AT203" s="56">
        <v>44419</v>
      </c>
      <c r="AU203" s="17">
        <v>185</v>
      </c>
      <c r="AV203" s="57" t="s">
        <v>11</v>
      </c>
      <c r="AW203" s="56">
        <v>44472</v>
      </c>
      <c r="AX203" s="17">
        <v>238</v>
      </c>
      <c r="AZ203" s="53" t="s">
        <v>117</v>
      </c>
      <c r="BA203" s="54"/>
      <c r="BB203" s="58">
        <v>46</v>
      </c>
      <c r="BC203" s="17" t="s">
        <v>7</v>
      </c>
      <c r="BD203" s="56">
        <v>44371</v>
      </c>
      <c r="BE203" s="17">
        <v>137</v>
      </c>
      <c r="BF203" s="57" t="s">
        <v>11</v>
      </c>
      <c r="BG203" s="56">
        <v>44406</v>
      </c>
      <c r="BH203" s="17">
        <v>172</v>
      </c>
    </row>
    <row r="204" spans="1:60" x14ac:dyDescent="0.2">
      <c r="A204" s="2">
        <v>203</v>
      </c>
      <c r="B204" s="29">
        <v>44388</v>
      </c>
      <c r="C204" s="30"/>
      <c r="D204" s="30" t="str">
        <f t="shared" ca="1" si="9"/>
        <v>NA</v>
      </c>
      <c r="E204" s="31" t="str">
        <f t="shared" ca="1" si="10"/>
        <v>NA</v>
      </c>
      <c r="F204" s="66"/>
      <c r="G204" s="33" t="str">
        <f ca="1">IF(B203&lt;TODAY(), AVERAGE(A$8:A203), "NA")</f>
        <v>NA</v>
      </c>
      <c r="H204" s="31" t="str">
        <f ca="1">IF(B203&lt;TODAY(), AVERAGE(E$8:E203), "NA")</f>
        <v>NA</v>
      </c>
      <c r="I204" s="39" t="str">
        <f ca="1">IF(B203&lt;TODAY(), (SUMPRODUCT(A$8:A203,E$8:E203) - G204*SUM(E$8:E203) - H204*SUM(A$8:A203) + (A204-7)*G204*H204)/(SUMPRODUCT(A$8:A203,A$8:A203) - 2*G204*SUM(A$8:A203) + (A204-7)*G204*G204), "NA")</f>
        <v>NA</v>
      </c>
      <c r="J204" s="40" t="str">
        <f t="shared" ca="1" si="11"/>
        <v>NA</v>
      </c>
      <c r="L204" s="60" t="s">
        <v>118</v>
      </c>
      <c r="M204" s="61"/>
      <c r="N204" s="62">
        <v>-76.688096490790599</v>
      </c>
      <c r="O204" s="63" t="s">
        <v>119</v>
      </c>
      <c r="P204" s="64">
        <v>44274</v>
      </c>
      <c r="Q204" s="20">
        <v>40</v>
      </c>
      <c r="R204" s="65" t="s">
        <v>12</v>
      </c>
      <c r="S204" s="64">
        <v>44678</v>
      </c>
      <c r="T204" s="20">
        <v>444</v>
      </c>
      <c r="V204" s="60" t="s">
        <v>120</v>
      </c>
      <c r="W204" s="61"/>
      <c r="X204" s="63">
        <v>1503.7263716027869</v>
      </c>
      <c r="Y204" s="63" t="s">
        <v>119</v>
      </c>
      <c r="Z204" s="64">
        <v>44272</v>
      </c>
      <c r="AA204" s="20">
        <v>38</v>
      </c>
      <c r="AB204" s="65" t="s">
        <v>12</v>
      </c>
      <c r="AC204" s="64">
        <v>44653</v>
      </c>
      <c r="AD204" s="20">
        <v>419</v>
      </c>
      <c r="AF204" s="60" t="s">
        <v>120</v>
      </c>
      <c r="AG204" s="61"/>
      <c r="AH204" s="63">
        <v>1250</v>
      </c>
      <c r="AI204" s="63" t="s">
        <v>119</v>
      </c>
      <c r="AJ204" s="64">
        <v>44280</v>
      </c>
      <c r="AK204" s="20">
        <v>46</v>
      </c>
      <c r="AL204" s="65" t="s">
        <v>12</v>
      </c>
      <c r="AM204" s="64">
        <v>44735</v>
      </c>
      <c r="AN204" s="20">
        <v>501</v>
      </c>
      <c r="AP204" s="60" t="s">
        <v>120</v>
      </c>
      <c r="AQ204" s="61"/>
      <c r="AR204" s="63">
        <v>1503.7263716027869</v>
      </c>
      <c r="AS204" s="63" t="s">
        <v>119</v>
      </c>
      <c r="AT204" s="64">
        <v>44264</v>
      </c>
      <c r="AU204" s="20">
        <v>30</v>
      </c>
      <c r="AV204" s="65" t="s">
        <v>12</v>
      </c>
      <c r="AW204" s="64">
        <v>44556</v>
      </c>
      <c r="AX204" s="20">
        <v>322</v>
      </c>
      <c r="AZ204" s="60" t="s">
        <v>120</v>
      </c>
      <c r="BA204" s="61"/>
      <c r="BB204" s="63">
        <v>1503.7263716027869</v>
      </c>
      <c r="BC204" s="63" t="s">
        <v>119</v>
      </c>
      <c r="BD204" s="64">
        <v>44263</v>
      </c>
      <c r="BE204" s="20">
        <v>29</v>
      </c>
      <c r="BF204" s="65" t="s">
        <v>12</v>
      </c>
      <c r="BG204" s="64">
        <v>44461</v>
      </c>
      <c r="BH204" s="20">
        <v>227</v>
      </c>
    </row>
    <row r="205" spans="1:60" x14ac:dyDescent="0.2">
      <c r="A205" s="2">
        <v>204</v>
      </c>
      <c r="B205" s="29">
        <v>44389</v>
      </c>
      <c r="C205" s="30"/>
      <c r="D205" s="30" t="str">
        <f t="shared" ca="1" si="9"/>
        <v>NA</v>
      </c>
      <c r="E205" s="31" t="str">
        <f t="shared" ca="1" si="10"/>
        <v>NA</v>
      </c>
      <c r="F205" s="66"/>
      <c r="G205" s="33" t="str">
        <f ca="1">IF(B204&lt;TODAY(), AVERAGE(A$8:A204), "NA")</f>
        <v>NA</v>
      </c>
      <c r="H205" s="31" t="str">
        <f ca="1">IF(B204&lt;TODAY(), AVERAGE(E$8:E204), "NA")</f>
        <v>NA</v>
      </c>
      <c r="I205" s="39" t="str">
        <f ca="1">IF(B204&lt;TODAY(), (SUMPRODUCT(A$8:A204,E$8:E204) - G205*SUM(E$8:E204) - H205*SUM(A$8:A204) + (A205-7)*G205*H205)/(SUMPRODUCT(A$8:A204,A$8:A204) - 2*G205*SUM(A$8:A204) + (A205-7)*G205*G205), "NA")</f>
        <v>NA</v>
      </c>
      <c r="J205" s="40" t="str">
        <f t="shared" ca="1" si="11"/>
        <v>NA</v>
      </c>
      <c r="L205" s="35"/>
      <c r="M205" s="35"/>
      <c r="N205" s="35"/>
      <c r="O205" s="35"/>
      <c r="P205" s="35"/>
      <c r="Q205" s="35"/>
      <c r="R205" s="35"/>
      <c r="S205" s="35"/>
      <c r="T205" s="35"/>
      <c r="U205" s="25"/>
      <c r="W205" s="35"/>
      <c r="X205" s="35"/>
      <c r="Y205" s="35"/>
      <c r="Z205" s="35"/>
      <c r="AA205" s="35"/>
      <c r="AB205" s="35"/>
      <c r="AC205" s="35"/>
      <c r="AD205" s="35"/>
      <c r="AE205" s="35"/>
      <c r="AG205" s="35"/>
      <c r="AH205" s="35"/>
      <c r="AI205" s="35"/>
      <c r="AJ205" s="35"/>
      <c r="AK205" s="35"/>
      <c r="AL205" s="35"/>
      <c r="AM205" s="35"/>
      <c r="AN205" s="35"/>
      <c r="AO205" s="35"/>
      <c r="AQ205" s="5"/>
      <c r="AR205" s="5"/>
      <c r="AS205" s="5"/>
      <c r="AT205" s="5"/>
      <c r="AU205" s="5"/>
      <c r="AV205" s="5"/>
      <c r="AW205" s="5"/>
      <c r="AX205" s="5"/>
      <c r="AY205" s="5"/>
      <c r="BA205" s="5"/>
      <c r="BB205" s="5"/>
      <c r="BC205" s="5"/>
      <c r="BD205" s="5"/>
      <c r="BE205" s="5"/>
      <c r="BF205" s="5"/>
      <c r="BG205" s="5"/>
    </row>
    <row r="206" spans="1:60" x14ac:dyDescent="0.2">
      <c r="A206" s="2">
        <v>205</v>
      </c>
      <c r="B206" s="29">
        <v>44390</v>
      </c>
      <c r="C206" s="30"/>
      <c r="D206" s="30" t="str">
        <f t="shared" ca="1" si="9"/>
        <v>NA</v>
      </c>
      <c r="E206" s="31" t="str">
        <f t="shared" ca="1" si="10"/>
        <v>NA</v>
      </c>
      <c r="F206" s="66"/>
      <c r="G206" s="33" t="str">
        <f ca="1">IF(B205&lt;TODAY(), AVERAGE(A$8:A205), "NA")</f>
        <v>NA</v>
      </c>
      <c r="H206" s="31" t="str">
        <f ca="1">IF(B205&lt;TODAY(), AVERAGE(E$8:E205), "NA")</f>
        <v>NA</v>
      </c>
      <c r="I206" s="39" t="str">
        <f ca="1">IF(B205&lt;TODAY(), (SUMPRODUCT(A$8:A205,E$8:E205) - G206*SUM(E$8:E205) - H206*SUM(A$8:A205) + (A206-7)*G206*H206)/(SUMPRODUCT(A$8:A205,A$8:A205) - 2*G206*SUM(A$8:A205) + (A206-7)*G206*G206), "NA")</f>
        <v>NA</v>
      </c>
      <c r="J206" s="40" t="str">
        <f t="shared" ca="1" si="11"/>
        <v>NA</v>
      </c>
      <c r="L206" s="37" t="str">
        <f>CONCATENATE("Vaccination schedule based on 7 day average daily doses given as of ", MONTH(N208-1), "/", DAY(N208-1), "/", YEAR(N208-1))</f>
        <v>Vaccination schedule based on 7 day average daily doses given as of 2/5/2021</v>
      </c>
      <c r="M206" s="37"/>
      <c r="N206" s="37"/>
      <c r="O206" s="37"/>
      <c r="P206" s="37"/>
      <c r="Q206" s="37"/>
      <c r="R206" s="37"/>
      <c r="S206" s="37"/>
      <c r="T206" s="37"/>
      <c r="U206" s="38"/>
      <c r="V206" s="37" t="str">
        <f>CONCATENATE("Vaccination schedule based on hitting the predicted average of ", FIXED(1000*X210, -3), " doses per day as of ",  MONTH(X208-1), "/", DAY(X208-1), "/", YEAR(X208-1))</f>
        <v>Vaccination schedule based on hitting the predicted average of 1,482,000 doses per day as of 2/5/2021</v>
      </c>
      <c r="W206" s="37"/>
      <c r="X206" s="37"/>
      <c r="Y206" s="37"/>
      <c r="Z206" s="37"/>
      <c r="AA206" s="37"/>
      <c r="AB206" s="37"/>
      <c r="AC206" s="37"/>
      <c r="AD206" s="37"/>
      <c r="AE206" s="38"/>
      <c r="AF206" s="37" t="str">
        <f>CONCATENATE("Vaccination schedule based on hitting target of ", FIXED(1000*AH210,0), " doses per day")</f>
        <v>Vaccination schedule based on hitting target of 1,250,000 doses per day</v>
      </c>
      <c r="AG206" s="37"/>
      <c r="AH206" s="37"/>
      <c r="AI206" s="37"/>
      <c r="AJ206" s="37"/>
      <c r="AK206" s="37"/>
      <c r="AL206" s="37"/>
      <c r="AM206" s="37"/>
      <c r="AN206" s="37"/>
      <c r="AO206" s="38"/>
      <c r="AP206" s="37" t="str">
        <f>CONCATENATE("Vaccination schedule based on hitting target of ", FIXED(1000*AR210,0), " doses per day")</f>
        <v>Vaccination schedule based on hitting target of 2,000,000 doses per day</v>
      </c>
      <c r="AQ206" s="37"/>
      <c r="AR206" s="37"/>
      <c r="AS206" s="37"/>
      <c r="AT206" s="37"/>
      <c r="AU206" s="37"/>
      <c r="AV206" s="37"/>
      <c r="AW206" s="37"/>
      <c r="AX206" s="37"/>
      <c r="AZ206" s="36" t="str">
        <f>CONCATENATE("Vaccination schedule based on hitting target of ", FIXED(1000*BB210,0), " doses per day")</f>
        <v>Vaccination schedule based on hitting target of 3,000,000 doses per day</v>
      </c>
      <c r="BA206" s="36"/>
      <c r="BB206" s="36"/>
      <c r="BC206" s="36"/>
      <c r="BD206" s="36"/>
      <c r="BE206" s="36"/>
      <c r="BF206" s="36"/>
      <c r="BG206" s="36"/>
      <c r="BH206" s="36"/>
    </row>
    <row r="207" spans="1:60" x14ac:dyDescent="0.2">
      <c r="A207" s="2">
        <v>206</v>
      </c>
      <c r="B207" s="29">
        <v>44391</v>
      </c>
      <c r="C207" s="30"/>
      <c r="D207" s="30" t="str">
        <f t="shared" ca="1" si="9"/>
        <v>NA</v>
      </c>
      <c r="E207" s="31" t="str">
        <f t="shared" ca="1" si="10"/>
        <v>NA</v>
      </c>
      <c r="F207" s="66"/>
      <c r="G207" s="33" t="str">
        <f ca="1">IF(B206&lt;TODAY(), AVERAGE(A$8:A206), "NA")</f>
        <v>NA</v>
      </c>
      <c r="H207" s="31" t="str">
        <f ca="1">IF(B206&lt;TODAY(), AVERAGE(E$8:E206), "NA")</f>
        <v>NA</v>
      </c>
      <c r="I207" s="39" t="str">
        <f ca="1">IF(B206&lt;TODAY(), (SUMPRODUCT(A$8:A206,E$8:E206) - G207*SUM(E$8:E206) - H207*SUM(A$8:A206) + (A207-7)*G207*H207)/(SUMPRODUCT(A$8:A206,A$8:A206) - 2*G207*SUM(A$8:A206) + (A207-7)*G207*G207), "NA")</f>
        <v>NA</v>
      </c>
      <c r="J207" s="40" t="str">
        <f t="shared" ca="1" si="11"/>
        <v>NA</v>
      </c>
      <c r="L207" s="41" t="s">
        <v>108</v>
      </c>
      <c r="M207" s="42"/>
      <c r="N207" s="43"/>
      <c r="O207" s="44" t="s">
        <v>109</v>
      </c>
      <c r="P207" s="10" t="s">
        <v>110</v>
      </c>
      <c r="Q207" s="12" t="s">
        <v>111</v>
      </c>
      <c r="R207" s="44" t="s">
        <v>109</v>
      </c>
      <c r="S207" s="10" t="s">
        <v>110</v>
      </c>
      <c r="T207" s="12" t="s">
        <v>111</v>
      </c>
      <c r="V207" s="45" t="s">
        <v>108</v>
      </c>
      <c r="W207" s="46"/>
      <c r="X207" s="47"/>
      <c r="Y207" s="12" t="s">
        <v>109</v>
      </c>
      <c r="Z207" s="10" t="s">
        <v>110</v>
      </c>
      <c r="AA207" s="12" t="s">
        <v>111</v>
      </c>
      <c r="AB207" s="44" t="s">
        <v>109</v>
      </c>
      <c r="AC207" s="10" t="s">
        <v>110</v>
      </c>
      <c r="AD207" s="12" t="s">
        <v>111</v>
      </c>
      <c r="AF207" s="45" t="s">
        <v>108</v>
      </c>
      <c r="AG207" s="46"/>
      <c r="AH207" s="47"/>
      <c r="AI207" s="12" t="s">
        <v>109</v>
      </c>
      <c r="AJ207" s="10" t="s">
        <v>110</v>
      </c>
      <c r="AK207" s="12" t="s">
        <v>111</v>
      </c>
      <c r="AL207" s="44" t="s">
        <v>109</v>
      </c>
      <c r="AM207" s="10" t="s">
        <v>110</v>
      </c>
      <c r="AN207" s="12" t="s">
        <v>111</v>
      </c>
      <c r="AP207" s="45" t="s">
        <v>108</v>
      </c>
      <c r="AQ207" s="46"/>
      <c r="AR207" s="47"/>
      <c r="AS207" s="12" t="s">
        <v>109</v>
      </c>
      <c r="AT207" s="10" t="s">
        <v>110</v>
      </c>
      <c r="AU207" s="12" t="s">
        <v>111</v>
      </c>
      <c r="AV207" s="44" t="s">
        <v>109</v>
      </c>
      <c r="AW207" s="10" t="s">
        <v>110</v>
      </c>
      <c r="AX207" s="12" t="s">
        <v>111</v>
      </c>
      <c r="AZ207" s="45" t="s">
        <v>108</v>
      </c>
      <c r="BA207" s="46"/>
      <c r="BB207" s="47"/>
      <c r="BC207" s="12" t="s">
        <v>109</v>
      </c>
      <c r="BD207" s="10" t="s">
        <v>110</v>
      </c>
      <c r="BE207" s="12" t="s">
        <v>111</v>
      </c>
      <c r="BF207" s="44" t="s">
        <v>109</v>
      </c>
      <c r="BG207" s="10" t="s">
        <v>110</v>
      </c>
      <c r="BH207" s="12" t="s">
        <v>111</v>
      </c>
    </row>
    <row r="208" spans="1:60" x14ac:dyDescent="0.2">
      <c r="A208" s="2">
        <v>207</v>
      </c>
      <c r="B208" s="29">
        <v>44392</v>
      </c>
      <c r="C208" s="30"/>
      <c r="D208" s="30" t="str">
        <f t="shared" ca="1" si="9"/>
        <v>NA</v>
      </c>
      <c r="E208" s="31" t="str">
        <f t="shared" ca="1" si="10"/>
        <v>NA</v>
      </c>
      <c r="F208" s="66"/>
      <c r="G208" s="33" t="str">
        <f ca="1">IF(B207&lt;TODAY(), AVERAGE(A$8:A207), "NA")</f>
        <v>NA</v>
      </c>
      <c r="H208" s="31" t="str">
        <f ca="1">IF(B207&lt;TODAY(), AVERAGE(E$8:E207), "NA")</f>
        <v>NA</v>
      </c>
      <c r="I208" s="39" t="str">
        <f ca="1">IF(B207&lt;TODAY(), (SUMPRODUCT(A$8:A207,E$8:E207) - G208*SUM(E$8:E207) - H208*SUM(A$8:A207) + (A208-7)*G208*H208)/(SUMPRODUCT(A$8:A207,A$8:A207) - 2*G208*SUM(A$8:A207) + (A208-7)*G208*G208), "NA")</f>
        <v>NA</v>
      </c>
      <c r="J208" s="40" t="str">
        <f t="shared" ca="1" si="11"/>
        <v>NA</v>
      </c>
      <c r="L208" s="48" t="s">
        <v>112</v>
      </c>
      <c r="M208" s="49"/>
      <c r="N208" s="50">
        <v>44233</v>
      </c>
      <c r="O208" s="9" t="s">
        <v>4</v>
      </c>
      <c r="P208" s="51">
        <v>44250</v>
      </c>
      <c r="Q208" s="9">
        <v>17</v>
      </c>
      <c r="R208" s="52" t="s">
        <v>8</v>
      </c>
      <c r="S208" s="51">
        <v>44261</v>
      </c>
      <c r="T208" s="9">
        <v>28</v>
      </c>
      <c r="V208" s="48" t="s">
        <v>112</v>
      </c>
      <c r="W208" s="49"/>
      <c r="X208" s="50">
        <v>44233</v>
      </c>
      <c r="Y208" s="9" t="s">
        <v>4</v>
      </c>
      <c r="Z208" s="51">
        <v>44250</v>
      </c>
      <c r="AA208" s="9">
        <v>17</v>
      </c>
      <c r="AB208" s="52" t="s">
        <v>8</v>
      </c>
      <c r="AC208" s="51">
        <v>44261</v>
      </c>
      <c r="AD208" s="9">
        <v>28</v>
      </c>
      <c r="AF208" s="48" t="s">
        <v>112</v>
      </c>
      <c r="AG208" s="49"/>
      <c r="AH208" s="50">
        <v>44233</v>
      </c>
      <c r="AI208" s="9" t="s">
        <v>4</v>
      </c>
      <c r="AJ208" s="51">
        <v>44250</v>
      </c>
      <c r="AK208" s="9">
        <v>17</v>
      </c>
      <c r="AL208" s="52" t="s">
        <v>8</v>
      </c>
      <c r="AM208" s="51">
        <v>44262</v>
      </c>
      <c r="AN208" s="9">
        <v>29</v>
      </c>
      <c r="AP208" s="48" t="s">
        <v>112</v>
      </c>
      <c r="AQ208" s="49"/>
      <c r="AR208" s="50">
        <v>44233</v>
      </c>
      <c r="AS208" s="9" t="s">
        <v>4</v>
      </c>
      <c r="AT208" s="51">
        <v>44250</v>
      </c>
      <c r="AU208" s="9">
        <v>17</v>
      </c>
      <c r="AV208" s="52" t="s">
        <v>8</v>
      </c>
      <c r="AW208" s="51">
        <v>44260</v>
      </c>
      <c r="AX208" s="9">
        <v>27</v>
      </c>
      <c r="AZ208" s="48" t="s">
        <v>112</v>
      </c>
      <c r="BA208" s="49"/>
      <c r="BB208" s="50">
        <v>44233</v>
      </c>
      <c r="BC208" s="9" t="s">
        <v>4</v>
      </c>
      <c r="BD208" s="51">
        <v>44250</v>
      </c>
      <c r="BE208" s="9">
        <v>17</v>
      </c>
      <c r="BF208" s="52" t="s">
        <v>8</v>
      </c>
      <c r="BG208" s="51">
        <v>44260</v>
      </c>
      <c r="BH208" s="9">
        <v>27</v>
      </c>
    </row>
    <row r="209" spans="1:60" x14ac:dyDescent="0.2">
      <c r="A209" s="2">
        <v>208</v>
      </c>
      <c r="B209" s="29">
        <v>44393</v>
      </c>
      <c r="C209" s="30"/>
      <c r="D209" s="30" t="str">
        <f t="shared" ca="1" si="9"/>
        <v>NA</v>
      </c>
      <c r="E209" s="31" t="str">
        <f t="shared" ca="1" si="10"/>
        <v>NA</v>
      </c>
      <c r="F209" s="66"/>
      <c r="G209" s="33" t="str">
        <f ca="1">IF(B208&lt;TODAY(), AVERAGE(A$8:A208), "NA")</f>
        <v>NA</v>
      </c>
      <c r="H209" s="31" t="str">
        <f ca="1">IF(B208&lt;TODAY(), AVERAGE(E$8:E208), "NA")</f>
        <v>NA</v>
      </c>
      <c r="I209" s="39" t="str">
        <f ca="1">IF(B208&lt;TODAY(), (SUMPRODUCT(A$8:A208,E$8:E208) - G209*SUM(E$8:E208) - H209*SUM(A$8:A208) + (A209-7)*G209*H209)/(SUMPRODUCT(A$8:A208,A$8:A208) - 2*G209*SUM(A$8:A208) + (A209-7)*G209*G209), "NA")</f>
        <v>NA</v>
      </c>
      <c r="J209" s="40" t="str">
        <f t="shared" ca="1" si="11"/>
        <v>NA</v>
      </c>
      <c r="L209" s="53" t="s">
        <v>113</v>
      </c>
      <c r="M209" s="54"/>
      <c r="N209" s="55">
        <v>1359.5564285714281</v>
      </c>
      <c r="O209" s="17" t="s">
        <v>5</v>
      </c>
      <c r="P209" s="56">
        <v>44307</v>
      </c>
      <c r="Q209" s="17">
        <v>74</v>
      </c>
      <c r="R209" s="57" t="s">
        <v>9</v>
      </c>
      <c r="S209" s="56">
        <v>44337</v>
      </c>
      <c r="T209" s="17">
        <v>104</v>
      </c>
      <c r="V209" s="53" t="s">
        <v>113</v>
      </c>
      <c r="W209" s="54"/>
      <c r="X209" s="55">
        <v>1359.5564285714281</v>
      </c>
      <c r="Y209" s="17" t="s">
        <v>5</v>
      </c>
      <c r="Z209" s="56">
        <v>44303</v>
      </c>
      <c r="AA209" s="17">
        <v>70</v>
      </c>
      <c r="AB209" s="57" t="s">
        <v>9</v>
      </c>
      <c r="AC209" s="56">
        <v>44329</v>
      </c>
      <c r="AD209" s="17">
        <v>96</v>
      </c>
      <c r="AF209" s="53" t="s">
        <v>113</v>
      </c>
      <c r="AG209" s="54"/>
      <c r="AH209" s="55">
        <v>1359.5564285714281</v>
      </c>
      <c r="AI209" s="17" t="s">
        <v>5</v>
      </c>
      <c r="AJ209" s="56">
        <v>44314</v>
      </c>
      <c r="AK209" s="17">
        <v>81</v>
      </c>
      <c r="AL209" s="57" t="s">
        <v>9</v>
      </c>
      <c r="AM209" s="56">
        <v>44343</v>
      </c>
      <c r="AN209" s="17">
        <v>110</v>
      </c>
      <c r="AP209" s="53" t="s">
        <v>113</v>
      </c>
      <c r="AQ209" s="54"/>
      <c r="AR209" s="55">
        <v>1359.5564285714281</v>
      </c>
      <c r="AS209" s="17" t="s">
        <v>5</v>
      </c>
      <c r="AT209" s="56">
        <v>44289</v>
      </c>
      <c r="AU209" s="17">
        <v>56</v>
      </c>
      <c r="AV209" s="57" t="s">
        <v>9</v>
      </c>
      <c r="AW209" s="56">
        <v>44309</v>
      </c>
      <c r="AX209" s="17">
        <v>76</v>
      </c>
      <c r="AZ209" s="53" t="s">
        <v>113</v>
      </c>
      <c r="BA209" s="54"/>
      <c r="BB209" s="55">
        <v>1359.5564285714281</v>
      </c>
      <c r="BC209" s="17" t="s">
        <v>5</v>
      </c>
      <c r="BD209" s="56">
        <v>44286</v>
      </c>
      <c r="BE209" s="17">
        <v>53</v>
      </c>
      <c r="BF209" s="57" t="s">
        <v>9</v>
      </c>
      <c r="BG209" s="56">
        <v>44296</v>
      </c>
      <c r="BH209" s="17">
        <v>63</v>
      </c>
    </row>
    <row r="210" spans="1:60" x14ac:dyDescent="0.2">
      <c r="A210" s="2">
        <v>209</v>
      </c>
      <c r="B210" s="29">
        <v>44394</v>
      </c>
      <c r="C210" s="30"/>
      <c r="D210" s="30" t="str">
        <f t="shared" ca="1" si="9"/>
        <v>NA</v>
      </c>
      <c r="E210" s="31" t="str">
        <f t="shared" ca="1" si="10"/>
        <v>NA</v>
      </c>
      <c r="F210" s="66"/>
      <c r="G210" s="33" t="str">
        <f ca="1">IF(B209&lt;TODAY(), AVERAGE(A$8:A209), "NA")</f>
        <v>NA</v>
      </c>
      <c r="H210" s="31" t="str">
        <f ca="1">IF(B209&lt;TODAY(), AVERAGE(E$8:E209), "NA")</f>
        <v>NA</v>
      </c>
      <c r="I210" s="39" t="str">
        <f ca="1">IF(B209&lt;TODAY(), (SUMPRODUCT(A$8:A209,E$8:E209) - G210*SUM(E$8:E209) - H210*SUM(A$8:A209) + (A210-7)*G210*H210)/(SUMPRODUCT(A$8:A209,A$8:A209) - 2*G210*SUM(A$8:A209) + (A210-7)*G210*G210), "NA")</f>
        <v>NA</v>
      </c>
      <c r="J210" s="40" t="str">
        <f t="shared" ca="1" si="11"/>
        <v>NA</v>
      </c>
      <c r="L210" s="53" t="s">
        <v>114</v>
      </c>
      <c r="M210" s="54"/>
      <c r="N210" s="58">
        <v>47</v>
      </c>
      <c r="O210" s="17" t="s">
        <v>6</v>
      </c>
      <c r="P210" s="56">
        <v>44402</v>
      </c>
      <c r="Q210" s="17">
        <v>169</v>
      </c>
      <c r="R210" s="57" t="s">
        <v>10</v>
      </c>
      <c r="S210" s="56">
        <v>44454</v>
      </c>
      <c r="T210" s="17">
        <v>221</v>
      </c>
      <c r="V210" s="53" t="s">
        <v>115</v>
      </c>
      <c r="W210" s="54"/>
      <c r="X210" s="58">
        <v>1482.3533983516477</v>
      </c>
      <c r="Y210" s="17" t="s">
        <v>6</v>
      </c>
      <c r="Z210" s="56">
        <v>44390</v>
      </c>
      <c r="AA210" s="17">
        <v>157</v>
      </c>
      <c r="AB210" s="57" t="s">
        <v>10</v>
      </c>
      <c r="AC210" s="56">
        <v>44439</v>
      </c>
      <c r="AD210" s="17">
        <v>206</v>
      </c>
      <c r="AF210" s="53" t="s">
        <v>115</v>
      </c>
      <c r="AG210" s="54"/>
      <c r="AH210" s="58">
        <v>1250</v>
      </c>
      <c r="AI210" s="17" t="s">
        <v>6</v>
      </c>
      <c r="AJ210" s="56">
        <v>44419</v>
      </c>
      <c r="AK210" s="17">
        <v>186</v>
      </c>
      <c r="AL210" s="57" t="s">
        <v>10</v>
      </c>
      <c r="AM210" s="56">
        <v>44478</v>
      </c>
      <c r="AN210" s="17">
        <v>245</v>
      </c>
      <c r="AP210" s="53" t="s">
        <v>115</v>
      </c>
      <c r="AQ210" s="54"/>
      <c r="AR210" s="58">
        <v>2000</v>
      </c>
      <c r="AS210" s="17" t="s">
        <v>6</v>
      </c>
      <c r="AT210" s="56">
        <v>44355</v>
      </c>
      <c r="AU210" s="17">
        <v>122</v>
      </c>
      <c r="AV210" s="57" t="s">
        <v>10</v>
      </c>
      <c r="AW210" s="56">
        <v>44389</v>
      </c>
      <c r="AX210" s="17">
        <v>156</v>
      </c>
      <c r="AZ210" s="53" t="s">
        <v>115</v>
      </c>
      <c r="BA210" s="54"/>
      <c r="BB210" s="58">
        <v>3000</v>
      </c>
      <c r="BC210" s="17" t="s">
        <v>6</v>
      </c>
      <c r="BD210" s="56">
        <v>44328</v>
      </c>
      <c r="BE210" s="17">
        <v>95</v>
      </c>
      <c r="BF210" s="57" t="s">
        <v>10</v>
      </c>
      <c r="BG210" s="56">
        <v>44351</v>
      </c>
      <c r="BH210" s="17">
        <v>118</v>
      </c>
    </row>
    <row r="211" spans="1:60" x14ac:dyDescent="0.2">
      <c r="A211" s="2">
        <v>210</v>
      </c>
      <c r="B211" s="29">
        <v>44395</v>
      </c>
      <c r="C211" s="30"/>
      <c r="D211" s="30" t="str">
        <f t="shared" ca="1" si="9"/>
        <v>NA</v>
      </c>
      <c r="E211" s="31" t="str">
        <f t="shared" ca="1" si="10"/>
        <v>NA</v>
      </c>
      <c r="F211" s="66"/>
      <c r="G211" s="33" t="str">
        <f ca="1">IF(B210&lt;TODAY(), AVERAGE(A$8:A210), "NA")</f>
        <v>NA</v>
      </c>
      <c r="H211" s="31" t="str">
        <f ca="1">IF(B210&lt;TODAY(), AVERAGE(E$8:E210), "NA")</f>
        <v>NA</v>
      </c>
      <c r="I211" s="39" t="str">
        <f ca="1">IF(B210&lt;TODAY(), (SUMPRODUCT(A$8:A210,E$8:E210) - G211*SUM(E$8:E210) - H211*SUM(A$8:A210) + (A211-7)*G211*H211)/(SUMPRODUCT(A$8:A210,A$8:A210) - 2*G211*SUM(A$8:A210) + (A211-7)*G211*G211), "NA")</f>
        <v>NA</v>
      </c>
      <c r="J211" s="40" t="str">
        <f t="shared" ca="1" si="11"/>
        <v>NA</v>
      </c>
      <c r="L211" s="53" t="s">
        <v>116</v>
      </c>
      <c r="M211" s="54"/>
      <c r="N211" s="59">
        <v>33.353165424819061</v>
      </c>
      <c r="O211" s="17" t="s">
        <v>7</v>
      </c>
      <c r="P211" s="56">
        <v>44495</v>
      </c>
      <c r="Q211" s="17">
        <v>262</v>
      </c>
      <c r="R211" s="57" t="s">
        <v>11</v>
      </c>
      <c r="S211" s="56">
        <v>44578</v>
      </c>
      <c r="T211" s="17">
        <v>345</v>
      </c>
      <c r="V211" s="53" t="s">
        <v>117</v>
      </c>
      <c r="W211" s="54"/>
      <c r="X211" s="58">
        <v>0</v>
      </c>
      <c r="Y211" s="17" t="s">
        <v>7</v>
      </c>
      <c r="Z211" s="56">
        <v>44478</v>
      </c>
      <c r="AA211" s="17">
        <v>245</v>
      </c>
      <c r="AB211" s="57" t="s">
        <v>11</v>
      </c>
      <c r="AC211" s="56">
        <v>44548</v>
      </c>
      <c r="AD211" s="17">
        <v>315</v>
      </c>
      <c r="AF211" s="53" t="s">
        <v>117</v>
      </c>
      <c r="AG211" s="54"/>
      <c r="AH211" s="58">
        <v>0</v>
      </c>
      <c r="AI211" s="17" t="s">
        <v>7</v>
      </c>
      <c r="AJ211" s="56">
        <v>44521</v>
      </c>
      <c r="AK211" s="17">
        <v>288</v>
      </c>
      <c r="AL211" s="57" t="s">
        <v>11</v>
      </c>
      <c r="AM211" s="56">
        <v>44610</v>
      </c>
      <c r="AN211" s="17">
        <v>377</v>
      </c>
      <c r="AP211" s="53" t="s">
        <v>117</v>
      </c>
      <c r="AQ211" s="54"/>
      <c r="AR211" s="58">
        <v>16</v>
      </c>
      <c r="AS211" s="17" t="s">
        <v>7</v>
      </c>
      <c r="AT211" s="56">
        <v>44419</v>
      </c>
      <c r="AU211" s="17">
        <v>186</v>
      </c>
      <c r="AV211" s="57" t="s">
        <v>11</v>
      </c>
      <c r="AW211" s="56">
        <v>44472</v>
      </c>
      <c r="AX211" s="17">
        <v>239</v>
      </c>
      <c r="AZ211" s="53" t="s">
        <v>117</v>
      </c>
      <c r="BA211" s="54"/>
      <c r="BB211" s="58">
        <v>46</v>
      </c>
      <c r="BC211" s="17" t="s">
        <v>7</v>
      </c>
      <c r="BD211" s="56">
        <v>44371</v>
      </c>
      <c r="BE211" s="17">
        <v>138</v>
      </c>
      <c r="BF211" s="57" t="s">
        <v>11</v>
      </c>
      <c r="BG211" s="56">
        <v>44406</v>
      </c>
      <c r="BH211" s="17">
        <v>173</v>
      </c>
    </row>
    <row r="212" spans="1:60" x14ac:dyDescent="0.2">
      <c r="A212" s="2">
        <v>211</v>
      </c>
      <c r="B212" s="29">
        <v>44396</v>
      </c>
      <c r="C212" s="30"/>
      <c r="D212" s="30" t="str">
        <f t="shared" ca="1" si="9"/>
        <v>NA</v>
      </c>
      <c r="E212" s="31" t="str">
        <f t="shared" ca="1" si="10"/>
        <v>NA</v>
      </c>
      <c r="F212" s="66"/>
      <c r="G212" s="33" t="str">
        <f ca="1">IF(B211&lt;TODAY(), AVERAGE(A$8:A211), "NA")</f>
        <v>NA</v>
      </c>
      <c r="H212" s="31" t="str">
        <f ca="1">IF(B211&lt;TODAY(), AVERAGE(E$8:E211), "NA")</f>
        <v>NA</v>
      </c>
      <c r="I212" s="39" t="str">
        <f ca="1">IF(B211&lt;TODAY(), (SUMPRODUCT(A$8:A211,E$8:E211) - G212*SUM(E$8:E211) - H212*SUM(A$8:A211) + (A212-7)*G212*H212)/(SUMPRODUCT(A$8:A211,A$8:A211) - 2*G212*SUM(A$8:A211) + (A212-7)*G212*G212), "NA")</f>
        <v>NA</v>
      </c>
      <c r="J212" s="40" t="str">
        <f t="shared" ca="1" si="11"/>
        <v>NA</v>
      </c>
      <c r="L212" s="60" t="s">
        <v>118</v>
      </c>
      <c r="M212" s="61"/>
      <c r="N212" s="62">
        <v>-85.245376614848055</v>
      </c>
      <c r="O212" s="63" t="s">
        <v>119</v>
      </c>
      <c r="P212" s="64">
        <v>44277</v>
      </c>
      <c r="Q212" s="20">
        <v>44</v>
      </c>
      <c r="R212" s="65" t="s">
        <v>12</v>
      </c>
      <c r="S212" s="64">
        <v>44698</v>
      </c>
      <c r="T212" s="20">
        <v>465</v>
      </c>
      <c r="V212" s="60" t="s">
        <v>120</v>
      </c>
      <c r="W212" s="61"/>
      <c r="X212" s="63">
        <v>1482.3533983516477</v>
      </c>
      <c r="Y212" s="63" t="s">
        <v>119</v>
      </c>
      <c r="Z212" s="64">
        <v>44273</v>
      </c>
      <c r="AA212" s="20">
        <v>40</v>
      </c>
      <c r="AB212" s="65" t="s">
        <v>12</v>
      </c>
      <c r="AC212" s="64">
        <v>44661</v>
      </c>
      <c r="AD212" s="20">
        <v>428</v>
      </c>
      <c r="AF212" s="60" t="s">
        <v>120</v>
      </c>
      <c r="AG212" s="61"/>
      <c r="AH212" s="63">
        <v>1250</v>
      </c>
      <c r="AI212" s="63" t="s">
        <v>119</v>
      </c>
      <c r="AJ212" s="64">
        <v>44281</v>
      </c>
      <c r="AK212" s="20">
        <v>48</v>
      </c>
      <c r="AL212" s="65" t="s">
        <v>12</v>
      </c>
      <c r="AM212" s="64">
        <v>44735</v>
      </c>
      <c r="AN212" s="20">
        <v>502</v>
      </c>
      <c r="AP212" s="60" t="s">
        <v>120</v>
      </c>
      <c r="AQ212" s="61"/>
      <c r="AR212" s="63">
        <v>1482.3533983516477</v>
      </c>
      <c r="AS212" s="63" t="s">
        <v>119</v>
      </c>
      <c r="AT212" s="64">
        <v>44264</v>
      </c>
      <c r="AU212" s="20">
        <v>31</v>
      </c>
      <c r="AV212" s="65" t="s">
        <v>12</v>
      </c>
      <c r="AW212" s="64">
        <v>44556</v>
      </c>
      <c r="AX212" s="20">
        <v>323</v>
      </c>
      <c r="AZ212" s="60" t="s">
        <v>120</v>
      </c>
      <c r="BA212" s="61"/>
      <c r="BB212" s="63">
        <v>1482.3533983516477</v>
      </c>
      <c r="BC212" s="63" t="s">
        <v>119</v>
      </c>
      <c r="BD212" s="64">
        <v>44263</v>
      </c>
      <c r="BE212" s="20">
        <v>30</v>
      </c>
      <c r="BF212" s="65" t="s">
        <v>12</v>
      </c>
      <c r="BG212" s="64">
        <v>44461</v>
      </c>
      <c r="BH212" s="20">
        <v>228</v>
      </c>
    </row>
    <row r="213" spans="1:60" x14ac:dyDescent="0.2">
      <c r="A213" s="2">
        <v>212</v>
      </c>
      <c r="B213" s="29">
        <v>44397</v>
      </c>
      <c r="C213" s="30"/>
      <c r="D213" s="30" t="str">
        <f t="shared" ca="1" si="9"/>
        <v>NA</v>
      </c>
      <c r="E213" s="31" t="str">
        <f t="shared" ca="1" si="10"/>
        <v>NA</v>
      </c>
      <c r="F213" s="66"/>
      <c r="G213" s="33" t="str">
        <f ca="1">IF(B212&lt;TODAY(), AVERAGE(A$8:A212), "NA")</f>
        <v>NA</v>
      </c>
      <c r="H213" s="31" t="str">
        <f ca="1">IF(B212&lt;TODAY(), AVERAGE(E$8:E212), "NA")</f>
        <v>NA</v>
      </c>
      <c r="I213" s="39" t="str">
        <f ca="1">IF(B212&lt;TODAY(), (SUMPRODUCT(A$8:A212,E$8:E212) - G213*SUM(E$8:E212) - H213*SUM(A$8:A212) + (A213-7)*G213*H213)/(SUMPRODUCT(A$8:A212,A$8:A212) - 2*G213*SUM(A$8:A212) + (A213-7)*G213*G213), "NA")</f>
        <v>NA</v>
      </c>
      <c r="J213" s="40" t="str">
        <f t="shared" ca="1" si="11"/>
        <v>NA</v>
      </c>
      <c r="L213" s="35"/>
      <c r="M213" s="35"/>
      <c r="N213" s="35"/>
      <c r="O213" s="35"/>
      <c r="P213" s="35"/>
      <c r="Q213" s="35"/>
      <c r="R213" s="35"/>
      <c r="S213" s="35"/>
      <c r="T213" s="35"/>
      <c r="U213" s="25"/>
      <c r="W213" s="35"/>
      <c r="X213" s="35"/>
      <c r="Y213" s="35"/>
      <c r="Z213" s="35"/>
      <c r="AA213" s="35"/>
      <c r="AB213" s="35"/>
      <c r="AC213" s="35"/>
      <c r="AD213" s="35"/>
      <c r="AE213" s="35"/>
      <c r="AG213" s="35"/>
      <c r="AH213" s="35"/>
      <c r="AI213" s="35"/>
      <c r="AJ213" s="35"/>
      <c r="AK213" s="35"/>
      <c r="AL213" s="35"/>
      <c r="AM213" s="35"/>
      <c r="AN213" s="35"/>
      <c r="AO213" s="35"/>
      <c r="AQ213" s="5"/>
      <c r="AR213" s="5"/>
      <c r="AS213" s="5"/>
      <c r="AT213" s="5"/>
      <c r="AU213" s="5"/>
      <c r="AV213" s="5"/>
      <c r="AW213" s="5"/>
      <c r="AX213" s="5"/>
      <c r="AY213" s="5"/>
      <c r="BA213" s="5"/>
      <c r="BB213" s="5"/>
      <c r="BC213" s="5"/>
      <c r="BD213" s="5"/>
      <c r="BE213" s="5"/>
      <c r="BF213" s="5"/>
      <c r="BG213" s="5"/>
    </row>
    <row r="214" spans="1:60" x14ac:dyDescent="0.2">
      <c r="A214" s="2">
        <v>213</v>
      </c>
      <c r="B214" s="29">
        <v>44398</v>
      </c>
      <c r="C214" s="30"/>
      <c r="D214" s="30" t="str">
        <f t="shared" ca="1" si="9"/>
        <v>NA</v>
      </c>
      <c r="E214" s="31" t="str">
        <f t="shared" ca="1" si="10"/>
        <v>NA</v>
      </c>
      <c r="F214" s="66"/>
      <c r="G214" s="33" t="str">
        <f ca="1">IF(B213&lt;TODAY(), AVERAGE(A$8:A213), "NA")</f>
        <v>NA</v>
      </c>
      <c r="H214" s="31" t="str">
        <f ca="1">IF(B213&lt;TODAY(), AVERAGE(E$8:E213), "NA")</f>
        <v>NA</v>
      </c>
      <c r="I214" s="39" t="str">
        <f ca="1">IF(B213&lt;TODAY(), (SUMPRODUCT(A$8:A213,E$8:E213) - G214*SUM(E$8:E213) - H214*SUM(A$8:A213) + (A214-7)*G214*H214)/(SUMPRODUCT(A$8:A213,A$8:A213) - 2*G214*SUM(A$8:A213) + (A214-7)*G214*G214), "NA")</f>
        <v>NA</v>
      </c>
      <c r="J214" s="40" t="str">
        <f t="shared" ca="1" si="11"/>
        <v>NA</v>
      </c>
      <c r="L214" s="37" t="str">
        <f>CONCATENATE("Vaccination schedule based on 7 day average daily doses given as of ", MONTH(N216-1), "/", DAY(N216-1), "/", YEAR(N216-1))</f>
        <v>Vaccination schedule based on 7 day average daily doses given as of 2/4/2021</v>
      </c>
      <c r="M214" s="37"/>
      <c r="N214" s="37"/>
      <c r="O214" s="37"/>
      <c r="P214" s="37"/>
      <c r="Q214" s="37"/>
      <c r="R214" s="37"/>
      <c r="S214" s="37"/>
      <c r="T214" s="37"/>
      <c r="U214" s="38"/>
      <c r="V214" s="37" t="str">
        <f>CONCATENATE("Vaccination schedule based on hitting the predicted average of ", FIXED(1000*X218, -3), " doses per day as of ",  MONTH(X216-1), "/", DAY(X216-1), "/", YEAR(X216-1))</f>
        <v>Vaccination schedule based on hitting the predicted average of 1,461,000 doses per day as of 2/4/2021</v>
      </c>
      <c r="W214" s="37"/>
      <c r="X214" s="37"/>
      <c r="Y214" s="37"/>
      <c r="Z214" s="37"/>
      <c r="AA214" s="37"/>
      <c r="AB214" s="37"/>
      <c r="AC214" s="37"/>
      <c r="AD214" s="37"/>
      <c r="AE214" s="38"/>
      <c r="AF214" s="37" t="str">
        <f>CONCATENATE("Vaccination schedule based on hitting target of ", FIXED(1000*AH218,0), " doses per day")</f>
        <v>Vaccination schedule based on hitting target of 1,250,000 doses per day</v>
      </c>
      <c r="AG214" s="37"/>
      <c r="AH214" s="37"/>
      <c r="AI214" s="37"/>
      <c r="AJ214" s="37"/>
      <c r="AK214" s="37"/>
      <c r="AL214" s="37"/>
      <c r="AM214" s="37"/>
      <c r="AN214" s="37"/>
      <c r="AO214" s="38"/>
      <c r="AP214" s="37" t="str">
        <f>CONCATENATE("Vaccination schedule based on hitting target of ", FIXED(1000*AR218,0), " doses per day")</f>
        <v>Vaccination schedule based on hitting target of 2,000,000 doses per day</v>
      </c>
      <c r="AQ214" s="37"/>
      <c r="AR214" s="37"/>
      <c r="AS214" s="37"/>
      <c r="AT214" s="37"/>
      <c r="AU214" s="37"/>
      <c r="AV214" s="37"/>
      <c r="AW214" s="37"/>
      <c r="AX214" s="37"/>
      <c r="AZ214" s="36" t="str">
        <f>CONCATENATE("Vaccination schedule based on hitting target of ", FIXED(1000*BB218,0), " doses per day")</f>
        <v>Vaccination schedule based on hitting target of 3,000,000 doses per day</v>
      </c>
      <c r="BA214" s="36"/>
      <c r="BB214" s="36"/>
      <c r="BC214" s="36"/>
      <c r="BD214" s="36"/>
      <c r="BE214" s="36"/>
      <c r="BF214" s="36"/>
      <c r="BG214" s="36"/>
      <c r="BH214" s="36"/>
    </row>
    <row r="215" spans="1:60" x14ac:dyDescent="0.2">
      <c r="A215" s="2">
        <v>214</v>
      </c>
      <c r="B215" s="29">
        <v>44399</v>
      </c>
      <c r="C215" s="30"/>
      <c r="D215" s="30" t="str">
        <f t="shared" ca="1" si="9"/>
        <v>NA</v>
      </c>
      <c r="E215" s="31" t="str">
        <f t="shared" ca="1" si="10"/>
        <v>NA</v>
      </c>
      <c r="F215" s="66"/>
      <c r="G215" s="33" t="str">
        <f ca="1">IF(B214&lt;TODAY(), AVERAGE(A$8:A214), "NA")</f>
        <v>NA</v>
      </c>
      <c r="H215" s="31" t="str">
        <f ca="1">IF(B214&lt;TODAY(), AVERAGE(E$8:E214), "NA")</f>
        <v>NA</v>
      </c>
      <c r="I215" s="39" t="str">
        <f ca="1">IF(B214&lt;TODAY(), (SUMPRODUCT(A$8:A214,E$8:E214) - G215*SUM(E$8:E214) - H215*SUM(A$8:A214) + (A215-7)*G215*H215)/(SUMPRODUCT(A$8:A214,A$8:A214) - 2*G215*SUM(A$8:A214) + (A215-7)*G215*G215), "NA")</f>
        <v>NA</v>
      </c>
      <c r="J215" s="40" t="str">
        <f t="shared" ca="1" si="11"/>
        <v>NA</v>
      </c>
      <c r="L215" s="41" t="s">
        <v>108</v>
      </c>
      <c r="M215" s="42"/>
      <c r="N215" s="43"/>
      <c r="O215" s="44" t="s">
        <v>109</v>
      </c>
      <c r="P215" s="10" t="s">
        <v>110</v>
      </c>
      <c r="Q215" s="12" t="s">
        <v>111</v>
      </c>
      <c r="R215" s="44" t="s">
        <v>109</v>
      </c>
      <c r="S215" s="10" t="s">
        <v>110</v>
      </c>
      <c r="T215" s="12" t="s">
        <v>111</v>
      </c>
      <c r="V215" s="45" t="s">
        <v>108</v>
      </c>
      <c r="W215" s="46"/>
      <c r="X215" s="47"/>
      <c r="Y215" s="12" t="s">
        <v>109</v>
      </c>
      <c r="Z215" s="10" t="s">
        <v>110</v>
      </c>
      <c r="AA215" s="12" t="s">
        <v>111</v>
      </c>
      <c r="AB215" s="44" t="s">
        <v>109</v>
      </c>
      <c r="AC215" s="10" t="s">
        <v>110</v>
      </c>
      <c r="AD215" s="12" t="s">
        <v>111</v>
      </c>
      <c r="AF215" s="45" t="s">
        <v>108</v>
      </c>
      <c r="AG215" s="46"/>
      <c r="AH215" s="47"/>
      <c r="AI215" s="12" t="s">
        <v>109</v>
      </c>
      <c r="AJ215" s="10" t="s">
        <v>110</v>
      </c>
      <c r="AK215" s="12" t="s">
        <v>111</v>
      </c>
      <c r="AL215" s="44" t="s">
        <v>109</v>
      </c>
      <c r="AM215" s="10" t="s">
        <v>110</v>
      </c>
      <c r="AN215" s="12" t="s">
        <v>111</v>
      </c>
      <c r="AP215" s="45" t="s">
        <v>108</v>
      </c>
      <c r="AQ215" s="46"/>
      <c r="AR215" s="47"/>
      <c r="AS215" s="12" t="s">
        <v>109</v>
      </c>
      <c r="AT215" s="10" t="s">
        <v>110</v>
      </c>
      <c r="AU215" s="12" t="s">
        <v>111</v>
      </c>
      <c r="AV215" s="44" t="s">
        <v>109</v>
      </c>
      <c r="AW215" s="10" t="s">
        <v>110</v>
      </c>
      <c r="AX215" s="12" t="s">
        <v>111</v>
      </c>
      <c r="AZ215" s="45" t="s">
        <v>108</v>
      </c>
      <c r="BA215" s="46"/>
      <c r="BB215" s="47"/>
      <c r="BC215" s="12" t="s">
        <v>109</v>
      </c>
      <c r="BD215" s="10" t="s">
        <v>110</v>
      </c>
      <c r="BE215" s="12" t="s">
        <v>111</v>
      </c>
      <c r="BF215" s="44" t="s">
        <v>109</v>
      </c>
      <c r="BG215" s="10" t="s">
        <v>110</v>
      </c>
      <c r="BH215" s="12" t="s">
        <v>111</v>
      </c>
    </row>
    <row r="216" spans="1:60" x14ac:dyDescent="0.2">
      <c r="A216" s="2">
        <v>215</v>
      </c>
      <c r="B216" s="29">
        <v>44400</v>
      </c>
      <c r="C216" s="30"/>
      <c r="D216" s="30" t="str">
        <f t="shared" ca="1" si="9"/>
        <v>NA</v>
      </c>
      <c r="E216" s="31" t="str">
        <f t="shared" ca="1" si="10"/>
        <v>NA</v>
      </c>
      <c r="F216" s="66"/>
      <c r="G216" s="33" t="str">
        <f ca="1">IF(B215&lt;TODAY(), AVERAGE(A$8:A215), "NA")</f>
        <v>NA</v>
      </c>
      <c r="H216" s="31" t="str">
        <f ca="1">IF(B215&lt;TODAY(), AVERAGE(E$8:E215), "NA")</f>
        <v>NA</v>
      </c>
      <c r="I216" s="39" t="str">
        <f ca="1">IF(B215&lt;TODAY(), (SUMPRODUCT(A$8:A215,E$8:E215) - G216*SUM(E$8:E215) - H216*SUM(A$8:A215) + (A216-7)*G216*H216)/(SUMPRODUCT(A$8:A215,A$8:A215) - 2*G216*SUM(A$8:A215) + (A216-7)*G216*G216), "NA")</f>
        <v>NA</v>
      </c>
      <c r="J216" s="40" t="str">
        <f t="shared" ca="1" si="11"/>
        <v>NA</v>
      </c>
      <c r="L216" s="48" t="s">
        <v>112</v>
      </c>
      <c r="M216" s="49"/>
      <c r="N216" s="50">
        <v>44232</v>
      </c>
      <c r="O216" s="9" t="s">
        <v>4</v>
      </c>
      <c r="P216" s="51">
        <v>44250</v>
      </c>
      <c r="Q216" s="9">
        <v>18</v>
      </c>
      <c r="R216" s="52" t="s">
        <v>8</v>
      </c>
      <c r="S216" s="51">
        <v>44262</v>
      </c>
      <c r="T216" s="9">
        <v>30</v>
      </c>
      <c r="V216" s="48" t="s">
        <v>112</v>
      </c>
      <c r="W216" s="49"/>
      <c r="X216" s="50">
        <v>44232</v>
      </c>
      <c r="Y216" s="9" t="s">
        <v>4</v>
      </c>
      <c r="Z216" s="51">
        <v>44250</v>
      </c>
      <c r="AA216" s="9">
        <v>18</v>
      </c>
      <c r="AB216" s="52" t="s">
        <v>8</v>
      </c>
      <c r="AC216" s="51">
        <v>44261</v>
      </c>
      <c r="AD216" s="9">
        <v>29</v>
      </c>
      <c r="AF216" s="48" t="s">
        <v>112</v>
      </c>
      <c r="AG216" s="49"/>
      <c r="AH216" s="50">
        <v>44232</v>
      </c>
      <c r="AI216" s="9" t="s">
        <v>4</v>
      </c>
      <c r="AJ216" s="51">
        <v>44250</v>
      </c>
      <c r="AK216" s="9">
        <v>18</v>
      </c>
      <c r="AL216" s="52" t="s">
        <v>8</v>
      </c>
      <c r="AM216" s="51">
        <v>44265</v>
      </c>
      <c r="AN216" s="9">
        <v>33</v>
      </c>
      <c r="AP216" s="48" t="s">
        <v>112</v>
      </c>
      <c r="AQ216" s="49"/>
      <c r="AR216" s="50">
        <v>44232</v>
      </c>
      <c r="AS216" s="9" t="s">
        <v>4</v>
      </c>
      <c r="AT216" s="51">
        <v>44250</v>
      </c>
      <c r="AU216" s="9">
        <v>18</v>
      </c>
      <c r="AV216" s="52" t="s">
        <v>8</v>
      </c>
      <c r="AW216" s="51">
        <v>44260</v>
      </c>
      <c r="AX216" s="9">
        <v>28</v>
      </c>
      <c r="AZ216" s="48" t="s">
        <v>112</v>
      </c>
      <c r="BA216" s="49"/>
      <c r="BB216" s="50">
        <v>44232</v>
      </c>
      <c r="BC216" s="9" t="s">
        <v>4</v>
      </c>
      <c r="BD216" s="51">
        <v>44250</v>
      </c>
      <c r="BE216" s="9">
        <v>18</v>
      </c>
      <c r="BF216" s="52" t="s">
        <v>8</v>
      </c>
      <c r="BG216" s="51">
        <v>44260</v>
      </c>
      <c r="BH216" s="9">
        <v>28</v>
      </c>
    </row>
    <row r="217" spans="1:60" x14ac:dyDescent="0.2">
      <c r="A217" s="2">
        <v>216</v>
      </c>
      <c r="B217" s="29">
        <v>44401</v>
      </c>
      <c r="C217" s="30"/>
      <c r="D217" s="30" t="str">
        <f t="shared" ca="1" si="9"/>
        <v>NA</v>
      </c>
      <c r="E217" s="31" t="str">
        <f t="shared" ca="1" si="10"/>
        <v>NA</v>
      </c>
      <c r="F217" s="66"/>
      <c r="G217" s="33" t="str">
        <f ca="1">IF(B216&lt;TODAY(), AVERAGE(A$8:A216), "NA")</f>
        <v>NA</v>
      </c>
      <c r="H217" s="31" t="str">
        <f ca="1">IF(B216&lt;TODAY(), AVERAGE(E$8:E216), "NA")</f>
        <v>NA</v>
      </c>
      <c r="I217" s="39" t="str">
        <f ca="1">IF(B216&lt;TODAY(), (SUMPRODUCT(A$8:A216,E$8:E216) - G217*SUM(E$8:E216) - H217*SUM(A$8:A216) + (A217-7)*G217*H217)/(SUMPRODUCT(A$8:A216,A$8:A216) - 2*G217*SUM(A$8:A216) + (A217-7)*G217*G217), "NA")</f>
        <v>NA</v>
      </c>
      <c r="J217" s="40" t="str">
        <f t="shared" ca="1" si="11"/>
        <v>NA</v>
      </c>
      <c r="L217" s="53" t="s">
        <v>113</v>
      </c>
      <c r="M217" s="54"/>
      <c r="N217" s="55">
        <v>1339.5247142857147</v>
      </c>
      <c r="O217" s="17" t="s">
        <v>5</v>
      </c>
      <c r="P217" s="56">
        <v>44309</v>
      </c>
      <c r="Q217" s="17">
        <v>77</v>
      </c>
      <c r="R217" s="57" t="s">
        <v>9</v>
      </c>
      <c r="S217" s="56">
        <v>44338</v>
      </c>
      <c r="T217" s="17">
        <v>106</v>
      </c>
      <c r="V217" s="53" t="s">
        <v>113</v>
      </c>
      <c r="W217" s="54"/>
      <c r="X217" s="55">
        <v>1339.5247142857147</v>
      </c>
      <c r="Y217" s="17" t="s">
        <v>5</v>
      </c>
      <c r="Z217" s="56">
        <v>44304</v>
      </c>
      <c r="AA217" s="17">
        <v>72</v>
      </c>
      <c r="AB217" s="57" t="s">
        <v>9</v>
      </c>
      <c r="AC217" s="56">
        <v>44330</v>
      </c>
      <c r="AD217" s="17">
        <v>98</v>
      </c>
      <c r="AF217" s="53" t="s">
        <v>113</v>
      </c>
      <c r="AG217" s="54"/>
      <c r="AH217" s="55">
        <v>1339.5247142857147</v>
      </c>
      <c r="AI217" s="17" t="s">
        <v>5</v>
      </c>
      <c r="AJ217" s="56">
        <v>44316</v>
      </c>
      <c r="AK217" s="17">
        <v>84</v>
      </c>
      <c r="AL217" s="57" t="s">
        <v>9</v>
      </c>
      <c r="AM217" s="56">
        <v>44343</v>
      </c>
      <c r="AN217" s="17">
        <v>111</v>
      </c>
      <c r="AP217" s="53" t="s">
        <v>113</v>
      </c>
      <c r="AQ217" s="54"/>
      <c r="AR217" s="55">
        <v>1339.5247142857147</v>
      </c>
      <c r="AS217" s="17" t="s">
        <v>5</v>
      </c>
      <c r="AT217" s="56">
        <v>44289</v>
      </c>
      <c r="AU217" s="17">
        <v>57</v>
      </c>
      <c r="AV217" s="57" t="s">
        <v>9</v>
      </c>
      <c r="AW217" s="56">
        <v>44309</v>
      </c>
      <c r="AX217" s="17">
        <v>77</v>
      </c>
      <c r="AZ217" s="53" t="s">
        <v>113</v>
      </c>
      <c r="BA217" s="54"/>
      <c r="BB217" s="55">
        <v>1339.5247142857147</v>
      </c>
      <c r="BC217" s="17" t="s">
        <v>5</v>
      </c>
      <c r="BD217" s="56">
        <v>44286</v>
      </c>
      <c r="BE217" s="17">
        <v>54</v>
      </c>
      <c r="BF217" s="57" t="s">
        <v>9</v>
      </c>
      <c r="BG217" s="56">
        <v>44296</v>
      </c>
      <c r="BH217" s="17">
        <v>64</v>
      </c>
    </row>
    <row r="218" spans="1:60" x14ac:dyDescent="0.2">
      <c r="A218" s="2">
        <v>217</v>
      </c>
      <c r="B218" s="29">
        <v>44402</v>
      </c>
      <c r="C218" s="30"/>
      <c r="D218" s="30" t="str">
        <f t="shared" ca="1" si="9"/>
        <v>NA</v>
      </c>
      <c r="E218" s="31" t="str">
        <f t="shared" ca="1" si="10"/>
        <v>NA</v>
      </c>
      <c r="F218" s="66"/>
      <c r="G218" s="33" t="str">
        <f ca="1">IF(B217&lt;TODAY(), AVERAGE(A$8:A217), "NA")</f>
        <v>NA</v>
      </c>
      <c r="H218" s="31" t="str">
        <f ca="1">IF(B217&lt;TODAY(), AVERAGE(E$8:E217), "NA")</f>
        <v>NA</v>
      </c>
      <c r="I218" s="39" t="str">
        <f ca="1">IF(B217&lt;TODAY(), (SUMPRODUCT(A$8:A217,E$8:E217) - G218*SUM(E$8:E217) - H218*SUM(A$8:A217) + (A218-7)*G218*H218)/(SUMPRODUCT(A$8:A217,A$8:A217) - 2*G218*SUM(A$8:A217) + (A218-7)*G218*G218), "NA")</f>
        <v>NA</v>
      </c>
      <c r="J218" s="40" t="str">
        <f t="shared" ca="1" si="11"/>
        <v>NA</v>
      </c>
      <c r="L218" s="53" t="s">
        <v>114</v>
      </c>
      <c r="M218" s="54"/>
      <c r="N218" s="58">
        <v>46</v>
      </c>
      <c r="O218" s="17" t="s">
        <v>6</v>
      </c>
      <c r="P218" s="56">
        <v>44404</v>
      </c>
      <c r="Q218" s="17">
        <v>172</v>
      </c>
      <c r="R218" s="57" t="s">
        <v>10</v>
      </c>
      <c r="S218" s="56">
        <v>44461</v>
      </c>
      <c r="T218" s="17">
        <v>229</v>
      </c>
      <c r="V218" s="53" t="s">
        <v>115</v>
      </c>
      <c r="W218" s="54"/>
      <c r="X218" s="58">
        <v>1460.6717119722375</v>
      </c>
      <c r="Y218" s="17" t="s">
        <v>6</v>
      </c>
      <c r="Z218" s="56">
        <v>44391</v>
      </c>
      <c r="AA218" s="17">
        <v>159</v>
      </c>
      <c r="AB218" s="57" t="s">
        <v>10</v>
      </c>
      <c r="AC218" s="56">
        <v>44440</v>
      </c>
      <c r="AD218" s="17">
        <v>208</v>
      </c>
      <c r="AF218" s="53" t="s">
        <v>115</v>
      </c>
      <c r="AG218" s="54"/>
      <c r="AH218" s="58">
        <v>1250</v>
      </c>
      <c r="AI218" s="17" t="s">
        <v>6</v>
      </c>
      <c r="AJ218" s="56">
        <v>44420</v>
      </c>
      <c r="AK218" s="17">
        <v>188</v>
      </c>
      <c r="AL218" s="57" t="s">
        <v>10</v>
      </c>
      <c r="AM218" s="56">
        <v>44478</v>
      </c>
      <c r="AN218" s="17">
        <v>246</v>
      </c>
      <c r="AP218" s="53" t="s">
        <v>115</v>
      </c>
      <c r="AQ218" s="54"/>
      <c r="AR218" s="58">
        <v>2000</v>
      </c>
      <c r="AS218" s="17" t="s">
        <v>6</v>
      </c>
      <c r="AT218" s="56">
        <v>44355</v>
      </c>
      <c r="AU218" s="17">
        <v>123</v>
      </c>
      <c r="AV218" s="57" t="s">
        <v>10</v>
      </c>
      <c r="AW218" s="56">
        <v>44389</v>
      </c>
      <c r="AX218" s="17">
        <v>157</v>
      </c>
      <c r="AZ218" s="53" t="s">
        <v>115</v>
      </c>
      <c r="BA218" s="54"/>
      <c r="BB218" s="58">
        <v>3000</v>
      </c>
      <c r="BC218" s="17" t="s">
        <v>6</v>
      </c>
      <c r="BD218" s="56">
        <v>44328</v>
      </c>
      <c r="BE218" s="17">
        <v>96</v>
      </c>
      <c r="BF218" s="57" t="s">
        <v>10</v>
      </c>
      <c r="BG218" s="56">
        <v>44351</v>
      </c>
      <c r="BH218" s="17">
        <v>119</v>
      </c>
    </row>
    <row r="219" spans="1:60" x14ac:dyDescent="0.2">
      <c r="A219" s="2">
        <v>218</v>
      </c>
      <c r="B219" s="29">
        <v>44403</v>
      </c>
      <c r="C219" s="30"/>
      <c r="D219" s="30" t="str">
        <f t="shared" ca="1" si="9"/>
        <v>NA</v>
      </c>
      <c r="E219" s="31" t="str">
        <f t="shared" ca="1" si="10"/>
        <v>NA</v>
      </c>
      <c r="F219" s="66"/>
      <c r="G219" s="33" t="str">
        <f ca="1">IF(B218&lt;TODAY(), AVERAGE(A$8:A218), "NA")</f>
        <v>NA</v>
      </c>
      <c r="H219" s="31" t="str">
        <f ca="1">IF(B218&lt;TODAY(), AVERAGE(E$8:E218), "NA")</f>
        <v>NA</v>
      </c>
      <c r="I219" s="39" t="str">
        <f ca="1">IF(B218&lt;TODAY(), (SUMPRODUCT(A$8:A218,E$8:E218) - G219*SUM(E$8:E218) - H219*SUM(A$8:A218) + (A219-7)*G219*H219)/(SUMPRODUCT(A$8:A218,A$8:A218) - 2*G219*SUM(A$8:A218) + (A219-7)*G219*G219), "NA")</f>
        <v>NA</v>
      </c>
      <c r="J219" s="40" t="str">
        <f t="shared" ca="1" si="11"/>
        <v>NA</v>
      </c>
      <c r="L219" s="53" t="s">
        <v>116</v>
      </c>
      <c r="M219" s="54"/>
      <c r="N219" s="59">
        <v>33.796386148062417</v>
      </c>
      <c r="O219" s="17" t="s">
        <v>7</v>
      </c>
      <c r="P219" s="56">
        <v>44499</v>
      </c>
      <c r="Q219" s="17">
        <v>267</v>
      </c>
      <c r="R219" s="57" t="s">
        <v>11</v>
      </c>
      <c r="S219" s="56">
        <v>44582</v>
      </c>
      <c r="T219" s="17">
        <v>350</v>
      </c>
      <c r="V219" s="53" t="s">
        <v>117</v>
      </c>
      <c r="W219" s="54"/>
      <c r="X219" s="58">
        <v>0</v>
      </c>
      <c r="Y219" s="17" t="s">
        <v>7</v>
      </c>
      <c r="Z219" s="56">
        <v>44480</v>
      </c>
      <c r="AA219" s="17">
        <v>248</v>
      </c>
      <c r="AB219" s="57" t="s">
        <v>11</v>
      </c>
      <c r="AC219" s="56">
        <v>44554</v>
      </c>
      <c r="AD219" s="17">
        <v>322</v>
      </c>
      <c r="AF219" s="53" t="s">
        <v>117</v>
      </c>
      <c r="AG219" s="54"/>
      <c r="AH219" s="58">
        <v>0</v>
      </c>
      <c r="AI219" s="17" t="s">
        <v>7</v>
      </c>
      <c r="AJ219" s="56">
        <v>44521</v>
      </c>
      <c r="AK219" s="17">
        <v>289</v>
      </c>
      <c r="AL219" s="57" t="s">
        <v>11</v>
      </c>
      <c r="AM219" s="56">
        <v>44611</v>
      </c>
      <c r="AN219" s="17">
        <v>379</v>
      </c>
      <c r="AP219" s="53" t="s">
        <v>117</v>
      </c>
      <c r="AQ219" s="54"/>
      <c r="AR219" s="58">
        <v>16</v>
      </c>
      <c r="AS219" s="17" t="s">
        <v>7</v>
      </c>
      <c r="AT219" s="56">
        <v>44419</v>
      </c>
      <c r="AU219" s="17">
        <v>187</v>
      </c>
      <c r="AV219" s="57" t="s">
        <v>11</v>
      </c>
      <c r="AW219" s="56">
        <v>44472</v>
      </c>
      <c r="AX219" s="17">
        <v>240</v>
      </c>
      <c r="AZ219" s="53" t="s">
        <v>117</v>
      </c>
      <c r="BA219" s="54"/>
      <c r="BB219" s="58">
        <v>46</v>
      </c>
      <c r="BC219" s="17" t="s">
        <v>7</v>
      </c>
      <c r="BD219" s="56">
        <v>44371</v>
      </c>
      <c r="BE219" s="17">
        <v>139</v>
      </c>
      <c r="BF219" s="57" t="s">
        <v>11</v>
      </c>
      <c r="BG219" s="56">
        <v>44405</v>
      </c>
      <c r="BH219" s="17">
        <v>173</v>
      </c>
    </row>
    <row r="220" spans="1:60" x14ac:dyDescent="0.2">
      <c r="A220" s="2">
        <v>219</v>
      </c>
      <c r="B220" s="29">
        <v>44404</v>
      </c>
      <c r="C220" s="30"/>
      <c r="D220" s="30" t="str">
        <f t="shared" ca="1" si="9"/>
        <v>NA</v>
      </c>
      <c r="E220" s="31" t="str">
        <f t="shared" ca="1" si="10"/>
        <v>NA</v>
      </c>
      <c r="F220" s="66"/>
      <c r="G220" s="33" t="str">
        <f ca="1">IF(B219&lt;TODAY(), AVERAGE(A$8:A219), "NA")</f>
        <v>NA</v>
      </c>
      <c r="H220" s="31" t="str">
        <f ca="1">IF(B219&lt;TODAY(), AVERAGE(E$8:E219), "NA")</f>
        <v>NA</v>
      </c>
      <c r="I220" s="39" t="str">
        <f ca="1">IF(B219&lt;TODAY(), (SUMPRODUCT(A$8:A219,E$8:E219) - G220*SUM(E$8:E219) - H220*SUM(A$8:A219) + (A220-7)*G220*H220)/(SUMPRODUCT(A$8:A219,A$8:A219) - 2*G220*SUM(A$8:A219) + (A220-7)*G220*G220), "NA")</f>
        <v>NA</v>
      </c>
      <c r="J220" s="40" t="str">
        <f t="shared" ca="1" si="11"/>
        <v>NA</v>
      </c>
      <c r="L220" s="60" t="s">
        <v>118</v>
      </c>
      <c r="M220" s="61"/>
      <c r="N220" s="62">
        <v>-93.9620508386339</v>
      </c>
      <c r="O220" s="63" t="s">
        <v>119</v>
      </c>
      <c r="P220" s="64">
        <v>44278</v>
      </c>
      <c r="Q220" s="20">
        <v>46</v>
      </c>
      <c r="R220" s="65" t="s">
        <v>12</v>
      </c>
      <c r="S220" s="64">
        <v>44707</v>
      </c>
      <c r="T220" s="20">
        <v>475</v>
      </c>
      <c r="V220" s="60" t="s">
        <v>120</v>
      </c>
      <c r="W220" s="61"/>
      <c r="X220" s="63">
        <v>1460.6717119722375</v>
      </c>
      <c r="Y220" s="63" t="s">
        <v>119</v>
      </c>
      <c r="Z220" s="64">
        <v>44274</v>
      </c>
      <c r="AA220" s="20">
        <v>42</v>
      </c>
      <c r="AB220" s="65" t="s">
        <v>12</v>
      </c>
      <c r="AC220" s="64">
        <v>44668</v>
      </c>
      <c r="AD220" s="20">
        <v>436</v>
      </c>
      <c r="AF220" s="60" t="s">
        <v>120</v>
      </c>
      <c r="AG220" s="61"/>
      <c r="AH220" s="63">
        <v>1250</v>
      </c>
      <c r="AI220" s="63" t="s">
        <v>119</v>
      </c>
      <c r="AJ220" s="64">
        <v>44281</v>
      </c>
      <c r="AK220" s="20">
        <v>49</v>
      </c>
      <c r="AL220" s="65" t="s">
        <v>12</v>
      </c>
      <c r="AM220" s="64">
        <v>44736</v>
      </c>
      <c r="AN220" s="20">
        <v>504</v>
      </c>
      <c r="AP220" s="60" t="s">
        <v>120</v>
      </c>
      <c r="AQ220" s="61"/>
      <c r="AR220" s="63">
        <v>1460.6717119722375</v>
      </c>
      <c r="AS220" s="63" t="s">
        <v>119</v>
      </c>
      <c r="AT220" s="64">
        <v>44264</v>
      </c>
      <c r="AU220" s="20">
        <v>32</v>
      </c>
      <c r="AV220" s="65" t="s">
        <v>12</v>
      </c>
      <c r="AW220" s="64">
        <v>44557</v>
      </c>
      <c r="AX220" s="20">
        <v>325</v>
      </c>
      <c r="AZ220" s="60" t="s">
        <v>120</v>
      </c>
      <c r="BA220" s="61"/>
      <c r="BB220" s="63">
        <v>1460.6717119722375</v>
      </c>
      <c r="BC220" s="63" t="s">
        <v>119</v>
      </c>
      <c r="BD220" s="64">
        <v>44262</v>
      </c>
      <c r="BE220" s="20">
        <v>30</v>
      </c>
      <c r="BF220" s="65" t="s">
        <v>12</v>
      </c>
      <c r="BG220" s="64">
        <v>44461</v>
      </c>
      <c r="BH220" s="20">
        <v>229</v>
      </c>
    </row>
    <row r="221" spans="1:60" x14ac:dyDescent="0.2">
      <c r="A221" s="2">
        <v>220</v>
      </c>
      <c r="B221" s="29">
        <v>44405</v>
      </c>
      <c r="C221" s="30"/>
      <c r="D221" s="30" t="str">
        <f t="shared" ca="1" si="9"/>
        <v>NA</v>
      </c>
      <c r="E221" s="31" t="str">
        <f t="shared" ca="1" si="10"/>
        <v>NA</v>
      </c>
      <c r="F221" s="66"/>
      <c r="G221" s="33" t="str">
        <f ca="1">IF(B220&lt;TODAY(), AVERAGE(A$8:A220), "NA")</f>
        <v>NA</v>
      </c>
      <c r="H221" s="31" t="str">
        <f ca="1">IF(B220&lt;TODAY(), AVERAGE(E$8:E220), "NA")</f>
        <v>NA</v>
      </c>
      <c r="I221" s="39" t="str">
        <f ca="1">IF(B220&lt;TODAY(), (SUMPRODUCT(A$8:A220,E$8:E220) - G221*SUM(E$8:E220) - H221*SUM(A$8:A220) + (A221-7)*G221*H221)/(SUMPRODUCT(A$8:A220,A$8:A220) - 2*G221*SUM(A$8:A220) + (A221-7)*G221*G221), "NA")</f>
        <v>NA</v>
      </c>
      <c r="J221" s="40" t="str">
        <f t="shared" ca="1" si="11"/>
        <v>NA</v>
      </c>
      <c r="L221" s="35"/>
      <c r="M221" s="35"/>
      <c r="N221" s="35"/>
      <c r="O221" s="35"/>
      <c r="P221" s="35"/>
      <c r="Q221" s="35"/>
      <c r="R221" s="35"/>
      <c r="S221" s="35"/>
      <c r="T221" s="35"/>
      <c r="U221" s="25"/>
      <c r="W221" s="35"/>
      <c r="X221" s="35"/>
      <c r="Y221" s="35"/>
      <c r="Z221" s="35"/>
      <c r="AA221" s="35"/>
      <c r="AB221" s="35"/>
      <c r="AC221" s="35"/>
      <c r="AD221" s="35"/>
      <c r="AE221" s="35"/>
      <c r="AG221" s="35"/>
      <c r="AH221" s="35"/>
      <c r="AI221" s="35"/>
      <c r="AJ221" s="35"/>
      <c r="AK221" s="35"/>
      <c r="AL221" s="35"/>
      <c r="AM221" s="35"/>
      <c r="AN221" s="35"/>
      <c r="AO221" s="35"/>
      <c r="AQ221" s="5"/>
      <c r="AR221" s="5"/>
      <c r="AS221" s="5"/>
      <c r="AT221" s="5"/>
      <c r="AU221" s="5"/>
      <c r="AV221" s="5"/>
      <c r="AW221" s="5"/>
      <c r="AX221" s="5"/>
      <c r="AY221" s="5"/>
      <c r="BA221" s="5"/>
      <c r="BB221" s="5"/>
      <c r="BC221" s="5"/>
      <c r="BD221" s="5"/>
      <c r="BE221" s="5"/>
      <c r="BF221" s="5"/>
      <c r="BG221" s="5"/>
    </row>
    <row r="222" spans="1:60" x14ac:dyDescent="0.2">
      <c r="A222" s="2">
        <v>221</v>
      </c>
      <c r="B222" s="29">
        <v>44406</v>
      </c>
      <c r="C222" s="30"/>
      <c r="D222" s="30" t="str">
        <f t="shared" ca="1" si="9"/>
        <v>NA</v>
      </c>
      <c r="E222" s="31" t="str">
        <f t="shared" ca="1" si="10"/>
        <v>NA</v>
      </c>
      <c r="F222" s="66"/>
      <c r="G222" s="33" t="str">
        <f ca="1">IF(B221&lt;TODAY(), AVERAGE(A$8:A221), "NA")</f>
        <v>NA</v>
      </c>
      <c r="H222" s="31" t="str">
        <f ca="1">IF(B221&lt;TODAY(), AVERAGE(E$8:E221), "NA")</f>
        <v>NA</v>
      </c>
      <c r="I222" s="39" t="str">
        <f ca="1">IF(B221&lt;TODAY(), (SUMPRODUCT(A$8:A221,E$8:E221) - G222*SUM(E$8:E221) - H222*SUM(A$8:A221) + (A222-7)*G222*H222)/(SUMPRODUCT(A$8:A221,A$8:A221) - 2*G222*SUM(A$8:A221) + (A222-7)*G222*G222), "NA")</f>
        <v>NA</v>
      </c>
      <c r="J222" s="40" t="str">
        <f t="shared" ca="1" si="11"/>
        <v>NA</v>
      </c>
      <c r="L222" s="37" t="str">
        <f>CONCATENATE("Vaccination schedule based on 7 day average daily doses given as of ", MONTH(N224-1), "/", DAY(N224-1), "/", YEAR(N224-1))</f>
        <v>Vaccination schedule based on 7 day average daily doses given as of 2/3/2021</v>
      </c>
      <c r="M222" s="37"/>
      <c r="N222" s="37"/>
      <c r="O222" s="37"/>
      <c r="P222" s="37"/>
      <c r="Q222" s="37"/>
      <c r="R222" s="37"/>
      <c r="S222" s="37"/>
      <c r="T222" s="37"/>
      <c r="U222" s="38"/>
      <c r="V222" s="37" t="str">
        <f>CONCATENATE("Vaccination schedule based on hitting the predicted average of ", FIXED(1000*X226, -3), " doses per day as of ",  MONTH(X224-1), "/", DAY(X224-1), "/", YEAR(X224-1))</f>
        <v>Vaccination schedule based on hitting the predicted average of 1,437,000 doses per day as of 2/3/2021</v>
      </c>
      <c r="W222" s="37"/>
      <c r="X222" s="37"/>
      <c r="Y222" s="37"/>
      <c r="Z222" s="37"/>
      <c r="AA222" s="37"/>
      <c r="AB222" s="37"/>
      <c r="AC222" s="37"/>
      <c r="AD222" s="37"/>
      <c r="AE222" s="38"/>
      <c r="AF222" s="37" t="str">
        <f>CONCATENATE("Vaccination schedule based on hitting target of ", FIXED(1000*AH226,0), " doses per day")</f>
        <v>Vaccination schedule based on hitting target of 1,250,000 doses per day</v>
      </c>
      <c r="AG222" s="37"/>
      <c r="AH222" s="37"/>
      <c r="AI222" s="37"/>
      <c r="AJ222" s="37"/>
      <c r="AK222" s="37"/>
      <c r="AL222" s="37"/>
      <c r="AM222" s="37"/>
      <c r="AN222" s="37"/>
      <c r="AO222" s="38"/>
      <c r="AP222" s="37" t="str">
        <f>CONCATENATE("Vaccination schedule based on hitting target of ", FIXED(1000*AR226,0), " doses per day")</f>
        <v>Vaccination schedule based on hitting target of 2,000,000 doses per day</v>
      </c>
      <c r="AQ222" s="37"/>
      <c r="AR222" s="37"/>
      <c r="AS222" s="37"/>
      <c r="AT222" s="37"/>
      <c r="AU222" s="37"/>
      <c r="AV222" s="37"/>
      <c r="AW222" s="37"/>
      <c r="AX222" s="37"/>
      <c r="AZ222" s="36" t="str">
        <f>CONCATENATE("Vaccination schedule based on hitting target of ", FIXED(1000*BB226,0), " doses per day")</f>
        <v>Vaccination schedule based on hitting target of 3,000,000 doses per day</v>
      </c>
      <c r="BA222" s="36"/>
      <c r="BB222" s="36"/>
      <c r="BC222" s="36"/>
      <c r="BD222" s="36"/>
      <c r="BE222" s="36"/>
      <c r="BF222" s="36"/>
      <c r="BG222" s="36"/>
      <c r="BH222" s="36"/>
    </row>
    <row r="223" spans="1:60" x14ac:dyDescent="0.2">
      <c r="A223" s="2">
        <v>222</v>
      </c>
      <c r="B223" s="29">
        <v>44407</v>
      </c>
      <c r="C223" s="30"/>
      <c r="D223" s="30" t="str">
        <f t="shared" ca="1" si="9"/>
        <v>NA</v>
      </c>
      <c r="E223" s="31" t="str">
        <f t="shared" ca="1" si="10"/>
        <v>NA</v>
      </c>
      <c r="F223" s="66"/>
      <c r="G223" s="33" t="str">
        <f ca="1">IF(B222&lt;TODAY(), AVERAGE(A$8:A222), "NA")</f>
        <v>NA</v>
      </c>
      <c r="H223" s="31" t="str">
        <f ca="1">IF(B222&lt;TODAY(), AVERAGE(E$8:E222), "NA")</f>
        <v>NA</v>
      </c>
      <c r="I223" s="39" t="str">
        <f ca="1">IF(B222&lt;TODAY(), (SUMPRODUCT(A$8:A222,E$8:E222) - G223*SUM(E$8:E222) - H223*SUM(A$8:A222) + (A223-7)*G223*H223)/(SUMPRODUCT(A$8:A222,A$8:A222) - 2*G223*SUM(A$8:A222) + (A223-7)*G223*G223), "NA")</f>
        <v>NA</v>
      </c>
      <c r="J223" s="40" t="str">
        <f t="shared" ca="1" si="11"/>
        <v>NA</v>
      </c>
      <c r="L223" s="41" t="s">
        <v>108</v>
      </c>
      <c r="M223" s="42"/>
      <c r="N223" s="43"/>
      <c r="O223" s="44" t="s">
        <v>109</v>
      </c>
      <c r="P223" s="10" t="s">
        <v>110</v>
      </c>
      <c r="Q223" s="12" t="s">
        <v>111</v>
      </c>
      <c r="R223" s="44" t="s">
        <v>109</v>
      </c>
      <c r="S223" s="10" t="s">
        <v>110</v>
      </c>
      <c r="T223" s="12" t="s">
        <v>111</v>
      </c>
      <c r="V223" s="45" t="s">
        <v>108</v>
      </c>
      <c r="W223" s="46"/>
      <c r="X223" s="47"/>
      <c r="Y223" s="12" t="s">
        <v>109</v>
      </c>
      <c r="Z223" s="10" t="s">
        <v>110</v>
      </c>
      <c r="AA223" s="12" t="s">
        <v>111</v>
      </c>
      <c r="AB223" s="44" t="s">
        <v>109</v>
      </c>
      <c r="AC223" s="10" t="s">
        <v>110</v>
      </c>
      <c r="AD223" s="12" t="s">
        <v>111</v>
      </c>
      <c r="AF223" s="45" t="s">
        <v>108</v>
      </c>
      <c r="AG223" s="46"/>
      <c r="AH223" s="47"/>
      <c r="AI223" s="12" t="s">
        <v>109</v>
      </c>
      <c r="AJ223" s="10" t="s">
        <v>110</v>
      </c>
      <c r="AK223" s="12" t="s">
        <v>111</v>
      </c>
      <c r="AL223" s="44" t="s">
        <v>109</v>
      </c>
      <c r="AM223" s="10" t="s">
        <v>110</v>
      </c>
      <c r="AN223" s="12" t="s">
        <v>111</v>
      </c>
      <c r="AP223" s="45" t="s">
        <v>108</v>
      </c>
      <c r="AQ223" s="46"/>
      <c r="AR223" s="47"/>
      <c r="AS223" s="12" t="s">
        <v>109</v>
      </c>
      <c r="AT223" s="10" t="s">
        <v>110</v>
      </c>
      <c r="AU223" s="12" t="s">
        <v>111</v>
      </c>
      <c r="AV223" s="44" t="s">
        <v>109</v>
      </c>
      <c r="AW223" s="10" t="s">
        <v>110</v>
      </c>
      <c r="AX223" s="12" t="s">
        <v>111</v>
      </c>
      <c r="AZ223" s="45" t="s">
        <v>108</v>
      </c>
      <c r="BA223" s="46"/>
      <c r="BB223" s="47"/>
      <c r="BC223" s="12" t="s">
        <v>109</v>
      </c>
      <c r="BD223" s="10" t="s">
        <v>110</v>
      </c>
      <c r="BE223" s="12" t="s">
        <v>111</v>
      </c>
      <c r="BF223" s="44" t="s">
        <v>109</v>
      </c>
      <c r="BG223" s="10" t="s">
        <v>110</v>
      </c>
      <c r="BH223" s="12" t="s">
        <v>111</v>
      </c>
    </row>
    <row r="224" spans="1:60" x14ac:dyDescent="0.2">
      <c r="A224" s="2">
        <v>223</v>
      </c>
      <c r="B224" s="29">
        <v>44408</v>
      </c>
      <c r="C224" s="30"/>
      <c r="D224" s="30" t="str">
        <f t="shared" ca="1" si="9"/>
        <v>NA</v>
      </c>
      <c r="E224" s="31" t="str">
        <f t="shared" ca="1" si="10"/>
        <v>NA</v>
      </c>
      <c r="F224" s="66"/>
      <c r="G224" s="33" t="str">
        <f ca="1">IF(B223&lt;TODAY(), AVERAGE(A$8:A223), "NA")</f>
        <v>NA</v>
      </c>
      <c r="H224" s="31" t="str">
        <f ca="1">IF(B223&lt;TODAY(), AVERAGE(E$8:E223), "NA")</f>
        <v>NA</v>
      </c>
      <c r="I224" s="39" t="str">
        <f ca="1">IF(B223&lt;TODAY(), (SUMPRODUCT(A$8:A223,E$8:E223) - G224*SUM(E$8:E223) - H224*SUM(A$8:A223) + (A224-7)*G224*H224)/(SUMPRODUCT(A$8:A223,A$8:A223) - 2*G224*SUM(A$8:A223) + (A224-7)*G224*G224), "NA")</f>
        <v>NA</v>
      </c>
      <c r="J224" s="40" t="str">
        <f t="shared" ca="1" si="11"/>
        <v>NA</v>
      </c>
      <c r="L224" s="48" t="s">
        <v>112</v>
      </c>
      <c r="M224" s="49"/>
      <c r="N224" s="50">
        <v>44231</v>
      </c>
      <c r="O224" s="9" t="s">
        <v>4</v>
      </c>
      <c r="P224" s="51">
        <v>44250</v>
      </c>
      <c r="Q224" s="9">
        <v>19</v>
      </c>
      <c r="R224" s="52" t="s">
        <v>8</v>
      </c>
      <c r="S224" s="51">
        <v>44262</v>
      </c>
      <c r="T224" s="9">
        <v>31</v>
      </c>
      <c r="V224" s="48" t="s">
        <v>112</v>
      </c>
      <c r="W224" s="49"/>
      <c r="X224" s="50">
        <v>44231</v>
      </c>
      <c r="Y224" s="9" t="s">
        <v>4</v>
      </c>
      <c r="Z224" s="51">
        <v>44250</v>
      </c>
      <c r="AA224" s="9">
        <v>19</v>
      </c>
      <c r="AB224" s="52" t="s">
        <v>8</v>
      </c>
      <c r="AC224" s="51">
        <v>44261</v>
      </c>
      <c r="AD224" s="9">
        <v>30</v>
      </c>
      <c r="AF224" s="48" t="s">
        <v>112</v>
      </c>
      <c r="AG224" s="49"/>
      <c r="AH224" s="50">
        <v>44231</v>
      </c>
      <c r="AI224" s="9" t="s">
        <v>4</v>
      </c>
      <c r="AJ224" s="51">
        <v>44250</v>
      </c>
      <c r="AK224" s="9">
        <v>19</v>
      </c>
      <c r="AL224" s="52" t="s">
        <v>8</v>
      </c>
      <c r="AM224" s="51">
        <v>44266</v>
      </c>
      <c r="AN224" s="9">
        <v>35</v>
      </c>
      <c r="AP224" s="48" t="s">
        <v>112</v>
      </c>
      <c r="AQ224" s="49"/>
      <c r="AR224" s="50">
        <v>44231</v>
      </c>
      <c r="AS224" s="9" t="s">
        <v>4</v>
      </c>
      <c r="AT224" s="51">
        <v>44250</v>
      </c>
      <c r="AU224" s="9">
        <v>19</v>
      </c>
      <c r="AV224" s="52" t="s">
        <v>8</v>
      </c>
      <c r="AW224" s="51">
        <v>44261</v>
      </c>
      <c r="AX224" s="9">
        <v>30</v>
      </c>
      <c r="AZ224" s="48" t="s">
        <v>112</v>
      </c>
      <c r="BA224" s="49"/>
      <c r="BB224" s="50">
        <v>44231</v>
      </c>
      <c r="BC224" s="9" t="s">
        <v>4</v>
      </c>
      <c r="BD224" s="51">
        <v>44250</v>
      </c>
      <c r="BE224" s="9">
        <v>19</v>
      </c>
      <c r="BF224" s="52" t="s">
        <v>8</v>
      </c>
      <c r="BG224" s="51">
        <v>44261</v>
      </c>
      <c r="BH224" s="9">
        <v>30</v>
      </c>
    </row>
    <row r="225" spans="1:60" x14ac:dyDescent="0.2">
      <c r="A225" s="2">
        <v>224</v>
      </c>
      <c r="B225" s="29">
        <v>44409</v>
      </c>
      <c r="C225" s="30"/>
      <c r="D225" s="30" t="str">
        <f t="shared" ca="1" si="9"/>
        <v>NA</v>
      </c>
      <c r="E225" s="31" t="str">
        <f t="shared" ca="1" si="10"/>
        <v>NA</v>
      </c>
      <c r="F225" s="66"/>
      <c r="G225" s="33" t="str">
        <f ca="1">IF(B224&lt;TODAY(), AVERAGE(A$8:A224), "NA")</f>
        <v>NA</v>
      </c>
      <c r="H225" s="31" t="str">
        <f ca="1">IF(B224&lt;TODAY(), AVERAGE(E$8:E224), "NA")</f>
        <v>NA</v>
      </c>
      <c r="I225" s="39" t="str">
        <f ca="1">IF(B224&lt;TODAY(), (SUMPRODUCT(A$8:A224,E$8:E224) - G225*SUM(E$8:E224) - H225*SUM(A$8:A224) + (A225-7)*G225*H225)/(SUMPRODUCT(A$8:A224,A$8:A224) - 2*G225*SUM(A$8:A224) + (A225-7)*G225*G225), "NA")</f>
        <v>NA</v>
      </c>
      <c r="J225" s="40" t="str">
        <f t="shared" ca="1" si="11"/>
        <v>NA</v>
      </c>
      <c r="L225" s="53" t="s">
        <v>113</v>
      </c>
      <c r="M225" s="54"/>
      <c r="N225" s="55">
        <v>1335.3098571428575</v>
      </c>
      <c r="O225" s="17" t="s">
        <v>5</v>
      </c>
      <c r="P225" s="56">
        <v>44309</v>
      </c>
      <c r="Q225" s="17">
        <v>78</v>
      </c>
      <c r="R225" s="57" t="s">
        <v>9</v>
      </c>
      <c r="S225" s="56">
        <v>44338</v>
      </c>
      <c r="T225" s="17">
        <v>107</v>
      </c>
      <c r="V225" s="53" t="s">
        <v>113</v>
      </c>
      <c r="W225" s="54"/>
      <c r="X225" s="55">
        <v>1335.3098571428575</v>
      </c>
      <c r="Y225" s="17" t="s">
        <v>5</v>
      </c>
      <c r="Z225" s="56">
        <v>44306</v>
      </c>
      <c r="AA225" s="17">
        <v>75</v>
      </c>
      <c r="AB225" s="57" t="s">
        <v>9</v>
      </c>
      <c r="AC225" s="56">
        <v>44333</v>
      </c>
      <c r="AD225" s="17">
        <v>102</v>
      </c>
      <c r="AF225" s="53" t="s">
        <v>113</v>
      </c>
      <c r="AG225" s="54"/>
      <c r="AH225" s="55">
        <v>1335.3098571428575</v>
      </c>
      <c r="AI225" s="17" t="s">
        <v>5</v>
      </c>
      <c r="AJ225" s="56">
        <v>44317</v>
      </c>
      <c r="AK225" s="17">
        <v>86</v>
      </c>
      <c r="AL225" s="57" t="s">
        <v>9</v>
      </c>
      <c r="AM225" s="56">
        <v>44343</v>
      </c>
      <c r="AN225" s="17">
        <v>112</v>
      </c>
      <c r="AP225" s="53" t="s">
        <v>113</v>
      </c>
      <c r="AQ225" s="54"/>
      <c r="AR225" s="55">
        <v>1335.3098571428575</v>
      </c>
      <c r="AS225" s="17" t="s">
        <v>5</v>
      </c>
      <c r="AT225" s="56">
        <v>44288</v>
      </c>
      <c r="AU225" s="17">
        <v>57</v>
      </c>
      <c r="AV225" s="57" t="s">
        <v>9</v>
      </c>
      <c r="AW225" s="56">
        <v>44310</v>
      </c>
      <c r="AX225" s="17">
        <v>79</v>
      </c>
      <c r="AZ225" s="53" t="s">
        <v>113</v>
      </c>
      <c r="BA225" s="54"/>
      <c r="BB225" s="55">
        <v>1335.3098571428575</v>
      </c>
      <c r="BC225" s="17" t="s">
        <v>5</v>
      </c>
      <c r="BD225" s="56">
        <v>44285</v>
      </c>
      <c r="BE225" s="17">
        <v>54</v>
      </c>
      <c r="BF225" s="57" t="s">
        <v>9</v>
      </c>
      <c r="BG225" s="56">
        <v>44296</v>
      </c>
      <c r="BH225" s="17">
        <v>65</v>
      </c>
    </row>
    <row r="226" spans="1:60" x14ac:dyDescent="0.2">
      <c r="A226" s="2">
        <v>225</v>
      </c>
      <c r="B226" s="29">
        <v>44410</v>
      </c>
      <c r="C226" s="30"/>
      <c r="D226" s="30" t="str">
        <f t="shared" ca="1" si="9"/>
        <v>NA</v>
      </c>
      <c r="E226" s="31" t="str">
        <f t="shared" ca="1" si="10"/>
        <v>NA</v>
      </c>
      <c r="F226" s="66"/>
      <c r="G226" s="33" t="str">
        <f ca="1">IF(B225&lt;TODAY(), AVERAGE(A$8:A225), "NA")</f>
        <v>NA</v>
      </c>
      <c r="H226" s="31" t="str">
        <f ca="1">IF(B225&lt;TODAY(), AVERAGE(E$8:E225), "NA")</f>
        <v>NA</v>
      </c>
      <c r="I226" s="39" t="str">
        <f ca="1">IF(B225&lt;TODAY(), (SUMPRODUCT(A$8:A225,E$8:E225) - G226*SUM(E$8:E225) - H226*SUM(A$8:A225) + (A226-7)*G226*H226)/(SUMPRODUCT(A$8:A225,A$8:A225) - 2*G226*SUM(A$8:A225) + (A226-7)*G226*G226), "NA")</f>
        <v>NA</v>
      </c>
      <c r="J226" s="40" t="str">
        <f t="shared" ca="1" si="11"/>
        <v>NA</v>
      </c>
      <c r="L226" s="53" t="s">
        <v>114</v>
      </c>
      <c r="M226" s="54"/>
      <c r="N226" s="58">
        <v>45</v>
      </c>
      <c r="O226" s="17" t="s">
        <v>6</v>
      </c>
      <c r="P226" s="56">
        <v>44405</v>
      </c>
      <c r="Q226" s="17">
        <v>174</v>
      </c>
      <c r="R226" s="57" t="s">
        <v>10</v>
      </c>
      <c r="S226" s="56">
        <v>44461</v>
      </c>
      <c r="T226" s="17">
        <v>230</v>
      </c>
      <c r="V226" s="53" t="s">
        <v>115</v>
      </c>
      <c r="W226" s="54"/>
      <c r="X226" s="58">
        <v>1436.9045450111757</v>
      </c>
      <c r="Y226" s="17" t="s">
        <v>6</v>
      </c>
      <c r="Z226" s="56">
        <v>44393</v>
      </c>
      <c r="AA226" s="17">
        <v>162</v>
      </c>
      <c r="AB226" s="57" t="s">
        <v>10</v>
      </c>
      <c r="AC226" s="56">
        <v>44445</v>
      </c>
      <c r="AD226" s="17">
        <v>214</v>
      </c>
      <c r="AF226" s="53" t="s">
        <v>115</v>
      </c>
      <c r="AG226" s="54"/>
      <c r="AH226" s="58">
        <v>1250</v>
      </c>
      <c r="AI226" s="17" t="s">
        <v>6</v>
      </c>
      <c r="AJ226" s="56">
        <v>44420</v>
      </c>
      <c r="AK226" s="17">
        <v>189</v>
      </c>
      <c r="AL226" s="57" t="s">
        <v>10</v>
      </c>
      <c r="AM226" s="56">
        <v>44478</v>
      </c>
      <c r="AN226" s="17">
        <v>247</v>
      </c>
      <c r="AP226" s="53" t="s">
        <v>115</v>
      </c>
      <c r="AQ226" s="54"/>
      <c r="AR226" s="58">
        <v>2000</v>
      </c>
      <c r="AS226" s="17" t="s">
        <v>6</v>
      </c>
      <c r="AT226" s="56">
        <v>44356</v>
      </c>
      <c r="AU226" s="17">
        <v>125</v>
      </c>
      <c r="AV226" s="57" t="s">
        <v>10</v>
      </c>
      <c r="AW226" s="56">
        <v>44389</v>
      </c>
      <c r="AX226" s="17">
        <v>158</v>
      </c>
      <c r="AZ226" s="53" t="s">
        <v>115</v>
      </c>
      <c r="BA226" s="54"/>
      <c r="BB226" s="58">
        <v>3000</v>
      </c>
      <c r="BC226" s="17" t="s">
        <v>6</v>
      </c>
      <c r="BD226" s="56">
        <v>44328</v>
      </c>
      <c r="BE226" s="17">
        <v>97</v>
      </c>
      <c r="BF226" s="57" t="s">
        <v>10</v>
      </c>
      <c r="BG226" s="56">
        <v>44351</v>
      </c>
      <c r="BH226" s="17">
        <v>120</v>
      </c>
    </row>
    <row r="227" spans="1:60" x14ac:dyDescent="0.2">
      <c r="A227" s="2">
        <v>226</v>
      </c>
      <c r="B227" s="29">
        <v>44411</v>
      </c>
      <c r="C227" s="30"/>
      <c r="D227" s="30" t="str">
        <f t="shared" ca="1" si="9"/>
        <v>NA</v>
      </c>
      <c r="E227" s="31" t="str">
        <f t="shared" ca="1" si="10"/>
        <v>NA</v>
      </c>
      <c r="F227" s="66"/>
      <c r="G227" s="33" t="str">
        <f ca="1">IF(B226&lt;TODAY(), AVERAGE(A$8:A226), "NA")</f>
        <v>NA</v>
      </c>
      <c r="H227" s="31" t="str">
        <f ca="1">IF(B226&lt;TODAY(), AVERAGE(E$8:E226), "NA")</f>
        <v>NA</v>
      </c>
      <c r="I227" s="39" t="str">
        <f ca="1">IF(B226&lt;TODAY(), (SUMPRODUCT(A$8:A226,E$8:E226) - G227*SUM(E$8:E226) - H227*SUM(A$8:A226) + (A227-7)*G227*H227)/(SUMPRODUCT(A$8:A226,A$8:A226) - 2*G227*SUM(A$8:A226) + (A227-7)*G227*G227), "NA")</f>
        <v>NA</v>
      </c>
      <c r="J227" s="40" t="str">
        <f t="shared" ca="1" si="11"/>
        <v>NA</v>
      </c>
      <c r="L227" s="53" t="s">
        <v>116</v>
      </c>
      <c r="M227" s="54"/>
      <c r="N227" s="59">
        <v>34.187134947555961</v>
      </c>
      <c r="O227" s="17" t="s">
        <v>7</v>
      </c>
      <c r="P227" s="56">
        <v>44500</v>
      </c>
      <c r="Q227" s="17">
        <v>269</v>
      </c>
      <c r="R227" s="57" t="s">
        <v>11</v>
      </c>
      <c r="S227" s="56">
        <v>44583</v>
      </c>
      <c r="T227" s="17">
        <v>352</v>
      </c>
      <c r="V227" s="53" t="s">
        <v>117</v>
      </c>
      <c r="W227" s="54"/>
      <c r="X227" s="58">
        <v>0</v>
      </c>
      <c r="Y227" s="17" t="s">
        <v>7</v>
      </c>
      <c r="Z227" s="56">
        <v>44483</v>
      </c>
      <c r="AA227" s="17">
        <v>252</v>
      </c>
      <c r="AB227" s="57" t="s">
        <v>11</v>
      </c>
      <c r="AC227" s="56">
        <v>44562</v>
      </c>
      <c r="AD227" s="17">
        <v>331</v>
      </c>
      <c r="AF227" s="53" t="s">
        <v>117</v>
      </c>
      <c r="AG227" s="54"/>
      <c r="AH227" s="58">
        <v>0</v>
      </c>
      <c r="AI227" s="17" t="s">
        <v>7</v>
      </c>
      <c r="AJ227" s="56">
        <v>44521</v>
      </c>
      <c r="AK227" s="17">
        <v>290</v>
      </c>
      <c r="AL227" s="57" t="s">
        <v>11</v>
      </c>
      <c r="AM227" s="56">
        <v>44611</v>
      </c>
      <c r="AN227" s="17">
        <v>380</v>
      </c>
      <c r="AP227" s="53" t="s">
        <v>117</v>
      </c>
      <c r="AQ227" s="54"/>
      <c r="AR227" s="58">
        <v>17</v>
      </c>
      <c r="AS227" s="17" t="s">
        <v>7</v>
      </c>
      <c r="AT227" s="56">
        <v>44419</v>
      </c>
      <c r="AU227" s="17">
        <v>188</v>
      </c>
      <c r="AV227" s="57" t="s">
        <v>11</v>
      </c>
      <c r="AW227" s="56">
        <v>44472</v>
      </c>
      <c r="AX227" s="17">
        <v>241</v>
      </c>
      <c r="AZ227" s="53" t="s">
        <v>117</v>
      </c>
      <c r="BA227" s="54"/>
      <c r="BB227" s="58">
        <v>46</v>
      </c>
      <c r="BC227" s="17" t="s">
        <v>7</v>
      </c>
      <c r="BD227" s="56">
        <v>44371</v>
      </c>
      <c r="BE227" s="17">
        <v>140</v>
      </c>
      <c r="BF227" s="57" t="s">
        <v>11</v>
      </c>
      <c r="BG227" s="56">
        <v>44405</v>
      </c>
      <c r="BH227" s="17">
        <v>174</v>
      </c>
    </row>
    <row r="228" spans="1:60" x14ac:dyDescent="0.2">
      <c r="A228" s="2">
        <v>227</v>
      </c>
      <c r="B228" s="29">
        <v>44412</v>
      </c>
      <c r="C228" s="30"/>
      <c r="D228" s="30" t="str">
        <f t="shared" ca="1" si="9"/>
        <v>NA</v>
      </c>
      <c r="E228" s="31" t="str">
        <f t="shared" ca="1" si="10"/>
        <v>NA</v>
      </c>
      <c r="F228" s="66"/>
      <c r="G228" s="33" t="str">
        <f ca="1">IF(B227&lt;TODAY(), AVERAGE(A$8:A227), "NA")</f>
        <v>NA</v>
      </c>
      <c r="H228" s="31" t="str">
        <f ca="1">IF(B227&lt;TODAY(), AVERAGE(E$8:E227), "NA")</f>
        <v>NA</v>
      </c>
      <c r="I228" s="39" t="str">
        <f ca="1">IF(B227&lt;TODAY(), (SUMPRODUCT(A$8:A227,E$8:E227) - G228*SUM(E$8:E227) - H228*SUM(A$8:A227) + (A228-7)*G228*H228)/(SUMPRODUCT(A$8:A227,A$8:A227) - 2*G228*SUM(A$8:A227) + (A228-7)*G228*G228), "NA")</f>
        <v>NA</v>
      </c>
      <c r="J228" s="40" t="str">
        <f t="shared" ca="1" si="11"/>
        <v>NA</v>
      </c>
      <c r="L228" s="60" t="s">
        <v>118</v>
      </c>
      <c r="M228" s="61"/>
      <c r="N228" s="62">
        <v>-101.51652762884248</v>
      </c>
      <c r="O228" s="63" t="s">
        <v>119</v>
      </c>
      <c r="P228" s="64">
        <v>44278</v>
      </c>
      <c r="Q228" s="20">
        <v>47</v>
      </c>
      <c r="R228" s="65" t="s">
        <v>12</v>
      </c>
      <c r="S228" s="64">
        <v>44709</v>
      </c>
      <c r="T228" s="20">
        <v>478</v>
      </c>
      <c r="V228" s="60" t="s">
        <v>120</v>
      </c>
      <c r="W228" s="61"/>
      <c r="X228" s="63">
        <v>1436.9045450111757</v>
      </c>
      <c r="Y228" s="63" t="s">
        <v>119</v>
      </c>
      <c r="Z228" s="64">
        <v>44275</v>
      </c>
      <c r="AA228" s="20">
        <v>44</v>
      </c>
      <c r="AB228" s="65" t="s">
        <v>12</v>
      </c>
      <c r="AC228" s="64">
        <v>44674</v>
      </c>
      <c r="AD228" s="20">
        <v>443</v>
      </c>
      <c r="AF228" s="60" t="s">
        <v>120</v>
      </c>
      <c r="AG228" s="61"/>
      <c r="AH228" s="63">
        <v>1250</v>
      </c>
      <c r="AI228" s="63" t="s">
        <v>119</v>
      </c>
      <c r="AJ228" s="64">
        <v>44282</v>
      </c>
      <c r="AK228" s="20">
        <v>51</v>
      </c>
      <c r="AL228" s="65" t="s">
        <v>12</v>
      </c>
      <c r="AM228" s="64">
        <v>44737</v>
      </c>
      <c r="AN228" s="20">
        <v>506</v>
      </c>
      <c r="AP228" s="60" t="s">
        <v>120</v>
      </c>
      <c r="AQ228" s="61"/>
      <c r="AR228" s="63">
        <v>1436.9045450111757</v>
      </c>
      <c r="AS228" s="63" t="s">
        <v>119</v>
      </c>
      <c r="AT228" s="64">
        <v>44264</v>
      </c>
      <c r="AU228" s="20">
        <v>33</v>
      </c>
      <c r="AV228" s="65" t="s">
        <v>12</v>
      </c>
      <c r="AW228" s="64">
        <v>44557</v>
      </c>
      <c r="AX228" s="20">
        <v>326</v>
      </c>
      <c r="AZ228" s="60" t="s">
        <v>120</v>
      </c>
      <c r="BA228" s="61"/>
      <c r="BB228" s="63">
        <v>1436.9045450111757</v>
      </c>
      <c r="BC228" s="63" t="s">
        <v>119</v>
      </c>
      <c r="BD228" s="64">
        <v>44262</v>
      </c>
      <c r="BE228" s="20">
        <v>31</v>
      </c>
      <c r="BF228" s="65" t="s">
        <v>12</v>
      </c>
      <c r="BG228" s="64">
        <v>44461</v>
      </c>
      <c r="BH228" s="20">
        <v>230</v>
      </c>
    </row>
    <row r="229" spans="1:60" x14ac:dyDescent="0.2">
      <c r="A229" s="2">
        <v>228</v>
      </c>
      <c r="B229" s="29">
        <v>44413</v>
      </c>
      <c r="C229" s="30"/>
      <c r="D229" s="30" t="str">
        <f t="shared" ca="1" si="9"/>
        <v>NA</v>
      </c>
      <c r="E229" s="31" t="str">
        <f t="shared" ca="1" si="10"/>
        <v>NA</v>
      </c>
      <c r="F229" s="66"/>
      <c r="G229" s="33" t="str">
        <f ca="1">IF(B228&lt;TODAY(), AVERAGE(A$8:A228), "NA")</f>
        <v>NA</v>
      </c>
      <c r="H229" s="31" t="str">
        <f ca="1">IF(B228&lt;TODAY(), AVERAGE(E$8:E228), "NA")</f>
        <v>NA</v>
      </c>
      <c r="I229" s="39" t="str">
        <f ca="1">IF(B228&lt;TODAY(), (SUMPRODUCT(A$8:A228,E$8:E228) - G229*SUM(E$8:E228) - H229*SUM(A$8:A228) + (A229-7)*G229*H229)/(SUMPRODUCT(A$8:A228,A$8:A228) - 2*G229*SUM(A$8:A228) + (A229-7)*G229*G229), "NA")</f>
        <v>NA</v>
      </c>
      <c r="J229" s="40" t="str">
        <f t="shared" ca="1" si="11"/>
        <v>NA</v>
      </c>
      <c r="L229" s="35"/>
      <c r="M229" s="35"/>
      <c r="N229" s="35"/>
      <c r="O229" s="35"/>
      <c r="P229" s="35"/>
      <c r="Q229" s="35"/>
      <c r="R229" s="35"/>
      <c r="S229" s="35"/>
      <c r="T229" s="35"/>
      <c r="U229" s="25"/>
      <c r="W229" s="35"/>
      <c r="X229" s="35"/>
      <c r="Y229" s="35"/>
      <c r="Z229" s="35"/>
      <c r="AA229" s="35"/>
      <c r="AB229" s="35"/>
      <c r="AC229" s="35"/>
      <c r="AD229" s="35"/>
      <c r="AE229" s="35"/>
      <c r="AG229" s="35"/>
      <c r="AH229" s="35"/>
      <c r="AI229" s="35"/>
      <c r="AJ229" s="35"/>
      <c r="AK229" s="35"/>
      <c r="AL229" s="35"/>
      <c r="AM229" s="35"/>
      <c r="AN229" s="35"/>
      <c r="AO229" s="35"/>
      <c r="AQ229" s="5"/>
      <c r="AR229" s="5"/>
      <c r="AS229" s="5"/>
      <c r="AT229" s="5"/>
      <c r="AU229" s="5"/>
      <c r="AV229" s="5"/>
      <c r="AW229" s="5"/>
      <c r="AX229" s="5"/>
      <c r="AY229" s="5"/>
      <c r="BA229" s="5"/>
      <c r="BB229" s="5"/>
      <c r="BC229" s="5"/>
      <c r="BD229" s="5"/>
      <c r="BE229" s="5"/>
      <c r="BF229" s="5"/>
      <c r="BG229" s="5"/>
    </row>
    <row r="230" spans="1:60" x14ac:dyDescent="0.2">
      <c r="A230" s="2">
        <v>229</v>
      </c>
      <c r="B230" s="29">
        <v>44414</v>
      </c>
      <c r="C230" s="30"/>
      <c r="D230" s="30" t="str">
        <f t="shared" ca="1" si="9"/>
        <v>NA</v>
      </c>
      <c r="E230" s="31" t="str">
        <f t="shared" ca="1" si="10"/>
        <v>NA</v>
      </c>
      <c r="F230" s="66"/>
      <c r="G230" s="33" t="str">
        <f ca="1">IF(B229&lt;TODAY(), AVERAGE(A$8:A229), "NA")</f>
        <v>NA</v>
      </c>
      <c r="H230" s="31" t="str">
        <f ca="1">IF(B229&lt;TODAY(), AVERAGE(E$8:E229), "NA")</f>
        <v>NA</v>
      </c>
      <c r="I230" s="39" t="str">
        <f ca="1">IF(B229&lt;TODAY(), (SUMPRODUCT(A$8:A229,E$8:E229) - G230*SUM(E$8:E229) - H230*SUM(A$8:A229) + (A230-7)*G230*H230)/(SUMPRODUCT(A$8:A229,A$8:A229) - 2*G230*SUM(A$8:A229) + (A230-7)*G230*G230), "NA")</f>
        <v>NA</v>
      </c>
      <c r="J230" s="40" t="str">
        <f t="shared" ca="1" si="11"/>
        <v>NA</v>
      </c>
      <c r="L230" s="37" t="str">
        <f>CONCATENATE("Vaccination schedule based on 7 day average daily doses given as of ", MONTH(N232-1), "/", DAY(N232-1), "/", YEAR(N232-1))</f>
        <v>Vaccination schedule based on 7 day average daily doses given as of 2/2/2021</v>
      </c>
      <c r="M230" s="37"/>
      <c r="N230" s="37"/>
      <c r="O230" s="37"/>
      <c r="P230" s="37"/>
      <c r="Q230" s="37"/>
      <c r="R230" s="37"/>
      <c r="S230" s="37"/>
      <c r="T230" s="37"/>
      <c r="U230" s="38"/>
      <c r="V230" s="37" t="str">
        <f>CONCATENATE("Vaccination schedule based on hitting the predicted average of ", FIXED(1000*X234, -3), " doses per day as of ",  MONTH(X232-1), "/", DAY(X232-1), "/", YEAR(X232-1))</f>
        <v>Vaccination schedule based on hitting the predicted average of 1,412,000 doses per day as of 2/2/2021</v>
      </c>
      <c r="W230" s="37"/>
      <c r="X230" s="37"/>
      <c r="Y230" s="37"/>
      <c r="Z230" s="37"/>
      <c r="AA230" s="37"/>
      <c r="AB230" s="37"/>
      <c r="AC230" s="37"/>
      <c r="AD230" s="37"/>
      <c r="AE230" s="38"/>
      <c r="AF230" s="37" t="str">
        <f>CONCATENATE("Vaccination schedule based on hitting target of ", FIXED(1000*AH234,0), " doses per day")</f>
        <v>Vaccination schedule based on hitting target of 1,250,000 doses per day</v>
      </c>
      <c r="AG230" s="37"/>
      <c r="AH230" s="37"/>
      <c r="AI230" s="37"/>
      <c r="AJ230" s="37"/>
      <c r="AK230" s="37"/>
      <c r="AL230" s="37"/>
      <c r="AM230" s="37"/>
      <c r="AN230" s="37"/>
      <c r="AO230" s="38"/>
      <c r="AP230" s="37" t="str">
        <f>CONCATENATE("Vaccination schedule based on hitting target of ", FIXED(1000*AR234,0), " doses per day")</f>
        <v>Vaccination schedule based on hitting target of 2,000,000 doses per day</v>
      </c>
      <c r="AQ230" s="37"/>
      <c r="AR230" s="37"/>
      <c r="AS230" s="37"/>
      <c r="AT230" s="37"/>
      <c r="AU230" s="37"/>
      <c r="AV230" s="37"/>
      <c r="AW230" s="37"/>
      <c r="AX230" s="37"/>
      <c r="AZ230" s="36" t="str">
        <f>CONCATENATE("Vaccination schedule based on hitting target of ", FIXED(1000*BB234,0), " doses per day")</f>
        <v>Vaccination schedule based on hitting target of 3,000,000 doses per day</v>
      </c>
      <c r="BA230" s="36"/>
      <c r="BB230" s="36"/>
      <c r="BC230" s="36"/>
      <c r="BD230" s="36"/>
      <c r="BE230" s="36"/>
      <c r="BF230" s="36"/>
      <c r="BG230" s="36"/>
      <c r="BH230" s="36"/>
    </row>
    <row r="231" spans="1:60" x14ac:dyDescent="0.2">
      <c r="A231" s="2">
        <v>230</v>
      </c>
      <c r="B231" s="29">
        <v>44415</v>
      </c>
      <c r="C231" s="30"/>
      <c r="D231" s="30" t="str">
        <f t="shared" ca="1" si="9"/>
        <v>NA</v>
      </c>
      <c r="E231" s="31" t="str">
        <f t="shared" ca="1" si="10"/>
        <v>NA</v>
      </c>
      <c r="F231" s="66"/>
      <c r="G231" s="33" t="str">
        <f ca="1">IF(B230&lt;TODAY(), AVERAGE(A$8:A230), "NA")</f>
        <v>NA</v>
      </c>
      <c r="H231" s="31" t="str">
        <f ca="1">IF(B230&lt;TODAY(), AVERAGE(E$8:E230), "NA")</f>
        <v>NA</v>
      </c>
      <c r="I231" s="39" t="str">
        <f ca="1">IF(B230&lt;TODAY(), (SUMPRODUCT(A$8:A230,E$8:E230) - G231*SUM(E$8:E230) - H231*SUM(A$8:A230) + (A231-7)*G231*H231)/(SUMPRODUCT(A$8:A230,A$8:A230) - 2*G231*SUM(A$8:A230) + (A231-7)*G231*G231), "NA")</f>
        <v>NA</v>
      </c>
      <c r="J231" s="40" t="str">
        <f t="shared" ca="1" si="11"/>
        <v>NA</v>
      </c>
      <c r="L231" s="41" t="s">
        <v>108</v>
      </c>
      <c r="M231" s="42"/>
      <c r="N231" s="43"/>
      <c r="O231" s="44" t="s">
        <v>109</v>
      </c>
      <c r="P231" s="10" t="s">
        <v>110</v>
      </c>
      <c r="Q231" s="12" t="s">
        <v>111</v>
      </c>
      <c r="R231" s="44" t="s">
        <v>109</v>
      </c>
      <c r="S231" s="10" t="s">
        <v>110</v>
      </c>
      <c r="T231" s="12" t="s">
        <v>111</v>
      </c>
      <c r="V231" s="45" t="s">
        <v>108</v>
      </c>
      <c r="W231" s="46"/>
      <c r="X231" s="47"/>
      <c r="Y231" s="12" t="s">
        <v>109</v>
      </c>
      <c r="Z231" s="10" t="s">
        <v>110</v>
      </c>
      <c r="AA231" s="12" t="s">
        <v>111</v>
      </c>
      <c r="AB231" s="44" t="s">
        <v>109</v>
      </c>
      <c r="AC231" s="10" t="s">
        <v>110</v>
      </c>
      <c r="AD231" s="12" t="s">
        <v>111</v>
      </c>
      <c r="AF231" s="45" t="s">
        <v>108</v>
      </c>
      <c r="AG231" s="46"/>
      <c r="AH231" s="47"/>
      <c r="AI231" s="12" t="s">
        <v>109</v>
      </c>
      <c r="AJ231" s="10" t="s">
        <v>110</v>
      </c>
      <c r="AK231" s="12" t="s">
        <v>111</v>
      </c>
      <c r="AL231" s="44" t="s">
        <v>109</v>
      </c>
      <c r="AM231" s="10" t="s">
        <v>110</v>
      </c>
      <c r="AN231" s="12" t="s">
        <v>111</v>
      </c>
      <c r="AP231" s="45" t="s">
        <v>108</v>
      </c>
      <c r="AQ231" s="46"/>
      <c r="AR231" s="47"/>
      <c r="AS231" s="12" t="s">
        <v>109</v>
      </c>
      <c r="AT231" s="10" t="s">
        <v>110</v>
      </c>
      <c r="AU231" s="12" t="s">
        <v>111</v>
      </c>
      <c r="AV231" s="44" t="s">
        <v>109</v>
      </c>
      <c r="AW231" s="10" t="s">
        <v>110</v>
      </c>
      <c r="AX231" s="12" t="s">
        <v>111</v>
      </c>
      <c r="AZ231" s="45" t="s">
        <v>108</v>
      </c>
      <c r="BA231" s="46"/>
      <c r="BB231" s="47"/>
      <c r="BC231" s="12" t="s">
        <v>109</v>
      </c>
      <c r="BD231" s="10" t="s">
        <v>110</v>
      </c>
      <c r="BE231" s="12" t="s">
        <v>111</v>
      </c>
      <c r="BF231" s="44" t="s">
        <v>109</v>
      </c>
      <c r="BG231" s="10" t="s">
        <v>110</v>
      </c>
      <c r="BH231" s="12" t="s">
        <v>111</v>
      </c>
    </row>
    <row r="232" spans="1:60" x14ac:dyDescent="0.2">
      <c r="A232" s="2">
        <v>231</v>
      </c>
      <c r="B232" s="29">
        <v>44416</v>
      </c>
      <c r="C232" s="30"/>
      <c r="D232" s="30" t="str">
        <f t="shared" ca="1" si="9"/>
        <v>NA</v>
      </c>
      <c r="E232" s="31" t="str">
        <f t="shared" ca="1" si="10"/>
        <v>NA</v>
      </c>
      <c r="F232" s="66"/>
      <c r="G232" s="33" t="str">
        <f ca="1">IF(B231&lt;TODAY(), AVERAGE(A$8:A231), "NA")</f>
        <v>NA</v>
      </c>
      <c r="H232" s="31" t="str">
        <f ca="1">IF(B231&lt;TODAY(), AVERAGE(E$8:E231), "NA")</f>
        <v>NA</v>
      </c>
      <c r="I232" s="39" t="str">
        <f ca="1">IF(B231&lt;TODAY(), (SUMPRODUCT(A$8:A231,E$8:E231) - G232*SUM(E$8:E231) - H232*SUM(A$8:A231) + (A232-7)*G232*H232)/(SUMPRODUCT(A$8:A231,A$8:A231) - 2*G232*SUM(A$8:A231) + (A232-7)*G232*G232), "NA")</f>
        <v>NA</v>
      </c>
      <c r="J232" s="40" t="str">
        <f t="shared" ca="1" si="11"/>
        <v>NA</v>
      </c>
      <c r="L232" s="48" t="s">
        <v>112</v>
      </c>
      <c r="M232" s="49"/>
      <c r="N232" s="50">
        <v>44230</v>
      </c>
      <c r="O232" s="9" t="s">
        <v>4</v>
      </c>
      <c r="P232" s="51">
        <v>44250</v>
      </c>
      <c r="Q232" s="9">
        <v>20</v>
      </c>
      <c r="R232" s="52" t="s">
        <v>8</v>
      </c>
      <c r="S232" s="51">
        <v>44264</v>
      </c>
      <c r="T232" s="9">
        <v>34</v>
      </c>
      <c r="V232" s="48" t="s">
        <v>112</v>
      </c>
      <c r="W232" s="49"/>
      <c r="X232" s="50">
        <v>44230</v>
      </c>
      <c r="Y232" s="9" t="s">
        <v>4</v>
      </c>
      <c r="Z232" s="51">
        <v>44250</v>
      </c>
      <c r="AA232" s="9">
        <v>20</v>
      </c>
      <c r="AB232" s="52" t="s">
        <v>8</v>
      </c>
      <c r="AC232" s="51">
        <v>44261</v>
      </c>
      <c r="AD232" s="9">
        <v>31</v>
      </c>
      <c r="AF232" s="48" t="s">
        <v>112</v>
      </c>
      <c r="AG232" s="49"/>
      <c r="AH232" s="50">
        <v>44230</v>
      </c>
      <c r="AI232" s="9" t="s">
        <v>4</v>
      </c>
      <c r="AJ232" s="51">
        <v>44250</v>
      </c>
      <c r="AK232" s="9">
        <v>20</v>
      </c>
      <c r="AL232" s="52" t="s">
        <v>8</v>
      </c>
      <c r="AM232" s="51">
        <v>44266</v>
      </c>
      <c r="AN232" s="9">
        <v>36</v>
      </c>
      <c r="AP232" s="48" t="s">
        <v>112</v>
      </c>
      <c r="AQ232" s="49"/>
      <c r="AR232" s="50">
        <v>44230</v>
      </c>
      <c r="AS232" s="9" t="s">
        <v>4</v>
      </c>
      <c r="AT232" s="51">
        <v>44250</v>
      </c>
      <c r="AU232" s="9">
        <v>20</v>
      </c>
      <c r="AV232" s="52" t="s">
        <v>8</v>
      </c>
      <c r="AW232" s="51">
        <v>44260</v>
      </c>
      <c r="AX232" s="9">
        <v>30</v>
      </c>
      <c r="AZ232" s="48" t="s">
        <v>112</v>
      </c>
      <c r="BA232" s="49"/>
      <c r="BB232" s="50">
        <v>44230</v>
      </c>
      <c r="BC232" s="9" t="s">
        <v>4</v>
      </c>
      <c r="BD232" s="51">
        <v>44250</v>
      </c>
      <c r="BE232" s="9">
        <v>20</v>
      </c>
      <c r="BF232" s="52" t="s">
        <v>8</v>
      </c>
      <c r="BG232" s="51">
        <v>44260</v>
      </c>
      <c r="BH232" s="9">
        <v>30</v>
      </c>
    </row>
    <row r="233" spans="1:60" x14ac:dyDescent="0.2">
      <c r="A233" s="2">
        <v>232</v>
      </c>
      <c r="B233" s="29">
        <v>44417</v>
      </c>
      <c r="C233" s="30"/>
      <c r="D233" s="30" t="str">
        <f t="shared" ca="1" si="9"/>
        <v>NA</v>
      </c>
      <c r="E233" s="31" t="str">
        <f t="shared" ca="1" si="10"/>
        <v>NA</v>
      </c>
      <c r="F233" s="66"/>
      <c r="G233" s="33" t="str">
        <f ca="1">IF(B232&lt;TODAY(), AVERAGE(A$8:A232), "NA")</f>
        <v>NA</v>
      </c>
      <c r="H233" s="31" t="str">
        <f ca="1">IF(B232&lt;TODAY(), AVERAGE(E$8:E232), "NA")</f>
        <v>NA</v>
      </c>
      <c r="I233" s="39" t="str">
        <f ca="1">IF(B232&lt;TODAY(), (SUMPRODUCT(A$8:A232,E$8:E232) - G233*SUM(E$8:E232) - H233*SUM(A$8:A232) + (A233-7)*G233*H233)/(SUMPRODUCT(A$8:A232,A$8:A232) - 2*G233*SUM(A$8:A232) + (A233-7)*G233*G233), "NA")</f>
        <v>NA</v>
      </c>
      <c r="J233" s="40" t="str">
        <f t="shared" ca="1" si="11"/>
        <v>NA</v>
      </c>
      <c r="L233" s="53" t="s">
        <v>113</v>
      </c>
      <c r="M233" s="54"/>
      <c r="N233" s="55">
        <v>1318.4804285714288</v>
      </c>
      <c r="O233" s="17" t="s">
        <v>5</v>
      </c>
      <c r="P233" s="56">
        <v>44310</v>
      </c>
      <c r="Q233" s="17">
        <v>80</v>
      </c>
      <c r="R233" s="57" t="s">
        <v>9</v>
      </c>
      <c r="S233" s="56">
        <v>44339</v>
      </c>
      <c r="T233" s="17">
        <v>109</v>
      </c>
      <c r="V233" s="53" t="s">
        <v>113</v>
      </c>
      <c r="W233" s="54"/>
      <c r="X233" s="55">
        <v>1318.4804285714288</v>
      </c>
      <c r="Y233" s="17" t="s">
        <v>5</v>
      </c>
      <c r="Z233" s="56">
        <v>44307</v>
      </c>
      <c r="AA233" s="17">
        <v>77</v>
      </c>
      <c r="AB233" s="57" t="s">
        <v>9</v>
      </c>
      <c r="AC233" s="56">
        <v>44335</v>
      </c>
      <c r="AD233" s="17">
        <v>105</v>
      </c>
      <c r="AF233" s="53" t="s">
        <v>113</v>
      </c>
      <c r="AG233" s="54"/>
      <c r="AH233" s="55">
        <v>1318.4804285714288</v>
      </c>
      <c r="AI233" s="17" t="s">
        <v>5</v>
      </c>
      <c r="AJ233" s="56">
        <v>44317</v>
      </c>
      <c r="AK233" s="17">
        <v>87</v>
      </c>
      <c r="AL233" s="57" t="s">
        <v>9</v>
      </c>
      <c r="AM233" s="56">
        <v>44343</v>
      </c>
      <c r="AN233" s="17">
        <v>113</v>
      </c>
      <c r="AP233" s="53" t="s">
        <v>113</v>
      </c>
      <c r="AQ233" s="54"/>
      <c r="AR233" s="55">
        <v>1318.4804285714288</v>
      </c>
      <c r="AS233" s="17" t="s">
        <v>5</v>
      </c>
      <c r="AT233" s="56">
        <v>44288</v>
      </c>
      <c r="AU233" s="17">
        <v>58</v>
      </c>
      <c r="AV233" s="57" t="s">
        <v>9</v>
      </c>
      <c r="AW233" s="56">
        <v>44309</v>
      </c>
      <c r="AX233" s="17">
        <v>79</v>
      </c>
      <c r="AZ233" s="53" t="s">
        <v>113</v>
      </c>
      <c r="BA233" s="54"/>
      <c r="BB233" s="55">
        <v>1318.4804285714288</v>
      </c>
      <c r="BC233" s="17" t="s">
        <v>5</v>
      </c>
      <c r="BD233" s="56">
        <v>44285</v>
      </c>
      <c r="BE233" s="17">
        <v>55</v>
      </c>
      <c r="BF233" s="57" t="s">
        <v>9</v>
      </c>
      <c r="BG233" s="56">
        <v>44296</v>
      </c>
      <c r="BH233" s="17">
        <v>66</v>
      </c>
    </row>
    <row r="234" spans="1:60" x14ac:dyDescent="0.2">
      <c r="A234" s="2">
        <v>233</v>
      </c>
      <c r="B234" s="29">
        <v>44418</v>
      </c>
      <c r="C234" s="30"/>
      <c r="D234" s="30" t="str">
        <f t="shared" ca="1" si="9"/>
        <v>NA</v>
      </c>
      <c r="E234" s="31" t="str">
        <f t="shared" ca="1" si="10"/>
        <v>NA</v>
      </c>
      <c r="F234" s="66"/>
      <c r="G234" s="33" t="str">
        <f ca="1">IF(B233&lt;TODAY(), AVERAGE(A$8:A233), "NA")</f>
        <v>NA</v>
      </c>
      <c r="H234" s="31" t="str">
        <f ca="1">IF(B233&lt;TODAY(), AVERAGE(E$8:E233), "NA")</f>
        <v>NA</v>
      </c>
      <c r="I234" s="39" t="str">
        <f ca="1">IF(B233&lt;TODAY(), (SUMPRODUCT(A$8:A233,E$8:E233) - G234*SUM(E$8:E233) - H234*SUM(A$8:A233) + (A234-7)*G234*H234)/(SUMPRODUCT(A$8:A233,A$8:A233) - 2*G234*SUM(A$8:A233) + (A234-7)*G234*G234), "NA")</f>
        <v>NA</v>
      </c>
      <c r="J234" s="40" t="str">
        <f t="shared" ca="1" si="11"/>
        <v>NA</v>
      </c>
      <c r="L234" s="53" t="s">
        <v>114</v>
      </c>
      <c r="M234" s="54"/>
      <c r="N234" s="58">
        <v>44</v>
      </c>
      <c r="O234" s="17" t="s">
        <v>6</v>
      </c>
      <c r="P234" s="56">
        <v>44406</v>
      </c>
      <c r="Q234" s="17">
        <v>176</v>
      </c>
      <c r="R234" s="57" t="s">
        <v>10</v>
      </c>
      <c r="S234" s="56">
        <v>44467</v>
      </c>
      <c r="T234" s="17">
        <v>237</v>
      </c>
      <c r="V234" s="53" t="s">
        <v>115</v>
      </c>
      <c r="W234" s="54"/>
      <c r="X234" s="58">
        <v>1412.2035566280556</v>
      </c>
      <c r="Y234" s="17" t="s">
        <v>6</v>
      </c>
      <c r="Z234" s="56">
        <v>44396</v>
      </c>
      <c r="AA234" s="17">
        <v>166</v>
      </c>
      <c r="AB234" s="57" t="s">
        <v>10</v>
      </c>
      <c r="AC234" s="56">
        <v>44448</v>
      </c>
      <c r="AD234" s="17">
        <v>218</v>
      </c>
      <c r="AF234" s="53" t="s">
        <v>115</v>
      </c>
      <c r="AG234" s="54"/>
      <c r="AH234" s="58">
        <v>1250</v>
      </c>
      <c r="AI234" s="17" t="s">
        <v>6</v>
      </c>
      <c r="AJ234" s="56">
        <v>44420</v>
      </c>
      <c r="AK234" s="17">
        <v>190</v>
      </c>
      <c r="AL234" s="57" t="s">
        <v>10</v>
      </c>
      <c r="AM234" s="56">
        <v>44478</v>
      </c>
      <c r="AN234" s="17">
        <v>248</v>
      </c>
      <c r="AP234" s="53" t="s">
        <v>115</v>
      </c>
      <c r="AQ234" s="54"/>
      <c r="AR234" s="58">
        <v>2000</v>
      </c>
      <c r="AS234" s="17" t="s">
        <v>6</v>
      </c>
      <c r="AT234" s="56">
        <v>44355</v>
      </c>
      <c r="AU234" s="17">
        <v>125</v>
      </c>
      <c r="AV234" s="57" t="s">
        <v>10</v>
      </c>
      <c r="AW234" s="56">
        <v>44389</v>
      </c>
      <c r="AX234" s="17">
        <v>159</v>
      </c>
      <c r="AZ234" s="53" t="s">
        <v>115</v>
      </c>
      <c r="BA234" s="54"/>
      <c r="BB234" s="58">
        <v>3000</v>
      </c>
      <c r="BC234" s="17" t="s">
        <v>6</v>
      </c>
      <c r="BD234" s="56">
        <v>44327</v>
      </c>
      <c r="BE234" s="17">
        <v>97</v>
      </c>
      <c r="BF234" s="57" t="s">
        <v>10</v>
      </c>
      <c r="BG234" s="56">
        <v>44351</v>
      </c>
      <c r="BH234" s="17">
        <v>121</v>
      </c>
    </row>
    <row r="235" spans="1:60" x14ac:dyDescent="0.2">
      <c r="A235" s="2">
        <v>234</v>
      </c>
      <c r="B235" s="29">
        <v>44419</v>
      </c>
      <c r="C235" s="30"/>
      <c r="D235" s="30" t="str">
        <f t="shared" ca="1" si="9"/>
        <v>NA</v>
      </c>
      <c r="E235" s="31" t="str">
        <f t="shared" ca="1" si="10"/>
        <v>NA</v>
      </c>
      <c r="F235" s="66"/>
      <c r="G235" s="33" t="str">
        <f ca="1">IF(B234&lt;TODAY(), AVERAGE(A$8:A234), "NA")</f>
        <v>NA</v>
      </c>
      <c r="H235" s="31" t="str">
        <f ca="1">IF(B234&lt;TODAY(), AVERAGE(E$8:E234), "NA")</f>
        <v>NA</v>
      </c>
      <c r="I235" s="39" t="str">
        <f ca="1">IF(B234&lt;TODAY(), (SUMPRODUCT(A$8:A234,E$8:E234) - G235*SUM(E$8:E234) - H235*SUM(A$8:A234) + (A235-7)*G235*H235)/(SUMPRODUCT(A$8:A234,A$8:A234) - 2*G235*SUM(A$8:A234) + (A235-7)*G235*G235), "NA")</f>
        <v>NA</v>
      </c>
      <c r="J235" s="40" t="str">
        <f t="shared" ca="1" si="11"/>
        <v>NA</v>
      </c>
      <c r="L235" s="53" t="s">
        <v>116</v>
      </c>
      <c r="M235" s="54"/>
      <c r="N235" s="59">
        <v>34.566580810133395</v>
      </c>
      <c r="O235" s="17" t="s">
        <v>7</v>
      </c>
      <c r="P235" s="56">
        <v>44505</v>
      </c>
      <c r="Q235" s="17">
        <v>275</v>
      </c>
      <c r="R235" s="57" t="s">
        <v>11</v>
      </c>
      <c r="S235" s="56">
        <v>44585</v>
      </c>
      <c r="T235" s="17">
        <v>355</v>
      </c>
      <c r="V235" s="53" t="s">
        <v>117</v>
      </c>
      <c r="W235" s="54"/>
      <c r="X235" s="58">
        <v>0</v>
      </c>
      <c r="Y235" s="17" t="s">
        <v>7</v>
      </c>
      <c r="Z235" s="56">
        <v>44487</v>
      </c>
      <c r="AA235" s="17">
        <v>257</v>
      </c>
      <c r="AB235" s="57" t="s">
        <v>11</v>
      </c>
      <c r="AC235" s="56">
        <v>44566</v>
      </c>
      <c r="AD235" s="17">
        <v>336</v>
      </c>
      <c r="AF235" s="53" t="s">
        <v>117</v>
      </c>
      <c r="AG235" s="54"/>
      <c r="AH235" s="58">
        <v>0</v>
      </c>
      <c r="AI235" s="17" t="s">
        <v>7</v>
      </c>
      <c r="AJ235" s="56">
        <v>44521</v>
      </c>
      <c r="AK235" s="17">
        <v>291</v>
      </c>
      <c r="AL235" s="57" t="s">
        <v>11</v>
      </c>
      <c r="AM235" s="56">
        <v>44611</v>
      </c>
      <c r="AN235" s="17">
        <v>381</v>
      </c>
      <c r="AP235" s="53" t="s">
        <v>117</v>
      </c>
      <c r="AQ235" s="54"/>
      <c r="AR235" s="58">
        <v>18</v>
      </c>
      <c r="AS235" s="17" t="s">
        <v>7</v>
      </c>
      <c r="AT235" s="56">
        <v>44419</v>
      </c>
      <c r="AU235" s="17">
        <v>189</v>
      </c>
      <c r="AV235" s="57" t="s">
        <v>11</v>
      </c>
      <c r="AW235" s="56">
        <v>44471</v>
      </c>
      <c r="AX235" s="17">
        <v>241</v>
      </c>
      <c r="AZ235" s="53" t="s">
        <v>117</v>
      </c>
      <c r="BA235" s="54"/>
      <c r="BB235" s="58">
        <v>46</v>
      </c>
      <c r="BC235" s="17" t="s">
        <v>7</v>
      </c>
      <c r="BD235" s="56">
        <v>44371</v>
      </c>
      <c r="BE235" s="17">
        <v>141</v>
      </c>
      <c r="BF235" s="57" t="s">
        <v>11</v>
      </c>
      <c r="BG235" s="56">
        <v>44405</v>
      </c>
      <c r="BH235" s="17">
        <v>175</v>
      </c>
    </row>
    <row r="236" spans="1:60" x14ac:dyDescent="0.2">
      <c r="A236" s="2">
        <v>235</v>
      </c>
      <c r="B236" s="29">
        <v>44420</v>
      </c>
      <c r="C236" s="30"/>
      <c r="D236" s="30" t="str">
        <f t="shared" ca="1" si="9"/>
        <v>NA</v>
      </c>
      <c r="E236" s="31" t="str">
        <f t="shared" ca="1" si="10"/>
        <v>NA</v>
      </c>
      <c r="F236" s="66"/>
      <c r="G236" s="33" t="str">
        <f ca="1">IF(B235&lt;TODAY(), AVERAGE(A$8:A235), "NA")</f>
        <v>NA</v>
      </c>
      <c r="H236" s="31" t="str">
        <f ca="1">IF(B235&lt;TODAY(), AVERAGE(E$8:E235), "NA")</f>
        <v>NA</v>
      </c>
      <c r="I236" s="39" t="str">
        <f ca="1">IF(B235&lt;TODAY(), (SUMPRODUCT(A$8:A235,E$8:E235) - G236*SUM(E$8:E235) - H236*SUM(A$8:A235) + (A236-7)*G236*H236)/(SUMPRODUCT(A$8:A235,A$8:A235) - 2*G236*SUM(A$8:A235) + (A236-7)*G236*G236), "NA")</f>
        <v>NA</v>
      </c>
      <c r="J236" s="40" t="str">
        <f t="shared" ca="1" si="11"/>
        <v>NA</v>
      </c>
      <c r="L236" s="60" t="s">
        <v>118</v>
      </c>
      <c r="M236" s="61"/>
      <c r="N236" s="62">
        <v>-108.72599901781371</v>
      </c>
      <c r="O236" s="63" t="s">
        <v>119</v>
      </c>
      <c r="P236" s="64">
        <v>44279</v>
      </c>
      <c r="Q236" s="20">
        <v>49</v>
      </c>
      <c r="R236" s="65" t="s">
        <v>12</v>
      </c>
      <c r="S236" s="64">
        <v>44714</v>
      </c>
      <c r="T236" s="20">
        <v>484</v>
      </c>
      <c r="V236" s="60" t="s">
        <v>120</v>
      </c>
      <c r="W236" s="61"/>
      <c r="X236" s="63">
        <v>1412.2035566280556</v>
      </c>
      <c r="Y236" s="63" t="s">
        <v>119</v>
      </c>
      <c r="Z236" s="64">
        <v>44275</v>
      </c>
      <c r="AA236" s="20">
        <v>45</v>
      </c>
      <c r="AB236" s="65" t="s">
        <v>12</v>
      </c>
      <c r="AC236" s="64">
        <v>44680</v>
      </c>
      <c r="AD236" s="20">
        <v>450</v>
      </c>
      <c r="AF236" s="60" t="s">
        <v>120</v>
      </c>
      <c r="AG236" s="61"/>
      <c r="AH236" s="63">
        <v>1250</v>
      </c>
      <c r="AI236" s="63" t="s">
        <v>119</v>
      </c>
      <c r="AJ236" s="64">
        <v>44282</v>
      </c>
      <c r="AK236" s="20">
        <v>52</v>
      </c>
      <c r="AL236" s="65" t="s">
        <v>12</v>
      </c>
      <c r="AM236" s="64">
        <v>44737</v>
      </c>
      <c r="AN236" s="20">
        <v>507</v>
      </c>
      <c r="AP236" s="60" t="s">
        <v>120</v>
      </c>
      <c r="AQ236" s="61"/>
      <c r="AR236" s="63">
        <v>1412.2035566280556</v>
      </c>
      <c r="AS236" s="63" t="s">
        <v>119</v>
      </c>
      <c r="AT236" s="64">
        <v>44264</v>
      </c>
      <c r="AU236" s="20">
        <v>34</v>
      </c>
      <c r="AV236" s="65" t="s">
        <v>12</v>
      </c>
      <c r="AW236" s="64">
        <v>44556</v>
      </c>
      <c r="AX236" s="20">
        <v>326</v>
      </c>
      <c r="AZ236" s="60" t="s">
        <v>120</v>
      </c>
      <c r="BA236" s="61"/>
      <c r="BB236" s="63">
        <v>1412.2035566280556</v>
      </c>
      <c r="BC236" s="63" t="s">
        <v>119</v>
      </c>
      <c r="BD236" s="64">
        <v>44262</v>
      </c>
      <c r="BE236" s="20">
        <v>32</v>
      </c>
      <c r="BF236" s="65" t="s">
        <v>12</v>
      </c>
      <c r="BG236" s="64">
        <v>44461</v>
      </c>
      <c r="BH236" s="20">
        <v>231</v>
      </c>
    </row>
    <row r="237" spans="1:60" x14ac:dyDescent="0.2">
      <c r="A237" s="2">
        <v>236</v>
      </c>
      <c r="B237" s="29">
        <v>44421</v>
      </c>
      <c r="C237" s="30"/>
      <c r="D237" s="30" t="str">
        <f t="shared" ca="1" si="9"/>
        <v>NA</v>
      </c>
      <c r="E237" s="31" t="str">
        <f t="shared" ca="1" si="10"/>
        <v>NA</v>
      </c>
      <c r="F237" s="66"/>
      <c r="G237" s="33" t="str">
        <f ca="1">IF(B236&lt;TODAY(), AVERAGE(A$8:A236), "NA")</f>
        <v>NA</v>
      </c>
      <c r="H237" s="31" t="str">
        <f ca="1">IF(B236&lt;TODAY(), AVERAGE(E$8:E236), "NA")</f>
        <v>NA</v>
      </c>
      <c r="I237" s="39" t="str">
        <f ca="1">IF(B236&lt;TODAY(), (SUMPRODUCT(A$8:A236,E$8:E236) - G237*SUM(E$8:E236) - H237*SUM(A$8:A236) + (A237-7)*G237*H237)/(SUMPRODUCT(A$8:A236,A$8:A236) - 2*G237*SUM(A$8:A236) + (A237-7)*G237*G237), "NA")</f>
        <v>NA</v>
      </c>
      <c r="J237" s="40" t="str">
        <f t="shared" ca="1" si="11"/>
        <v>NA</v>
      </c>
      <c r="L237" s="35"/>
      <c r="M237" s="35"/>
      <c r="N237" s="35"/>
      <c r="O237" s="35"/>
      <c r="P237" s="35"/>
      <c r="Q237" s="35"/>
      <c r="R237" s="35"/>
      <c r="S237" s="35"/>
      <c r="T237" s="35"/>
      <c r="U237" s="25"/>
      <c r="W237" s="35"/>
      <c r="X237" s="35"/>
      <c r="Y237" s="35"/>
      <c r="Z237" s="35"/>
      <c r="AA237" s="35"/>
      <c r="AB237" s="35"/>
      <c r="AC237" s="35"/>
      <c r="AD237" s="35"/>
      <c r="AE237" s="35"/>
      <c r="AG237" s="35"/>
      <c r="AH237" s="35"/>
      <c r="AI237" s="35"/>
      <c r="AJ237" s="35"/>
      <c r="AK237" s="35"/>
      <c r="AL237" s="35"/>
      <c r="AM237" s="35"/>
      <c r="AN237" s="35"/>
      <c r="AO237" s="35"/>
      <c r="AQ237" s="5"/>
      <c r="AR237" s="5"/>
      <c r="AS237" s="5"/>
      <c r="AT237" s="5"/>
      <c r="AU237" s="5"/>
      <c r="AV237" s="5"/>
      <c r="AW237" s="5"/>
      <c r="AX237" s="5"/>
      <c r="AY237" s="5"/>
      <c r="BA237" s="5"/>
      <c r="BB237" s="5"/>
      <c r="BC237" s="5"/>
      <c r="BD237" s="5"/>
      <c r="BE237" s="5"/>
      <c r="BF237" s="5"/>
      <c r="BG237" s="5"/>
    </row>
    <row r="238" spans="1:60" x14ac:dyDescent="0.2">
      <c r="A238" s="2">
        <v>237</v>
      </c>
      <c r="B238" s="29">
        <v>44422</v>
      </c>
      <c r="C238" s="30"/>
      <c r="D238" s="30" t="str">
        <f t="shared" ca="1" si="9"/>
        <v>NA</v>
      </c>
      <c r="E238" s="31" t="str">
        <f t="shared" ca="1" si="10"/>
        <v>NA</v>
      </c>
      <c r="F238" s="66"/>
      <c r="G238" s="33" t="str">
        <f ca="1">IF(B237&lt;TODAY(), AVERAGE(A$8:A237), "NA")</f>
        <v>NA</v>
      </c>
      <c r="H238" s="31" t="str">
        <f ca="1">IF(B237&lt;TODAY(), AVERAGE(E$8:E237), "NA")</f>
        <v>NA</v>
      </c>
      <c r="I238" s="39" t="str">
        <f ca="1">IF(B237&lt;TODAY(), (SUMPRODUCT(A$8:A237,E$8:E237) - G238*SUM(E$8:E237) - H238*SUM(A$8:A237) + (A238-7)*G238*H238)/(SUMPRODUCT(A$8:A237,A$8:A237) - 2*G238*SUM(A$8:A237) + (A238-7)*G238*G238), "NA")</f>
        <v>NA</v>
      </c>
      <c r="J238" s="40" t="str">
        <f t="shared" ca="1" si="11"/>
        <v>NA</v>
      </c>
      <c r="L238" s="37" t="str">
        <f>CONCATENATE("Vaccination schedule based on 7 day average daily doses given as of ", MONTH(N240-1), "/", DAY(N240-1), "/", YEAR(N240-1))</f>
        <v>Vaccination schedule based on 7 day average daily doses given as of 2/1/2021</v>
      </c>
      <c r="M238" s="37"/>
      <c r="N238" s="37"/>
      <c r="O238" s="37"/>
      <c r="P238" s="37"/>
      <c r="Q238" s="37"/>
      <c r="R238" s="37"/>
      <c r="S238" s="37"/>
      <c r="T238" s="37"/>
      <c r="U238" s="38"/>
      <c r="V238" s="37" t="str">
        <f>CONCATENATE("Vaccination schedule based on hitting the predicted average of ", FIXED(1000*X242, -3), " doses per day as of ",  MONTH(X240-1), "/", DAY(X240-1), "/", YEAR(X240-1))</f>
        <v>Vaccination schedule based on hitting the predicted average of 1,382,000 doses per day as of 2/1/2021</v>
      </c>
      <c r="W238" s="37"/>
      <c r="X238" s="37"/>
      <c r="Y238" s="37"/>
      <c r="Z238" s="37"/>
      <c r="AA238" s="37"/>
      <c r="AB238" s="37"/>
      <c r="AC238" s="37"/>
      <c r="AD238" s="37"/>
      <c r="AE238" s="38"/>
      <c r="AF238" s="37" t="str">
        <f>CONCATENATE("Vaccination schedule based on hitting target of ", FIXED(1000*AH242,0), " doses per day")</f>
        <v>Vaccination schedule based on hitting target of 1,250,000 doses per day</v>
      </c>
      <c r="AG238" s="37"/>
      <c r="AH238" s="37"/>
      <c r="AI238" s="37"/>
      <c r="AJ238" s="37"/>
      <c r="AK238" s="37"/>
      <c r="AL238" s="37"/>
      <c r="AM238" s="37"/>
      <c r="AN238" s="37"/>
      <c r="AO238" s="38"/>
      <c r="AP238" s="37" t="str">
        <f>CONCATENATE("Vaccination schedule based on hitting target of ", FIXED(1000*AR242,0), " doses per day")</f>
        <v>Vaccination schedule based on hitting target of 2,000,000 doses per day</v>
      </c>
      <c r="AQ238" s="37"/>
      <c r="AR238" s="37"/>
      <c r="AS238" s="37"/>
      <c r="AT238" s="37"/>
      <c r="AU238" s="37"/>
      <c r="AV238" s="37"/>
      <c r="AW238" s="37"/>
      <c r="AX238" s="37"/>
      <c r="AZ238" s="36" t="str">
        <f>CONCATENATE("Vaccination schedule based on hitting target of ", FIXED(1000*BB242,0), " doses per day")</f>
        <v>Vaccination schedule based on hitting target of 3,000,000 doses per day</v>
      </c>
      <c r="BA238" s="36"/>
      <c r="BB238" s="36"/>
      <c r="BC238" s="36"/>
      <c r="BD238" s="36"/>
      <c r="BE238" s="36"/>
      <c r="BF238" s="36"/>
      <c r="BG238" s="36"/>
      <c r="BH238" s="36"/>
    </row>
    <row r="239" spans="1:60" x14ac:dyDescent="0.2">
      <c r="A239" s="2">
        <v>238</v>
      </c>
      <c r="B239" s="29">
        <v>44423</v>
      </c>
      <c r="C239" s="30"/>
      <c r="D239" s="30" t="str">
        <f t="shared" ca="1" si="9"/>
        <v>NA</v>
      </c>
      <c r="E239" s="31" t="str">
        <f t="shared" ca="1" si="10"/>
        <v>NA</v>
      </c>
      <c r="F239" s="66"/>
      <c r="G239" s="33" t="str">
        <f ca="1">IF(B238&lt;TODAY(), AVERAGE(A$8:A238), "NA")</f>
        <v>NA</v>
      </c>
      <c r="H239" s="31" t="str">
        <f ca="1">IF(B238&lt;TODAY(), AVERAGE(E$8:E238), "NA")</f>
        <v>NA</v>
      </c>
      <c r="I239" s="39" t="str">
        <f ca="1">IF(B238&lt;TODAY(), (SUMPRODUCT(A$8:A238,E$8:E238) - G239*SUM(E$8:E238) - H239*SUM(A$8:A238) + (A239-7)*G239*H239)/(SUMPRODUCT(A$8:A238,A$8:A238) - 2*G239*SUM(A$8:A238) + (A239-7)*G239*G239), "NA")</f>
        <v>NA</v>
      </c>
      <c r="J239" s="40" t="str">
        <f t="shared" ca="1" si="11"/>
        <v>NA</v>
      </c>
      <c r="L239" s="41" t="s">
        <v>108</v>
      </c>
      <c r="M239" s="42"/>
      <c r="N239" s="43"/>
      <c r="O239" s="44" t="s">
        <v>109</v>
      </c>
      <c r="P239" s="10" t="s">
        <v>110</v>
      </c>
      <c r="Q239" s="12" t="s">
        <v>111</v>
      </c>
      <c r="R239" s="44" t="s">
        <v>109</v>
      </c>
      <c r="S239" s="10" t="s">
        <v>110</v>
      </c>
      <c r="T239" s="12" t="s">
        <v>111</v>
      </c>
      <c r="V239" s="45" t="s">
        <v>108</v>
      </c>
      <c r="W239" s="46"/>
      <c r="X239" s="47"/>
      <c r="Y239" s="12" t="s">
        <v>109</v>
      </c>
      <c r="Z239" s="10" t="s">
        <v>110</v>
      </c>
      <c r="AA239" s="12" t="s">
        <v>111</v>
      </c>
      <c r="AB239" s="44" t="s">
        <v>109</v>
      </c>
      <c r="AC239" s="10" t="s">
        <v>110</v>
      </c>
      <c r="AD239" s="12" t="s">
        <v>111</v>
      </c>
      <c r="AF239" s="45" t="s">
        <v>108</v>
      </c>
      <c r="AG239" s="46"/>
      <c r="AH239" s="47"/>
      <c r="AI239" s="12" t="s">
        <v>109</v>
      </c>
      <c r="AJ239" s="10" t="s">
        <v>110</v>
      </c>
      <c r="AK239" s="12" t="s">
        <v>111</v>
      </c>
      <c r="AL239" s="44" t="s">
        <v>109</v>
      </c>
      <c r="AM239" s="10" t="s">
        <v>110</v>
      </c>
      <c r="AN239" s="12" t="s">
        <v>111</v>
      </c>
      <c r="AP239" s="45" t="s">
        <v>108</v>
      </c>
      <c r="AQ239" s="46"/>
      <c r="AR239" s="47"/>
      <c r="AS239" s="12" t="s">
        <v>109</v>
      </c>
      <c r="AT239" s="10" t="s">
        <v>110</v>
      </c>
      <c r="AU239" s="12" t="s">
        <v>111</v>
      </c>
      <c r="AV239" s="44" t="s">
        <v>109</v>
      </c>
      <c r="AW239" s="10" t="s">
        <v>110</v>
      </c>
      <c r="AX239" s="12" t="s">
        <v>111</v>
      </c>
      <c r="AZ239" s="45" t="s">
        <v>108</v>
      </c>
      <c r="BA239" s="46"/>
      <c r="BB239" s="47"/>
      <c r="BC239" s="12" t="s">
        <v>109</v>
      </c>
      <c r="BD239" s="10" t="s">
        <v>110</v>
      </c>
      <c r="BE239" s="12" t="s">
        <v>111</v>
      </c>
      <c r="BF239" s="44" t="s">
        <v>109</v>
      </c>
      <c r="BG239" s="10" t="s">
        <v>110</v>
      </c>
      <c r="BH239" s="12" t="s">
        <v>111</v>
      </c>
    </row>
    <row r="240" spans="1:60" x14ac:dyDescent="0.2">
      <c r="A240" s="2">
        <v>239</v>
      </c>
      <c r="B240" s="29">
        <v>44424</v>
      </c>
      <c r="C240" s="30"/>
      <c r="D240" s="30" t="str">
        <f t="shared" ca="1" si="9"/>
        <v>NA</v>
      </c>
      <c r="E240" s="31" t="str">
        <f t="shared" ca="1" si="10"/>
        <v>NA</v>
      </c>
      <c r="F240" s="66"/>
      <c r="G240" s="33" t="str">
        <f ca="1">IF(B239&lt;TODAY(), AVERAGE(A$8:A239), "NA")</f>
        <v>NA</v>
      </c>
      <c r="H240" s="31" t="str">
        <f ca="1">IF(B239&lt;TODAY(), AVERAGE(E$8:E239), "NA")</f>
        <v>NA</v>
      </c>
      <c r="I240" s="39" t="str">
        <f ca="1">IF(B239&lt;TODAY(), (SUMPRODUCT(A$8:A239,E$8:E239) - G240*SUM(E$8:E239) - H240*SUM(A$8:A239) + (A240-7)*G240*H240)/(SUMPRODUCT(A$8:A239,A$8:A239) - 2*G240*SUM(A$8:A239) + (A240-7)*G240*G240), "NA")</f>
        <v>NA</v>
      </c>
      <c r="J240" s="40" t="str">
        <f t="shared" ca="1" si="11"/>
        <v>NA</v>
      </c>
      <c r="L240" s="48" t="s">
        <v>112</v>
      </c>
      <c r="M240" s="49"/>
      <c r="N240" s="50">
        <v>44229</v>
      </c>
      <c r="O240" s="9" t="s">
        <v>4</v>
      </c>
      <c r="P240" s="51">
        <v>44250</v>
      </c>
      <c r="Q240" s="9">
        <v>21</v>
      </c>
      <c r="R240" s="52" t="s">
        <v>8</v>
      </c>
      <c r="S240" s="51">
        <v>44262</v>
      </c>
      <c r="T240" s="9">
        <v>33</v>
      </c>
      <c r="V240" s="48" t="s">
        <v>112</v>
      </c>
      <c r="W240" s="49"/>
      <c r="X240" s="50">
        <v>44229</v>
      </c>
      <c r="Y240" s="9" t="s">
        <v>4</v>
      </c>
      <c r="Z240" s="51">
        <v>44250</v>
      </c>
      <c r="AA240" s="9">
        <v>21</v>
      </c>
      <c r="AB240" s="52" t="s">
        <v>8</v>
      </c>
      <c r="AC240" s="51">
        <v>44261</v>
      </c>
      <c r="AD240" s="9">
        <v>32</v>
      </c>
      <c r="AF240" s="48" t="s">
        <v>112</v>
      </c>
      <c r="AG240" s="49"/>
      <c r="AH240" s="50">
        <v>44229</v>
      </c>
      <c r="AI240" s="9" t="s">
        <v>4</v>
      </c>
      <c r="AJ240" s="51">
        <v>44250</v>
      </c>
      <c r="AK240" s="9">
        <v>21</v>
      </c>
      <c r="AL240" s="52" t="s">
        <v>8</v>
      </c>
      <c r="AM240" s="51">
        <v>44266</v>
      </c>
      <c r="AN240" s="9">
        <v>37</v>
      </c>
      <c r="AP240" s="48" t="s">
        <v>112</v>
      </c>
      <c r="AQ240" s="49"/>
      <c r="AR240" s="50">
        <v>44229</v>
      </c>
      <c r="AS240" s="9" t="s">
        <v>4</v>
      </c>
      <c r="AT240" s="51">
        <v>44250</v>
      </c>
      <c r="AU240" s="9">
        <v>21</v>
      </c>
      <c r="AV240" s="52" t="s">
        <v>8</v>
      </c>
      <c r="AW240" s="51">
        <v>44260</v>
      </c>
      <c r="AX240" s="9">
        <v>31</v>
      </c>
      <c r="AZ240" s="48" t="s">
        <v>112</v>
      </c>
      <c r="BA240" s="49"/>
      <c r="BB240" s="50">
        <v>44229</v>
      </c>
      <c r="BC240" s="9" t="s">
        <v>4</v>
      </c>
      <c r="BD240" s="51">
        <v>44250</v>
      </c>
      <c r="BE240" s="9">
        <v>21</v>
      </c>
      <c r="BF240" s="52" t="s">
        <v>8</v>
      </c>
      <c r="BG240" s="51">
        <v>44260</v>
      </c>
      <c r="BH240" s="9">
        <v>31</v>
      </c>
    </row>
    <row r="241" spans="1:60" x14ac:dyDescent="0.2">
      <c r="A241" s="2">
        <v>240</v>
      </c>
      <c r="B241" s="29">
        <v>44425</v>
      </c>
      <c r="C241" s="30"/>
      <c r="D241" s="30" t="str">
        <f t="shared" ca="1" si="9"/>
        <v>NA</v>
      </c>
      <c r="E241" s="31" t="str">
        <f t="shared" ca="1" si="10"/>
        <v>NA</v>
      </c>
      <c r="F241" s="66"/>
      <c r="G241" s="33" t="str">
        <f ca="1">IF(B240&lt;TODAY(), AVERAGE(A$8:A240), "NA")</f>
        <v>NA</v>
      </c>
      <c r="H241" s="31" t="str">
        <f ca="1">IF(B240&lt;TODAY(), AVERAGE(E$8:E240), "NA")</f>
        <v>NA</v>
      </c>
      <c r="I241" s="39" t="str">
        <f ca="1">IF(B240&lt;TODAY(), (SUMPRODUCT(A$8:A240,E$8:E240) - G241*SUM(E$8:E240) - H241*SUM(A$8:A240) + (A241-7)*G241*H241)/(SUMPRODUCT(A$8:A240,A$8:A240) - 2*G241*SUM(A$8:A240) + (A241-7)*G241*G241), "NA")</f>
        <v>NA</v>
      </c>
      <c r="J241" s="40" t="str">
        <f t="shared" ca="1" si="11"/>
        <v>NA</v>
      </c>
      <c r="L241" s="53" t="s">
        <v>113</v>
      </c>
      <c r="M241" s="54"/>
      <c r="N241" s="55">
        <v>1340.4779999999996</v>
      </c>
      <c r="O241" s="17" t="s">
        <v>5</v>
      </c>
      <c r="P241" s="56">
        <v>44308</v>
      </c>
      <c r="Q241" s="17">
        <v>79</v>
      </c>
      <c r="R241" s="57" t="s">
        <v>9</v>
      </c>
      <c r="S241" s="56">
        <v>44338</v>
      </c>
      <c r="T241" s="17">
        <v>109</v>
      </c>
      <c r="V241" s="53" t="s">
        <v>113</v>
      </c>
      <c r="W241" s="54"/>
      <c r="X241" s="55">
        <v>1340.4779999999996</v>
      </c>
      <c r="Y241" s="17" t="s">
        <v>5</v>
      </c>
      <c r="Z241" s="56">
        <v>44307</v>
      </c>
      <c r="AA241" s="17">
        <v>78</v>
      </c>
      <c r="AB241" s="57" t="s">
        <v>9</v>
      </c>
      <c r="AC241" s="56">
        <v>44336</v>
      </c>
      <c r="AD241" s="17">
        <v>107</v>
      </c>
      <c r="AF241" s="53" t="s">
        <v>113</v>
      </c>
      <c r="AG241" s="54"/>
      <c r="AH241" s="55">
        <v>1340.4779999999996</v>
      </c>
      <c r="AI241" s="17" t="s">
        <v>5</v>
      </c>
      <c r="AJ241" s="56">
        <v>44316</v>
      </c>
      <c r="AK241" s="17">
        <v>87</v>
      </c>
      <c r="AL241" s="57" t="s">
        <v>9</v>
      </c>
      <c r="AM241" s="56">
        <v>44343</v>
      </c>
      <c r="AN241" s="17">
        <v>114</v>
      </c>
      <c r="AP241" s="53" t="s">
        <v>113</v>
      </c>
      <c r="AQ241" s="54"/>
      <c r="AR241" s="55">
        <v>1340.4779999999996</v>
      </c>
      <c r="AS241" s="17" t="s">
        <v>5</v>
      </c>
      <c r="AT241" s="56">
        <v>44288</v>
      </c>
      <c r="AU241" s="17">
        <v>59</v>
      </c>
      <c r="AV241" s="57" t="s">
        <v>9</v>
      </c>
      <c r="AW241" s="56">
        <v>44309</v>
      </c>
      <c r="AX241" s="17">
        <v>80</v>
      </c>
      <c r="AZ241" s="53" t="s">
        <v>113</v>
      </c>
      <c r="BA241" s="54"/>
      <c r="BB241" s="55">
        <v>1340.4779999999996</v>
      </c>
      <c r="BC241" s="17" t="s">
        <v>5</v>
      </c>
      <c r="BD241" s="56">
        <v>44285</v>
      </c>
      <c r="BE241" s="17">
        <v>56</v>
      </c>
      <c r="BF241" s="57" t="s">
        <v>9</v>
      </c>
      <c r="BG241" s="56">
        <v>44295</v>
      </c>
      <c r="BH241" s="17">
        <v>66</v>
      </c>
    </row>
    <row r="242" spans="1:60" x14ac:dyDescent="0.2">
      <c r="A242" s="2">
        <v>241</v>
      </c>
      <c r="B242" s="29">
        <v>44426</v>
      </c>
      <c r="C242" s="30"/>
      <c r="D242" s="30" t="str">
        <f t="shared" ca="1" si="9"/>
        <v>NA</v>
      </c>
      <c r="E242" s="31" t="str">
        <f t="shared" ca="1" si="10"/>
        <v>NA</v>
      </c>
      <c r="F242" s="66"/>
      <c r="G242" s="33" t="str">
        <f ca="1">IF(B241&lt;TODAY(), AVERAGE(A$8:A241), "NA")</f>
        <v>NA</v>
      </c>
      <c r="H242" s="31" t="str">
        <f ca="1">IF(B241&lt;TODAY(), AVERAGE(E$8:E241), "NA")</f>
        <v>NA</v>
      </c>
      <c r="I242" s="39" t="str">
        <f ca="1">IF(B241&lt;TODAY(), (SUMPRODUCT(A$8:A241,E$8:E241) - G242*SUM(E$8:E241) - H242*SUM(A$8:A241) + (A242-7)*G242*H242)/(SUMPRODUCT(A$8:A241,A$8:A241) - 2*G242*SUM(A$8:A241) + (A242-7)*G242*G242), "NA")</f>
        <v>NA</v>
      </c>
      <c r="J242" s="40" t="str">
        <f t="shared" ca="1" si="11"/>
        <v>NA</v>
      </c>
      <c r="L242" s="53" t="s">
        <v>114</v>
      </c>
      <c r="M242" s="54"/>
      <c r="N242" s="58">
        <v>43</v>
      </c>
      <c r="O242" s="17" t="s">
        <v>6</v>
      </c>
      <c r="P242" s="56">
        <v>44404</v>
      </c>
      <c r="Q242" s="17">
        <v>175</v>
      </c>
      <c r="R242" s="57" t="s">
        <v>10</v>
      </c>
      <c r="S242" s="56">
        <v>44460</v>
      </c>
      <c r="T242" s="17">
        <v>231</v>
      </c>
      <c r="V242" s="53" t="s">
        <v>115</v>
      </c>
      <c r="W242" s="54"/>
      <c r="X242" s="58">
        <v>1381.9426984126969</v>
      </c>
      <c r="Y242" s="17" t="s">
        <v>6</v>
      </c>
      <c r="Z242" s="56">
        <v>44399</v>
      </c>
      <c r="AA242" s="17">
        <v>170</v>
      </c>
      <c r="AB242" s="57" t="s">
        <v>10</v>
      </c>
      <c r="AC242" s="56">
        <v>44452</v>
      </c>
      <c r="AD242" s="17">
        <v>223</v>
      </c>
      <c r="AF242" s="53" t="s">
        <v>115</v>
      </c>
      <c r="AG242" s="54"/>
      <c r="AH242" s="58">
        <v>1250</v>
      </c>
      <c r="AI242" s="17" t="s">
        <v>6</v>
      </c>
      <c r="AJ242" s="56">
        <v>44420</v>
      </c>
      <c r="AK242" s="17">
        <v>191</v>
      </c>
      <c r="AL242" s="57" t="s">
        <v>10</v>
      </c>
      <c r="AM242" s="56">
        <v>44478</v>
      </c>
      <c r="AN242" s="17">
        <v>249</v>
      </c>
      <c r="AP242" s="53" t="s">
        <v>115</v>
      </c>
      <c r="AQ242" s="54"/>
      <c r="AR242" s="58">
        <v>2000</v>
      </c>
      <c r="AS242" s="17" t="s">
        <v>6</v>
      </c>
      <c r="AT242" s="56">
        <v>44355</v>
      </c>
      <c r="AU242" s="17">
        <v>126</v>
      </c>
      <c r="AV242" s="57" t="s">
        <v>10</v>
      </c>
      <c r="AW242" s="56">
        <v>44389</v>
      </c>
      <c r="AX242" s="17">
        <v>160</v>
      </c>
      <c r="AZ242" s="53" t="s">
        <v>115</v>
      </c>
      <c r="BA242" s="54"/>
      <c r="BB242" s="58">
        <v>3000</v>
      </c>
      <c r="BC242" s="17" t="s">
        <v>6</v>
      </c>
      <c r="BD242" s="56">
        <v>44327</v>
      </c>
      <c r="BE242" s="17">
        <v>98</v>
      </c>
      <c r="BF242" s="57" t="s">
        <v>10</v>
      </c>
      <c r="BG242" s="56">
        <v>44350</v>
      </c>
      <c r="BH242" s="17">
        <v>121</v>
      </c>
    </row>
    <row r="243" spans="1:60" x14ac:dyDescent="0.2">
      <c r="A243" s="2">
        <v>242</v>
      </c>
      <c r="B243" s="29">
        <v>44427</v>
      </c>
      <c r="C243" s="30"/>
      <c r="D243" s="30" t="str">
        <f t="shared" ca="1" si="9"/>
        <v>NA</v>
      </c>
      <c r="E243" s="31" t="str">
        <f t="shared" ca="1" si="10"/>
        <v>NA</v>
      </c>
      <c r="F243" s="66"/>
      <c r="G243" s="33" t="str">
        <f ca="1">IF(B242&lt;TODAY(), AVERAGE(A$8:A242), "NA")</f>
        <v>NA</v>
      </c>
      <c r="H243" s="31" t="str">
        <f ca="1">IF(B242&lt;TODAY(), AVERAGE(E$8:E242), "NA")</f>
        <v>NA</v>
      </c>
      <c r="I243" s="39" t="str">
        <f ca="1">IF(B242&lt;TODAY(), (SUMPRODUCT(A$8:A242,E$8:E242) - G243*SUM(E$8:E242) - H243*SUM(A$8:A242) + (A243-7)*G243*H243)/(SUMPRODUCT(A$8:A242,A$8:A242) - 2*G243*SUM(A$8:A242) + (A243-7)*G243*G243), "NA")</f>
        <v>NA</v>
      </c>
      <c r="J243" s="40" t="str">
        <f t="shared" ca="1" si="11"/>
        <v>NA</v>
      </c>
      <c r="L243" s="53" t="s">
        <v>116</v>
      </c>
      <c r="M243" s="54"/>
      <c r="N243" s="59">
        <v>34.743528314028232</v>
      </c>
      <c r="O243" s="17" t="s">
        <v>7</v>
      </c>
      <c r="P243" s="56">
        <v>44499</v>
      </c>
      <c r="Q243" s="17">
        <v>270</v>
      </c>
      <c r="R243" s="57" t="s">
        <v>11</v>
      </c>
      <c r="S243" s="56">
        <v>44582</v>
      </c>
      <c r="T243" s="17">
        <v>353</v>
      </c>
      <c r="V243" s="53" t="s">
        <v>117</v>
      </c>
      <c r="W243" s="54"/>
      <c r="X243" s="58">
        <v>0</v>
      </c>
      <c r="Y243" s="17" t="s">
        <v>7</v>
      </c>
      <c r="Z243" s="56">
        <v>44491</v>
      </c>
      <c r="AA243" s="17">
        <v>262</v>
      </c>
      <c r="AB243" s="57" t="s">
        <v>11</v>
      </c>
      <c r="AC243" s="56">
        <v>44574</v>
      </c>
      <c r="AD243" s="17">
        <v>345</v>
      </c>
      <c r="AF243" s="53" t="s">
        <v>117</v>
      </c>
      <c r="AG243" s="54"/>
      <c r="AH243" s="58">
        <v>0</v>
      </c>
      <c r="AI243" s="17" t="s">
        <v>7</v>
      </c>
      <c r="AJ243" s="56">
        <v>44521</v>
      </c>
      <c r="AK243" s="17">
        <v>292</v>
      </c>
      <c r="AL243" s="57" t="s">
        <v>11</v>
      </c>
      <c r="AM243" s="56">
        <v>44611</v>
      </c>
      <c r="AN243" s="17">
        <v>382</v>
      </c>
      <c r="AP243" s="53" t="s">
        <v>117</v>
      </c>
      <c r="AQ243" s="54"/>
      <c r="AR243" s="58">
        <v>18</v>
      </c>
      <c r="AS243" s="17" t="s">
        <v>7</v>
      </c>
      <c r="AT243" s="56">
        <v>44418</v>
      </c>
      <c r="AU243" s="17">
        <v>189</v>
      </c>
      <c r="AV243" s="57" t="s">
        <v>11</v>
      </c>
      <c r="AW243" s="56">
        <v>44471</v>
      </c>
      <c r="AX243" s="17">
        <v>242</v>
      </c>
      <c r="AZ243" s="53" t="s">
        <v>117</v>
      </c>
      <c r="BA243" s="54"/>
      <c r="BB243" s="58">
        <v>47</v>
      </c>
      <c r="BC243" s="17" t="s">
        <v>7</v>
      </c>
      <c r="BD243" s="56">
        <v>44370</v>
      </c>
      <c r="BE243" s="17">
        <v>141</v>
      </c>
      <c r="BF243" s="57" t="s">
        <v>11</v>
      </c>
      <c r="BG243" s="56">
        <v>44405</v>
      </c>
      <c r="BH243" s="17">
        <v>176</v>
      </c>
    </row>
    <row r="244" spans="1:60" x14ac:dyDescent="0.2">
      <c r="A244" s="2">
        <v>243</v>
      </c>
      <c r="B244" s="29">
        <v>44428</v>
      </c>
      <c r="C244" s="30"/>
      <c r="D244" s="30" t="str">
        <f t="shared" ca="1" si="9"/>
        <v>NA</v>
      </c>
      <c r="E244" s="31" t="str">
        <f t="shared" ca="1" si="10"/>
        <v>NA</v>
      </c>
      <c r="F244" s="66"/>
      <c r="G244" s="33" t="str">
        <f ca="1">IF(B243&lt;TODAY(), AVERAGE(A$8:A243), "NA")</f>
        <v>NA</v>
      </c>
      <c r="H244" s="31" t="str">
        <f ca="1">IF(B243&lt;TODAY(), AVERAGE(E$8:E243), "NA")</f>
        <v>NA</v>
      </c>
      <c r="I244" s="39" t="str">
        <f ca="1">IF(B243&lt;TODAY(), (SUMPRODUCT(A$8:A243,E$8:E243) - G244*SUM(E$8:E243) - H244*SUM(A$8:A243) + (A244-7)*G244*H244)/(SUMPRODUCT(A$8:A243,A$8:A243) - 2*G244*SUM(A$8:A243) + (A244-7)*G244*G244), "NA")</f>
        <v>NA</v>
      </c>
      <c r="J244" s="40" t="str">
        <f t="shared" ca="1" si="11"/>
        <v>NA</v>
      </c>
      <c r="L244" s="60" t="s">
        <v>118</v>
      </c>
      <c r="M244" s="61"/>
      <c r="N244" s="62">
        <v>-112.02901909051707</v>
      </c>
      <c r="O244" s="63" t="s">
        <v>119</v>
      </c>
      <c r="P244" s="64">
        <v>44278</v>
      </c>
      <c r="Q244" s="20">
        <v>49</v>
      </c>
      <c r="R244" s="65" t="s">
        <v>12</v>
      </c>
      <c r="S244" s="64">
        <v>44707</v>
      </c>
      <c r="T244" s="20">
        <v>478</v>
      </c>
      <c r="V244" s="60" t="s">
        <v>120</v>
      </c>
      <c r="W244" s="61"/>
      <c r="X244" s="63">
        <v>1381.9426984126969</v>
      </c>
      <c r="Y244" s="63" t="s">
        <v>119</v>
      </c>
      <c r="Z244" s="64">
        <v>44276</v>
      </c>
      <c r="AA244" s="20">
        <v>47</v>
      </c>
      <c r="AB244" s="65" t="s">
        <v>12</v>
      </c>
      <c r="AC244" s="64">
        <v>44690</v>
      </c>
      <c r="AD244" s="20">
        <v>461</v>
      </c>
      <c r="AF244" s="60" t="s">
        <v>120</v>
      </c>
      <c r="AG244" s="61"/>
      <c r="AH244" s="63">
        <v>1250</v>
      </c>
      <c r="AI244" s="63" t="s">
        <v>119</v>
      </c>
      <c r="AJ244" s="64">
        <v>44281</v>
      </c>
      <c r="AK244" s="20">
        <v>52</v>
      </c>
      <c r="AL244" s="65" t="s">
        <v>12</v>
      </c>
      <c r="AM244" s="64">
        <v>44736</v>
      </c>
      <c r="AN244" s="20">
        <v>507</v>
      </c>
      <c r="AP244" s="60" t="s">
        <v>120</v>
      </c>
      <c r="AQ244" s="61"/>
      <c r="AR244" s="63">
        <v>1381.9426984126969</v>
      </c>
      <c r="AS244" s="63" t="s">
        <v>119</v>
      </c>
      <c r="AT244" s="64">
        <v>44264</v>
      </c>
      <c r="AU244" s="20">
        <v>35</v>
      </c>
      <c r="AV244" s="65" t="s">
        <v>12</v>
      </c>
      <c r="AW244" s="64">
        <v>44556</v>
      </c>
      <c r="AX244" s="20">
        <v>327</v>
      </c>
      <c r="AZ244" s="60" t="s">
        <v>120</v>
      </c>
      <c r="BA244" s="61"/>
      <c r="BB244" s="63">
        <v>1381.9426984126969</v>
      </c>
      <c r="BC244" s="63" t="s">
        <v>119</v>
      </c>
      <c r="BD244" s="64">
        <v>44262</v>
      </c>
      <c r="BE244" s="20">
        <v>33</v>
      </c>
      <c r="BF244" s="65" t="s">
        <v>12</v>
      </c>
      <c r="BG244" s="64">
        <v>44460</v>
      </c>
      <c r="BH244" s="20">
        <v>231</v>
      </c>
    </row>
    <row r="245" spans="1:60" x14ac:dyDescent="0.2">
      <c r="A245" s="2">
        <v>244</v>
      </c>
      <c r="B245" s="29">
        <v>44429</v>
      </c>
      <c r="C245" s="30"/>
      <c r="D245" s="30" t="str">
        <f t="shared" ca="1" si="9"/>
        <v>NA</v>
      </c>
      <c r="E245" s="31" t="str">
        <f t="shared" ca="1" si="10"/>
        <v>NA</v>
      </c>
      <c r="F245" s="66"/>
      <c r="G245" s="33" t="str">
        <f ca="1">IF(B244&lt;TODAY(), AVERAGE(A$8:A244), "NA")</f>
        <v>NA</v>
      </c>
      <c r="H245" s="31" t="str">
        <f ca="1">IF(B244&lt;TODAY(), AVERAGE(E$8:E244), "NA")</f>
        <v>NA</v>
      </c>
      <c r="I245" s="39" t="str">
        <f ca="1">IF(B244&lt;TODAY(), (SUMPRODUCT(A$8:A244,E$8:E244) - G245*SUM(E$8:E244) - H245*SUM(A$8:A244) + (A245-7)*G245*H245)/(SUMPRODUCT(A$8:A244,A$8:A244) - 2*G245*SUM(A$8:A244) + (A245-7)*G245*G245), "NA")</f>
        <v>NA</v>
      </c>
      <c r="J245" s="40" t="str">
        <f t="shared" ca="1" si="11"/>
        <v>NA</v>
      </c>
      <c r="L245" s="35"/>
      <c r="M245" s="35"/>
      <c r="N245" s="35"/>
      <c r="O245" s="35"/>
      <c r="P245" s="35"/>
      <c r="Q245" s="35"/>
      <c r="R245" s="35"/>
      <c r="S245" s="35"/>
      <c r="T245" s="35"/>
      <c r="U245" s="25"/>
      <c r="W245" s="35"/>
      <c r="X245" s="35"/>
      <c r="Y245" s="35"/>
      <c r="Z245" s="35"/>
      <c r="AA245" s="35"/>
      <c r="AB245" s="35"/>
      <c r="AC245" s="35"/>
      <c r="AD245" s="35"/>
      <c r="AE245" s="35"/>
      <c r="AG245" s="35"/>
      <c r="AH245" s="35"/>
      <c r="AI245" s="35"/>
      <c r="AJ245" s="35"/>
      <c r="AK245" s="35"/>
      <c r="AL245" s="35"/>
      <c r="AM245" s="35"/>
      <c r="AN245" s="35"/>
      <c r="AO245" s="35"/>
      <c r="AQ245" s="5"/>
      <c r="AR245" s="5"/>
      <c r="AS245" s="5"/>
      <c r="AT245" s="5"/>
      <c r="AU245" s="5"/>
      <c r="AV245" s="5"/>
      <c r="AW245" s="5"/>
      <c r="AX245" s="5"/>
      <c r="AY245" s="5"/>
      <c r="BA245" s="5"/>
      <c r="BB245" s="5"/>
      <c r="BC245" s="5"/>
      <c r="BD245" s="5"/>
      <c r="BE245" s="5"/>
      <c r="BF245" s="5"/>
      <c r="BG245" s="5"/>
    </row>
    <row r="246" spans="1:60" x14ac:dyDescent="0.2">
      <c r="A246" s="2">
        <v>245</v>
      </c>
      <c r="B246" s="29">
        <v>44430</v>
      </c>
      <c r="C246" s="30"/>
      <c r="D246" s="30" t="str">
        <f t="shared" ca="1" si="9"/>
        <v>NA</v>
      </c>
      <c r="E246" s="31" t="str">
        <f t="shared" ca="1" si="10"/>
        <v>NA</v>
      </c>
      <c r="F246" s="66"/>
      <c r="G246" s="33" t="str">
        <f ca="1">IF(B245&lt;TODAY(), AVERAGE(A$8:A245), "NA")</f>
        <v>NA</v>
      </c>
      <c r="H246" s="31" t="str">
        <f ca="1">IF(B245&lt;TODAY(), AVERAGE(E$8:E245), "NA")</f>
        <v>NA</v>
      </c>
      <c r="I246" s="39" t="str">
        <f ca="1">IF(B245&lt;TODAY(), (SUMPRODUCT(A$8:A245,E$8:E245) - G246*SUM(E$8:E245) - H246*SUM(A$8:A245) + (A246-7)*G246*H246)/(SUMPRODUCT(A$8:A245,A$8:A245) - 2*G246*SUM(A$8:A245) + (A246-7)*G246*G246), "NA")</f>
        <v>NA</v>
      </c>
      <c r="J246" s="40" t="str">
        <f t="shared" ca="1" si="11"/>
        <v>NA</v>
      </c>
      <c r="L246" s="37" t="str">
        <f>CONCATENATE("Vaccination schedule based on 7 day average daily doses given as of ", MONTH(N248-1), "/", DAY(N248-1), "/", YEAR(N248-1))</f>
        <v>Vaccination schedule based on 7 day average daily doses given as of 1/31/2021</v>
      </c>
      <c r="M246" s="37"/>
      <c r="N246" s="37"/>
      <c r="O246" s="37"/>
      <c r="P246" s="37"/>
      <c r="Q246" s="37"/>
      <c r="R246" s="37"/>
      <c r="S246" s="37"/>
      <c r="T246" s="37"/>
      <c r="U246" s="38"/>
      <c r="V246" s="37" t="str">
        <f>CONCATENATE("Vaccination schedule based on hitting the predicted average of ", FIXED(1000*X250, -3), " doses per day as of ",  MONTH(X248-1), "/", DAY(X248-1), "/", YEAR(X248-1))</f>
        <v>Vaccination schedule based on hitting the predicted average of 1,347,000 doses per day as of 1/31/2021</v>
      </c>
      <c r="W246" s="37"/>
      <c r="X246" s="37"/>
      <c r="Y246" s="37"/>
      <c r="Z246" s="37"/>
      <c r="AA246" s="37"/>
      <c r="AB246" s="37"/>
      <c r="AC246" s="37"/>
      <c r="AD246" s="37"/>
      <c r="AE246" s="38"/>
      <c r="AF246" s="37" t="str">
        <f>CONCATENATE("Vaccination schedule based on hitting target of ", FIXED(1000*AH250,0), " doses per day")</f>
        <v>Vaccination schedule based on hitting target of 1,250,000 doses per day</v>
      </c>
      <c r="AG246" s="37"/>
      <c r="AH246" s="37"/>
      <c r="AI246" s="37"/>
      <c r="AJ246" s="37"/>
      <c r="AK246" s="37"/>
      <c r="AL246" s="37"/>
      <c r="AM246" s="37"/>
      <c r="AN246" s="37"/>
      <c r="AO246" s="38"/>
      <c r="AP246" s="37" t="str">
        <f>CONCATENATE("Vaccination schedule based on hitting target of ", FIXED(1000*AR250,0), " doses per day")</f>
        <v>Vaccination schedule based on hitting target of 2,000,000 doses per day</v>
      </c>
      <c r="AQ246" s="37"/>
      <c r="AR246" s="37"/>
      <c r="AS246" s="37"/>
      <c r="AT246" s="37"/>
      <c r="AU246" s="37"/>
      <c r="AV246" s="37"/>
      <c r="AW246" s="37"/>
      <c r="AX246" s="37"/>
      <c r="AZ246" s="36" t="str">
        <f>CONCATENATE("Vaccination schedule based on hitting target of ", FIXED(1000*BB250,0), " doses per day")</f>
        <v>Vaccination schedule based on hitting target of 3,000,000 doses per day</v>
      </c>
      <c r="BA246" s="36"/>
      <c r="BB246" s="36"/>
      <c r="BC246" s="36"/>
      <c r="BD246" s="36"/>
      <c r="BE246" s="36"/>
      <c r="BF246" s="36"/>
      <c r="BG246" s="36"/>
      <c r="BH246" s="36"/>
    </row>
    <row r="247" spans="1:60" x14ac:dyDescent="0.2">
      <c r="A247" s="2">
        <v>246</v>
      </c>
      <c r="B247" s="29">
        <v>44431</v>
      </c>
      <c r="C247" s="30"/>
      <c r="D247" s="30" t="str">
        <f t="shared" ca="1" si="9"/>
        <v>NA</v>
      </c>
      <c r="E247" s="31" t="str">
        <f t="shared" ca="1" si="10"/>
        <v>NA</v>
      </c>
      <c r="F247" s="66"/>
      <c r="G247" s="33" t="str">
        <f ca="1">IF(B246&lt;TODAY(), AVERAGE(A$8:A246), "NA")</f>
        <v>NA</v>
      </c>
      <c r="H247" s="31" t="str">
        <f ca="1">IF(B246&lt;TODAY(), AVERAGE(E$8:E246), "NA")</f>
        <v>NA</v>
      </c>
      <c r="I247" s="39" t="str">
        <f ca="1">IF(B246&lt;TODAY(), (SUMPRODUCT(A$8:A246,E$8:E246) - G247*SUM(E$8:E246) - H247*SUM(A$8:A246) + (A247-7)*G247*H247)/(SUMPRODUCT(A$8:A246,A$8:A246) - 2*G247*SUM(A$8:A246) + (A247-7)*G247*G247), "NA")</f>
        <v>NA</v>
      </c>
      <c r="J247" s="40" t="str">
        <f t="shared" ca="1" si="11"/>
        <v>NA</v>
      </c>
      <c r="L247" s="41" t="s">
        <v>108</v>
      </c>
      <c r="M247" s="42"/>
      <c r="N247" s="43"/>
      <c r="O247" s="44" t="s">
        <v>109</v>
      </c>
      <c r="P247" s="10" t="s">
        <v>110</v>
      </c>
      <c r="Q247" s="12" t="s">
        <v>111</v>
      </c>
      <c r="R247" s="44" t="s">
        <v>109</v>
      </c>
      <c r="S247" s="10" t="s">
        <v>110</v>
      </c>
      <c r="T247" s="12" t="s">
        <v>111</v>
      </c>
      <c r="V247" s="45" t="s">
        <v>108</v>
      </c>
      <c r="W247" s="46"/>
      <c r="X247" s="47"/>
      <c r="Y247" s="12" t="s">
        <v>109</v>
      </c>
      <c r="Z247" s="10" t="s">
        <v>110</v>
      </c>
      <c r="AA247" s="12" t="s">
        <v>111</v>
      </c>
      <c r="AB247" s="44" t="s">
        <v>109</v>
      </c>
      <c r="AC247" s="10" t="s">
        <v>110</v>
      </c>
      <c r="AD247" s="12" t="s">
        <v>111</v>
      </c>
      <c r="AF247" s="45" t="s">
        <v>108</v>
      </c>
      <c r="AG247" s="46"/>
      <c r="AH247" s="47"/>
      <c r="AI247" s="12" t="s">
        <v>109</v>
      </c>
      <c r="AJ247" s="10" t="s">
        <v>110</v>
      </c>
      <c r="AK247" s="12" t="s">
        <v>111</v>
      </c>
      <c r="AL247" s="44" t="s">
        <v>109</v>
      </c>
      <c r="AM247" s="10" t="s">
        <v>110</v>
      </c>
      <c r="AN247" s="12" t="s">
        <v>111</v>
      </c>
      <c r="AP247" s="45" t="s">
        <v>108</v>
      </c>
      <c r="AQ247" s="46"/>
      <c r="AR247" s="47"/>
      <c r="AS247" s="12" t="s">
        <v>109</v>
      </c>
      <c r="AT247" s="10" t="s">
        <v>110</v>
      </c>
      <c r="AU247" s="12" t="s">
        <v>111</v>
      </c>
      <c r="AV247" s="44" t="s">
        <v>109</v>
      </c>
      <c r="AW247" s="10" t="s">
        <v>110</v>
      </c>
      <c r="AX247" s="12" t="s">
        <v>111</v>
      </c>
      <c r="AZ247" s="45" t="s">
        <v>108</v>
      </c>
      <c r="BA247" s="46"/>
      <c r="BB247" s="47"/>
      <c r="BC247" s="12" t="s">
        <v>109</v>
      </c>
      <c r="BD247" s="10" t="s">
        <v>110</v>
      </c>
      <c r="BE247" s="12" t="s">
        <v>111</v>
      </c>
      <c r="BF247" s="44" t="s">
        <v>109</v>
      </c>
      <c r="BG247" s="10" t="s">
        <v>110</v>
      </c>
      <c r="BH247" s="12" t="s">
        <v>111</v>
      </c>
    </row>
    <row r="248" spans="1:60" x14ac:dyDescent="0.2">
      <c r="A248" s="2">
        <v>247</v>
      </c>
      <c r="B248" s="29">
        <v>44432</v>
      </c>
      <c r="C248" s="30"/>
      <c r="D248" s="30" t="str">
        <f t="shared" ca="1" si="9"/>
        <v>NA</v>
      </c>
      <c r="E248" s="31" t="str">
        <f t="shared" ca="1" si="10"/>
        <v>NA</v>
      </c>
      <c r="F248" s="66"/>
      <c r="G248" s="33" t="str">
        <f ca="1">IF(B247&lt;TODAY(), AVERAGE(A$8:A247), "NA")</f>
        <v>NA</v>
      </c>
      <c r="H248" s="31" t="str">
        <f ca="1">IF(B247&lt;TODAY(), AVERAGE(E$8:E247), "NA")</f>
        <v>NA</v>
      </c>
      <c r="I248" s="39" t="str">
        <f ca="1">IF(B247&lt;TODAY(), (SUMPRODUCT(A$8:A247,E$8:E247) - G248*SUM(E$8:E247) - H248*SUM(A$8:A247) + (A248-7)*G248*H248)/(SUMPRODUCT(A$8:A247,A$8:A247) - 2*G248*SUM(A$8:A247) + (A248-7)*G248*G248), "NA")</f>
        <v>NA</v>
      </c>
      <c r="J248" s="40" t="str">
        <f t="shared" ca="1" si="11"/>
        <v>NA</v>
      </c>
      <c r="L248" s="48" t="s">
        <v>112</v>
      </c>
      <c r="M248" s="49"/>
      <c r="N248" s="50">
        <v>44228</v>
      </c>
      <c r="O248" s="9" t="s">
        <v>4</v>
      </c>
      <c r="P248" s="51">
        <v>44250</v>
      </c>
      <c r="Q248" s="9">
        <v>22</v>
      </c>
      <c r="R248" s="52" t="s">
        <v>8</v>
      </c>
      <c r="S248" s="51">
        <v>44261</v>
      </c>
      <c r="T248" s="9">
        <v>33</v>
      </c>
      <c r="V248" s="48" t="s">
        <v>112</v>
      </c>
      <c r="W248" s="49"/>
      <c r="X248" s="50">
        <v>44228</v>
      </c>
      <c r="Y248" s="9" t="s">
        <v>4</v>
      </c>
      <c r="Z248" s="51">
        <v>44250</v>
      </c>
      <c r="AA248" s="9">
        <v>22</v>
      </c>
      <c r="AB248" s="52" t="s">
        <v>8</v>
      </c>
      <c r="AC248" s="51">
        <v>44261</v>
      </c>
      <c r="AD248" s="9">
        <v>33</v>
      </c>
      <c r="AF248" s="48" t="s">
        <v>112</v>
      </c>
      <c r="AG248" s="49"/>
      <c r="AH248" s="50">
        <v>44228</v>
      </c>
      <c r="AI248" s="9" t="s">
        <v>4</v>
      </c>
      <c r="AJ248" s="51">
        <v>44250</v>
      </c>
      <c r="AK248" s="9">
        <v>22</v>
      </c>
      <c r="AL248" s="52" t="s">
        <v>8</v>
      </c>
      <c r="AM248" s="51">
        <v>44265</v>
      </c>
      <c r="AN248" s="9">
        <v>37</v>
      </c>
      <c r="AP248" s="48" t="s">
        <v>112</v>
      </c>
      <c r="AQ248" s="49"/>
      <c r="AR248" s="50">
        <v>44228</v>
      </c>
      <c r="AS248" s="9" t="s">
        <v>4</v>
      </c>
      <c r="AT248" s="51">
        <v>44250</v>
      </c>
      <c r="AU248" s="9">
        <v>22</v>
      </c>
      <c r="AV248" s="52" t="s">
        <v>8</v>
      </c>
      <c r="AW248" s="51">
        <v>44260</v>
      </c>
      <c r="AX248" s="9">
        <v>32</v>
      </c>
      <c r="AZ248" s="48" t="s">
        <v>112</v>
      </c>
      <c r="BA248" s="49"/>
      <c r="BB248" s="50">
        <v>44228</v>
      </c>
      <c r="BC248" s="9" t="s">
        <v>4</v>
      </c>
      <c r="BD248" s="51">
        <v>44250</v>
      </c>
      <c r="BE248" s="9">
        <v>22</v>
      </c>
      <c r="BF248" s="52" t="s">
        <v>8</v>
      </c>
      <c r="BG248" s="51">
        <v>44260</v>
      </c>
      <c r="BH248" s="9">
        <v>32</v>
      </c>
    </row>
    <row r="249" spans="1:60" x14ac:dyDescent="0.2">
      <c r="A249" s="2">
        <v>248</v>
      </c>
      <c r="B249" s="29">
        <v>44433</v>
      </c>
      <c r="C249" s="30"/>
      <c r="D249" s="30" t="str">
        <f t="shared" ca="1" si="9"/>
        <v>NA</v>
      </c>
      <c r="E249" s="31" t="str">
        <f t="shared" ca="1" si="10"/>
        <v>NA</v>
      </c>
      <c r="F249" s="66"/>
      <c r="G249" s="33" t="str">
        <f ca="1">IF(B248&lt;TODAY(), AVERAGE(A$8:A248), "NA")</f>
        <v>NA</v>
      </c>
      <c r="H249" s="31" t="str">
        <f ca="1">IF(B248&lt;TODAY(), AVERAGE(E$8:E248), "NA")</f>
        <v>NA</v>
      </c>
      <c r="I249" s="39" t="str">
        <f ca="1">IF(B248&lt;TODAY(), (SUMPRODUCT(A$8:A248,E$8:E248) - G249*SUM(E$8:E248) - H249*SUM(A$8:A248) + (A249-7)*G249*H249)/(SUMPRODUCT(A$8:A248,A$8:A248) - 2*G249*SUM(A$8:A248) + (A249-7)*G249*G249), "NA")</f>
        <v>NA</v>
      </c>
      <c r="J249" s="40" t="str">
        <f t="shared" ca="1" si="11"/>
        <v>NA</v>
      </c>
      <c r="L249" s="53" t="s">
        <v>113</v>
      </c>
      <c r="M249" s="54"/>
      <c r="N249" s="55">
        <v>1348.0202857142856</v>
      </c>
      <c r="O249" s="17" t="s">
        <v>5</v>
      </c>
      <c r="P249" s="56">
        <v>44308</v>
      </c>
      <c r="Q249" s="17">
        <v>80</v>
      </c>
      <c r="R249" s="57" t="s">
        <v>9</v>
      </c>
      <c r="S249" s="56">
        <v>44337</v>
      </c>
      <c r="T249" s="17">
        <v>109</v>
      </c>
      <c r="V249" s="53" t="s">
        <v>113</v>
      </c>
      <c r="W249" s="54"/>
      <c r="X249" s="55">
        <v>1348.0202857142856</v>
      </c>
      <c r="Y249" s="17" t="s">
        <v>5</v>
      </c>
      <c r="Z249" s="56">
        <v>44308</v>
      </c>
      <c r="AA249" s="17">
        <v>80</v>
      </c>
      <c r="AB249" s="57" t="s">
        <v>9</v>
      </c>
      <c r="AC249" s="56">
        <v>44337</v>
      </c>
      <c r="AD249" s="17">
        <v>109</v>
      </c>
      <c r="AF249" s="53" t="s">
        <v>113</v>
      </c>
      <c r="AG249" s="54"/>
      <c r="AH249" s="55">
        <v>1348.0202857142856</v>
      </c>
      <c r="AI249" s="17" t="s">
        <v>5</v>
      </c>
      <c r="AJ249" s="56">
        <v>44315</v>
      </c>
      <c r="AK249" s="17">
        <v>87</v>
      </c>
      <c r="AL249" s="57" t="s">
        <v>9</v>
      </c>
      <c r="AM249" s="56">
        <v>44343</v>
      </c>
      <c r="AN249" s="17">
        <v>115</v>
      </c>
      <c r="AP249" s="53" t="s">
        <v>113</v>
      </c>
      <c r="AQ249" s="54"/>
      <c r="AR249" s="55">
        <v>1348.0202857142856</v>
      </c>
      <c r="AS249" s="17" t="s">
        <v>5</v>
      </c>
      <c r="AT249" s="56">
        <v>44288</v>
      </c>
      <c r="AU249" s="17">
        <v>60</v>
      </c>
      <c r="AV249" s="57" t="s">
        <v>9</v>
      </c>
      <c r="AW249" s="56">
        <v>44309</v>
      </c>
      <c r="AX249" s="17">
        <v>81</v>
      </c>
      <c r="AZ249" s="53" t="s">
        <v>113</v>
      </c>
      <c r="BA249" s="54"/>
      <c r="BB249" s="55">
        <v>1348.0202857142856</v>
      </c>
      <c r="BC249" s="17" t="s">
        <v>5</v>
      </c>
      <c r="BD249" s="56">
        <v>44285</v>
      </c>
      <c r="BE249" s="17">
        <v>57</v>
      </c>
      <c r="BF249" s="57" t="s">
        <v>9</v>
      </c>
      <c r="BG249" s="56">
        <v>44295</v>
      </c>
      <c r="BH249" s="17">
        <v>67</v>
      </c>
    </row>
    <row r="250" spans="1:60" x14ac:dyDescent="0.2">
      <c r="A250" s="2">
        <v>249</v>
      </c>
      <c r="B250" s="29">
        <v>44434</v>
      </c>
      <c r="C250" s="30"/>
      <c r="D250" s="30" t="str">
        <f t="shared" ca="1" si="9"/>
        <v>NA</v>
      </c>
      <c r="E250" s="31" t="str">
        <f t="shared" ca="1" si="10"/>
        <v>NA</v>
      </c>
      <c r="F250" s="66"/>
      <c r="G250" s="33" t="str">
        <f ca="1">IF(B249&lt;TODAY(), AVERAGE(A$8:A249), "NA")</f>
        <v>NA</v>
      </c>
      <c r="H250" s="31" t="str">
        <f ca="1">IF(B249&lt;TODAY(), AVERAGE(E$8:E249), "NA")</f>
        <v>NA</v>
      </c>
      <c r="I250" s="39" t="str">
        <f ca="1">IF(B249&lt;TODAY(), (SUMPRODUCT(A$8:A249,E$8:E249) - G250*SUM(E$8:E249) - H250*SUM(A$8:A249) + (A250-7)*G250*H250)/(SUMPRODUCT(A$8:A249,A$8:A249) - 2*G250*SUM(A$8:A249) + (A250-7)*G250*G250), "NA")</f>
        <v>NA</v>
      </c>
      <c r="J250" s="40" t="str">
        <f t="shared" ca="1" si="11"/>
        <v>NA</v>
      </c>
      <c r="L250" s="53" t="s">
        <v>114</v>
      </c>
      <c r="M250" s="54"/>
      <c r="N250" s="58">
        <v>42</v>
      </c>
      <c r="O250" s="17" t="s">
        <v>6</v>
      </c>
      <c r="P250" s="56">
        <v>44403</v>
      </c>
      <c r="Q250" s="17">
        <v>175</v>
      </c>
      <c r="R250" s="57" t="s">
        <v>10</v>
      </c>
      <c r="S250" s="56">
        <v>44458</v>
      </c>
      <c r="T250" s="17">
        <v>230</v>
      </c>
      <c r="V250" s="53" t="s">
        <v>115</v>
      </c>
      <c r="W250" s="54"/>
      <c r="X250" s="58">
        <v>1347.1011882352932</v>
      </c>
      <c r="Y250" s="17" t="s">
        <v>6</v>
      </c>
      <c r="Z250" s="56">
        <v>44403</v>
      </c>
      <c r="AA250" s="17">
        <v>175</v>
      </c>
      <c r="AB250" s="57" t="s">
        <v>10</v>
      </c>
      <c r="AC250" s="56">
        <v>44458</v>
      </c>
      <c r="AD250" s="17">
        <v>230</v>
      </c>
      <c r="AF250" s="53" t="s">
        <v>115</v>
      </c>
      <c r="AG250" s="54"/>
      <c r="AH250" s="58">
        <v>1250</v>
      </c>
      <c r="AI250" s="17" t="s">
        <v>6</v>
      </c>
      <c r="AJ250" s="56">
        <v>44420</v>
      </c>
      <c r="AK250" s="17">
        <v>192</v>
      </c>
      <c r="AL250" s="57" t="s">
        <v>10</v>
      </c>
      <c r="AM250" s="56">
        <v>44478</v>
      </c>
      <c r="AN250" s="17">
        <v>250</v>
      </c>
      <c r="AP250" s="53" t="s">
        <v>115</v>
      </c>
      <c r="AQ250" s="54"/>
      <c r="AR250" s="58">
        <v>2000</v>
      </c>
      <c r="AS250" s="17" t="s">
        <v>6</v>
      </c>
      <c r="AT250" s="56">
        <v>44355</v>
      </c>
      <c r="AU250" s="17">
        <v>127</v>
      </c>
      <c r="AV250" s="57" t="s">
        <v>10</v>
      </c>
      <c r="AW250" s="56">
        <v>44389</v>
      </c>
      <c r="AX250" s="17">
        <v>161</v>
      </c>
      <c r="AZ250" s="53" t="s">
        <v>115</v>
      </c>
      <c r="BA250" s="54"/>
      <c r="BB250" s="58">
        <v>3000</v>
      </c>
      <c r="BC250" s="17" t="s">
        <v>6</v>
      </c>
      <c r="BD250" s="56">
        <v>44327</v>
      </c>
      <c r="BE250" s="17">
        <v>99</v>
      </c>
      <c r="BF250" s="57" t="s">
        <v>10</v>
      </c>
      <c r="BG250" s="56">
        <v>44349</v>
      </c>
      <c r="BH250" s="17">
        <v>121</v>
      </c>
    </row>
    <row r="251" spans="1:60" x14ac:dyDescent="0.2">
      <c r="A251" s="2">
        <v>250</v>
      </c>
      <c r="B251" s="29">
        <v>44435</v>
      </c>
      <c r="C251" s="30"/>
      <c r="D251" s="30" t="str">
        <f t="shared" ca="1" si="9"/>
        <v>NA</v>
      </c>
      <c r="E251" s="31" t="str">
        <f t="shared" ca="1" si="10"/>
        <v>NA</v>
      </c>
      <c r="F251" s="66"/>
      <c r="G251" s="33" t="str">
        <f ca="1">IF(B250&lt;TODAY(), AVERAGE(A$8:A250), "NA")</f>
        <v>NA</v>
      </c>
      <c r="H251" s="31" t="str">
        <f ca="1">IF(B250&lt;TODAY(), AVERAGE(E$8:E250), "NA")</f>
        <v>NA</v>
      </c>
      <c r="I251" s="39" t="str">
        <f ca="1">IF(B250&lt;TODAY(), (SUMPRODUCT(A$8:A250,E$8:E250) - G251*SUM(E$8:E250) - H251*SUM(A$8:A250) + (A251-7)*G251*H251)/(SUMPRODUCT(A$8:A250,A$8:A250) - 2*G251*SUM(A$8:A250) + (A251-7)*G251*G251), "NA")</f>
        <v>NA</v>
      </c>
      <c r="J251" s="40" t="str">
        <f t="shared" ca="1" si="11"/>
        <v>NA</v>
      </c>
      <c r="L251" s="53" t="s">
        <v>116</v>
      </c>
      <c r="M251" s="54"/>
      <c r="N251" s="59">
        <v>34.739388235294065</v>
      </c>
      <c r="O251" s="17" t="s">
        <v>7</v>
      </c>
      <c r="P251" s="56">
        <v>44497</v>
      </c>
      <c r="Q251" s="17">
        <v>269</v>
      </c>
      <c r="R251" s="57" t="s">
        <v>11</v>
      </c>
      <c r="S251" s="56">
        <v>44580</v>
      </c>
      <c r="T251" s="17">
        <v>352</v>
      </c>
      <c r="V251" s="53" t="s">
        <v>117</v>
      </c>
      <c r="W251" s="54"/>
      <c r="X251" s="58">
        <v>0</v>
      </c>
      <c r="Y251" s="17" t="s">
        <v>7</v>
      </c>
      <c r="Z251" s="56">
        <v>44498</v>
      </c>
      <c r="AA251" s="17">
        <v>270</v>
      </c>
      <c r="AB251" s="57" t="s">
        <v>11</v>
      </c>
      <c r="AC251" s="56">
        <v>44580</v>
      </c>
      <c r="AD251" s="17">
        <v>352</v>
      </c>
      <c r="AF251" s="53" t="s">
        <v>117</v>
      </c>
      <c r="AG251" s="54"/>
      <c r="AH251" s="58">
        <v>0</v>
      </c>
      <c r="AI251" s="17" t="s">
        <v>7</v>
      </c>
      <c r="AJ251" s="56">
        <v>44521</v>
      </c>
      <c r="AK251" s="17">
        <v>293</v>
      </c>
      <c r="AL251" s="57" t="s">
        <v>11</v>
      </c>
      <c r="AM251" s="56">
        <v>44610</v>
      </c>
      <c r="AN251" s="17">
        <v>382</v>
      </c>
      <c r="AP251" s="53" t="s">
        <v>117</v>
      </c>
      <c r="AQ251" s="54"/>
      <c r="AR251" s="58">
        <v>19</v>
      </c>
      <c r="AS251" s="17" t="s">
        <v>7</v>
      </c>
      <c r="AT251" s="56">
        <v>44418</v>
      </c>
      <c r="AU251" s="17">
        <v>190</v>
      </c>
      <c r="AV251" s="57" t="s">
        <v>11</v>
      </c>
      <c r="AW251" s="56">
        <v>44471</v>
      </c>
      <c r="AX251" s="17">
        <v>243</v>
      </c>
      <c r="AZ251" s="53" t="s">
        <v>117</v>
      </c>
      <c r="BA251" s="54"/>
      <c r="BB251" s="58">
        <v>48</v>
      </c>
      <c r="BC251" s="17" t="s">
        <v>7</v>
      </c>
      <c r="BD251" s="56">
        <v>44370</v>
      </c>
      <c r="BE251" s="17">
        <v>142</v>
      </c>
      <c r="BF251" s="57" t="s">
        <v>11</v>
      </c>
      <c r="BG251" s="56">
        <v>44404</v>
      </c>
      <c r="BH251" s="17">
        <v>176</v>
      </c>
    </row>
    <row r="252" spans="1:60" x14ac:dyDescent="0.2">
      <c r="A252" s="2">
        <v>251</v>
      </c>
      <c r="B252" s="29">
        <v>44436</v>
      </c>
      <c r="C252" s="30"/>
      <c r="D252" s="30" t="str">
        <f t="shared" ca="1" si="9"/>
        <v>NA</v>
      </c>
      <c r="E252" s="31" t="str">
        <f t="shared" ca="1" si="10"/>
        <v>NA</v>
      </c>
      <c r="F252" s="66"/>
      <c r="G252" s="33" t="str">
        <f ca="1">IF(B251&lt;TODAY(), AVERAGE(A$8:A251), "NA")</f>
        <v>NA</v>
      </c>
      <c r="H252" s="31" t="str">
        <f ca="1">IF(B251&lt;TODAY(), AVERAGE(E$8:E251), "NA")</f>
        <v>NA</v>
      </c>
      <c r="I252" s="39" t="str">
        <f ca="1">IF(B251&lt;TODAY(), (SUMPRODUCT(A$8:A251,E$8:E251) - G252*SUM(E$8:E251) - H252*SUM(A$8:A251) + (A252-7)*G252*H252)/(SUMPRODUCT(A$8:A251,A$8:A251) - 2*G252*SUM(A$8:A251) + (A252-7)*G252*G252), "NA")</f>
        <v>NA</v>
      </c>
      <c r="J252" s="40" t="str">
        <f t="shared" ca="1" si="11"/>
        <v>NA</v>
      </c>
      <c r="L252" s="60" t="s">
        <v>118</v>
      </c>
      <c r="M252" s="61"/>
      <c r="N252" s="62">
        <v>-111.95311764705764</v>
      </c>
      <c r="O252" s="63" t="s">
        <v>119</v>
      </c>
      <c r="P252" s="64">
        <v>44277</v>
      </c>
      <c r="Q252" s="20">
        <v>49</v>
      </c>
      <c r="R252" s="65" t="s">
        <v>12</v>
      </c>
      <c r="S252" s="64">
        <v>44701</v>
      </c>
      <c r="T252" s="20">
        <v>473</v>
      </c>
      <c r="V252" s="60" t="s">
        <v>120</v>
      </c>
      <c r="W252" s="61"/>
      <c r="X252" s="63">
        <v>1347.1011882352932</v>
      </c>
      <c r="Y252" s="63" t="s">
        <v>119</v>
      </c>
      <c r="Z252" s="64">
        <v>44277</v>
      </c>
      <c r="AA252" s="20">
        <v>49</v>
      </c>
      <c r="AB252" s="65" t="s">
        <v>12</v>
      </c>
      <c r="AC252" s="64">
        <v>44702</v>
      </c>
      <c r="AD252" s="20">
        <v>474</v>
      </c>
      <c r="AF252" s="60" t="s">
        <v>120</v>
      </c>
      <c r="AG252" s="61"/>
      <c r="AH252" s="63">
        <v>1250</v>
      </c>
      <c r="AI252" s="63" t="s">
        <v>119</v>
      </c>
      <c r="AJ252" s="64">
        <v>44281</v>
      </c>
      <c r="AK252" s="20">
        <v>53</v>
      </c>
      <c r="AL252" s="65" t="s">
        <v>12</v>
      </c>
      <c r="AM252" s="64">
        <v>44736</v>
      </c>
      <c r="AN252" s="20">
        <v>508</v>
      </c>
      <c r="AP252" s="60" t="s">
        <v>120</v>
      </c>
      <c r="AQ252" s="61"/>
      <c r="AR252" s="63">
        <v>1347.1011882352932</v>
      </c>
      <c r="AS252" s="63" t="s">
        <v>119</v>
      </c>
      <c r="AT252" s="64">
        <v>44264</v>
      </c>
      <c r="AU252" s="20">
        <v>36</v>
      </c>
      <c r="AV252" s="65" t="s">
        <v>12</v>
      </c>
      <c r="AW252" s="64">
        <v>44556</v>
      </c>
      <c r="AX252" s="20">
        <v>328</v>
      </c>
      <c r="AZ252" s="60" t="s">
        <v>120</v>
      </c>
      <c r="BA252" s="61"/>
      <c r="BB252" s="63">
        <v>1347.1011882352932</v>
      </c>
      <c r="BC252" s="63" t="s">
        <v>119</v>
      </c>
      <c r="BD252" s="64">
        <v>44262</v>
      </c>
      <c r="BE252" s="20">
        <v>34</v>
      </c>
      <c r="BF252" s="65" t="s">
        <v>12</v>
      </c>
      <c r="BG252" s="64">
        <v>44460</v>
      </c>
      <c r="BH252" s="20">
        <v>232</v>
      </c>
    </row>
    <row r="253" spans="1:60" x14ac:dyDescent="0.2">
      <c r="A253" s="2">
        <v>252</v>
      </c>
      <c r="B253" s="29">
        <v>44437</v>
      </c>
      <c r="C253" s="30"/>
      <c r="D253" s="30" t="str">
        <f t="shared" ca="1" si="9"/>
        <v>NA</v>
      </c>
      <c r="E253" s="31" t="str">
        <f t="shared" ca="1" si="10"/>
        <v>NA</v>
      </c>
      <c r="F253" s="66"/>
      <c r="G253" s="33" t="str">
        <f ca="1">IF(B252&lt;TODAY(), AVERAGE(A$8:A252), "NA")</f>
        <v>NA</v>
      </c>
      <c r="H253" s="31" t="str">
        <f ca="1">IF(B252&lt;TODAY(), AVERAGE(E$8:E252), "NA")</f>
        <v>NA</v>
      </c>
      <c r="I253" s="39" t="str">
        <f ca="1">IF(B252&lt;TODAY(), (SUMPRODUCT(A$8:A252,E$8:E252) - G253*SUM(E$8:E252) - H253*SUM(A$8:A252) + (A253-7)*G253*H253)/(SUMPRODUCT(A$8:A252,A$8:A252) - 2*G253*SUM(A$8:A252) + (A253-7)*G253*G253), "NA")</f>
        <v>NA</v>
      </c>
      <c r="J253" s="40" t="str">
        <f t="shared" ca="1" si="11"/>
        <v>NA</v>
      </c>
      <c r="L253" s="35"/>
      <c r="M253" s="35"/>
      <c r="N253" s="35"/>
      <c r="O253" s="35"/>
      <c r="P253" s="35"/>
      <c r="Q253" s="35"/>
      <c r="R253" s="35"/>
      <c r="S253" s="35"/>
      <c r="T253" s="35"/>
      <c r="U253" s="25"/>
      <c r="W253" s="35"/>
      <c r="X253" s="35"/>
      <c r="Y253" s="35"/>
      <c r="Z253" s="35"/>
      <c r="AA253" s="35"/>
      <c r="AB253" s="35"/>
      <c r="AC253" s="35"/>
      <c r="AD253" s="35"/>
      <c r="AE253" s="35"/>
      <c r="AG253" s="35"/>
      <c r="AH253" s="35"/>
      <c r="AI253" s="35"/>
      <c r="AJ253" s="35"/>
      <c r="AK253" s="35"/>
      <c r="AL253" s="35"/>
      <c r="AM253" s="35"/>
      <c r="AN253" s="35"/>
      <c r="AO253" s="35"/>
      <c r="AQ253" s="5"/>
      <c r="AR253" s="5"/>
      <c r="AS253" s="5"/>
      <c r="AT253" s="5"/>
      <c r="AU253" s="5"/>
      <c r="AV253" s="5"/>
      <c r="AW253" s="5"/>
      <c r="AX253" s="5"/>
      <c r="AY253" s="5"/>
      <c r="BA253" s="5"/>
      <c r="BB253" s="5"/>
      <c r="BC253" s="5"/>
      <c r="BD253" s="5"/>
      <c r="BE253" s="5"/>
      <c r="BF253" s="5"/>
      <c r="BG253" s="5"/>
    </row>
    <row r="254" spans="1:60" x14ac:dyDescent="0.2">
      <c r="A254" s="2">
        <v>253</v>
      </c>
      <c r="B254" s="29">
        <v>44438</v>
      </c>
      <c r="C254" s="30"/>
      <c r="D254" s="30" t="str">
        <f t="shared" ca="1" si="9"/>
        <v>NA</v>
      </c>
      <c r="E254" s="31" t="str">
        <f t="shared" ca="1" si="10"/>
        <v>NA</v>
      </c>
      <c r="F254" s="66"/>
      <c r="G254" s="33" t="str">
        <f ca="1">IF(B253&lt;TODAY(), AVERAGE(A$8:A253), "NA")</f>
        <v>NA</v>
      </c>
      <c r="H254" s="31" t="str">
        <f ca="1">IF(B253&lt;TODAY(), AVERAGE(E$8:E253), "NA")</f>
        <v>NA</v>
      </c>
      <c r="I254" s="39" t="str">
        <f ca="1">IF(B253&lt;TODAY(), (SUMPRODUCT(A$8:A253,E$8:E253) - G254*SUM(E$8:E253) - H254*SUM(A$8:A253) + (A254-7)*G254*H254)/(SUMPRODUCT(A$8:A253,A$8:A253) - 2*G254*SUM(A$8:A253) + (A254-7)*G254*G254), "NA")</f>
        <v>NA</v>
      </c>
      <c r="J254" s="40" t="str">
        <f t="shared" ca="1" si="11"/>
        <v>NA</v>
      </c>
      <c r="L254" s="37" t="str">
        <f>CONCATENATE("Vaccination schedule based on 7 day average daily doses given as of ", MONTH(N256-1), "/", DAY(N256-1), "/", YEAR(N256-1))</f>
        <v>Vaccination schedule based on 7 day average daily doses given as of 1/30/2021</v>
      </c>
      <c r="M254" s="37"/>
      <c r="N254" s="37"/>
      <c r="O254" s="37"/>
      <c r="P254" s="37"/>
      <c r="Q254" s="37"/>
      <c r="R254" s="37"/>
      <c r="S254" s="37"/>
      <c r="T254" s="37"/>
      <c r="U254" s="38"/>
      <c r="V254" s="37" t="str">
        <f>CONCATENATE("Vaccination schedule based on hitting the predicted average of ", FIXED(1000*X258, -3), " doses per day as of ",  MONTH(X256-1), "/", DAY(X256-1), "/", YEAR(X256-1))</f>
        <v>Vaccination schedule based on hitting the predicted average of 1,308,000 doses per day as of 1/30/2021</v>
      </c>
      <c r="W254" s="37"/>
      <c r="X254" s="37"/>
      <c r="Y254" s="37"/>
      <c r="Z254" s="37"/>
      <c r="AA254" s="37"/>
      <c r="AB254" s="37"/>
      <c r="AC254" s="37"/>
      <c r="AD254" s="37"/>
      <c r="AE254" s="38"/>
      <c r="AF254" s="37" t="str">
        <f>CONCATENATE("Vaccination schedule based on hitting target of ", FIXED(1000*AH258,0), " doses per day")</f>
        <v>Vaccination schedule based on hitting target of 1,250,000 doses per day</v>
      </c>
      <c r="AG254" s="37"/>
      <c r="AH254" s="37"/>
      <c r="AI254" s="37"/>
      <c r="AJ254" s="37"/>
      <c r="AK254" s="37"/>
      <c r="AL254" s="37"/>
      <c r="AM254" s="37"/>
      <c r="AN254" s="37"/>
      <c r="AO254" s="38"/>
      <c r="AP254" s="37" t="str">
        <f>CONCATENATE("Vaccination schedule based on hitting target of ", FIXED(1000*AR258,0), " doses per day")</f>
        <v>Vaccination schedule based on hitting target of 2,000,000 doses per day</v>
      </c>
      <c r="AQ254" s="37"/>
      <c r="AR254" s="37"/>
      <c r="AS254" s="37"/>
      <c r="AT254" s="37"/>
      <c r="AU254" s="37"/>
      <c r="AV254" s="37"/>
      <c r="AW254" s="37"/>
      <c r="AX254" s="37"/>
      <c r="AZ254" s="36" t="str">
        <f>CONCATENATE("Vaccination schedule based on hitting target of ", FIXED(1000*BB258,0), " doses per day")</f>
        <v>Vaccination schedule based on hitting target of 3,000,000 doses per day</v>
      </c>
      <c r="BA254" s="36"/>
      <c r="BB254" s="36"/>
      <c r="BC254" s="36"/>
      <c r="BD254" s="36"/>
      <c r="BE254" s="36"/>
      <c r="BF254" s="36"/>
      <c r="BG254" s="36"/>
      <c r="BH254" s="36"/>
    </row>
    <row r="255" spans="1:60" x14ac:dyDescent="0.2">
      <c r="A255" s="2">
        <v>254</v>
      </c>
      <c r="B255" s="29">
        <v>44439</v>
      </c>
      <c r="C255" s="30"/>
      <c r="D255" s="30" t="str">
        <f t="shared" ca="1" si="9"/>
        <v>NA</v>
      </c>
      <c r="E255" s="31" t="str">
        <f t="shared" ca="1" si="10"/>
        <v>NA</v>
      </c>
      <c r="F255" s="66"/>
      <c r="G255" s="33" t="str">
        <f ca="1">IF(B254&lt;TODAY(), AVERAGE(A$8:A254), "NA")</f>
        <v>NA</v>
      </c>
      <c r="H255" s="31" t="str">
        <f ca="1">IF(B254&lt;TODAY(), AVERAGE(E$8:E254), "NA")</f>
        <v>NA</v>
      </c>
      <c r="I255" s="39" t="str">
        <f ca="1">IF(B254&lt;TODAY(), (SUMPRODUCT(A$8:A254,E$8:E254) - G255*SUM(E$8:E254) - H255*SUM(A$8:A254) + (A255-7)*G255*H255)/(SUMPRODUCT(A$8:A254,A$8:A254) - 2*G255*SUM(A$8:A254) + (A255-7)*G255*G255), "NA")</f>
        <v>NA</v>
      </c>
      <c r="J255" s="40" t="str">
        <f t="shared" ca="1" si="11"/>
        <v>NA</v>
      </c>
      <c r="L255" s="41" t="s">
        <v>108</v>
      </c>
      <c r="M255" s="42"/>
      <c r="N255" s="43"/>
      <c r="O255" s="44" t="s">
        <v>109</v>
      </c>
      <c r="P255" s="10" t="s">
        <v>110</v>
      </c>
      <c r="Q255" s="12" t="s">
        <v>111</v>
      </c>
      <c r="R255" s="44" t="s">
        <v>109</v>
      </c>
      <c r="S255" s="10" t="s">
        <v>110</v>
      </c>
      <c r="T255" s="12" t="s">
        <v>111</v>
      </c>
      <c r="V255" s="45" t="s">
        <v>108</v>
      </c>
      <c r="W255" s="46"/>
      <c r="X255" s="47"/>
      <c r="Y255" s="12" t="s">
        <v>109</v>
      </c>
      <c r="Z255" s="10" t="s">
        <v>110</v>
      </c>
      <c r="AA255" s="12" t="s">
        <v>111</v>
      </c>
      <c r="AB255" s="44" t="s">
        <v>109</v>
      </c>
      <c r="AC255" s="10" t="s">
        <v>110</v>
      </c>
      <c r="AD255" s="12" t="s">
        <v>111</v>
      </c>
      <c r="AF255" s="45" t="s">
        <v>108</v>
      </c>
      <c r="AG255" s="46"/>
      <c r="AH255" s="47"/>
      <c r="AI255" s="12" t="s">
        <v>109</v>
      </c>
      <c r="AJ255" s="10" t="s">
        <v>110</v>
      </c>
      <c r="AK255" s="12" t="s">
        <v>111</v>
      </c>
      <c r="AL255" s="44" t="s">
        <v>109</v>
      </c>
      <c r="AM255" s="10" t="s">
        <v>110</v>
      </c>
      <c r="AN255" s="12" t="s">
        <v>111</v>
      </c>
      <c r="AP255" s="45" t="s">
        <v>108</v>
      </c>
      <c r="AQ255" s="46"/>
      <c r="AR255" s="47"/>
      <c r="AS255" s="12" t="s">
        <v>109</v>
      </c>
      <c r="AT255" s="10" t="s">
        <v>110</v>
      </c>
      <c r="AU255" s="12" t="s">
        <v>111</v>
      </c>
      <c r="AV255" s="44" t="s">
        <v>109</v>
      </c>
      <c r="AW255" s="10" t="s">
        <v>110</v>
      </c>
      <c r="AX255" s="12" t="s">
        <v>111</v>
      </c>
      <c r="AZ255" s="45" t="s">
        <v>108</v>
      </c>
      <c r="BA255" s="46"/>
      <c r="BB255" s="47"/>
      <c r="BC255" s="12" t="s">
        <v>109</v>
      </c>
      <c r="BD255" s="10" t="s">
        <v>110</v>
      </c>
      <c r="BE255" s="12" t="s">
        <v>111</v>
      </c>
      <c r="BF255" s="44" t="s">
        <v>109</v>
      </c>
      <c r="BG255" s="10" t="s">
        <v>110</v>
      </c>
      <c r="BH255" s="12" t="s">
        <v>111</v>
      </c>
    </row>
    <row r="256" spans="1:60" x14ac:dyDescent="0.2">
      <c r="A256" s="2">
        <v>255</v>
      </c>
      <c r="B256" s="29">
        <v>44440</v>
      </c>
      <c r="C256" s="30"/>
      <c r="D256" s="30" t="str">
        <f t="shared" ca="1" si="9"/>
        <v>NA</v>
      </c>
      <c r="E256" s="31" t="str">
        <f t="shared" ca="1" si="10"/>
        <v>NA</v>
      </c>
      <c r="F256" s="66"/>
      <c r="G256" s="33" t="str">
        <f ca="1">IF(B255&lt;TODAY(), AVERAGE(A$8:A255), "NA")</f>
        <v>NA</v>
      </c>
      <c r="H256" s="31" t="str">
        <f ca="1">IF(B255&lt;TODAY(), AVERAGE(E$8:E255), "NA")</f>
        <v>NA</v>
      </c>
      <c r="I256" s="39" t="str">
        <f ca="1">IF(B255&lt;TODAY(), (SUMPRODUCT(A$8:A255,E$8:E255) - G256*SUM(E$8:E255) - H256*SUM(A$8:A255) + (A256-7)*G256*H256)/(SUMPRODUCT(A$8:A255,A$8:A255) - 2*G256*SUM(A$8:A255) + (A256-7)*G256*G256), "NA")</f>
        <v>NA</v>
      </c>
      <c r="J256" s="40" t="str">
        <f t="shared" ca="1" si="11"/>
        <v>NA</v>
      </c>
      <c r="L256" s="48" t="s">
        <v>112</v>
      </c>
      <c r="M256" s="49"/>
      <c r="N256" s="50">
        <v>44227</v>
      </c>
      <c r="O256" s="9" t="s">
        <v>4</v>
      </c>
      <c r="P256" s="51">
        <v>44250</v>
      </c>
      <c r="Q256" s="9">
        <v>23</v>
      </c>
      <c r="R256" s="52" t="s">
        <v>8</v>
      </c>
      <c r="S256" s="51">
        <v>44261</v>
      </c>
      <c r="T256" s="9">
        <v>34</v>
      </c>
      <c r="V256" s="48" t="s">
        <v>112</v>
      </c>
      <c r="W256" s="49"/>
      <c r="X256" s="50">
        <v>44227</v>
      </c>
      <c r="Y256" s="9" t="s">
        <v>4</v>
      </c>
      <c r="Z256" s="51">
        <v>44250</v>
      </c>
      <c r="AA256" s="9">
        <v>23</v>
      </c>
      <c r="AB256" s="52" t="s">
        <v>8</v>
      </c>
      <c r="AC256" s="51">
        <v>44262</v>
      </c>
      <c r="AD256" s="9">
        <v>35</v>
      </c>
      <c r="AF256" s="48" t="s">
        <v>112</v>
      </c>
      <c r="AG256" s="49"/>
      <c r="AH256" s="50">
        <v>44227</v>
      </c>
      <c r="AI256" s="9" t="s">
        <v>4</v>
      </c>
      <c r="AJ256" s="51">
        <v>44250</v>
      </c>
      <c r="AK256" s="9">
        <v>23</v>
      </c>
      <c r="AL256" s="52" t="s">
        <v>8</v>
      </c>
      <c r="AM256" s="51">
        <v>44265</v>
      </c>
      <c r="AN256" s="9">
        <v>38</v>
      </c>
      <c r="AP256" s="48" t="s">
        <v>112</v>
      </c>
      <c r="AQ256" s="49"/>
      <c r="AR256" s="50">
        <v>44227</v>
      </c>
      <c r="AS256" s="9" t="s">
        <v>4</v>
      </c>
      <c r="AT256" s="51">
        <v>44250</v>
      </c>
      <c r="AU256" s="9">
        <v>23</v>
      </c>
      <c r="AV256" s="52" t="s">
        <v>8</v>
      </c>
      <c r="AW256" s="51">
        <v>44260</v>
      </c>
      <c r="AX256" s="9">
        <v>33</v>
      </c>
      <c r="AZ256" s="48" t="s">
        <v>112</v>
      </c>
      <c r="BA256" s="49"/>
      <c r="BB256" s="50">
        <v>44227</v>
      </c>
      <c r="BC256" s="9" t="s">
        <v>4</v>
      </c>
      <c r="BD256" s="51">
        <v>44250</v>
      </c>
      <c r="BE256" s="9">
        <v>23</v>
      </c>
      <c r="BF256" s="52" t="s">
        <v>8</v>
      </c>
      <c r="BG256" s="51">
        <v>44260</v>
      </c>
      <c r="BH256" s="9">
        <v>33</v>
      </c>
    </row>
    <row r="257" spans="1:60" x14ac:dyDescent="0.2">
      <c r="A257" s="2">
        <v>256</v>
      </c>
      <c r="B257" s="29">
        <v>44441</v>
      </c>
      <c r="C257" s="30"/>
      <c r="D257" s="30" t="str">
        <f t="shared" ca="1" si="9"/>
        <v>NA</v>
      </c>
      <c r="E257" s="31" t="str">
        <f t="shared" ca="1" si="10"/>
        <v>NA</v>
      </c>
      <c r="F257" s="66"/>
      <c r="G257" s="33" t="str">
        <f ca="1">IF(B256&lt;TODAY(), AVERAGE(A$8:A256), "NA")</f>
        <v>NA</v>
      </c>
      <c r="H257" s="31" t="str">
        <f ca="1">IF(B256&lt;TODAY(), AVERAGE(E$8:E256), "NA")</f>
        <v>NA</v>
      </c>
      <c r="I257" s="39" t="str">
        <f ca="1">IF(B256&lt;TODAY(), (SUMPRODUCT(A$8:A256,E$8:E256) - G257*SUM(E$8:E256) - H257*SUM(A$8:A256) + (A257-7)*G257*H257)/(SUMPRODUCT(A$8:A256,A$8:A256) - 2*G257*SUM(A$8:A256) + (A257-7)*G257*G257), "NA")</f>
        <v>NA</v>
      </c>
      <c r="J257" s="40" t="str">
        <f t="shared" ca="1" si="11"/>
        <v>NA</v>
      </c>
      <c r="L257" s="53" t="s">
        <v>113</v>
      </c>
      <c r="M257" s="54"/>
      <c r="N257" s="55">
        <v>1348.6339999999998</v>
      </c>
      <c r="O257" s="17" t="s">
        <v>5</v>
      </c>
      <c r="P257" s="56">
        <v>44307</v>
      </c>
      <c r="Q257" s="17">
        <v>80</v>
      </c>
      <c r="R257" s="57" t="s">
        <v>9</v>
      </c>
      <c r="S257" s="56">
        <v>44337</v>
      </c>
      <c r="T257" s="17">
        <v>110</v>
      </c>
      <c r="V257" s="53" t="s">
        <v>113</v>
      </c>
      <c r="W257" s="54"/>
      <c r="X257" s="55">
        <v>1348.6339999999998</v>
      </c>
      <c r="Y257" s="17" t="s">
        <v>5</v>
      </c>
      <c r="Z257" s="56">
        <v>44309</v>
      </c>
      <c r="AA257" s="17">
        <v>82</v>
      </c>
      <c r="AB257" s="57" t="s">
        <v>9</v>
      </c>
      <c r="AC257" s="56">
        <v>44340</v>
      </c>
      <c r="AD257" s="17">
        <v>113</v>
      </c>
      <c r="AF257" s="53" t="s">
        <v>113</v>
      </c>
      <c r="AG257" s="54"/>
      <c r="AH257" s="55">
        <v>1348.6339999999998</v>
      </c>
      <c r="AI257" s="17" t="s">
        <v>5</v>
      </c>
      <c r="AJ257" s="56">
        <v>44316</v>
      </c>
      <c r="AK257" s="17">
        <v>89</v>
      </c>
      <c r="AL257" s="57" t="s">
        <v>9</v>
      </c>
      <c r="AM257" s="56">
        <v>44343</v>
      </c>
      <c r="AN257" s="17">
        <v>116</v>
      </c>
      <c r="AP257" s="53" t="s">
        <v>113</v>
      </c>
      <c r="AQ257" s="54"/>
      <c r="AR257" s="55">
        <v>1348.6339999999998</v>
      </c>
      <c r="AS257" s="17" t="s">
        <v>5</v>
      </c>
      <c r="AT257" s="56">
        <v>44288</v>
      </c>
      <c r="AU257" s="17">
        <v>61</v>
      </c>
      <c r="AV257" s="57" t="s">
        <v>9</v>
      </c>
      <c r="AW257" s="56">
        <v>44309</v>
      </c>
      <c r="AX257" s="17">
        <v>82</v>
      </c>
      <c r="AZ257" s="53" t="s">
        <v>113</v>
      </c>
      <c r="BA257" s="54"/>
      <c r="BB257" s="55">
        <v>1348.6339999999998</v>
      </c>
      <c r="BC257" s="17" t="s">
        <v>5</v>
      </c>
      <c r="BD257" s="56">
        <v>44285</v>
      </c>
      <c r="BE257" s="17">
        <v>58</v>
      </c>
      <c r="BF257" s="57" t="s">
        <v>9</v>
      </c>
      <c r="BG257" s="56">
        <v>44296</v>
      </c>
      <c r="BH257" s="17">
        <v>69</v>
      </c>
    </row>
    <row r="258" spans="1:60" x14ac:dyDescent="0.2">
      <c r="A258" s="2">
        <v>257</v>
      </c>
      <c r="B258" s="29">
        <v>44442</v>
      </c>
      <c r="C258" s="30"/>
      <c r="D258" s="30" t="str">
        <f t="shared" ca="1" si="9"/>
        <v>NA</v>
      </c>
      <c r="E258" s="31" t="str">
        <f t="shared" ca="1" si="10"/>
        <v>NA</v>
      </c>
      <c r="F258" s="66"/>
      <c r="G258" s="33" t="str">
        <f ca="1">IF(B257&lt;TODAY(), AVERAGE(A$8:A257), "NA")</f>
        <v>NA</v>
      </c>
      <c r="H258" s="31" t="str">
        <f ca="1">IF(B257&lt;TODAY(), AVERAGE(E$8:E257), "NA")</f>
        <v>NA</v>
      </c>
      <c r="I258" s="39" t="str">
        <f ca="1">IF(B257&lt;TODAY(), (SUMPRODUCT(A$8:A257,E$8:E257) - G258*SUM(E$8:E257) - H258*SUM(A$8:A257) + (A258-7)*G258*H258)/(SUMPRODUCT(A$8:A257,A$8:A257) - 2*G258*SUM(A$8:A257) + (A258-7)*G258*G258), "NA")</f>
        <v>NA</v>
      </c>
      <c r="J258" s="40" t="str">
        <f t="shared" ca="1" si="11"/>
        <v>NA</v>
      </c>
      <c r="L258" s="53" t="s">
        <v>114</v>
      </c>
      <c r="M258" s="54"/>
      <c r="N258" s="58">
        <v>41</v>
      </c>
      <c r="O258" s="17" t="s">
        <v>6</v>
      </c>
      <c r="P258" s="56">
        <v>44403</v>
      </c>
      <c r="Q258" s="17">
        <v>176</v>
      </c>
      <c r="R258" s="57" t="s">
        <v>10</v>
      </c>
      <c r="S258" s="56">
        <v>44458</v>
      </c>
      <c r="T258" s="17">
        <v>231</v>
      </c>
      <c r="V258" s="53" t="s">
        <v>115</v>
      </c>
      <c r="W258" s="54"/>
      <c r="X258" s="58">
        <v>1307.900513368983</v>
      </c>
      <c r="Y258" s="17" t="s">
        <v>6</v>
      </c>
      <c r="Z258" s="56">
        <v>44408</v>
      </c>
      <c r="AA258" s="17">
        <v>181</v>
      </c>
      <c r="AB258" s="57" t="s">
        <v>10</v>
      </c>
      <c r="AC258" s="56">
        <v>44468</v>
      </c>
      <c r="AD258" s="17">
        <v>241</v>
      </c>
      <c r="AF258" s="53" t="s">
        <v>115</v>
      </c>
      <c r="AG258" s="54"/>
      <c r="AH258" s="58">
        <v>1250</v>
      </c>
      <c r="AI258" s="17" t="s">
        <v>6</v>
      </c>
      <c r="AJ258" s="56">
        <v>44420</v>
      </c>
      <c r="AK258" s="17">
        <v>193</v>
      </c>
      <c r="AL258" s="57" t="s">
        <v>10</v>
      </c>
      <c r="AM258" s="56">
        <v>44478</v>
      </c>
      <c r="AN258" s="17">
        <v>251</v>
      </c>
      <c r="AP258" s="53" t="s">
        <v>115</v>
      </c>
      <c r="AQ258" s="54"/>
      <c r="AR258" s="58">
        <v>2000</v>
      </c>
      <c r="AS258" s="17" t="s">
        <v>6</v>
      </c>
      <c r="AT258" s="56">
        <v>44355</v>
      </c>
      <c r="AU258" s="17">
        <v>128</v>
      </c>
      <c r="AV258" s="57" t="s">
        <v>10</v>
      </c>
      <c r="AW258" s="56">
        <v>44389</v>
      </c>
      <c r="AX258" s="17">
        <v>162</v>
      </c>
      <c r="AZ258" s="53" t="s">
        <v>115</v>
      </c>
      <c r="BA258" s="54"/>
      <c r="BB258" s="58">
        <v>3000</v>
      </c>
      <c r="BC258" s="17" t="s">
        <v>6</v>
      </c>
      <c r="BD258" s="56">
        <v>44327</v>
      </c>
      <c r="BE258" s="17">
        <v>100</v>
      </c>
      <c r="BF258" s="57" t="s">
        <v>10</v>
      </c>
      <c r="BG258" s="56">
        <v>44350</v>
      </c>
      <c r="BH258" s="17">
        <v>123</v>
      </c>
    </row>
    <row r="259" spans="1:60" x14ac:dyDescent="0.2">
      <c r="A259" s="2">
        <v>258</v>
      </c>
      <c r="B259" s="29">
        <v>44443</v>
      </c>
      <c r="C259" s="30"/>
      <c r="D259" s="30" t="str">
        <f t="shared" ref="D259:D322" ca="1" si="12">IF(B259&lt;TODAY(), C259-C258, "NA")</f>
        <v>NA</v>
      </c>
      <c r="E259" s="31" t="str">
        <f t="shared" ca="1" si="10"/>
        <v>NA</v>
      </c>
      <c r="F259" s="66"/>
      <c r="G259" s="33" t="str">
        <f ca="1">IF(B258&lt;TODAY(), AVERAGE(A$8:A258), "NA")</f>
        <v>NA</v>
      </c>
      <c r="H259" s="31" t="str">
        <f ca="1">IF(B258&lt;TODAY(), AVERAGE(E$8:E258), "NA")</f>
        <v>NA</v>
      </c>
      <c r="I259" s="39" t="str">
        <f ca="1">IF(B258&lt;TODAY(), (SUMPRODUCT(A$8:A258,E$8:E258) - G259*SUM(E$8:E258) - H259*SUM(A$8:A258) + (A259-7)*G259*H259)/(SUMPRODUCT(A$8:A258,A$8:A258) - 2*G259*SUM(A$8:A258) + (A259-7)*G259*G259), "NA")</f>
        <v>NA</v>
      </c>
      <c r="J259" s="40" t="str">
        <f t="shared" ca="1" si="11"/>
        <v>NA</v>
      </c>
      <c r="L259" s="53" t="s">
        <v>116</v>
      </c>
      <c r="M259" s="54"/>
      <c r="N259" s="59">
        <v>34.545419251336838</v>
      </c>
      <c r="O259" s="17" t="s">
        <v>7</v>
      </c>
      <c r="P259" s="56">
        <v>44497</v>
      </c>
      <c r="Q259" s="17">
        <v>270</v>
      </c>
      <c r="R259" s="57" t="s">
        <v>11</v>
      </c>
      <c r="S259" s="56">
        <v>44580</v>
      </c>
      <c r="T259" s="17">
        <v>353</v>
      </c>
      <c r="V259" s="53" t="s">
        <v>117</v>
      </c>
      <c r="W259" s="54"/>
      <c r="X259" s="58">
        <v>0</v>
      </c>
      <c r="Y259" s="17" t="s">
        <v>7</v>
      </c>
      <c r="Z259" s="56">
        <v>44506</v>
      </c>
      <c r="AA259" s="17">
        <v>279</v>
      </c>
      <c r="AB259" s="57" t="s">
        <v>11</v>
      </c>
      <c r="AC259" s="56">
        <v>44588</v>
      </c>
      <c r="AD259" s="17">
        <v>361</v>
      </c>
      <c r="AF259" s="53" t="s">
        <v>117</v>
      </c>
      <c r="AG259" s="54"/>
      <c r="AH259" s="58">
        <v>0</v>
      </c>
      <c r="AI259" s="17" t="s">
        <v>7</v>
      </c>
      <c r="AJ259" s="56">
        <v>44521</v>
      </c>
      <c r="AK259" s="17">
        <v>294</v>
      </c>
      <c r="AL259" s="57" t="s">
        <v>11</v>
      </c>
      <c r="AM259" s="56">
        <v>44610</v>
      </c>
      <c r="AN259" s="17">
        <v>383</v>
      </c>
      <c r="AP259" s="53" t="s">
        <v>117</v>
      </c>
      <c r="AQ259" s="54"/>
      <c r="AR259" s="58">
        <v>21</v>
      </c>
      <c r="AS259" s="17" t="s">
        <v>7</v>
      </c>
      <c r="AT259" s="56">
        <v>44418</v>
      </c>
      <c r="AU259" s="17">
        <v>191</v>
      </c>
      <c r="AV259" s="57" t="s">
        <v>11</v>
      </c>
      <c r="AW259" s="56">
        <v>44471</v>
      </c>
      <c r="AX259" s="17">
        <v>244</v>
      </c>
      <c r="AZ259" s="53" t="s">
        <v>117</v>
      </c>
      <c r="BA259" s="54"/>
      <c r="BB259" s="58">
        <v>49</v>
      </c>
      <c r="BC259" s="17" t="s">
        <v>7</v>
      </c>
      <c r="BD259" s="56">
        <v>44370</v>
      </c>
      <c r="BE259" s="17">
        <v>143</v>
      </c>
      <c r="BF259" s="57" t="s">
        <v>11</v>
      </c>
      <c r="BG259" s="56">
        <v>44405</v>
      </c>
      <c r="BH259" s="17">
        <v>178</v>
      </c>
    </row>
    <row r="260" spans="1:60" x14ac:dyDescent="0.2">
      <c r="A260" s="2">
        <v>259</v>
      </c>
      <c r="B260" s="29">
        <v>44444</v>
      </c>
      <c r="C260" s="30"/>
      <c r="D260" s="30" t="str">
        <f t="shared" ca="1" si="12"/>
        <v>NA</v>
      </c>
      <c r="E260" s="31" t="str">
        <f t="shared" ca="1" si="10"/>
        <v>NA</v>
      </c>
      <c r="F260" s="66"/>
      <c r="G260" s="33" t="str">
        <f ca="1">IF(B259&lt;TODAY(), AVERAGE(A$8:A259), "NA")</f>
        <v>NA</v>
      </c>
      <c r="H260" s="31" t="str">
        <f ca="1">IF(B259&lt;TODAY(), AVERAGE(E$8:E259), "NA")</f>
        <v>NA</v>
      </c>
      <c r="I260" s="39" t="str">
        <f ca="1">IF(B259&lt;TODAY(), (SUMPRODUCT(A$8:A259,E$8:E259) - G260*SUM(E$8:E259) - H260*SUM(A$8:A259) + (A260-7)*G260*H260)/(SUMPRODUCT(A$8:A259,A$8:A259) - 2*G260*SUM(A$8:A259) + (A260-7)*G260*G260), "NA")</f>
        <v>NA</v>
      </c>
      <c r="J260" s="40" t="str">
        <f t="shared" ca="1" si="11"/>
        <v>NA</v>
      </c>
      <c r="L260" s="60" t="s">
        <v>118</v>
      </c>
      <c r="M260" s="61"/>
      <c r="N260" s="62">
        <v>-108.46167593582743</v>
      </c>
      <c r="O260" s="63" t="s">
        <v>119</v>
      </c>
      <c r="P260" s="64">
        <v>44277</v>
      </c>
      <c r="Q260" s="20">
        <v>50</v>
      </c>
      <c r="R260" s="65" t="s">
        <v>12</v>
      </c>
      <c r="S260" s="64">
        <v>44701</v>
      </c>
      <c r="T260" s="20">
        <v>474</v>
      </c>
      <c r="V260" s="60" t="s">
        <v>120</v>
      </c>
      <c r="W260" s="61"/>
      <c r="X260" s="63">
        <v>1307.900513368983</v>
      </c>
      <c r="Y260" s="63" t="s">
        <v>119</v>
      </c>
      <c r="Z260" s="64">
        <v>44279</v>
      </c>
      <c r="AA260" s="20">
        <v>52</v>
      </c>
      <c r="AB260" s="65" t="s">
        <v>12</v>
      </c>
      <c r="AC260" s="64">
        <v>44719</v>
      </c>
      <c r="AD260" s="20">
        <v>492</v>
      </c>
      <c r="AF260" s="60" t="s">
        <v>120</v>
      </c>
      <c r="AG260" s="61"/>
      <c r="AH260" s="63">
        <v>1250</v>
      </c>
      <c r="AI260" s="63" t="s">
        <v>119</v>
      </c>
      <c r="AJ260" s="64">
        <v>44281</v>
      </c>
      <c r="AK260" s="20">
        <v>54</v>
      </c>
      <c r="AL260" s="65" t="s">
        <v>12</v>
      </c>
      <c r="AM260" s="64">
        <v>44736</v>
      </c>
      <c r="AN260" s="20">
        <v>509</v>
      </c>
      <c r="AP260" s="60" t="s">
        <v>120</v>
      </c>
      <c r="AQ260" s="61"/>
      <c r="AR260" s="63">
        <v>1307.900513368983</v>
      </c>
      <c r="AS260" s="63" t="s">
        <v>119</v>
      </c>
      <c r="AT260" s="64">
        <v>44264</v>
      </c>
      <c r="AU260" s="20">
        <v>37</v>
      </c>
      <c r="AV260" s="65" t="s">
        <v>12</v>
      </c>
      <c r="AW260" s="64">
        <v>44556</v>
      </c>
      <c r="AX260" s="20">
        <v>329</v>
      </c>
      <c r="AZ260" s="60" t="s">
        <v>120</v>
      </c>
      <c r="BA260" s="61"/>
      <c r="BB260" s="63">
        <v>1307.900513368983</v>
      </c>
      <c r="BC260" s="63" t="s">
        <v>119</v>
      </c>
      <c r="BD260" s="64">
        <v>44262</v>
      </c>
      <c r="BE260" s="20">
        <v>35</v>
      </c>
      <c r="BF260" s="65" t="s">
        <v>12</v>
      </c>
      <c r="BG260" s="64">
        <v>44460</v>
      </c>
      <c r="BH260" s="20">
        <v>233</v>
      </c>
    </row>
    <row r="261" spans="1:60" x14ac:dyDescent="0.2">
      <c r="A261" s="2">
        <v>260</v>
      </c>
      <c r="B261" s="29">
        <v>44445</v>
      </c>
      <c r="C261" s="30"/>
      <c r="D261" s="30" t="str">
        <f t="shared" ca="1" si="12"/>
        <v>NA</v>
      </c>
      <c r="E261" s="31" t="str">
        <f t="shared" ca="1" si="10"/>
        <v>NA</v>
      </c>
      <c r="F261" s="66"/>
      <c r="G261" s="33" t="str">
        <f ca="1">IF(B260&lt;TODAY(), AVERAGE(A$8:A260), "NA")</f>
        <v>NA</v>
      </c>
      <c r="H261" s="31" t="str">
        <f ca="1">IF(B260&lt;TODAY(), AVERAGE(E$8:E260), "NA")</f>
        <v>NA</v>
      </c>
      <c r="I261" s="39" t="str">
        <f ca="1">IF(B260&lt;TODAY(), (SUMPRODUCT(A$8:A260,E$8:E260) - G261*SUM(E$8:E260) - H261*SUM(A$8:A260) + (A261-7)*G261*H261)/(SUMPRODUCT(A$8:A260,A$8:A260) - 2*G261*SUM(A$8:A260) + (A261-7)*G261*G261), "NA")</f>
        <v>NA</v>
      </c>
      <c r="J261" s="40" t="str">
        <f t="shared" ca="1" si="11"/>
        <v>NA</v>
      </c>
      <c r="L261" s="35"/>
      <c r="M261" s="35"/>
      <c r="N261" s="35"/>
      <c r="O261" s="35"/>
      <c r="P261" s="35"/>
      <c r="Q261" s="35"/>
      <c r="R261" s="35"/>
      <c r="S261" s="35"/>
      <c r="T261" s="35"/>
      <c r="U261" s="25"/>
      <c r="W261" s="35"/>
      <c r="X261" s="35"/>
      <c r="Y261" s="35"/>
      <c r="Z261" s="35"/>
      <c r="AA261" s="35"/>
      <c r="AB261" s="35"/>
      <c r="AC261" s="35"/>
      <c r="AD261" s="35"/>
      <c r="AE261" s="35"/>
      <c r="AG261" s="35"/>
      <c r="AH261" s="35"/>
      <c r="AI261" s="35"/>
      <c r="AJ261" s="35"/>
      <c r="AK261" s="35"/>
      <c r="AL261" s="35"/>
      <c r="AM261" s="35"/>
      <c r="AN261" s="35"/>
      <c r="AO261" s="35"/>
      <c r="AQ261" s="5"/>
      <c r="AR261" s="5"/>
      <c r="AS261" s="5"/>
      <c r="AT261" s="5"/>
      <c r="AU261" s="5"/>
      <c r="AV261" s="5"/>
      <c r="AW261" s="5"/>
      <c r="AX261" s="5"/>
      <c r="AY261" s="5"/>
      <c r="BA261" s="5"/>
      <c r="BB261" s="5"/>
      <c r="BC261" s="5"/>
      <c r="BD261" s="5"/>
      <c r="BE261" s="5"/>
      <c r="BF261" s="5"/>
      <c r="BG261" s="5"/>
    </row>
    <row r="262" spans="1:60" x14ac:dyDescent="0.2">
      <c r="A262" s="2">
        <v>261</v>
      </c>
      <c r="B262" s="29">
        <v>44446</v>
      </c>
      <c r="C262" s="30"/>
      <c r="D262" s="30" t="str">
        <f t="shared" ca="1" si="12"/>
        <v>NA</v>
      </c>
      <c r="E262" s="31" t="str">
        <f t="shared" ca="1" si="10"/>
        <v>NA</v>
      </c>
      <c r="F262" s="66"/>
      <c r="G262" s="33" t="str">
        <f ca="1">IF(B261&lt;TODAY(), AVERAGE(A$8:A261), "NA")</f>
        <v>NA</v>
      </c>
      <c r="H262" s="31" t="str">
        <f ca="1">IF(B261&lt;TODAY(), AVERAGE(E$8:E261), "NA")</f>
        <v>NA</v>
      </c>
      <c r="I262" s="39" t="str">
        <f ca="1">IF(B261&lt;TODAY(), (SUMPRODUCT(A$8:A261,E$8:E261) - G262*SUM(E$8:E261) - H262*SUM(A$8:A261) + (A262-7)*G262*H262)/(SUMPRODUCT(A$8:A261,A$8:A261) - 2*G262*SUM(A$8:A261) + (A262-7)*G262*G262), "NA")</f>
        <v>NA</v>
      </c>
      <c r="J262" s="40" t="str">
        <f t="shared" ca="1" si="11"/>
        <v>NA</v>
      </c>
      <c r="L262" s="37" t="str">
        <f>CONCATENATE("Vaccination schedule based on 7 day average daily doses given as of ", MONTH(N264-1), "/", DAY(N264-1), "/", YEAR(N264-1))</f>
        <v>Vaccination schedule based on 7 day average daily doses given as of 1/29/2021</v>
      </c>
      <c r="M262" s="37"/>
      <c r="N262" s="37"/>
      <c r="O262" s="37"/>
      <c r="P262" s="37"/>
      <c r="Q262" s="37"/>
      <c r="R262" s="37"/>
      <c r="S262" s="37"/>
      <c r="T262" s="37"/>
      <c r="U262" s="38"/>
      <c r="V262" s="37" t="str">
        <f>CONCATENATE("Vaccination schedule based on hitting the predicted average of ", FIXED(1000*X266, -3), " doses per day as of ",  MONTH(X264-1), "/", DAY(X264-1), "/", YEAR(X264-1))</f>
        <v>Vaccination schedule based on hitting the predicted average of 1,270,000 doses per day as of 1/29/2021</v>
      </c>
      <c r="W262" s="37"/>
      <c r="X262" s="37"/>
      <c r="Y262" s="37"/>
      <c r="Z262" s="37"/>
      <c r="AA262" s="37"/>
      <c r="AB262" s="37"/>
      <c r="AC262" s="37"/>
      <c r="AD262" s="37"/>
      <c r="AE262" s="38"/>
      <c r="AF262" s="37" t="str">
        <f>CONCATENATE("Vaccination schedule based on hitting target of ", FIXED(1000*AH266,0), " doses per day")</f>
        <v>Vaccination schedule based on hitting target of 1,250,000 doses per day</v>
      </c>
      <c r="AG262" s="37"/>
      <c r="AH262" s="37"/>
      <c r="AI262" s="37"/>
      <c r="AJ262" s="37"/>
      <c r="AK262" s="37"/>
      <c r="AL262" s="37"/>
      <c r="AM262" s="37"/>
      <c r="AN262" s="37"/>
      <c r="AO262" s="38"/>
      <c r="AP262" s="37" t="str">
        <f>CONCATENATE("Vaccination schedule based on hitting target of ", FIXED(1000*AR266,0), " doses per day")</f>
        <v>Vaccination schedule based on hitting target of 2,000,000 doses per day</v>
      </c>
      <c r="AQ262" s="37"/>
      <c r="AR262" s="37"/>
      <c r="AS262" s="37"/>
      <c r="AT262" s="37"/>
      <c r="AU262" s="37"/>
      <c r="AV262" s="37"/>
      <c r="AW262" s="37"/>
      <c r="AX262" s="37"/>
      <c r="AZ262" s="36" t="str">
        <f>CONCATENATE("Vaccination schedule based on hitting target of ", FIXED(1000*BB266,0), " doses per day")</f>
        <v>Vaccination schedule based on hitting target of 3,000,000 doses per day</v>
      </c>
      <c r="BA262" s="36"/>
      <c r="BB262" s="36"/>
      <c r="BC262" s="36"/>
      <c r="BD262" s="36"/>
      <c r="BE262" s="36"/>
      <c r="BF262" s="36"/>
      <c r="BG262" s="36"/>
      <c r="BH262" s="36"/>
    </row>
    <row r="263" spans="1:60" x14ac:dyDescent="0.2">
      <c r="A263" s="2">
        <v>262</v>
      </c>
      <c r="B263" s="29">
        <v>44447</v>
      </c>
      <c r="C263" s="30"/>
      <c r="D263" s="30" t="str">
        <f t="shared" ca="1" si="12"/>
        <v>NA</v>
      </c>
      <c r="E263" s="31" t="str">
        <f t="shared" ca="1" si="10"/>
        <v>NA</v>
      </c>
      <c r="F263" s="66"/>
      <c r="G263" s="33" t="str">
        <f ca="1">IF(B262&lt;TODAY(), AVERAGE(A$8:A262), "NA")</f>
        <v>NA</v>
      </c>
      <c r="H263" s="31" t="str">
        <f ca="1">IF(B262&lt;TODAY(), AVERAGE(E$8:E262), "NA")</f>
        <v>NA</v>
      </c>
      <c r="I263" s="39" t="str">
        <f ca="1">IF(B262&lt;TODAY(), (SUMPRODUCT(A$8:A262,E$8:E262) - G263*SUM(E$8:E262) - H263*SUM(A$8:A262) + (A263-7)*G263*H263)/(SUMPRODUCT(A$8:A262,A$8:A262) - 2*G263*SUM(A$8:A262) + (A263-7)*G263*G263), "NA")</f>
        <v>NA</v>
      </c>
      <c r="J263" s="40" t="str">
        <f t="shared" ca="1" si="11"/>
        <v>NA</v>
      </c>
      <c r="L263" s="41" t="s">
        <v>108</v>
      </c>
      <c r="M263" s="42"/>
      <c r="N263" s="43"/>
      <c r="O263" s="44" t="s">
        <v>109</v>
      </c>
      <c r="P263" s="10" t="s">
        <v>110</v>
      </c>
      <c r="Q263" s="12" t="s">
        <v>111</v>
      </c>
      <c r="R263" s="44" t="s">
        <v>109</v>
      </c>
      <c r="S263" s="10" t="s">
        <v>110</v>
      </c>
      <c r="T263" s="12" t="s">
        <v>111</v>
      </c>
      <c r="V263" s="45" t="s">
        <v>108</v>
      </c>
      <c r="W263" s="46"/>
      <c r="X263" s="47"/>
      <c r="Y263" s="12" t="s">
        <v>109</v>
      </c>
      <c r="Z263" s="10" t="s">
        <v>110</v>
      </c>
      <c r="AA263" s="12" t="s">
        <v>111</v>
      </c>
      <c r="AB263" s="44" t="s">
        <v>109</v>
      </c>
      <c r="AC263" s="10" t="s">
        <v>110</v>
      </c>
      <c r="AD263" s="12" t="s">
        <v>111</v>
      </c>
      <c r="AF263" s="45" t="s">
        <v>108</v>
      </c>
      <c r="AG263" s="46"/>
      <c r="AH263" s="47"/>
      <c r="AI263" s="12" t="s">
        <v>109</v>
      </c>
      <c r="AJ263" s="10" t="s">
        <v>110</v>
      </c>
      <c r="AK263" s="12" t="s">
        <v>111</v>
      </c>
      <c r="AL263" s="44" t="s">
        <v>109</v>
      </c>
      <c r="AM263" s="10" t="s">
        <v>110</v>
      </c>
      <c r="AN263" s="12" t="s">
        <v>111</v>
      </c>
      <c r="AP263" s="45" t="s">
        <v>108</v>
      </c>
      <c r="AQ263" s="46"/>
      <c r="AR263" s="47"/>
      <c r="AS263" s="12" t="s">
        <v>109</v>
      </c>
      <c r="AT263" s="10" t="s">
        <v>110</v>
      </c>
      <c r="AU263" s="12" t="s">
        <v>111</v>
      </c>
      <c r="AV263" s="44" t="s">
        <v>109</v>
      </c>
      <c r="AW263" s="10" t="s">
        <v>110</v>
      </c>
      <c r="AX263" s="12" t="s">
        <v>111</v>
      </c>
      <c r="AZ263" s="45" t="s">
        <v>108</v>
      </c>
      <c r="BA263" s="46"/>
      <c r="BB263" s="47"/>
      <c r="BC263" s="12" t="s">
        <v>109</v>
      </c>
      <c r="BD263" s="10" t="s">
        <v>110</v>
      </c>
      <c r="BE263" s="12" t="s">
        <v>111</v>
      </c>
      <c r="BF263" s="44" t="s">
        <v>109</v>
      </c>
      <c r="BG263" s="10" t="s">
        <v>110</v>
      </c>
      <c r="BH263" s="12" t="s">
        <v>111</v>
      </c>
    </row>
    <row r="264" spans="1:60" x14ac:dyDescent="0.2">
      <c r="A264" s="2">
        <v>263</v>
      </c>
      <c r="B264" s="29">
        <v>44448</v>
      </c>
      <c r="C264" s="30"/>
      <c r="D264" s="30" t="str">
        <f t="shared" ca="1" si="12"/>
        <v>NA</v>
      </c>
      <c r="E264" s="31" t="str">
        <f t="shared" ca="1" si="10"/>
        <v>NA</v>
      </c>
      <c r="F264" s="66"/>
      <c r="G264" s="33" t="str">
        <f ca="1">IF(B263&lt;TODAY(), AVERAGE(A$8:A263), "NA")</f>
        <v>NA</v>
      </c>
      <c r="H264" s="31" t="str">
        <f ca="1">IF(B263&lt;TODAY(), AVERAGE(E$8:E263), "NA")</f>
        <v>NA</v>
      </c>
      <c r="I264" s="39" t="str">
        <f ca="1">IF(B263&lt;TODAY(), (SUMPRODUCT(A$8:A263,E$8:E263) - G264*SUM(E$8:E263) - H264*SUM(A$8:A263) + (A264-7)*G264*H264)/(SUMPRODUCT(A$8:A263,A$8:A263) - 2*G264*SUM(A$8:A263) + (A264-7)*G264*G264), "NA")</f>
        <v>NA</v>
      </c>
      <c r="J264" s="40" t="str">
        <f t="shared" ca="1" si="11"/>
        <v>NA</v>
      </c>
      <c r="L264" s="48" t="s">
        <v>112</v>
      </c>
      <c r="M264" s="49"/>
      <c r="N264" s="50">
        <v>44226</v>
      </c>
      <c r="O264" s="9" t="s">
        <v>4</v>
      </c>
      <c r="P264" s="51">
        <v>44251</v>
      </c>
      <c r="Q264" s="9">
        <v>25</v>
      </c>
      <c r="R264" s="52" t="s">
        <v>8</v>
      </c>
      <c r="S264" s="51">
        <v>44262</v>
      </c>
      <c r="T264" s="9">
        <v>36</v>
      </c>
      <c r="V264" s="48" t="s">
        <v>112</v>
      </c>
      <c r="W264" s="49"/>
      <c r="X264" s="50">
        <v>44226</v>
      </c>
      <c r="Y264" s="9" t="s">
        <v>4</v>
      </c>
      <c r="Z264" s="51">
        <v>44251</v>
      </c>
      <c r="AA264" s="9">
        <v>25</v>
      </c>
      <c r="AB264" s="52" t="s">
        <v>8</v>
      </c>
      <c r="AC264" s="51">
        <v>44265</v>
      </c>
      <c r="AD264" s="9">
        <v>39</v>
      </c>
      <c r="AF264" s="48" t="s">
        <v>112</v>
      </c>
      <c r="AG264" s="49"/>
      <c r="AH264" s="50">
        <v>44226</v>
      </c>
      <c r="AI264" s="9" t="s">
        <v>4</v>
      </c>
      <c r="AJ264" s="51">
        <v>44251</v>
      </c>
      <c r="AK264" s="9">
        <v>25</v>
      </c>
      <c r="AL264" s="52" t="s">
        <v>8</v>
      </c>
      <c r="AM264" s="51">
        <v>44266</v>
      </c>
      <c r="AN264" s="9">
        <v>40</v>
      </c>
      <c r="AP264" s="48" t="s">
        <v>112</v>
      </c>
      <c r="AQ264" s="49"/>
      <c r="AR264" s="50">
        <v>44226</v>
      </c>
      <c r="AS264" s="9" t="s">
        <v>4</v>
      </c>
      <c r="AT264" s="51">
        <v>44251</v>
      </c>
      <c r="AU264" s="9">
        <v>25</v>
      </c>
      <c r="AV264" s="52" t="s">
        <v>8</v>
      </c>
      <c r="AW264" s="51">
        <v>44260</v>
      </c>
      <c r="AX264" s="9">
        <v>34</v>
      </c>
      <c r="AZ264" s="48" t="s">
        <v>112</v>
      </c>
      <c r="BA264" s="49"/>
      <c r="BB264" s="50">
        <v>44226</v>
      </c>
      <c r="BC264" s="9" t="s">
        <v>4</v>
      </c>
      <c r="BD264" s="51">
        <v>44251</v>
      </c>
      <c r="BE264" s="9">
        <v>25</v>
      </c>
      <c r="BF264" s="52" t="s">
        <v>8</v>
      </c>
      <c r="BG264" s="51">
        <v>44260</v>
      </c>
      <c r="BH264" s="9">
        <v>34</v>
      </c>
    </row>
    <row r="265" spans="1:60" x14ac:dyDescent="0.2">
      <c r="A265" s="2">
        <v>264</v>
      </c>
      <c r="B265" s="29">
        <v>44449</v>
      </c>
      <c r="C265" s="30"/>
      <c r="D265" s="30" t="str">
        <f t="shared" ca="1" si="12"/>
        <v>NA</v>
      </c>
      <c r="E265" s="31" t="str">
        <f t="shared" ref="E265:E328" ca="1" si="13">IF(B265&lt;TODAY(), AVERAGE(D259:D265), "NA")</f>
        <v>NA</v>
      </c>
      <c r="F265" s="66"/>
      <c r="G265" s="33" t="str">
        <f ca="1">IF(B264&lt;TODAY(), AVERAGE(A$8:A264), "NA")</f>
        <v>NA</v>
      </c>
      <c r="H265" s="31" t="str">
        <f ca="1">IF(B264&lt;TODAY(), AVERAGE(E$8:E264), "NA")</f>
        <v>NA</v>
      </c>
      <c r="I265" s="39" t="str">
        <f ca="1">IF(B264&lt;TODAY(), (SUMPRODUCT(A$8:A264,E$8:E264) - G265*SUM(E$8:E264) - H265*SUM(A$8:A264) + (A265-7)*G265*H265)/(SUMPRODUCT(A$8:A264,A$8:A264) - 2*G265*SUM(A$8:A264) + (A265-7)*G265*G265), "NA")</f>
        <v>NA</v>
      </c>
      <c r="J265" s="40" t="str">
        <f t="shared" ca="1" si="11"/>
        <v>NA</v>
      </c>
      <c r="L265" s="53" t="s">
        <v>113</v>
      </c>
      <c r="M265" s="54"/>
      <c r="N265" s="55">
        <v>1301.0501428571426</v>
      </c>
      <c r="O265" s="17" t="s">
        <v>5</v>
      </c>
      <c r="P265" s="56">
        <v>44310</v>
      </c>
      <c r="Q265" s="17">
        <v>84</v>
      </c>
      <c r="R265" s="57" t="s">
        <v>9</v>
      </c>
      <c r="S265" s="56">
        <v>44340</v>
      </c>
      <c r="T265" s="17">
        <v>114</v>
      </c>
      <c r="V265" s="53" t="s">
        <v>113</v>
      </c>
      <c r="W265" s="54"/>
      <c r="X265" s="55">
        <v>1301.0501428571426</v>
      </c>
      <c r="Y265" s="17" t="s">
        <v>5</v>
      </c>
      <c r="Z265" s="56">
        <v>44314</v>
      </c>
      <c r="AA265" s="17">
        <v>88</v>
      </c>
      <c r="AB265" s="57" t="s">
        <v>9</v>
      </c>
      <c r="AC265" s="56">
        <v>44342</v>
      </c>
      <c r="AD265" s="17">
        <v>116</v>
      </c>
      <c r="AF265" s="53" t="s">
        <v>113</v>
      </c>
      <c r="AG265" s="54"/>
      <c r="AH265" s="55">
        <v>1301.0501428571426</v>
      </c>
      <c r="AI265" s="17" t="s">
        <v>5</v>
      </c>
      <c r="AJ265" s="56">
        <v>44316</v>
      </c>
      <c r="AK265" s="17">
        <v>90</v>
      </c>
      <c r="AL265" s="57" t="s">
        <v>9</v>
      </c>
      <c r="AM265" s="56">
        <v>44343</v>
      </c>
      <c r="AN265" s="17">
        <v>117</v>
      </c>
      <c r="AP265" s="53" t="s">
        <v>113</v>
      </c>
      <c r="AQ265" s="54"/>
      <c r="AR265" s="55">
        <v>1301.0501428571426</v>
      </c>
      <c r="AS265" s="17" t="s">
        <v>5</v>
      </c>
      <c r="AT265" s="56">
        <v>44288</v>
      </c>
      <c r="AU265" s="17">
        <v>62</v>
      </c>
      <c r="AV265" s="57" t="s">
        <v>9</v>
      </c>
      <c r="AW265" s="56">
        <v>44309</v>
      </c>
      <c r="AX265" s="17">
        <v>83</v>
      </c>
      <c r="AZ265" s="53" t="s">
        <v>113</v>
      </c>
      <c r="BA265" s="54"/>
      <c r="BB265" s="55">
        <v>1301.0501428571426</v>
      </c>
      <c r="BC265" s="17" t="s">
        <v>5</v>
      </c>
      <c r="BD265" s="56">
        <v>44285</v>
      </c>
      <c r="BE265" s="17">
        <v>59</v>
      </c>
      <c r="BF265" s="57" t="s">
        <v>9</v>
      </c>
      <c r="BG265" s="56">
        <v>44296</v>
      </c>
      <c r="BH265" s="17">
        <v>70</v>
      </c>
    </row>
    <row r="266" spans="1:60" x14ac:dyDescent="0.2">
      <c r="A266" s="2">
        <v>265</v>
      </c>
      <c r="B266" s="29">
        <v>44450</v>
      </c>
      <c r="C266" s="30"/>
      <c r="D266" s="30" t="str">
        <f t="shared" ca="1" si="12"/>
        <v>NA</v>
      </c>
      <c r="E266" s="31" t="str">
        <f t="shared" ca="1" si="13"/>
        <v>NA</v>
      </c>
      <c r="F266" s="66"/>
      <c r="G266" s="33" t="str">
        <f ca="1">IF(B265&lt;TODAY(), AVERAGE(A$8:A265), "NA")</f>
        <v>NA</v>
      </c>
      <c r="H266" s="31" t="str">
        <f ca="1">IF(B265&lt;TODAY(), AVERAGE(E$8:E265), "NA")</f>
        <v>NA</v>
      </c>
      <c r="I266" s="39" t="str">
        <f ca="1">IF(B265&lt;TODAY(), (SUMPRODUCT(A$8:A265,E$8:E265) - G266*SUM(E$8:E265) - H266*SUM(A$8:A265) + (A266-7)*G266*H266)/(SUMPRODUCT(A$8:A265,A$8:A265) - 2*G266*SUM(A$8:A265) + (A266-7)*G266*G266), "NA")</f>
        <v>NA</v>
      </c>
      <c r="J266" s="40" t="str">
        <f t="shared" ca="1" si="11"/>
        <v>NA</v>
      </c>
      <c r="L266" s="53" t="s">
        <v>114</v>
      </c>
      <c r="M266" s="54"/>
      <c r="N266" s="58">
        <v>40</v>
      </c>
      <c r="O266" s="17" t="s">
        <v>6</v>
      </c>
      <c r="P266" s="56">
        <v>44410</v>
      </c>
      <c r="Q266" s="17">
        <v>184</v>
      </c>
      <c r="R266" s="57" t="s">
        <v>10</v>
      </c>
      <c r="S266" s="56">
        <v>44469</v>
      </c>
      <c r="T266" s="17">
        <v>243</v>
      </c>
      <c r="V266" s="53" t="s">
        <v>115</v>
      </c>
      <c r="W266" s="54"/>
      <c r="X266" s="58">
        <v>1269.8407602813845</v>
      </c>
      <c r="Y266" s="17" t="s">
        <v>6</v>
      </c>
      <c r="Z266" s="56">
        <v>44418</v>
      </c>
      <c r="AA266" s="17">
        <v>192</v>
      </c>
      <c r="AB266" s="57" t="s">
        <v>10</v>
      </c>
      <c r="AC266" s="56">
        <v>44474</v>
      </c>
      <c r="AD266" s="17">
        <v>248</v>
      </c>
      <c r="AF266" s="53" t="s">
        <v>115</v>
      </c>
      <c r="AG266" s="54"/>
      <c r="AH266" s="58">
        <v>1250</v>
      </c>
      <c r="AI266" s="17" t="s">
        <v>6</v>
      </c>
      <c r="AJ266" s="56">
        <v>44420</v>
      </c>
      <c r="AK266" s="17">
        <v>194</v>
      </c>
      <c r="AL266" s="57" t="s">
        <v>10</v>
      </c>
      <c r="AM266" s="56">
        <v>44478</v>
      </c>
      <c r="AN266" s="17">
        <v>252</v>
      </c>
      <c r="AP266" s="53" t="s">
        <v>115</v>
      </c>
      <c r="AQ266" s="54"/>
      <c r="AR266" s="58">
        <v>2000</v>
      </c>
      <c r="AS266" s="17" t="s">
        <v>6</v>
      </c>
      <c r="AT266" s="56">
        <v>44355</v>
      </c>
      <c r="AU266" s="17">
        <v>129</v>
      </c>
      <c r="AV266" s="57" t="s">
        <v>10</v>
      </c>
      <c r="AW266" s="56">
        <v>44389</v>
      </c>
      <c r="AX266" s="17">
        <v>163</v>
      </c>
      <c r="AZ266" s="53" t="s">
        <v>115</v>
      </c>
      <c r="BA266" s="54"/>
      <c r="BB266" s="58">
        <v>3000</v>
      </c>
      <c r="BC266" s="17" t="s">
        <v>6</v>
      </c>
      <c r="BD266" s="56">
        <v>44327</v>
      </c>
      <c r="BE266" s="17">
        <v>101</v>
      </c>
      <c r="BF266" s="57" t="s">
        <v>10</v>
      </c>
      <c r="BG266" s="56">
        <v>44350</v>
      </c>
      <c r="BH266" s="17">
        <v>124</v>
      </c>
    </row>
    <row r="267" spans="1:60" x14ac:dyDescent="0.2">
      <c r="A267" s="2">
        <v>266</v>
      </c>
      <c r="B267" s="29">
        <v>44451</v>
      </c>
      <c r="C267" s="30"/>
      <c r="D267" s="30" t="str">
        <f t="shared" ca="1" si="12"/>
        <v>NA</v>
      </c>
      <c r="E267" s="31" t="str">
        <f t="shared" ca="1" si="13"/>
        <v>NA</v>
      </c>
      <c r="F267" s="66"/>
      <c r="G267" s="33" t="str">
        <f ca="1">IF(B266&lt;TODAY(), AVERAGE(A$8:A266), "NA")</f>
        <v>NA</v>
      </c>
      <c r="H267" s="31" t="str">
        <f ca="1">IF(B266&lt;TODAY(), AVERAGE(E$8:E266), "NA")</f>
        <v>NA</v>
      </c>
      <c r="I267" s="39" t="str">
        <f ca="1">IF(B266&lt;TODAY(), (SUMPRODUCT(A$8:A266,E$8:E266) - G267*SUM(E$8:E266) - H267*SUM(A$8:A266) + (A267-7)*G267*H267)/(SUMPRODUCT(A$8:A266,A$8:A266) - 2*G267*SUM(A$8:A266) + (A267-7)*G267*G267), "NA")</f>
        <v>NA</v>
      </c>
      <c r="J267" s="40" t="str">
        <f t="shared" ref="J267:J330" ca="1" si="14">IF(B266&lt;TODAY(), H267-I267*G267, "NA")</f>
        <v>NA</v>
      </c>
      <c r="L267" s="53" t="s">
        <v>116</v>
      </c>
      <c r="M267" s="54"/>
      <c r="N267" s="59">
        <v>34.388061019862462</v>
      </c>
      <c r="O267" s="17" t="s">
        <v>7</v>
      </c>
      <c r="P267" s="56">
        <v>44509</v>
      </c>
      <c r="Q267" s="17">
        <v>283</v>
      </c>
      <c r="R267" s="57" t="s">
        <v>11</v>
      </c>
      <c r="S267" s="56">
        <v>44591</v>
      </c>
      <c r="T267" s="17">
        <v>365</v>
      </c>
      <c r="V267" s="53" t="s">
        <v>117</v>
      </c>
      <c r="W267" s="54"/>
      <c r="X267" s="58">
        <v>0</v>
      </c>
      <c r="Y267" s="17" t="s">
        <v>7</v>
      </c>
      <c r="Z267" s="56">
        <v>44518</v>
      </c>
      <c r="AA267" s="17">
        <v>292</v>
      </c>
      <c r="AB267" s="57" t="s">
        <v>11</v>
      </c>
      <c r="AC267" s="56">
        <v>44601</v>
      </c>
      <c r="AD267" s="17">
        <v>375</v>
      </c>
      <c r="AF267" s="53" t="s">
        <v>117</v>
      </c>
      <c r="AG267" s="54"/>
      <c r="AH267" s="58">
        <v>0</v>
      </c>
      <c r="AI267" s="17" t="s">
        <v>7</v>
      </c>
      <c r="AJ267" s="56">
        <v>44521</v>
      </c>
      <c r="AK267" s="17">
        <v>295</v>
      </c>
      <c r="AL267" s="57" t="s">
        <v>11</v>
      </c>
      <c r="AM267" s="56">
        <v>44610</v>
      </c>
      <c r="AN267" s="17">
        <v>384</v>
      </c>
      <c r="AP267" s="53" t="s">
        <v>117</v>
      </c>
      <c r="AQ267" s="54"/>
      <c r="AR267" s="58">
        <v>22</v>
      </c>
      <c r="AS267" s="17" t="s">
        <v>7</v>
      </c>
      <c r="AT267" s="56">
        <v>44418</v>
      </c>
      <c r="AU267" s="17">
        <v>192</v>
      </c>
      <c r="AV267" s="57" t="s">
        <v>11</v>
      </c>
      <c r="AW267" s="56">
        <v>44471</v>
      </c>
      <c r="AX267" s="17">
        <v>245</v>
      </c>
      <c r="AZ267" s="53" t="s">
        <v>117</v>
      </c>
      <c r="BA267" s="54"/>
      <c r="BB267" s="58">
        <v>51</v>
      </c>
      <c r="BC267" s="17" t="s">
        <v>7</v>
      </c>
      <c r="BD267" s="56">
        <v>44370</v>
      </c>
      <c r="BE267" s="17">
        <v>144</v>
      </c>
      <c r="BF267" s="57" t="s">
        <v>11</v>
      </c>
      <c r="BG267" s="56">
        <v>44405</v>
      </c>
      <c r="BH267" s="17">
        <v>179</v>
      </c>
    </row>
    <row r="268" spans="1:60" x14ac:dyDescent="0.2">
      <c r="A268" s="2">
        <v>267</v>
      </c>
      <c r="B268" s="29">
        <v>44452</v>
      </c>
      <c r="C268" s="30"/>
      <c r="D268" s="30" t="str">
        <f t="shared" ca="1" si="12"/>
        <v>NA</v>
      </c>
      <c r="E268" s="31" t="str">
        <f t="shared" ca="1" si="13"/>
        <v>NA</v>
      </c>
      <c r="F268" s="66"/>
      <c r="G268" s="33" t="str">
        <f ca="1">IF(B267&lt;TODAY(), AVERAGE(A$8:A267), "NA")</f>
        <v>NA</v>
      </c>
      <c r="H268" s="31" t="str">
        <f ca="1">IF(B267&lt;TODAY(), AVERAGE(E$8:E267), "NA")</f>
        <v>NA</v>
      </c>
      <c r="I268" s="39" t="str">
        <f ca="1">IF(B267&lt;TODAY(), (SUMPRODUCT(A$8:A267,E$8:E267) - G268*SUM(E$8:E267) - H268*SUM(A$8:A267) + (A268-7)*G268*H268)/(SUMPRODUCT(A$8:A267,A$8:A267) - 2*G268*SUM(A$8:A267) + (A268-7)*G268*G268), "NA")</f>
        <v>NA</v>
      </c>
      <c r="J268" s="40" t="str">
        <f t="shared" ca="1" si="14"/>
        <v>NA</v>
      </c>
      <c r="L268" s="60" t="s">
        <v>118</v>
      </c>
      <c r="M268" s="61"/>
      <c r="N268" s="62">
        <v>-105.68168051311375</v>
      </c>
      <c r="O268" s="63" t="s">
        <v>119</v>
      </c>
      <c r="P268" s="64">
        <v>44279</v>
      </c>
      <c r="Q268" s="20">
        <v>53</v>
      </c>
      <c r="R268" s="65" t="s">
        <v>12</v>
      </c>
      <c r="S268" s="64">
        <v>44720</v>
      </c>
      <c r="T268" s="20">
        <v>494</v>
      </c>
      <c r="V268" s="60" t="s">
        <v>120</v>
      </c>
      <c r="W268" s="61"/>
      <c r="X268" s="63">
        <v>1269.8407602813845</v>
      </c>
      <c r="Y268" s="63" t="s">
        <v>119</v>
      </c>
      <c r="Z268" s="64">
        <v>44280</v>
      </c>
      <c r="AA268" s="20">
        <v>54</v>
      </c>
      <c r="AB268" s="65" t="s">
        <v>12</v>
      </c>
      <c r="AC268" s="64">
        <v>44728</v>
      </c>
      <c r="AD268" s="20">
        <v>502</v>
      </c>
      <c r="AF268" s="60" t="s">
        <v>120</v>
      </c>
      <c r="AG268" s="61"/>
      <c r="AH268" s="63">
        <v>1250</v>
      </c>
      <c r="AI268" s="63" t="s">
        <v>119</v>
      </c>
      <c r="AJ268" s="64">
        <v>44281</v>
      </c>
      <c r="AK268" s="20">
        <v>55</v>
      </c>
      <c r="AL268" s="65" t="s">
        <v>12</v>
      </c>
      <c r="AM268" s="64">
        <v>44737</v>
      </c>
      <c r="AN268" s="20">
        <v>511</v>
      </c>
      <c r="AP268" s="60" t="s">
        <v>120</v>
      </c>
      <c r="AQ268" s="61"/>
      <c r="AR268" s="63">
        <v>1269.8407602813845</v>
      </c>
      <c r="AS268" s="63" t="s">
        <v>119</v>
      </c>
      <c r="AT268" s="64">
        <v>44264</v>
      </c>
      <c r="AU268" s="20">
        <v>38</v>
      </c>
      <c r="AV268" s="65" t="s">
        <v>12</v>
      </c>
      <c r="AW268" s="64">
        <v>44556</v>
      </c>
      <c r="AX268" s="20">
        <v>330</v>
      </c>
      <c r="AZ268" s="60" t="s">
        <v>120</v>
      </c>
      <c r="BA268" s="61"/>
      <c r="BB268" s="63">
        <v>1269.8407602813845</v>
      </c>
      <c r="BC268" s="63" t="s">
        <v>119</v>
      </c>
      <c r="BD268" s="64">
        <v>44262</v>
      </c>
      <c r="BE268" s="20">
        <v>36</v>
      </c>
      <c r="BF268" s="65" t="s">
        <v>12</v>
      </c>
      <c r="BG268" s="64">
        <v>44461</v>
      </c>
      <c r="BH268" s="20">
        <v>235</v>
      </c>
    </row>
    <row r="269" spans="1:60" x14ac:dyDescent="0.2">
      <c r="A269" s="2">
        <v>268</v>
      </c>
      <c r="B269" s="29">
        <v>44453</v>
      </c>
      <c r="C269" s="30"/>
      <c r="D269" s="30" t="str">
        <f t="shared" ca="1" si="12"/>
        <v>NA</v>
      </c>
      <c r="E269" s="31" t="str">
        <f t="shared" ca="1" si="13"/>
        <v>NA</v>
      </c>
      <c r="F269" s="66"/>
      <c r="G269" s="33" t="str">
        <f ca="1">IF(B268&lt;TODAY(), AVERAGE(A$8:A268), "NA")</f>
        <v>NA</v>
      </c>
      <c r="H269" s="31" t="str">
        <f ca="1">IF(B268&lt;TODAY(), AVERAGE(E$8:E268), "NA")</f>
        <v>NA</v>
      </c>
      <c r="I269" s="39" t="str">
        <f ca="1">IF(B268&lt;TODAY(), (SUMPRODUCT(A$8:A268,E$8:E268) - G269*SUM(E$8:E268) - H269*SUM(A$8:A268) + (A269-7)*G269*H269)/(SUMPRODUCT(A$8:A268,A$8:A268) - 2*G269*SUM(A$8:A268) + (A269-7)*G269*G269), "NA")</f>
        <v>NA</v>
      </c>
      <c r="J269" s="40" t="str">
        <f t="shared" ca="1" si="14"/>
        <v>NA</v>
      </c>
      <c r="L269" s="35"/>
      <c r="M269" s="35"/>
      <c r="N269" s="35"/>
      <c r="O269" s="35"/>
      <c r="P269" s="35"/>
      <c r="Q269" s="35"/>
      <c r="R269" s="35"/>
      <c r="S269" s="35"/>
      <c r="T269" s="35"/>
      <c r="U269" s="25"/>
      <c r="W269" s="35"/>
      <c r="X269" s="35"/>
      <c r="Y269" s="35"/>
      <c r="Z269" s="35"/>
      <c r="AA269" s="35"/>
      <c r="AB269" s="35"/>
      <c r="AC269" s="35"/>
      <c r="AD269" s="35"/>
      <c r="AE269" s="35"/>
      <c r="AG269" s="35"/>
      <c r="AH269" s="35"/>
      <c r="AI269" s="35"/>
      <c r="AJ269" s="35"/>
      <c r="AK269" s="35"/>
      <c r="AL269" s="35"/>
      <c r="AM269" s="35"/>
      <c r="AN269" s="35"/>
      <c r="AO269" s="35"/>
      <c r="AQ269" s="5"/>
      <c r="AR269" s="5"/>
      <c r="AS269" s="5"/>
      <c r="AT269" s="5"/>
      <c r="AU269" s="5"/>
      <c r="AV269" s="5"/>
      <c r="AW269" s="5"/>
      <c r="AX269" s="5"/>
      <c r="AY269" s="5"/>
      <c r="BA269" s="5"/>
      <c r="BB269" s="5"/>
      <c r="BC269" s="5"/>
      <c r="BD269" s="5"/>
      <c r="BE269" s="5"/>
      <c r="BF269" s="5"/>
      <c r="BG269" s="5"/>
    </row>
    <row r="270" spans="1:60" x14ac:dyDescent="0.2">
      <c r="A270" s="2">
        <v>269</v>
      </c>
      <c r="B270" s="29">
        <v>44454</v>
      </c>
      <c r="C270" s="30"/>
      <c r="D270" s="30" t="str">
        <f t="shared" ca="1" si="12"/>
        <v>NA</v>
      </c>
      <c r="E270" s="31" t="str">
        <f t="shared" ca="1" si="13"/>
        <v>NA</v>
      </c>
      <c r="F270" s="66"/>
      <c r="G270" s="33" t="str">
        <f ca="1">IF(B269&lt;TODAY(), AVERAGE(A$8:A269), "NA")</f>
        <v>NA</v>
      </c>
      <c r="H270" s="31" t="str">
        <f ca="1">IF(B269&lt;TODAY(), AVERAGE(E$8:E269), "NA")</f>
        <v>NA</v>
      </c>
      <c r="I270" s="39" t="str">
        <f ca="1">IF(B269&lt;TODAY(), (SUMPRODUCT(A$8:A269,E$8:E269) - G270*SUM(E$8:E269) - H270*SUM(A$8:A269) + (A270-7)*G270*H270)/(SUMPRODUCT(A$8:A269,A$8:A269) - 2*G270*SUM(A$8:A269) + (A270-7)*G270*G270), "NA")</f>
        <v>NA</v>
      </c>
      <c r="J270" s="40" t="str">
        <f t="shared" ca="1" si="14"/>
        <v>NA</v>
      </c>
      <c r="L270" s="37" t="str">
        <f>CONCATENATE("Vaccination schedule based on 7 day average daily doses given as of ", MONTH(N272-1), "/", DAY(N272-1), "/", YEAR(N272-1))</f>
        <v>Vaccination schedule based on 7 day average daily doses given as of 1/28/2021</v>
      </c>
      <c r="M270" s="37"/>
      <c r="N270" s="37"/>
      <c r="O270" s="37"/>
      <c r="P270" s="37"/>
      <c r="Q270" s="37"/>
      <c r="R270" s="37"/>
      <c r="S270" s="37"/>
      <c r="T270" s="37"/>
      <c r="U270" s="38"/>
      <c r="V270" s="37" t="str">
        <f>CONCATENATE("Vaccination schedule based on hitting the predicted average of ", FIXED(1000*X274, -3), " doses per day as of ",  MONTH(X272-1), "/", DAY(X272-1), "/", YEAR(X272-1))</f>
        <v>Vaccination schedule based on hitting the predicted average of 1,232,000 doses per day as of 1/28/2021</v>
      </c>
      <c r="W270" s="37"/>
      <c r="X270" s="37"/>
      <c r="Y270" s="37"/>
      <c r="Z270" s="37"/>
      <c r="AA270" s="37"/>
      <c r="AB270" s="37"/>
      <c r="AC270" s="37"/>
      <c r="AD270" s="37"/>
      <c r="AE270" s="38"/>
      <c r="AF270" s="37" t="str">
        <f>CONCATENATE("Vaccination schedule based on hitting target of ", FIXED(1000*AH274,0), " doses per day")</f>
        <v>Vaccination schedule based on hitting target of 1,250,000 doses per day</v>
      </c>
      <c r="AG270" s="37"/>
      <c r="AH270" s="37"/>
      <c r="AI270" s="37"/>
      <c r="AJ270" s="37"/>
      <c r="AK270" s="37"/>
      <c r="AL270" s="37"/>
      <c r="AM270" s="37"/>
      <c r="AN270" s="37"/>
      <c r="AO270" s="38"/>
      <c r="AP270" s="37" t="str">
        <f>CONCATENATE("Vaccination schedule based on hitting target of ", FIXED(1000*AR274,0), " doses per day")</f>
        <v>Vaccination schedule based on hitting target of 2,000,000 doses per day</v>
      </c>
      <c r="AQ270" s="37"/>
      <c r="AR270" s="37"/>
      <c r="AS270" s="37"/>
      <c r="AT270" s="37"/>
      <c r="AU270" s="37"/>
      <c r="AV270" s="37"/>
      <c r="AW270" s="37"/>
      <c r="AX270" s="37"/>
      <c r="AZ270" s="36" t="str">
        <f>CONCATENATE("Vaccination schedule based on hitting target of ", FIXED(1000*BB274,0), " doses per day")</f>
        <v>Vaccination schedule based on hitting target of 3,000,000 doses per day</v>
      </c>
      <c r="BA270" s="36"/>
      <c r="BB270" s="36"/>
      <c r="BC270" s="36"/>
      <c r="BD270" s="36"/>
      <c r="BE270" s="36"/>
      <c r="BF270" s="36"/>
      <c r="BG270" s="36"/>
      <c r="BH270" s="36"/>
    </row>
    <row r="271" spans="1:60" x14ac:dyDescent="0.2">
      <c r="A271" s="2">
        <v>270</v>
      </c>
      <c r="B271" s="29">
        <v>44455</v>
      </c>
      <c r="C271" s="30"/>
      <c r="D271" s="30" t="str">
        <f t="shared" ca="1" si="12"/>
        <v>NA</v>
      </c>
      <c r="E271" s="31" t="str">
        <f t="shared" ca="1" si="13"/>
        <v>NA</v>
      </c>
      <c r="F271" s="66"/>
      <c r="G271" s="33" t="str">
        <f ca="1">IF(B270&lt;TODAY(), AVERAGE(A$8:A270), "NA")</f>
        <v>NA</v>
      </c>
      <c r="H271" s="31" t="str">
        <f ca="1">IF(B270&lt;TODAY(), AVERAGE(E$8:E270), "NA")</f>
        <v>NA</v>
      </c>
      <c r="I271" s="39" t="str">
        <f ca="1">IF(B270&lt;TODAY(), (SUMPRODUCT(A$8:A270,E$8:E270) - G271*SUM(E$8:E270) - H271*SUM(A$8:A270) + (A271-7)*G271*H271)/(SUMPRODUCT(A$8:A270,A$8:A270) - 2*G271*SUM(A$8:A270) + (A271-7)*G271*G271), "NA")</f>
        <v>NA</v>
      </c>
      <c r="J271" s="40" t="str">
        <f t="shared" ca="1" si="14"/>
        <v>NA</v>
      </c>
      <c r="L271" s="41" t="s">
        <v>108</v>
      </c>
      <c r="M271" s="42"/>
      <c r="N271" s="43"/>
      <c r="O271" s="44" t="s">
        <v>109</v>
      </c>
      <c r="P271" s="10" t="s">
        <v>110</v>
      </c>
      <c r="Q271" s="12" t="s">
        <v>111</v>
      </c>
      <c r="R271" s="44" t="s">
        <v>109</v>
      </c>
      <c r="S271" s="10" t="s">
        <v>110</v>
      </c>
      <c r="T271" s="12" t="s">
        <v>111</v>
      </c>
      <c r="V271" s="45" t="s">
        <v>108</v>
      </c>
      <c r="W271" s="46"/>
      <c r="X271" s="47"/>
      <c r="Y271" s="12" t="s">
        <v>109</v>
      </c>
      <c r="Z271" s="10" t="s">
        <v>110</v>
      </c>
      <c r="AA271" s="12" t="s">
        <v>111</v>
      </c>
      <c r="AB271" s="44" t="s">
        <v>109</v>
      </c>
      <c r="AC271" s="10" t="s">
        <v>110</v>
      </c>
      <c r="AD271" s="12" t="s">
        <v>111</v>
      </c>
      <c r="AF271" s="45" t="s">
        <v>108</v>
      </c>
      <c r="AG271" s="46"/>
      <c r="AH271" s="47"/>
      <c r="AI271" s="12" t="s">
        <v>109</v>
      </c>
      <c r="AJ271" s="10" t="s">
        <v>110</v>
      </c>
      <c r="AK271" s="12" t="s">
        <v>111</v>
      </c>
      <c r="AL271" s="44" t="s">
        <v>109</v>
      </c>
      <c r="AM271" s="10" t="s">
        <v>110</v>
      </c>
      <c r="AN271" s="12" t="s">
        <v>111</v>
      </c>
      <c r="AP271" s="45" t="s">
        <v>108</v>
      </c>
      <c r="AQ271" s="46"/>
      <c r="AR271" s="47"/>
      <c r="AS271" s="12" t="s">
        <v>109</v>
      </c>
      <c r="AT271" s="10" t="s">
        <v>110</v>
      </c>
      <c r="AU271" s="12" t="s">
        <v>111</v>
      </c>
      <c r="AV271" s="44" t="s">
        <v>109</v>
      </c>
      <c r="AW271" s="10" t="s">
        <v>110</v>
      </c>
      <c r="AX271" s="12" t="s">
        <v>111</v>
      </c>
      <c r="AZ271" s="45" t="s">
        <v>108</v>
      </c>
      <c r="BA271" s="46"/>
      <c r="BB271" s="47"/>
      <c r="BC271" s="12" t="s">
        <v>109</v>
      </c>
      <c r="BD271" s="10" t="s">
        <v>110</v>
      </c>
      <c r="BE271" s="12" t="s">
        <v>111</v>
      </c>
      <c r="BF271" s="44" t="s">
        <v>109</v>
      </c>
      <c r="BG271" s="10" t="s">
        <v>110</v>
      </c>
      <c r="BH271" s="12" t="s">
        <v>111</v>
      </c>
    </row>
    <row r="272" spans="1:60" x14ac:dyDescent="0.2">
      <c r="A272" s="2">
        <v>271</v>
      </c>
      <c r="B272" s="29">
        <v>44456</v>
      </c>
      <c r="C272" s="30"/>
      <c r="D272" s="30" t="str">
        <f t="shared" ca="1" si="12"/>
        <v>NA</v>
      </c>
      <c r="E272" s="31" t="str">
        <f t="shared" ca="1" si="13"/>
        <v>NA</v>
      </c>
      <c r="F272" s="66"/>
      <c r="G272" s="33" t="str">
        <f ca="1">IF(B271&lt;TODAY(), AVERAGE(A$8:A271), "NA")</f>
        <v>NA</v>
      </c>
      <c r="H272" s="31" t="str">
        <f ca="1">IF(B271&lt;TODAY(), AVERAGE(E$8:E271), "NA")</f>
        <v>NA</v>
      </c>
      <c r="I272" s="39" t="str">
        <f ca="1">IF(B271&lt;TODAY(), (SUMPRODUCT(A$8:A271,E$8:E271) - G272*SUM(E$8:E271) - H272*SUM(A$8:A271) + (A272-7)*G272*H272)/(SUMPRODUCT(A$8:A271,A$8:A271) - 2*G272*SUM(A$8:A271) + (A272-7)*G272*G272), "NA")</f>
        <v>NA</v>
      </c>
      <c r="J272" s="40" t="str">
        <f t="shared" ca="1" si="14"/>
        <v>NA</v>
      </c>
      <c r="L272" s="48" t="s">
        <v>112</v>
      </c>
      <c r="M272" s="49"/>
      <c r="N272" s="50">
        <v>44225</v>
      </c>
      <c r="O272" s="9" t="s">
        <v>4</v>
      </c>
      <c r="P272" s="51">
        <v>44252</v>
      </c>
      <c r="Q272" s="9">
        <v>27</v>
      </c>
      <c r="R272" s="52" t="s">
        <v>8</v>
      </c>
      <c r="S272" s="51">
        <v>44266</v>
      </c>
      <c r="T272" s="9">
        <v>41</v>
      </c>
      <c r="V272" s="48" t="s">
        <v>112</v>
      </c>
      <c r="W272" s="49"/>
      <c r="X272" s="50">
        <v>44225</v>
      </c>
      <c r="Y272" s="9" t="s">
        <v>4</v>
      </c>
      <c r="Z272" s="51">
        <v>44252</v>
      </c>
      <c r="AA272" s="9">
        <v>27</v>
      </c>
      <c r="AB272" s="52" t="s">
        <v>8</v>
      </c>
      <c r="AC272" s="51">
        <v>44268</v>
      </c>
      <c r="AD272" s="9">
        <v>43</v>
      </c>
      <c r="AF272" s="48" t="s">
        <v>112</v>
      </c>
      <c r="AG272" s="49"/>
      <c r="AH272" s="50">
        <v>44225</v>
      </c>
      <c r="AI272" s="9" t="s">
        <v>4</v>
      </c>
      <c r="AJ272" s="51">
        <v>44252</v>
      </c>
      <c r="AK272" s="9">
        <v>27</v>
      </c>
      <c r="AL272" s="52" t="s">
        <v>8</v>
      </c>
      <c r="AM272" s="51">
        <v>44266</v>
      </c>
      <c r="AN272" s="9">
        <v>41</v>
      </c>
      <c r="AP272" s="48" t="s">
        <v>112</v>
      </c>
      <c r="AQ272" s="49"/>
      <c r="AR272" s="50">
        <v>44225</v>
      </c>
      <c r="AS272" s="9" t="s">
        <v>4</v>
      </c>
      <c r="AT272" s="51">
        <v>44252</v>
      </c>
      <c r="AU272" s="9">
        <v>27</v>
      </c>
      <c r="AV272" s="52" t="s">
        <v>8</v>
      </c>
      <c r="AW272" s="51">
        <v>44260</v>
      </c>
      <c r="AX272" s="9">
        <v>35</v>
      </c>
      <c r="AZ272" s="48" t="s">
        <v>112</v>
      </c>
      <c r="BA272" s="49"/>
      <c r="BB272" s="50">
        <v>44225</v>
      </c>
      <c r="BC272" s="9" t="s">
        <v>4</v>
      </c>
      <c r="BD272" s="51">
        <v>44252</v>
      </c>
      <c r="BE272" s="9">
        <v>27</v>
      </c>
      <c r="BF272" s="52" t="s">
        <v>8</v>
      </c>
      <c r="BG272" s="51">
        <v>44260</v>
      </c>
      <c r="BH272" s="9">
        <v>35</v>
      </c>
    </row>
    <row r="273" spans="1:60" x14ac:dyDescent="0.2">
      <c r="A273" s="2">
        <v>272</v>
      </c>
      <c r="B273" s="29">
        <v>44457</v>
      </c>
      <c r="C273" s="30"/>
      <c r="D273" s="30" t="str">
        <f t="shared" ca="1" si="12"/>
        <v>NA</v>
      </c>
      <c r="E273" s="31" t="str">
        <f t="shared" ca="1" si="13"/>
        <v>NA</v>
      </c>
      <c r="F273" s="66"/>
      <c r="G273" s="33" t="str">
        <f ca="1">IF(B272&lt;TODAY(), AVERAGE(A$8:A272), "NA")</f>
        <v>NA</v>
      </c>
      <c r="H273" s="31" t="str">
        <f ca="1">IF(B272&lt;TODAY(), AVERAGE(E$8:E272), "NA")</f>
        <v>NA</v>
      </c>
      <c r="I273" s="39" t="str">
        <f ca="1">IF(B272&lt;TODAY(), (SUMPRODUCT(A$8:A272,E$8:E272) - G273*SUM(E$8:E272) - H273*SUM(A$8:A272) + (A273-7)*G273*H273)/(SUMPRODUCT(A$8:A272,A$8:A272) - 2*G273*SUM(A$8:A272) + (A273-7)*G273*G273), "NA")</f>
        <v>NA</v>
      </c>
      <c r="J273" s="40" t="str">
        <f t="shared" ca="1" si="14"/>
        <v>NA</v>
      </c>
      <c r="L273" s="53" t="s">
        <v>113</v>
      </c>
      <c r="M273" s="54"/>
      <c r="N273" s="55">
        <v>1264.5037142857141</v>
      </c>
      <c r="O273" s="17" t="s">
        <v>5</v>
      </c>
      <c r="P273" s="56">
        <v>44316</v>
      </c>
      <c r="Q273" s="17">
        <v>91</v>
      </c>
      <c r="R273" s="57" t="s">
        <v>9</v>
      </c>
      <c r="S273" s="56">
        <v>44343</v>
      </c>
      <c r="T273" s="17">
        <v>118</v>
      </c>
      <c r="V273" s="53" t="s">
        <v>113</v>
      </c>
      <c r="W273" s="54"/>
      <c r="X273" s="55">
        <v>1264.5037142857141</v>
      </c>
      <c r="Y273" s="17" t="s">
        <v>5</v>
      </c>
      <c r="Z273" s="56">
        <v>44318</v>
      </c>
      <c r="AA273" s="17">
        <v>93</v>
      </c>
      <c r="AB273" s="57" t="s">
        <v>9</v>
      </c>
      <c r="AC273" s="56">
        <v>44344</v>
      </c>
      <c r="AD273" s="17">
        <v>119</v>
      </c>
      <c r="AF273" s="53" t="s">
        <v>113</v>
      </c>
      <c r="AG273" s="54"/>
      <c r="AH273" s="55">
        <v>1264.5037142857141</v>
      </c>
      <c r="AI273" s="17" t="s">
        <v>5</v>
      </c>
      <c r="AJ273" s="56">
        <v>44317</v>
      </c>
      <c r="AK273" s="17">
        <v>92</v>
      </c>
      <c r="AL273" s="57" t="s">
        <v>9</v>
      </c>
      <c r="AM273" s="56">
        <v>44343</v>
      </c>
      <c r="AN273" s="17">
        <v>118</v>
      </c>
      <c r="AP273" s="53" t="s">
        <v>113</v>
      </c>
      <c r="AQ273" s="54"/>
      <c r="AR273" s="55">
        <v>1264.5037142857141</v>
      </c>
      <c r="AS273" s="17" t="s">
        <v>5</v>
      </c>
      <c r="AT273" s="56">
        <v>44288</v>
      </c>
      <c r="AU273" s="17">
        <v>63</v>
      </c>
      <c r="AV273" s="57" t="s">
        <v>9</v>
      </c>
      <c r="AW273" s="56">
        <v>44309</v>
      </c>
      <c r="AX273" s="17">
        <v>84</v>
      </c>
      <c r="AZ273" s="53" t="s">
        <v>113</v>
      </c>
      <c r="BA273" s="54"/>
      <c r="BB273" s="55">
        <v>1264.5037142857141</v>
      </c>
      <c r="BC273" s="17" t="s">
        <v>5</v>
      </c>
      <c r="BD273" s="56">
        <v>44285</v>
      </c>
      <c r="BE273" s="17">
        <v>60</v>
      </c>
      <c r="BF273" s="57" t="s">
        <v>9</v>
      </c>
      <c r="BG273" s="56">
        <v>44296</v>
      </c>
      <c r="BH273" s="17">
        <v>71</v>
      </c>
    </row>
    <row r="274" spans="1:60" x14ac:dyDescent="0.2">
      <c r="A274" s="2">
        <v>273</v>
      </c>
      <c r="B274" s="29">
        <v>44458</v>
      </c>
      <c r="C274" s="30"/>
      <c r="D274" s="30" t="str">
        <f t="shared" ca="1" si="12"/>
        <v>NA</v>
      </c>
      <c r="E274" s="31" t="str">
        <f t="shared" ca="1" si="13"/>
        <v>NA</v>
      </c>
      <c r="F274" s="66"/>
      <c r="G274" s="33" t="str">
        <f ca="1">IF(B273&lt;TODAY(), AVERAGE(A$8:A273), "NA")</f>
        <v>NA</v>
      </c>
      <c r="H274" s="31" t="str">
        <f ca="1">IF(B273&lt;TODAY(), AVERAGE(E$8:E273), "NA")</f>
        <v>NA</v>
      </c>
      <c r="I274" s="39" t="str">
        <f ca="1">IF(B273&lt;TODAY(), (SUMPRODUCT(A$8:A273,E$8:E273) - G274*SUM(E$8:E273) - H274*SUM(A$8:A273) + (A274-7)*G274*H274)/(SUMPRODUCT(A$8:A273,A$8:A273) - 2*G274*SUM(A$8:A273) + (A274-7)*G274*G274), "NA")</f>
        <v>NA</v>
      </c>
      <c r="J274" s="40" t="str">
        <f t="shared" ca="1" si="14"/>
        <v>NA</v>
      </c>
      <c r="L274" s="53" t="s">
        <v>114</v>
      </c>
      <c r="M274" s="54"/>
      <c r="N274" s="58">
        <v>39</v>
      </c>
      <c r="O274" s="17" t="s">
        <v>6</v>
      </c>
      <c r="P274" s="56">
        <v>44418</v>
      </c>
      <c r="Q274" s="17">
        <v>193</v>
      </c>
      <c r="R274" s="57" t="s">
        <v>10</v>
      </c>
      <c r="S274" s="56">
        <v>44474</v>
      </c>
      <c r="T274" s="17">
        <v>249</v>
      </c>
      <c r="V274" s="53" t="s">
        <v>115</v>
      </c>
      <c r="W274" s="54"/>
      <c r="X274" s="58">
        <v>1231.6456105990781</v>
      </c>
      <c r="Y274" s="17" t="s">
        <v>6</v>
      </c>
      <c r="Z274" s="56">
        <v>44423</v>
      </c>
      <c r="AA274" s="17">
        <v>198</v>
      </c>
      <c r="AB274" s="57" t="s">
        <v>10</v>
      </c>
      <c r="AC274" s="56">
        <v>44480</v>
      </c>
      <c r="AD274" s="17">
        <v>255</v>
      </c>
      <c r="AF274" s="53" t="s">
        <v>115</v>
      </c>
      <c r="AG274" s="54"/>
      <c r="AH274" s="58">
        <v>1250</v>
      </c>
      <c r="AI274" s="17" t="s">
        <v>6</v>
      </c>
      <c r="AJ274" s="56">
        <v>44420</v>
      </c>
      <c r="AK274" s="17">
        <v>195</v>
      </c>
      <c r="AL274" s="57" t="s">
        <v>10</v>
      </c>
      <c r="AM274" s="56">
        <v>44478</v>
      </c>
      <c r="AN274" s="17">
        <v>253</v>
      </c>
      <c r="AP274" s="53" t="s">
        <v>115</v>
      </c>
      <c r="AQ274" s="54"/>
      <c r="AR274" s="58">
        <v>2000</v>
      </c>
      <c r="AS274" s="17" t="s">
        <v>6</v>
      </c>
      <c r="AT274" s="56">
        <v>44355</v>
      </c>
      <c r="AU274" s="17">
        <v>130</v>
      </c>
      <c r="AV274" s="57" t="s">
        <v>10</v>
      </c>
      <c r="AW274" s="56">
        <v>44389</v>
      </c>
      <c r="AX274" s="17">
        <v>164</v>
      </c>
      <c r="AZ274" s="53" t="s">
        <v>115</v>
      </c>
      <c r="BA274" s="54"/>
      <c r="BB274" s="58">
        <v>3000</v>
      </c>
      <c r="BC274" s="17" t="s">
        <v>6</v>
      </c>
      <c r="BD274" s="56">
        <v>44328</v>
      </c>
      <c r="BE274" s="17">
        <v>103</v>
      </c>
      <c r="BF274" s="57" t="s">
        <v>10</v>
      </c>
      <c r="BG274" s="56">
        <v>44351</v>
      </c>
      <c r="BH274" s="17">
        <v>126</v>
      </c>
    </row>
    <row r="275" spans="1:60" x14ac:dyDescent="0.2">
      <c r="A275" s="2">
        <v>274</v>
      </c>
      <c r="B275" s="29">
        <v>44459</v>
      </c>
      <c r="C275" s="30"/>
      <c r="D275" s="30" t="str">
        <f t="shared" ca="1" si="12"/>
        <v>NA</v>
      </c>
      <c r="E275" s="31" t="str">
        <f t="shared" ca="1" si="13"/>
        <v>NA</v>
      </c>
      <c r="F275" s="66"/>
      <c r="G275" s="33" t="str">
        <f ca="1">IF(B274&lt;TODAY(), AVERAGE(A$8:A274), "NA")</f>
        <v>NA</v>
      </c>
      <c r="H275" s="31" t="str">
        <f ca="1">IF(B274&lt;TODAY(), AVERAGE(E$8:E274), "NA")</f>
        <v>NA</v>
      </c>
      <c r="I275" s="39" t="str">
        <f ca="1">IF(B274&lt;TODAY(), (SUMPRODUCT(A$8:A274,E$8:E274) - G275*SUM(E$8:E274) - H275*SUM(A$8:A274) + (A275-7)*G275*H275)/(SUMPRODUCT(A$8:A274,A$8:A274) - 2*G275*SUM(A$8:A274) + (A275-7)*G275*G275), "NA")</f>
        <v>NA</v>
      </c>
      <c r="J275" s="40" t="str">
        <f t="shared" ca="1" si="14"/>
        <v>NA</v>
      </c>
      <c r="L275" s="53" t="s">
        <v>116</v>
      </c>
      <c r="M275" s="54"/>
      <c r="N275" s="59">
        <v>34.212349235441955</v>
      </c>
      <c r="O275" s="17" t="s">
        <v>7</v>
      </c>
      <c r="P275" s="56">
        <v>44519</v>
      </c>
      <c r="Q275" s="17">
        <v>294</v>
      </c>
      <c r="R275" s="57" t="s">
        <v>11</v>
      </c>
      <c r="S275" s="56">
        <v>44604</v>
      </c>
      <c r="T275" s="17">
        <v>379</v>
      </c>
      <c r="V275" s="53" t="s">
        <v>117</v>
      </c>
      <c r="W275" s="54"/>
      <c r="X275" s="58">
        <v>0</v>
      </c>
      <c r="Y275" s="17" t="s">
        <v>7</v>
      </c>
      <c r="Z275" s="56">
        <v>44526</v>
      </c>
      <c r="AA275" s="17">
        <v>301</v>
      </c>
      <c r="AB275" s="57" t="s">
        <v>11</v>
      </c>
      <c r="AC275" s="56">
        <v>44615</v>
      </c>
      <c r="AD275" s="17">
        <v>390</v>
      </c>
      <c r="AF275" s="53" t="s">
        <v>117</v>
      </c>
      <c r="AG275" s="54"/>
      <c r="AH275" s="58">
        <v>1</v>
      </c>
      <c r="AI275" s="17" t="s">
        <v>7</v>
      </c>
      <c r="AJ275" s="56">
        <v>44521</v>
      </c>
      <c r="AK275" s="17">
        <v>296</v>
      </c>
      <c r="AL275" s="57" t="s">
        <v>11</v>
      </c>
      <c r="AM275" s="56">
        <v>44610</v>
      </c>
      <c r="AN275" s="17">
        <v>385</v>
      </c>
      <c r="AP275" s="53" t="s">
        <v>117</v>
      </c>
      <c r="AQ275" s="54"/>
      <c r="AR275" s="58">
        <v>23</v>
      </c>
      <c r="AS275" s="17" t="s">
        <v>7</v>
      </c>
      <c r="AT275" s="56">
        <v>44419</v>
      </c>
      <c r="AU275" s="17">
        <v>194</v>
      </c>
      <c r="AV275" s="57" t="s">
        <v>11</v>
      </c>
      <c r="AW275" s="56">
        <v>44472</v>
      </c>
      <c r="AX275" s="17">
        <v>247</v>
      </c>
      <c r="AZ275" s="53" t="s">
        <v>117</v>
      </c>
      <c r="BA275" s="54"/>
      <c r="BB275" s="58">
        <v>52</v>
      </c>
      <c r="BC275" s="17" t="s">
        <v>7</v>
      </c>
      <c r="BD275" s="56">
        <v>44370</v>
      </c>
      <c r="BE275" s="17">
        <v>145</v>
      </c>
      <c r="BF275" s="57" t="s">
        <v>11</v>
      </c>
      <c r="BG275" s="56">
        <v>44405</v>
      </c>
      <c r="BH275" s="17">
        <v>180</v>
      </c>
    </row>
    <row r="276" spans="1:60" x14ac:dyDescent="0.2">
      <c r="A276" s="2">
        <v>275</v>
      </c>
      <c r="B276" s="29">
        <v>44460</v>
      </c>
      <c r="C276" s="30"/>
      <c r="D276" s="30" t="str">
        <f t="shared" ca="1" si="12"/>
        <v>NA</v>
      </c>
      <c r="E276" s="31" t="str">
        <f t="shared" ca="1" si="13"/>
        <v>NA</v>
      </c>
      <c r="F276" s="66"/>
      <c r="G276" s="33" t="str">
        <f ca="1">IF(B275&lt;TODAY(), AVERAGE(A$8:A275), "NA")</f>
        <v>NA</v>
      </c>
      <c r="H276" s="31" t="str">
        <f ca="1">IF(B275&lt;TODAY(), AVERAGE(E$8:E275), "NA")</f>
        <v>NA</v>
      </c>
      <c r="I276" s="39" t="str">
        <f ca="1">IF(B275&lt;TODAY(), (SUMPRODUCT(A$8:A275,E$8:E275) - G276*SUM(E$8:E275) - H276*SUM(A$8:A275) + (A276-7)*G276*H276)/(SUMPRODUCT(A$8:A275,A$8:A275) - 2*G276*SUM(A$8:A275) + (A276-7)*G276*G276), "NA")</f>
        <v>NA</v>
      </c>
      <c r="J276" s="40" t="str">
        <f t="shared" ca="1" si="14"/>
        <v>NA</v>
      </c>
      <c r="L276" s="60" t="s">
        <v>118</v>
      </c>
      <c r="M276" s="61"/>
      <c r="N276" s="62">
        <v>-102.63600958315828</v>
      </c>
      <c r="O276" s="63" t="s">
        <v>119</v>
      </c>
      <c r="P276" s="64">
        <v>44281</v>
      </c>
      <c r="Q276" s="20">
        <v>56</v>
      </c>
      <c r="R276" s="65" t="s">
        <v>12</v>
      </c>
      <c r="S276" s="64">
        <v>44730</v>
      </c>
      <c r="T276" s="20">
        <v>505</v>
      </c>
      <c r="V276" s="60" t="s">
        <v>120</v>
      </c>
      <c r="W276" s="61"/>
      <c r="X276" s="63">
        <v>1231.6456105990781</v>
      </c>
      <c r="Y276" s="63" t="s">
        <v>119</v>
      </c>
      <c r="Z276" s="64">
        <v>44283</v>
      </c>
      <c r="AA276" s="20">
        <v>58</v>
      </c>
      <c r="AB276" s="65" t="s">
        <v>12</v>
      </c>
      <c r="AC276" s="64">
        <v>44747</v>
      </c>
      <c r="AD276" s="20">
        <v>522</v>
      </c>
      <c r="AF276" s="60" t="s">
        <v>120</v>
      </c>
      <c r="AG276" s="61"/>
      <c r="AH276" s="63">
        <v>1231.6456105990781</v>
      </c>
      <c r="AI276" s="63" t="s">
        <v>119</v>
      </c>
      <c r="AJ276" s="64">
        <v>44282</v>
      </c>
      <c r="AK276" s="20">
        <v>57</v>
      </c>
      <c r="AL276" s="65" t="s">
        <v>12</v>
      </c>
      <c r="AM276" s="64">
        <v>44737</v>
      </c>
      <c r="AN276" s="20">
        <v>512</v>
      </c>
      <c r="AP276" s="60" t="s">
        <v>120</v>
      </c>
      <c r="AQ276" s="61"/>
      <c r="AR276" s="63">
        <v>1231.6456105990781</v>
      </c>
      <c r="AS276" s="63" t="s">
        <v>119</v>
      </c>
      <c r="AT276" s="64">
        <v>44264</v>
      </c>
      <c r="AU276" s="20">
        <v>39</v>
      </c>
      <c r="AV276" s="65" t="s">
        <v>12</v>
      </c>
      <c r="AW276" s="64">
        <v>44556</v>
      </c>
      <c r="AX276" s="20">
        <v>331</v>
      </c>
      <c r="AZ276" s="60" t="s">
        <v>120</v>
      </c>
      <c r="BA276" s="61"/>
      <c r="BB276" s="63">
        <v>1231.6456105990781</v>
      </c>
      <c r="BC276" s="63" t="s">
        <v>119</v>
      </c>
      <c r="BD276" s="64">
        <v>44262</v>
      </c>
      <c r="BE276" s="20">
        <v>37</v>
      </c>
      <c r="BF276" s="65" t="s">
        <v>12</v>
      </c>
      <c r="BG276" s="64">
        <v>44461</v>
      </c>
      <c r="BH276" s="20">
        <v>236</v>
      </c>
    </row>
    <row r="277" spans="1:60" x14ac:dyDescent="0.2">
      <c r="A277" s="2">
        <v>276</v>
      </c>
      <c r="B277" s="29">
        <v>44461</v>
      </c>
      <c r="C277" s="30"/>
      <c r="D277" s="30" t="str">
        <f t="shared" ca="1" si="12"/>
        <v>NA</v>
      </c>
      <c r="E277" s="31" t="str">
        <f t="shared" ca="1" si="13"/>
        <v>NA</v>
      </c>
      <c r="F277" s="66"/>
      <c r="G277" s="33" t="str">
        <f ca="1">IF(B276&lt;TODAY(), AVERAGE(A$8:A276), "NA")</f>
        <v>NA</v>
      </c>
      <c r="H277" s="31" t="str">
        <f ca="1">IF(B276&lt;TODAY(), AVERAGE(E$8:E276), "NA")</f>
        <v>NA</v>
      </c>
      <c r="I277" s="39" t="str">
        <f ca="1">IF(B276&lt;TODAY(), (SUMPRODUCT(A$8:A276,E$8:E276) - G277*SUM(E$8:E276) - H277*SUM(A$8:A276) + (A277-7)*G277*H277)/(SUMPRODUCT(A$8:A276,A$8:A276) - 2*G277*SUM(A$8:A276) + (A277-7)*G277*G277), "NA")</f>
        <v>NA</v>
      </c>
      <c r="J277" s="40" t="str">
        <f t="shared" ca="1" si="14"/>
        <v>NA</v>
      </c>
      <c r="L277" s="35"/>
      <c r="M277" s="35"/>
      <c r="N277" s="35"/>
      <c r="O277" s="35"/>
      <c r="P277" s="35"/>
      <c r="Q277" s="35"/>
      <c r="R277" s="35"/>
      <c r="S277" s="35"/>
      <c r="T277" s="35"/>
      <c r="U277" s="25"/>
      <c r="W277" s="35"/>
      <c r="X277" s="35"/>
      <c r="Y277" s="35"/>
      <c r="Z277" s="35"/>
      <c r="AA277" s="35"/>
      <c r="AB277" s="35"/>
      <c r="AC277" s="35"/>
      <c r="AD277" s="35"/>
      <c r="AE277" s="35"/>
      <c r="AG277" s="35"/>
      <c r="AH277" s="35"/>
      <c r="AI277" s="35"/>
      <c r="AJ277" s="35"/>
      <c r="AK277" s="35"/>
      <c r="AL277" s="35"/>
      <c r="AM277" s="35"/>
      <c r="AN277" s="35"/>
      <c r="AO277" s="35"/>
      <c r="AQ277" s="5"/>
      <c r="AR277" s="5"/>
      <c r="AS277" s="5"/>
      <c r="AT277" s="5"/>
      <c r="AU277" s="5"/>
      <c r="AV277" s="5"/>
      <c r="AW277" s="5"/>
      <c r="AX277" s="5"/>
      <c r="AY277" s="5"/>
      <c r="BA277" s="5"/>
      <c r="BB277" s="5"/>
      <c r="BC277" s="5"/>
      <c r="BD277" s="5"/>
      <c r="BE277" s="5"/>
      <c r="BF277" s="5"/>
      <c r="BG277" s="5"/>
    </row>
    <row r="278" spans="1:60" x14ac:dyDescent="0.2">
      <c r="A278" s="2">
        <v>277</v>
      </c>
      <c r="B278" s="29">
        <v>44462</v>
      </c>
      <c r="C278" s="30"/>
      <c r="D278" s="30" t="str">
        <f t="shared" ca="1" si="12"/>
        <v>NA</v>
      </c>
      <c r="E278" s="31" t="str">
        <f t="shared" ca="1" si="13"/>
        <v>NA</v>
      </c>
      <c r="F278" s="66"/>
      <c r="G278" s="33" t="str">
        <f ca="1">IF(B277&lt;TODAY(), AVERAGE(A$8:A277), "NA")</f>
        <v>NA</v>
      </c>
      <c r="H278" s="31" t="str">
        <f ca="1">IF(B277&lt;TODAY(), AVERAGE(E$8:E277), "NA")</f>
        <v>NA</v>
      </c>
      <c r="I278" s="39" t="str">
        <f ca="1">IF(B277&lt;TODAY(), (SUMPRODUCT(A$8:A277,E$8:E277) - G278*SUM(E$8:E277) - H278*SUM(A$8:A277) + (A278-7)*G278*H278)/(SUMPRODUCT(A$8:A277,A$8:A277) - 2*G278*SUM(A$8:A277) + (A278-7)*G278*G278), "NA")</f>
        <v>NA</v>
      </c>
      <c r="J278" s="40" t="str">
        <f t="shared" ca="1" si="14"/>
        <v>NA</v>
      </c>
      <c r="L278" s="37" t="str">
        <f>CONCATENATE("Vaccination schedule based on 7 day average daily doses given as of ", MONTH(N280-1), "/", DAY(N280-1), "/", YEAR(N280-1))</f>
        <v>Vaccination schedule based on 7 day average daily doses given as of 1/27/2021</v>
      </c>
      <c r="M278" s="37"/>
      <c r="N278" s="37"/>
      <c r="O278" s="37"/>
      <c r="P278" s="37"/>
      <c r="Q278" s="37"/>
      <c r="R278" s="37"/>
      <c r="S278" s="37"/>
      <c r="T278" s="37"/>
      <c r="U278" s="38"/>
      <c r="V278" s="37" t="str">
        <f>CONCATENATE("Vaccination schedule based on hitting the predicted average of ", FIXED(1000*X282, -3), " doses per day as of ",  MONTH(X280-1), "/", DAY(X280-1), "/", YEAR(X280-1))</f>
        <v>Vaccination schedule based on hitting the predicted average of 1,194,000 doses per day as of 1/27/2021</v>
      </c>
      <c r="W278" s="37"/>
      <c r="X278" s="37"/>
      <c r="Y278" s="37"/>
      <c r="Z278" s="37"/>
      <c r="AA278" s="37"/>
      <c r="AB278" s="37"/>
      <c r="AC278" s="37"/>
      <c r="AD278" s="37"/>
      <c r="AE278" s="38"/>
      <c r="AF278" s="37" t="str">
        <f>CONCATENATE("Vaccination schedule based on hitting target of ", FIXED(1000*AH282,0), " doses per day")</f>
        <v>Vaccination schedule based on hitting target of 1,250,000 doses per day</v>
      </c>
      <c r="AG278" s="37"/>
      <c r="AH278" s="37"/>
      <c r="AI278" s="37"/>
      <c r="AJ278" s="37"/>
      <c r="AK278" s="37"/>
      <c r="AL278" s="37"/>
      <c r="AM278" s="37"/>
      <c r="AN278" s="37"/>
      <c r="AO278" s="38"/>
      <c r="AP278" s="37" t="str">
        <f>CONCATENATE("Vaccination schedule based on hitting target of ", FIXED(1000*AR282,0), " doses per day")</f>
        <v>Vaccination schedule based on hitting target of 2,000,000 doses per day</v>
      </c>
      <c r="AQ278" s="37"/>
      <c r="AR278" s="37"/>
      <c r="AS278" s="37"/>
      <c r="AT278" s="37"/>
      <c r="AU278" s="37"/>
      <c r="AV278" s="37"/>
      <c r="AW278" s="37"/>
      <c r="AX278" s="37"/>
      <c r="AZ278" s="36" t="str">
        <f>CONCATENATE("Vaccination schedule based on hitting target of ", FIXED(1000*BB282,0), " doses per day")</f>
        <v>Vaccination schedule based on hitting target of 3,000,000 doses per day</v>
      </c>
      <c r="BA278" s="36"/>
      <c r="BB278" s="36"/>
      <c r="BC278" s="36"/>
      <c r="BD278" s="36"/>
      <c r="BE278" s="36"/>
      <c r="BF278" s="36"/>
      <c r="BG278" s="36"/>
      <c r="BH278" s="36"/>
    </row>
    <row r="279" spans="1:60" x14ac:dyDescent="0.2">
      <c r="A279" s="2">
        <v>278</v>
      </c>
      <c r="B279" s="29">
        <v>44463</v>
      </c>
      <c r="C279" s="30"/>
      <c r="D279" s="30" t="str">
        <f t="shared" ca="1" si="12"/>
        <v>NA</v>
      </c>
      <c r="E279" s="31" t="str">
        <f t="shared" ca="1" si="13"/>
        <v>NA</v>
      </c>
      <c r="F279" s="66"/>
      <c r="G279" s="33" t="str">
        <f ca="1">IF(B278&lt;TODAY(), AVERAGE(A$8:A278), "NA")</f>
        <v>NA</v>
      </c>
      <c r="H279" s="31" t="str">
        <f ca="1">IF(B278&lt;TODAY(), AVERAGE(E$8:E278), "NA")</f>
        <v>NA</v>
      </c>
      <c r="I279" s="39" t="str">
        <f ca="1">IF(B278&lt;TODAY(), (SUMPRODUCT(A$8:A278,E$8:E278) - G279*SUM(E$8:E278) - H279*SUM(A$8:A278) + (A279-7)*G279*H279)/(SUMPRODUCT(A$8:A278,A$8:A278) - 2*G279*SUM(A$8:A278) + (A279-7)*G279*G279), "NA")</f>
        <v>NA</v>
      </c>
      <c r="J279" s="40" t="str">
        <f t="shared" ca="1" si="14"/>
        <v>NA</v>
      </c>
      <c r="L279" s="41" t="s">
        <v>108</v>
      </c>
      <c r="M279" s="42"/>
      <c r="N279" s="43"/>
      <c r="O279" s="44" t="s">
        <v>109</v>
      </c>
      <c r="P279" s="10" t="s">
        <v>110</v>
      </c>
      <c r="Q279" s="12" t="s">
        <v>111</v>
      </c>
      <c r="R279" s="44" t="s">
        <v>109</v>
      </c>
      <c r="S279" s="10" t="s">
        <v>110</v>
      </c>
      <c r="T279" s="12" t="s">
        <v>111</v>
      </c>
      <c r="V279" s="45" t="s">
        <v>108</v>
      </c>
      <c r="W279" s="46"/>
      <c r="X279" s="47"/>
      <c r="Y279" s="12" t="s">
        <v>109</v>
      </c>
      <c r="Z279" s="10" t="s">
        <v>110</v>
      </c>
      <c r="AA279" s="12" t="s">
        <v>111</v>
      </c>
      <c r="AB279" s="44" t="s">
        <v>109</v>
      </c>
      <c r="AC279" s="10" t="s">
        <v>110</v>
      </c>
      <c r="AD279" s="12" t="s">
        <v>111</v>
      </c>
      <c r="AF279" s="45" t="s">
        <v>108</v>
      </c>
      <c r="AG279" s="46"/>
      <c r="AH279" s="47"/>
      <c r="AI279" s="12" t="s">
        <v>109</v>
      </c>
      <c r="AJ279" s="10" t="s">
        <v>110</v>
      </c>
      <c r="AK279" s="12" t="s">
        <v>111</v>
      </c>
      <c r="AL279" s="44" t="s">
        <v>109</v>
      </c>
      <c r="AM279" s="10" t="s">
        <v>110</v>
      </c>
      <c r="AN279" s="12" t="s">
        <v>111</v>
      </c>
      <c r="AP279" s="45" t="s">
        <v>108</v>
      </c>
      <c r="AQ279" s="46"/>
      <c r="AR279" s="47"/>
      <c r="AS279" s="12" t="s">
        <v>109</v>
      </c>
      <c r="AT279" s="10" t="s">
        <v>110</v>
      </c>
      <c r="AU279" s="12" t="s">
        <v>111</v>
      </c>
      <c r="AV279" s="44" t="s">
        <v>109</v>
      </c>
      <c r="AW279" s="10" t="s">
        <v>110</v>
      </c>
      <c r="AX279" s="12" t="s">
        <v>111</v>
      </c>
      <c r="AZ279" s="45" t="s">
        <v>108</v>
      </c>
      <c r="BA279" s="46"/>
      <c r="BB279" s="47"/>
      <c r="BC279" s="12" t="s">
        <v>109</v>
      </c>
      <c r="BD279" s="10" t="s">
        <v>110</v>
      </c>
      <c r="BE279" s="12" t="s">
        <v>111</v>
      </c>
      <c r="BF279" s="44" t="s">
        <v>109</v>
      </c>
      <c r="BG279" s="10" t="s">
        <v>110</v>
      </c>
      <c r="BH279" s="12" t="s">
        <v>111</v>
      </c>
    </row>
    <row r="280" spans="1:60" x14ac:dyDescent="0.2">
      <c r="A280" s="2">
        <v>279</v>
      </c>
      <c r="B280" s="29">
        <v>44464</v>
      </c>
      <c r="C280" s="30"/>
      <c r="D280" s="30" t="str">
        <f t="shared" ca="1" si="12"/>
        <v>NA</v>
      </c>
      <c r="E280" s="31" t="str">
        <f t="shared" ca="1" si="13"/>
        <v>NA</v>
      </c>
      <c r="F280" s="66"/>
      <c r="G280" s="33" t="str">
        <f ca="1">IF(B279&lt;TODAY(), AVERAGE(A$8:A279), "NA")</f>
        <v>NA</v>
      </c>
      <c r="H280" s="31" t="str">
        <f ca="1">IF(B279&lt;TODAY(), AVERAGE(E$8:E279), "NA")</f>
        <v>NA</v>
      </c>
      <c r="I280" s="39" t="str">
        <f ca="1">IF(B279&lt;TODAY(), (SUMPRODUCT(A$8:A279,E$8:E279) - G280*SUM(E$8:E279) - H280*SUM(A$8:A279) + (A280-7)*G280*H280)/(SUMPRODUCT(A$8:A279,A$8:A279) - 2*G280*SUM(A$8:A279) + (A280-7)*G280*G280), "NA")</f>
        <v>NA</v>
      </c>
      <c r="J280" s="40" t="str">
        <f t="shared" ca="1" si="14"/>
        <v>NA</v>
      </c>
      <c r="L280" s="48" t="s">
        <v>112</v>
      </c>
      <c r="M280" s="49"/>
      <c r="N280" s="50">
        <v>44224</v>
      </c>
      <c r="O280" s="9" t="s">
        <v>4</v>
      </c>
      <c r="P280" s="51">
        <v>44253</v>
      </c>
      <c r="Q280" s="9">
        <v>29</v>
      </c>
      <c r="R280" s="52" t="s">
        <v>8</v>
      </c>
      <c r="S280" s="51">
        <v>44269</v>
      </c>
      <c r="T280" s="9">
        <v>45</v>
      </c>
      <c r="V280" s="48" t="s">
        <v>112</v>
      </c>
      <c r="W280" s="49"/>
      <c r="X280" s="50">
        <v>44224</v>
      </c>
      <c r="Y280" s="9" t="s">
        <v>4</v>
      </c>
      <c r="Z280" s="51">
        <v>44253</v>
      </c>
      <c r="AA280" s="9">
        <v>29</v>
      </c>
      <c r="AB280" s="52" t="s">
        <v>8</v>
      </c>
      <c r="AC280" s="51">
        <v>44269</v>
      </c>
      <c r="AD280" s="9">
        <v>45</v>
      </c>
      <c r="AF280" s="48" t="s">
        <v>112</v>
      </c>
      <c r="AG280" s="49"/>
      <c r="AH280" s="50">
        <v>44224</v>
      </c>
      <c r="AI280" s="9" t="s">
        <v>4</v>
      </c>
      <c r="AJ280" s="51">
        <v>44253</v>
      </c>
      <c r="AK280" s="9">
        <v>29</v>
      </c>
      <c r="AL280" s="52" t="s">
        <v>8</v>
      </c>
      <c r="AM280" s="51">
        <v>44268</v>
      </c>
      <c r="AN280" s="9">
        <v>44</v>
      </c>
      <c r="AP280" s="48" t="s">
        <v>112</v>
      </c>
      <c r="AQ280" s="49"/>
      <c r="AR280" s="50">
        <v>44224</v>
      </c>
      <c r="AS280" s="9" t="s">
        <v>4</v>
      </c>
      <c r="AT280" s="51">
        <v>44252</v>
      </c>
      <c r="AU280" s="9">
        <v>28</v>
      </c>
      <c r="AV280" s="52" t="s">
        <v>8</v>
      </c>
      <c r="AW280" s="51">
        <v>44261</v>
      </c>
      <c r="AX280" s="9">
        <v>37</v>
      </c>
      <c r="AZ280" s="48" t="s">
        <v>112</v>
      </c>
      <c r="BA280" s="49"/>
      <c r="BB280" s="50">
        <v>44224</v>
      </c>
      <c r="BC280" s="9" t="s">
        <v>4</v>
      </c>
      <c r="BD280" s="51">
        <v>44252</v>
      </c>
      <c r="BE280" s="9">
        <v>28</v>
      </c>
      <c r="BF280" s="52" t="s">
        <v>8</v>
      </c>
      <c r="BG280" s="51">
        <v>44261</v>
      </c>
      <c r="BH280" s="9">
        <v>37</v>
      </c>
    </row>
    <row r="281" spans="1:60" x14ac:dyDescent="0.2">
      <c r="A281" s="2">
        <v>280</v>
      </c>
      <c r="B281" s="29">
        <v>44465</v>
      </c>
      <c r="C281" s="30"/>
      <c r="D281" s="30" t="str">
        <f t="shared" ca="1" si="12"/>
        <v>NA</v>
      </c>
      <c r="E281" s="31" t="str">
        <f t="shared" ca="1" si="13"/>
        <v>NA</v>
      </c>
      <c r="F281" s="66"/>
      <c r="G281" s="33" t="str">
        <f ca="1">IF(B280&lt;TODAY(), AVERAGE(A$8:A280), "NA")</f>
        <v>NA</v>
      </c>
      <c r="H281" s="31" t="str">
        <f ca="1">IF(B280&lt;TODAY(), AVERAGE(E$8:E280), "NA")</f>
        <v>NA</v>
      </c>
      <c r="I281" s="39" t="str">
        <f ca="1">IF(B280&lt;TODAY(), (SUMPRODUCT(A$8:A280,E$8:E280) - G281*SUM(E$8:E280) - H281*SUM(A$8:A280) + (A281-7)*G281*H281)/(SUMPRODUCT(A$8:A280,A$8:A280) - 2*G281*SUM(A$8:A280) + (A281-7)*G281*G281), "NA")</f>
        <v>NA</v>
      </c>
      <c r="J281" s="40" t="str">
        <f t="shared" ca="1" si="14"/>
        <v>NA</v>
      </c>
      <c r="L281" s="53" t="s">
        <v>113</v>
      </c>
      <c r="M281" s="54"/>
      <c r="N281" s="55">
        <v>1222.526142857143</v>
      </c>
      <c r="O281" s="17" t="s">
        <v>5</v>
      </c>
      <c r="P281" s="56">
        <v>44321</v>
      </c>
      <c r="Q281" s="17">
        <v>97</v>
      </c>
      <c r="R281" s="57" t="s">
        <v>9</v>
      </c>
      <c r="S281" s="56">
        <v>44345</v>
      </c>
      <c r="T281" s="17">
        <v>121</v>
      </c>
      <c r="V281" s="53" t="s">
        <v>113</v>
      </c>
      <c r="W281" s="54"/>
      <c r="X281" s="55">
        <v>1222.526142857143</v>
      </c>
      <c r="Y281" s="17" t="s">
        <v>5</v>
      </c>
      <c r="Z281" s="56">
        <v>44323</v>
      </c>
      <c r="AA281" s="17">
        <v>99</v>
      </c>
      <c r="AB281" s="57" t="s">
        <v>9</v>
      </c>
      <c r="AC281" s="56">
        <v>44348</v>
      </c>
      <c r="AD281" s="17">
        <v>124</v>
      </c>
      <c r="AF281" s="53" t="s">
        <v>113</v>
      </c>
      <c r="AG281" s="54"/>
      <c r="AH281" s="55">
        <v>1222.526142857143</v>
      </c>
      <c r="AI281" s="17" t="s">
        <v>5</v>
      </c>
      <c r="AJ281" s="56">
        <v>44317</v>
      </c>
      <c r="AK281" s="17">
        <v>93</v>
      </c>
      <c r="AL281" s="57" t="s">
        <v>9</v>
      </c>
      <c r="AM281" s="56">
        <v>44343</v>
      </c>
      <c r="AN281" s="17">
        <v>119</v>
      </c>
      <c r="AP281" s="53" t="s">
        <v>113</v>
      </c>
      <c r="AQ281" s="54"/>
      <c r="AR281" s="55">
        <v>1222.526142857143</v>
      </c>
      <c r="AS281" s="17" t="s">
        <v>5</v>
      </c>
      <c r="AT281" s="56">
        <v>44288</v>
      </c>
      <c r="AU281" s="17">
        <v>64</v>
      </c>
      <c r="AV281" s="57" t="s">
        <v>9</v>
      </c>
      <c r="AW281" s="56">
        <v>44310</v>
      </c>
      <c r="AX281" s="17">
        <v>86</v>
      </c>
      <c r="AZ281" s="53" t="s">
        <v>113</v>
      </c>
      <c r="BA281" s="54"/>
      <c r="BB281" s="55">
        <v>1222.526142857143</v>
      </c>
      <c r="BC281" s="17" t="s">
        <v>5</v>
      </c>
      <c r="BD281" s="56">
        <v>44286</v>
      </c>
      <c r="BE281" s="17">
        <v>62</v>
      </c>
      <c r="BF281" s="57" t="s">
        <v>9</v>
      </c>
      <c r="BG281" s="56">
        <v>44296</v>
      </c>
      <c r="BH281" s="17">
        <v>72</v>
      </c>
    </row>
    <row r="282" spans="1:60" x14ac:dyDescent="0.2">
      <c r="A282" s="2">
        <v>281</v>
      </c>
      <c r="B282" s="29">
        <v>44466</v>
      </c>
      <c r="C282" s="30"/>
      <c r="D282" s="30" t="str">
        <f t="shared" ca="1" si="12"/>
        <v>NA</v>
      </c>
      <c r="E282" s="31" t="str">
        <f t="shared" ca="1" si="13"/>
        <v>NA</v>
      </c>
      <c r="F282" s="66"/>
      <c r="G282" s="33" t="str">
        <f ca="1">IF(B281&lt;TODAY(), AVERAGE(A$8:A281), "NA")</f>
        <v>NA</v>
      </c>
      <c r="H282" s="31" t="str">
        <f ca="1">IF(B281&lt;TODAY(), AVERAGE(E$8:E281), "NA")</f>
        <v>NA</v>
      </c>
      <c r="I282" s="39" t="str">
        <f ca="1">IF(B281&lt;TODAY(), (SUMPRODUCT(A$8:A281,E$8:E281) - G282*SUM(E$8:E281) - H282*SUM(A$8:A281) + (A282-7)*G282*H282)/(SUMPRODUCT(A$8:A281,A$8:A281) - 2*G282*SUM(A$8:A281) + (A282-7)*G282*G282), "NA")</f>
        <v>NA</v>
      </c>
      <c r="J282" s="40" t="str">
        <f t="shared" ca="1" si="14"/>
        <v>NA</v>
      </c>
      <c r="L282" s="53" t="s">
        <v>114</v>
      </c>
      <c r="M282" s="54"/>
      <c r="N282" s="58">
        <v>38</v>
      </c>
      <c r="O282" s="17" t="s">
        <v>6</v>
      </c>
      <c r="P282" s="56">
        <v>44424</v>
      </c>
      <c r="Q282" s="17">
        <v>200</v>
      </c>
      <c r="R282" s="57" t="s">
        <v>10</v>
      </c>
      <c r="S282" s="56">
        <v>44481</v>
      </c>
      <c r="T282" s="17">
        <v>257</v>
      </c>
      <c r="V282" s="53" t="s">
        <v>115</v>
      </c>
      <c r="W282" s="54"/>
      <c r="X282" s="58">
        <v>1194.0335806451612</v>
      </c>
      <c r="Y282" s="17" t="s">
        <v>6</v>
      </c>
      <c r="Z282" s="56">
        <v>44428</v>
      </c>
      <c r="AA282" s="17">
        <v>204</v>
      </c>
      <c r="AB282" s="57" t="s">
        <v>10</v>
      </c>
      <c r="AC282" s="56">
        <v>44486</v>
      </c>
      <c r="AD282" s="17">
        <v>262</v>
      </c>
      <c r="AF282" s="53" t="s">
        <v>115</v>
      </c>
      <c r="AG282" s="54"/>
      <c r="AH282" s="58">
        <v>1250</v>
      </c>
      <c r="AI282" s="17" t="s">
        <v>6</v>
      </c>
      <c r="AJ282" s="56">
        <v>44420</v>
      </c>
      <c r="AK282" s="17">
        <v>196</v>
      </c>
      <c r="AL282" s="57" t="s">
        <v>10</v>
      </c>
      <c r="AM282" s="56">
        <v>44478</v>
      </c>
      <c r="AN282" s="17">
        <v>254</v>
      </c>
      <c r="AP282" s="53" t="s">
        <v>115</v>
      </c>
      <c r="AQ282" s="54"/>
      <c r="AR282" s="58">
        <v>2000</v>
      </c>
      <c r="AS282" s="17" t="s">
        <v>6</v>
      </c>
      <c r="AT282" s="56">
        <v>44356</v>
      </c>
      <c r="AU282" s="17">
        <v>132</v>
      </c>
      <c r="AV282" s="57" t="s">
        <v>10</v>
      </c>
      <c r="AW282" s="56">
        <v>44389</v>
      </c>
      <c r="AX282" s="17">
        <v>165</v>
      </c>
      <c r="AZ282" s="53" t="s">
        <v>115</v>
      </c>
      <c r="BA282" s="54"/>
      <c r="BB282" s="58">
        <v>3000</v>
      </c>
      <c r="BC282" s="17" t="s">
        <v>6</v>
      </c>
      <c r="BD282" s="56">
        <v>44328</v>
      </c>
      <c r="BE282" s="17">
        <v>104</v>
      </c>
      <c r="BF282" s="57" t="s">
        <v>10</v>
      </c>
      <c r="BG282" s="56">
        <v>44351</v>
      </c>
      <c r="BH282" s="17">
        <v>127</v>
      </c>
    </row>
    <row r="283" spans="1:60" x14ac:dyDescent="0.2">
      <c r="A283" s="2">
        <v>282</v>
      </c>
      <c r="B283" s="29">
        <v>44467</v>
      </c>
      <c r="C283" s="30"/>
      <c r="D283" s="30" t="str">
        <f t="shared" ca="1" si="12"/>
        <v>NA</v>
      </c>
      <c r="E283" s="31" t="str">
        <f t="shared" ca="1" si="13"/>
        <v>NA</v>
      </c>
      <c r="F283" s="66"/>
      <c r="G283" s="33" t="str">
        <f ca="1">IF(B282&lt;TODAY(), AVERAGE(A$8:A282), "NA")</f>
        <v>NA</v>
      </c>
      <c r="H283" s="31" t="str">
        <f ca="1">IF(B282&lt;TODAY(), AVERAGE(E$8:E282), "NA")</f>
        <v>NA</v>
      </c>
      <c r="I283" s="39" t="str">
        <f ca="1">IF(B282&lt;TODAY(), (SUMPRODUCT(A$8:A282,E$8:E282) - G283*SUM(E$8:E282) - H283*SUM(A$8:A282) + (A283-7)*G283*H283)/(SUMPRODUCT(A$8:A282,A$8:A282) - 2*G283*SUM(A$8:A282) + (A283-7)*G283*G283), "NA")</f>
        <v>NA</v>
      </c>
      <c r="J283" s="40" t="str">
        <f t="shared" ca="1" si="14"/>
        <v>NA</v>
      </c>
      <c r="L283" s="53" t="s">
        <v>116</v>
      </c>
      <c r="M283" s="54"/>
      <c r="N283" s="59">
        <v>34.050459677419362</v>
      </c>
      <c r="O283" s="17" t="s">
        <v>7</v>
      </c>
      <c r="P283" s="56">
        <v>44528</v>
      </c>
      <c r="Q283" s="17">
        <v>304</v>
      </c>
      <c r="R283" s="57" t="s">
        <v>11</v>
      </c>
      <c r="S283" s="56">
        <v>44617</v>
      </c>
      <c r="T283" s="17">
        <v>393</v>
      </c>
      <c r="V283" s="53" t="s">
        <v>117</v>
      </c>
      <c r="W283" s="54"/>
      <c r="X283" s="58">
        <v>0</v>
      </c>
      <c r="Y283" s="17" t="s">
        <v>7</v>
      </c>
      <c r="Z283" s="56">
        <v>44532</v>
      </c>
      <c r="AA283" s="17">
        <v>308</v>
      </c>
      <c r="AB283" s="57" t="s">
        <v>11</v>
      </c>
      <c r="AC283" s="56">
        <v>44625</v>
      </c>
      <c r="AD283" s="17">
        <v>401</v>
      </c>
      <c r="AF283" s="53" t="s">
        <v>117</v>
      </c>
      <c r="AG283" s="54"/>
      <c r="AH283" s="58">
        <v>2</v>
      </c>
      <c r="AI283" s="17" t="s">
        <v>7</v>
      </c>
      <c r="AJ283" s="56">
        <v>44521</v>
      </c>
      <c r="AK283" s="17">
        <v>297</v>
      </c>
      <c r="AL283" s="57" t="s">
        <v>11</v>
      </c>
      <c r="AM283" s="56">
        <v>44610</v>
      </c>
      <c r="AN283" s="17">
        <v>386</v>
      </c>
      <c r="AP283" s="53" t="s">
        <v>117</v>
      </c>
      <c r="AQ283" s="54"/>
      <c r="AR283" s="58">
        <v>24</v>
      </c>
      <c r="AS283" s="17" t="s">
        <v>7</v>
      </c>
      <c r="AT283" s="56">
        <v>44419</v>
      </c>
      <c r="AU283" s="17">
        <v>195</v>
      </c>
      <c r="AV283" s="57" t="s">
        <v>11</v>
      </c>
      <c r="AW283" s="56">
        <v>44472</v>
      </c>
      <c r="AX283" s="17">
        <v>248</v>
      </c>
      <c r="AZ283" s="53" t="s">
        <v>117</v>
      </c>
      <c r="BA283" s="54"/>
      <c r="BB283" s="58">
        <v>54</v>
      </c>
      <c r="BC283" s="17" t="s">
        <v>7</v>
      </c>
      <c r="BD283" s="56">
        <v>44370</v>
      </c>
      <c r="BE283" s="17">
        <v>146</v>
      </c>
      <c r="BF283" s="57" t="s">
        <v>11</v>
      </c>
      <c r="BG283" s="56">
        <v>44406</v>
      </c>
      <c r="BH283" s="17">
        <v>182</v>
      </c>
    </row>
    <row r="284" spans="1:60" x14ac:dyDescent="0.2">
      <c r="A284" s="2">
        <v>283</v>
      </c>
      <c r="B284" s="29">
        <v>44468</v>
      </c>
      <c r="C284" s="30"/>
      <c r="D284" s="30" t="str">
        <f t="shared" ca="1" si="12"/>
        <v>NA</v>
      </c>
      <c r="E284" s="31" t="str">
        <f t="shared" ca="1" si="13"/>
        <v>NA</v>
      </c>
      <c r="F284" s="66"/>
      <c r="G284" s="33" t="str">
        <f ca="1">IF(B283&lt;TODAY(), AVERAGE(A$8:A283), "NA")</f>
        <v>NA</v>
      </c>
      <c r="H284" s="31" t="str">
        <f ca="1">IF(B283&lt;TODAY(), AVERAGE(E$8:E283), "NA")</f>
        <v>NA</v>
      </c>
      <c r="I284" s="39" t="str">
        <f ca="1">IF(B283&lt;TODAY(), (SUMPRODUCT(A$8:A283,E$8:E283) - G284*SUM(E$8:E283) - H284*SUM(A$8:A283) + (A284-7)*G284*H284)/(SUMPRODUCT(A$8:A283,A$8:A283) - 2*G284*SUM(A$8:A283) + (A284-7)*G284*G284), "NA")</f>
        <v>NA</v>
      </c>
      <c r="J284" s="40" t="str">
        <f t="shared" ca="1" si="14"/>
        <v>NA</v>
      </c>
      <c r="L284" s="60" t="s">
        <v>118</v>
      </c>
      <c r="M284" s="61"/>
      <c r="N284" s="62">
        <v>-99.883887096774401</v>
      </c>
      <c r="O284" s="63" t="s">
        <v>119</v>
      </c>
      <c r="P284" s="64">
        <v>44283</v>
      </c>
      <c r="Q284" s="20">
        <v>59</v>
      </c>
      <c r="R284" s="65" t="s">
        <v>12</v>
      </c>
      <c r="S284" s="64">
        <v>44754</v>
      </c>
      <c r="T284" s="20">
        <v>530</v>
      </c>
      <c r="V284" s="60" t="s">
        <v>120</v>
      </c>
      <c r="W284" s="61"/>
      <c r="X284" s="63">
        <v>1194.0335806451612</v>
      </c>
      <c r="Y284" s="63" t="s">
        <v>119</v>
      </c>
      <c r="Z284" s="64">
        <v>44285</v>
      </c>
      <c r="AA284" s="20">
        <v>61</v>
      </c>
      <c r="AB284" s="65" t="s">
        <v>12</v>
      </c>
      <c r="AC284" s="64">
        <v>44764</v>
      </c>
      <c r="AD284" s="20">
        <v>540</v>
      </c>
      <c r="AF284" s="60" t="s">
        <v>120</v>
      </c>
      <c r="AG284" s="61"/>
      <c r="AH284" s="63">
        <v>1194.0335806451612</v>
      </c>
      <c r="AI284" s="63" t="s">
        <v>119</v>
      </c>
      <c r="AJ284" s="64">
        <v>44282</v>
      </c>
      <c r="AK284" s="20">
        <v>58</v>
      </c>
      <c r="AL284" s="65" t="s">
        <v>12</v>
      </c>
      <c r="AM284" s="64">
        <v>44739</v>
      </c>
      <c r="AN284" s="20">
        <v>515</v>
      </c>
      <c r="AP284" s="60" t="s">
        <v>120</v>
      </c>
      <c r="AQ284" s="61"/>
      <c r="AR284" s="63">
        <v>1194.0335806451612</v>
      </c>
      <c r="AS284" s="63" t="s">
        <v>119</v>
      </c>
      <c r="AT284" s="64">
        <v>44265</v>
      </c>
      <c r="AU284" s="20">
        <v>41</v>
      </c>
      <c r="AV284" s="65" t="s">
        <v>12</v>
      </c>
      <c r="AW284" s="64">
        <v>44557</v>
      </c>
      <c r="AX284" s="20">
        <v>333</v>
      </c>
      <c r="AZ284" s="60" t="s">
        <v>120</v>
      </c>
      <c r="BA284" s="61"/>
      <c r="BB284" s="63">
        <v>1194.0335806451612</v>
      </c>
      <c r="BC284" s="63" t="s">
        <v>119</v>
      </c>
      <c r="BD284" s="64">
        <v>44263</v>
      </c>
      <c r="BE284" s="20">
        <v>39</v>
      </c>
      <c r="BF284" s="65" t="s">
        <v>12</v>
      </c>
      <c r="BG284" s="64">
        <v>44461</v>
      </c>
      <c r="BH284" s="20">
        <v>237</v>
      </c>
    </row>
    <row r="285" spans="1:60" x14ac:dyDescent="0.2">
      <c r="A285" s="2">
        <v>284</v>
      </c>
      <c r="B285" s="29">
        <v>44469</v>
      </c>
      <c r="C285" s="30"/>
      <c r="D285" s="30" t="str">
        <f t="shared" ca="1" si="12"/>
        <v>NA</v>
      </c>
      <c r="E285" s="31" t="str">
        <f t="shared" ca="1" si="13"/>
        <v>NA</v>
      </c>
      <c r="F285" s="66"/>
      <c r="G285" s="33" t="str">
        <f ca="1">IF(B284&lt;TODAY(), AVERAGE(A$8:A284), "NA")</f>
        <v>NA</v>
      </c>
      <c r="H285" s="31" t="str">
        <f ca="1">IF(B284&lt;TODAY(), AVERAGE(E$8:E284), "NA")</f>
        <v>NA</v>
      </c>
      <c r="I285" s="39" t="str">
        <f ca="1">IF(B284&lt;TODAY(), (SUMPRODUCT(A$8:A284,E$8:E284) - G285*SUM(E$8:E284) - H285*SUM(A$8:A284) + (A285-7)*G285*H285)/(SUMPRODUCT(A$8:A284,A$8:A284) - 2*G285*SUM(A$8:A284) + (A285-7)*G285*G285), "NA")</f>
        <v>NA</v>
      </c>
      <c r="J285" s="40" t="str">
        <f t="shared" ca="1" si="14"/>
        <v>NA</v>
      </c>
      <c r="L285" s="35"/>
      <c r="M285" s="35"/>
      <c r="N285" s="35"/>
      <c r="O285" s="35"/>
      <c r="P285" s="35"/>
      <c r="Q285" s="35"/>
      <c r="R285" s="35"/>
      <c r="S285" s="35"/>
      <c r="T285" s="35"/>
      <c r="U285" s="25"/>
      <c r="W285" s="35"/>
      <c r="X285" s="35"/>
      <c r="Y285" s="35"/>
      <c r="Z285" s="35"/>
      <c r="AA285" s="35"/>
      <c r="AB285" s="35"/>
      <c r="AC285" s="35"/>
      <c r="AD285" s="35"/>
      <c r="AE285" s="35"/>
      <c r="AG285" s="35"/>
      <c r="AH285" s="35"/>
      <c r="AI285" s="35"/>
      <c r="AJ285" s="35"/>
      <c r="AK285" s="35"/>
      <c r="AL285" s="35"/>
      <c r="AM285" s="35"/>
      <c r="AN285" s="35"/>
      <c r="AO285" s="35"/>
      <c r="AQ285" s="5"/>
      <c r="AR285" s="5"/>
      <c r="AS285" s="5"/>
      <c r="AT285" s="5"/>
      <c r="AU285" s="5"/>
      <c r="AV285" s="5"/>
      <c r="AW285" s="5"/>
      <c r="AX285" s="5"/>
      <c r="AY285" s="5"/>
      <c r="BA285" s="5"/>
      <c r="BB285" s="5"/>
      <c r="BC285" s="5"/>
      <c r="BD285" s="5"/>
      <c r="BE285" s="5"/>
      <c r="BF285" s="5"/>
      <c r="BG285" s="5"/>
    </row>
    <row r="286" spans="1:60" x14ac:dyDescent="0.2">
      <c r="A286" s="2">
        <v>285</v>
      </c>
      <c r="B286" s="29">
        <v>44470</v>
      </c>
      <c r="C286" s="30"/>
      <c r="D286" s="30" t="str">
        <f t="shared" ca="1" si="12"/>
        <v>NA</v>
      </c>
      <c r="E286" s="31" t="str">
        <f t="shared" ca="1" si="13"/>
        <v>NA</v>
      </c>
      <c r="F286" s="66"/>
      <c r="G286" s="33" t="str">
        <f ca="1">IF(B285&lt;TODAY(), AVERAGE(A$8:A285), "NA")</f>
        <v>NA</v>
      </c>
      <c r="H286" s="31" t="str">
        <f ca="1">IF(B285&lt;TODAY(), AVERAGE(E$8:E285), "NA")</f>
        <v>NA</v>
      </c>
      <c r="I286" s="39" t="str">
        <f ca="1">IF(B285&lt;TODAY(), (SUMPRODUCT(A$8:A285,E$8:E285) - G286*SUM(E$8:E285) - H286*SUM(A$8:A285) + (A286-7)*G286*H286)/(SUMPRODUCT(A$8:A285,A$8:A285) - 2*G286*SUM(A$8:A285) + (A286-7)*G286*G286), "NA")</f>
        <v>NA</v>
      </c>
      <c r="J286" s="40" t="str">
        <f t="shared" ca="1" si="14"/>
        <v>NA</v>
      </c>
      <c r="L286" s="37" t="str">
        <f>CONCATENATE("Vaccination schedule based on 7 day average daily doses given as of ", MONTH(N288-1), "/", DAY(N288-1), "/", YEAR(N288-1))</f>
        <v>Vaccination schedule based on 7 day average daily doses given as of 1/26/2021</v>
      </c>
      <c r="M286" s="37"/>
      <c r="N286" s="37"/>
      <c r="O286" s="37"/>
      <c r="P286" s="37"/>
      <c r="Q286" s="37"/>
      <c r="R286" s="37"/>
      <c r="S286" s="37"/>
      <c r="T286" s="37"/>
      <c r="U286" s="38"/>
      <c r="V286" s="37" t="str">
        <f>CONCATENATE("Vaccination schedule based on hitting the predicted average of ", FIXED(1000*X290, -3), " doses per day as of ",  MONTH(X288-1), "/", DAY(X288-1), "/", YEAR(X288-1))</f>
        <v>Vaccination schedule based on hitting the predicted average of 1,145,000 doses per day as of 1/26/2021</v>
      </c>
      <c r="W286" s="37"/>
      <c r="X286" s="37"/>
      <c r="Y286" s="37"/>
      <c r="Z286" s="37"/>
      <c r="AA286" s="37"/>
      <c r="AB286" s="37"/>
      <c r="AC286" s="37"/>
      <c r="AD286" s="37"/>
      <c r="AE286" s="38"/>
      <c r="AF286" s="37" t="str">
        <f>CONCATENATE("Vaccination schedule based on hitting target of ", FIXED(1000*AH290,0), " doses per day")</f>
        <v>Vaccination schedule based on hitting target of 1,250,000 doses per day</v>
      </c>
      <c r="AG286" s="37"/>
      <c r="AH286" s="37"/>
      <c r="AI286" s="37"/>
      <c r="AJ286" s="37"/>
      <c r="AK286" s="37"/>
      <c r="AL286" s="37"/>
      <c r="AM286" s="37"/>
      <c r="AN286" s="37"/>
      <c r="AO286" s="38"/>
      <c r="AP286" s="37" t="str">
        <f>CONCATENATE("Vaccination schedule based on hitting target of ", FIXED(1000*AR290,0), " doses per day")</f>
        <v>Vaccination schedule based on hitting target of 2,000,000 doses per day</v>
      </c>
      <c r="AQ286" s="37"/>
      <c r="AR286" s="37"/>
      <c r="AS286" s="37"/>
      <c r="AT286" s="37"/>
      <c r="AU286" s="37"/>
      <c r="AV286" s="37"/>
      <c r="AW286" s="37"/>
      <c r="AX286" s="37"/>
      <c r="AZ286" s="36" t="str">
        <f>CONCATENATE("Vaccination schedule based on hitting target of ", FIXED(1000*BB290,0), " doses per day")</f>
        <v>Vaccination schedule based on hitting target of 3,000,000 doses per day</v>
      </c>
      <c r="BA286" s="36"/>
      <c r="BB286" s="36"/>
      <c r="BC286" s="36"/>
      <c r="BD286" s="36"/>
      <c r="BE286" s="36"/>
      <c r="BF286" s="36"/>
      <c r="BG286" s="36"/>
      <c r="BH286" s="36"/>
    </row>
    <row r="287" spans="1:60" x14ac:dyDescent="0.2">
      <c r="A287" s="2">
        <v>286</v>
      </c>
      <c r="B287" s="29">
        <v>44471</v>
      </c>
      <c r="C287" s="30"/>
      <c r="D287" s="30" t="str">
        <f t="shared" ca="1" si="12"/>
        <v>NA</v>
      </c>
      <c r="E287" s="31" t="str">
        <f t="shared" ca="1" si="13"/>
        <v>NA</v>
      </c>
      <c r="F287" s="66"/>
      <c r="G287" s="33" t="str">
        <f ca="1">IF(B286&lt;TODAY(), AVERAGE(A$8:A286), "NA")</f>
        <v>NA</v>
      </c>
      <c r="H287" s="31" t="str">
        <f ca="1">IF(B286&lt;TODAY(), AVERAGE(E$8:E286), "NA")</f>
        <v>NA</v>
      </c>
      <c r="I287" s="39" t="str">
        <f ca="1">IF(B286&lt;TODAY(), (SUMPRODUCT(A$8:A286,E$8:E286) - G287*SUM(E$8:E286) - H287*SUM(A$8:A286) + (A287-7)*G287*H287)/(SUMPRODUCT(A$8:A286,A$8:A286) - 2*G287*SUM(A$8:A286) + (A287-7)*G287*G287), "NA")</f>
        <v>NA</v>
      </c>
      <c r="J287" s="40" t="str">
        <f t="shared" ca="1" si="14"/>
        <v>NA</v>
      </c>
      <c r="L287" s="41" t="s">
        <v>108</v>
      </c>
      <c r="M287" s="42"/>
      <c r="N287" s="43"/>
      <c r="O287" s="44" t="s">
        <v>109</v>
      </c>
      <c r="P287" s="10" t="s">
        <v>110</v>
      </c>
      <c r="Q287" s="12" t="s">
        <v>111</v>
      </c>
      <c r="R287" s="44" t="s">
        <v>109</v>
      </c>
      <c r="S287" s="10" t="s">
        <v>110</v>
      </c>
      <c r="T287" s="12" t="s">
        <v>111</v>
      </c>
      <c r="V287" s="45" t="s">
        <v>108</v>
      </c>
      <c r="W287" s="46"/>
      <c r="X287" s="47"/>
      <c r="Y287" s="12" t="s">
        <v>109</v>
      </c>
      <c r="Z287" s="10" t="s">
        <v>110</v>
      </c>
      <c r="AA287" s="12" t="s">
        <v>111</v>
      </c>
      <c r="AB287" s="44" t="s">
        <v>109</v>
      </c>
      <c r="AC287" s="10" t="s">
        <v>110</v>
      </c>
      <c r="AD287" s="12" t="s">
        <v>111</v>
      </c>
      <c r="AF287" s="45" t="s">
        <v>108</v>
      </c>
      <c r="AG287" s="46"/>
      <c r="AH287" s="47"/>
      <c r="AI287" s="12" t="s">
        <v>109</v>
      </c>
      <c r="AJ287" s="10" t="s">
        <v>110</v>
      </c>
      <c r="AK287" s="12" t="s">
        <v>111</v>
      </c>
      <c r="AL287" s="44" t="s">
        <v>109</v>
      </c>
      <c r="AM287" s="10" t="s">
        <v>110</v>
      </c>
      <c r="AN287" s="12" t="s">
        <v>111</v>
      </c>
      <c r="AP287" s="45" t="s">
        <v>108</v>
      </c>
      <c r="AQ287" s="46"/>
      <c r="AR287" s="47"/>
      <c r="AS287" s="12" t="s">
        <v>109</v>
      </c>
      <c r="AT287" s="10" t="s">
        <v>110</v>
      </c>
      <c r="AU287" s="12" t="s">
        <v>111</v>
      </c>
      <c r="AV287" s="44" t="s">
        <v>109</v>
      </c>
      <c r="AW287" s="10" t="s">
        <v>110</v>
      </c>
      <c r="AX287" s="12" t="s">
        <v>111</v>
      </c>
      <c r="AZ287" s="45" t="s">
        <v>108</v>
      </c>
      <c r="BA287" s="46"/>
      <c r="BB287" s="47"/>
      <c r="BC287" s="12" t="s">
        <v>109</v>
      </c>
      <c r="BD287" s="10" t="s">
        <v>110</v>
      </c>
      <c r="BE287" s="12" t="s">
        <v>111</v>
      </c>
      <c r="BF287" s="44" t="s">
        <v>109</v>
      </c>
      <c r="BG287" s="10" t="s">
        <v>110</v>
      </c>
      <c r="BH287" s="12" t="s">
        <v>111</v>
      </c>
    </row>
    <row r="288" spans="1:60" x14ac:dyDescent="0.2">
      <c r="A288" s="2">
        <v>287</v>
      </c>
      <c r="B288" s="29">
        <v>44472</v>
      </c>
      <c r="C288" s="30"/>
      <c r="D288" s="30" t="str">
        <f t="shared" ca="1" si="12"/>
        <v>NA</v>
      </c>
      <c r="E288" s="31" t="str">
        <f t="shared" ca="1" si="13"/>
        <v>NA</v>
      </c>
      <c r="F288" s="66"/>
      <c r="G288" s="33" t="str">
        <f ca="1">IF(B287&lt;TODAY(), AVERAGE(A$8:A287), "NA")</f>
        <v>NA</v>
      </c>
      <c r="H288" s="31" t="str">
        <f ca="1">IF(B287&lt;TODAY(), AVERAGE(E$8:E287), "NA")</f>
        <v>NA</v>
      </c>
      <c r="I288" s="39" t="str">
        <f ca="1">IF(B287&lt;TODAY(), (SUMPRODUCT(A$8:A287,E$8:E287) - G288*SUM(E$8:E287) - H288*SUM(A$8:A287) + (A288-7)*G288*H288)/(SUMPRODUCT(A$8:A287,A$8:A287) - 2*G288*SUM(A$8:A287) + (A288-7)*G288*G288), "NA")</f>
        <v>NA</v>
      </c>
      <c r="J288" s="40" t="str">
        <f t="shared" ca="1" si="14"/>
        <v>NA</v>
      </c>
      <c r="L288" s="48" t="s">
        <v>112</v>
      </c>
      <c r="M288" s="49"/>
      <c r="N288" s="50">
        <v>44223</v>
      </c>
      <c r="O288" s="9" t="s">
        <v>4</v>
      </c>
      <c r="P288" s="51">
        <v>44252</v>
      </c>
      <c r="Q288" s="9">
        <v>29</v>
      </c>
      <c r="R288" s="52" t="s">
        <v>8</v>
      </c>
      <c r="S288" s="51">
        <v>44266</v>
      </c>
      <c r="T288" s="9">
        <v>43</v>
      </c>
      <c r="V288" s="48" t="s">
        <v>112</v>
      </c>
      <c r="W288" s="49"/>
      <c r="X288" s="50">
        <v>44223</v>
      </c>
      <c r="Y288" s="9" t="s">
        <v>4</v>
      </c>
      <c r="Z288" s="51">
        <v>44253</v>
      </c>
      <c r="AA288" s="9">
        <v>30</v>
      </c>
      <c r="AB288" s="52" t="s">
        <v>8</v>
      </c>
      <c r="AC288" s="51">
        <v>44273</v>
      </c>
      <c r="AD288" s="9">
        <v>50</v>
      </c>
      <c r="AF288" s="48" t="s">
        <v>112</v>
      </c>
      <c r="AG288" s="49"/>
      <c r="AH288" s="50">
        <v>44223</v>
      </c>
      <c r="AI288" s="9" t="s">
        <v>4</v>
      </c>
      <c r="AJ288" s="51">
        <v>44253</v>
      </c>
      <c r="AK288" s="9">
        <v>30</v>
      </c>
      <c r="AL288" s="52" t="s">
        <v>8</v>
      </c>
      <c r="AM288" s="51">
        <v>44268</v>
      </c>
      <c r="AN288" s="9">
        <v>45</v>
      </c>
      <c r="AP288" s="48" t="s">
        <v>112</v>
      </c>
      <c r="AQ288" s="49"/>
      <c r="AR288" s="50">
        <v>44223</v>
      </c>
      <c r="AS288" s="9" t="s">
        <v>4</v>
      </c>
      <c r="AT288" s="51">
        <v>44253</v>
      </c>
      <c r="AU288" s="9">
        <v>30</v>
      </c>
      <c r="AV288" s="52" t="s">
        <v>8</v>
      </c>
      <c r="AW288" s="51">
        <v>44261</v>
      </c>
      <c r="AX288" s="9">
        <v>38</v>
      </c>
      <c r="AZ288" s="48" t="s">
        <v>112</v>
      </c>
      <c r="BA288" s="49"/>
      <c r="BB288" s="50">
        <v>44223</v>
      </c>
      <c r="BC288" s="9" t="s">
        <v>4</v>
      </c>
      <c r="BD288" s="51">
        <v>44253</v>
      </c>
      <c r="BE288" s="9">
        <v>30</v>
      </c>
      <c r="BF288" s="52" t="s">
        <v>8</v>
      </c>
      <c r="BG288" s="51">
        <v>44261</v>
      </c>
      <c r="BH288" s="9">
        <v>38</v>
      </c>
    </row>
    <row r="289" spans="1:60" x14ac:dyDescent="0.2">
      <c r="A289" s="2">
        <v>288</v>
      </c>
      <c r="B289" s="29">
        <v>44473</v>
      </c>
      <c r="C289" s="30"/>
      <c r="D289" s="30" t="str">
        <f t="shared" ca="1" si="12"/>
        <v>NA</v>
      </c>
      <c r="E289" s="31" t="str">
        <f t="shared" ca="1" si="13"/>
        <v>NA</v>
      </c>
      <c r="F289" s="66"/>
      <c r="G289" s="33" t="str">
        <f ca="1">IF(B288&lt;TODAY(), AVERAGE(A$8:A288), "NA")</f>
        <v>NA</v>
      </c>
      <c r="H289" s="31" t="str">
        <f ca="1">IF(B288&lt;TODAY(), AVERAGE(E$8:E288), "NA")</f>
        <v>NA</v>
      </c>
      <c r="I289" s="39" t="str">
        <f ca="1">IF(B288&lt;TODAY(), (SUMPRODUCT(A$8:A288,E$8:E288) - G289*SUM(E$8:E288) - H289*SUM(A$8:A288) + (A289-7)*G289*H289)/(SUMPRODUCT(A$8:A288,A$8:A288) - 2*G289*SUM(A$8:A288) + (A289-7)*G289*G289), "NA")</f>
        <v>NA</v>
      </c>
      <c r="J289" s="40" t="str">
        <f t="shared" ca="1" si="14"/>
        <v>NA</v>
      </c>
      <c r="L289" s="53" t="s">
        <v>113</v>
      </c>
      <c r="M289" s="54"/>
      <c r="N289" s="55">
        <v>1264.222</v>
      </c>
      <c r="O289" s="17" t="s">
        <v>5</v>
      </c>
      <c r="P289" s="56">
        <v>44316</v>
      </c>
      <c r="Q289" s="17">
        <v>93</v>
      </c>
      <c r="R289" s="57" t="s">
        <v>9</v>
      </c>
      <c r="S289" s="56">
        <v>44342</v>
      </c>
      <c r="T289" s="17">
        <v>119</v>
      </c>
      <c r="V289" s="53" t="s">
        <v>113</v>
      </c>
      <c r="W289" s="54"/>
      <c r="X289" s="55">
        <v>1264.222</v>
      </c>
      <c r="Y289" s="17" t="s">
        <v>5</v>
      </c>
      <c r="Z289" s="56">
        <v>44326</v>
      </c>
      <c r="AA289" s="17">
        <v>103</v>
      </c>
      <c r="AB289" s="57" t="s">
        <v>9</v>
      </c>
      <c r="AC289" s="56">
        <v>44355</v>
      </c>
      <c r="AD289" s="17">
        <v>132</v>
      </c>
      <c r="AF289" s="53" t="s">
        <v>113</v>
      </c>
      <c r="AG289" s="54"/>
      <c r="AH289" s="55">
        <v>1264.222</v>
      </c>
      <c r="AI289" s="17" t="s">
        <v>5</v>
      </c>
      <c r="AJ289" s="56">
        <v>44317</v>
      </c>
      <c r="AK289" s="17">
        <v>94</v>
      </c>
      <c r="AL289" s="57" t="s">
        <v>9</v>
      </c>
      <c r="AM289" s="56">
        <v>44343</v>
      </c>
      <c r="AN289" s="17">
        <v>120</v>
      </c>
      <c r="AP289" s="53" t="s">
        <v>113</v>
      </c>
      <c r="AQ289" s="54"/>
      <c r="AR289" s="55">
        <v>1264.222</v>
      </c>
      <c r="AS289" s="17" t="s">
        <v>5</v>
      </c>
      <c r="AT289" s="56">
        <v>44289</v>
      </c>
      <c r="AU289" s="17">
        <v>66</v>
      </c>
      <c r="AV289" s="57" t="s">
        <v>9</v>
      </c>
      <c r="AW289" s="56">
        <v>44310</v>
      </c>
      <c r="AX289" s="17">
        <v>87</v>
      </c>
      <c r="AZ289" s="53" t="s">
        <v>113</v>
      </c>
      <c r="BA289" s="54"/>
      <c r="BB289" s="55">
        <v>1264.222</v>
      </c>
      <c r="BC289" s="17" t="s">
        <v>5</v>
      </c>
      <c r="BD289" s="56">
        <v>44286</v>
      </c>
      <c r="BE289" s="17">
        <v>63</v>
      </c>
      <c r="BF289" s="57" t="s">
        <v>9</v>
      </c>
      <c r="BG289" s="56">
        <v>44297</v>
      </c>
      <c r="BH289" s="17">
        <v>74</v>
      </c>
    </row>
    <row r="290" spans="1:60" x14ac:dyDescent="0.2">
      <c r="A290" s="2">
        <v>289</v>
      </c>
      <c r="B290" s="29">
        <v>44474</v>
      </c>
      <c r="C290" s="30"/>
      <c r="D290" s="30" t="str">
        <f t="shared" ca="1" si="12"/>
        <v>NA</v>
      </c>
      <c r="E290" s="31" t="str">
        <f t="shared" ca="1" si="13"/>
        <v>NA</v>
      </c>
      <c r="F290" s="66"/>
      <c r="G290" s="33" t="str">
        <f ca="1">IF(B289&lt;TODAY(), AVERAGE(A$8:A289), "NA")</f>
        <v>NA</v>
      </c>
      <c r="H290" s="31" t="str">
        <f ca="1">IF(B289&lt;TODAY(), AVERAGE(E$8:E289), "NA")</f>
        <v>NA</v>
      </c>
      <c r="I290" s="39" t="str">
        <f ca="1">IF(B289&lt;TODAY(), (SUMPRODUCT(A$8:A289,E$8:E289) - G290*SUM(E$8:E289) - H290*SUM(A$8:A289) + (A290-7)*G290*H290)/(SUMPRODUCT(A$8:A289,A$8:A289) - 2*G290*SUM(A$8:A289) + (A290-7)*G290*G290), "NA")</f>
        <v>NA</v>
      </c>
      <c r="J290" s="40" t="str">
        <f t="shared" ca="1" si="14"/>
        <v>NA</v>
      </c>
      <c r="L290" s="53" t="s">
        <v>114</v>
      </c>
      <c r="M290" s="54"/>
      <c r="N290" s="58">
        <v>37</v>
      </c>
      <c r="O290" s="17" t="s">
        <v>6</v>
      </c>
      <c r="P290" s="56">
        <v>44419</v>
      </c>
      <c r="Q290" s="17">
        <v>196</v>
      </c>
      <c r="R290" s="57" t="s">
        <v>10</v>
      </c>
      <c r="S290" s="56">
        <v>44475</v>
      </c>
      <c r="T290" s="17">
        <v>252</v>
      </c>
      <c r="V290" s="53" t="s">
        <v>115</v>
      </c>
      <c r="W290" s="54"/>
      <c r="X290" s="58">
        <v>1145.3657149425285</v>
      </c>
      <c r="Y290" s="17" t="s">
        <v>6</v>
      </c>
      <c r="Z290" s="56">
        <v>44434</v>
      </c>
      <c r="AA290" s="17">
        <v>211</v>
      </c>
      <c r="AB290" s="57" t="s">
        <v>10</v>
      </c>
      <c r="AC290" s="56">
        <v>44497</v>
      </c>
      <c r="AD290" s="17">
        <v>274</v>
      </c>
      <c r="AF290" s="53" t="s">
        <v>115</v>
      </c>
      <c r="AG290" s="54"/>
      <c r="AH290" s="58">
        <v>1250</v>
      </c>
      <c r="AI290" s="17" t="s">
        <v>6</v>
      </c>
      <c r="AJ290" s="56">
        <v>44420</v>
      </c>
      <c r="AK290" s="17">
        <v>197</v>
      </c>
      <c r="AL290" s="57" t="s">
        <v>10</v>
      </c>
      <c r="AM290" s="56">
        <v>44478</v>
      </c>
      <c r="AN290" s="17">
        <v>255</v>
      </c>
      <c r="AP290" s="53" t="s">
        <v>115</v>
      </c>
      <c r="AQ290" s="54"/>
      <c r="AR290" s="58">
        <v>2000</v>
      </c>
      <c r="AS290" s="17" t="s">
        <v>6</v>
      </c>
      <c r="AT290" s="56">
        <v>44356</v>
      </c>
      <c r="AU290" s="17">
        <v>133</v>
      </c>
      <c r="AV290" s="57" t="s">
        <v>10</v>
      </c>
      <c r="AW290" s="56">
        <v>44389</v>
      </c>
      <c r="AX290" s="17">
        <v>166</v>
      </c>
      <c r="AZ290" s="53" t="s">
        <v>115</v>
      </c>
      <c r="BA290" s="54"/>
      <c r="BB290" s="58">
        <v>3000</v>
      </c>
      <c r="BC290" s="17" t="s">
        <v>6</v>
      </c>
      <c r="BD290" s="56">
        <v>44328</v>
      </c>
      <c r="BE290" s="17">
        <v>105</v>
      </c>
      <c r="BF290" s="57" t="s">
        <v>10</v>
      </c>
      <c r="BG290" s="56">
        <v>44352</v>
      </c>
      <c r="BH290" s="17">
        <v>129</v>
      </c>
    </row>
    <row r="291" spans="1:60" x14ac:dyDescent="0.2">
      <c r="A291" s="2">
        <v>290</v>
      </c>
      <c r="B291" s="29">
        <v>44475</v>
      </c>
      <c r="C291" s="30"/>
      <c r="D291" s="30" t="str">
        <f t="shared" ca="1" si="12"/>
        <v>NA</v>
      </c>
      <c r="E291" s="31" t="str">
        <f t="shared" ca="1" si="13"/>
        <v>NA</v>
      </c>
      <c r="F291" s="66"/>
      <c r="G291" s="33" t="str">
        <f ca="1">IF(B290&lt;TODAY(), AVERAGE(A$8:A290), "NA")</f>
        <v>NA</v>
      </c>
      <c r="H291" s="31" t="str">
        <f ca="1">IF(B290&lt;TODAY(), AVERAGE(E$8:E290), "NA")</f>
        <v>NA</v>
      </c>
      <c r="I291" s="39" t="str">
        <f ca="1">IF(B290&lt;TODAY(), (SUMPRODUCT(A$8:A290,E$8:E290) - G291*SUM(E$8:E290) - H291*SUM(A$8:A290) + (A291-7)*G291*H291)/(SUMPRODUCT(A$8:A290,A$8:A290) - 2*G291*SUM(A$8:A290) + (A291-7)*G291*G291), "NA")</f>
        <v>NA</v>
      </c>
      <c r="J291" s="40" t="str">
        <f t="shared" ca="1" si="14"/>
        <v>NA</v>
      </c>
      <c r="L291" s="53" t="s">
        <v>116</v>
      </c>
      <c r="M291" s="54"/>
      <c r="N291" s="59">
        <v>33.33157085650722</v>
      </c>
      <c r="O291" s="17" t="s">
        <v>7</v>
      </c>
      <c r="P291" s="56">
        <v>44519</v>
      </c>
      <c r="Q291" s="17">
        <v>296</v>
      </c>
      <c r="R291" s="57" t="s">
        <v>11</v>
      </c>
      <c r="S291" s="56">
        <v>44605</v>
      </c>
      <c r="T291" s="17">
        <v>382</v>
      </c>
      <c r="V291" s="53" t="s">
        <v>117</v>
      </c>
      <c r="W291" s="54"/>
      <c r="X291" s="58">
        <v>0</v>
      </c>
      <c r="Y291" s="17" t="s">
        <v>7</v>
      </c>
      <c r="Z291" s="56">
        <v>44545</v>
      </c>
      <c r="AA291" s="17">
        <v>322</v>
      </c>
      <c r="AB291" s="57" t="s">
        <v>11</v>
      </c>
      <c r="AC291" s="56">
        <v>44640</v>
      </c>
      <c r="AD291" s="17">
        <v>417</v>
      </c>
      <c r="AF291" s="53" t="s">
        <v>117</v>
      </c>
      <c r="AG291" s="54"/>
      <c r="AH291" s="58">
        <v>4</v>
      </c>
      <c r="AI291" s="17" t="s">
        <v>7</v>
      </c>
      <c r="AJ291" s="56">
        <v>44521</v>
      </c>
      <c r="AK291" s="17">
        <v>298</v>
      </c>
      <c r="AL291" s="57" t="s">
        <v>11</v>
      </c>
      <c r="AM291" s="56">
        <v>44610</v>
      </c>
      <c r="AN291" s="17">
        <v>387</v>
      </c>
      <c r="AP291" s="53" t="s">
        <v>117</v>
      </c>
      <c r="AQ291" s="54"/>
      <c r="AR291" s="58">
        <v>26</v>
      </c>
      <c r="AS291" s="17" t="s">
        <v>7</v>
      </c>
      <c r="AT291" s="56">
        <v>44419</v>
      </c>
      <c r="AU291" s="17">
        <v>196</v>
      </c>
      <c r="AV291" s="57" t="s">
        <v>11</v>
      </c>
      <c r="AW291" s="56">
        <v>44472</v>
      </c>
      <c r="AX291" s="17">
        <v>249</v>
      </c>
      <c r="AZ291" s="53" t="s">
        <v>117</v>
      </c>
      <c r="BA291" s="54"/>
      <c r="BB291" s="58">
        <v>56</v>
      </c>
      <c r="BC291" s="17" t="s">
        <v>7</v>
      </c>
      <c r="BD291" s="56">
        <v>44371</v>
      </c>
      <c r="BE291" s="17">
        <v>148</v>
      </c>
      <c r="BF291" s="57" t="s">
        <v>11</v>
      </c>
      <c r="BG291" s="56">
        <v>44406</v>
      </c>
      <c r="BH291" s="17">
        <v>183</v>
      </c>
    </row>
    <row r="292" spans="1:60" x14ac:dyDescent="0.2">
      <c r="A292" s="2">
        <v>291</v>
      </c>
      <c r="B292" s="29">
        <v>44476</v>
      </c>
      <c r="C292" s="30"/>
      <c r="D292" s="30" t="str">
        <f t="shared" ca="1" si="12"/>
        <v>NA</v>
      </c>
      <c r="E292" s="31" t="str">
        <f t="shared" ca="1" si="13"/>
        <v>NA</v>
      </c>
      <c r="F292" s="66"/>
      <c r="G292" s="33" t="str">
        <f ca="1">IF(B291&lt;TODAY(), AVERAGE(A$8:A291), "NA")</f>
        <v>NA</v>
      </c>
      <c r="H292" s="31" t="str">
        <f ca="1">IF(B291&lt;TODAY(), AVERAGE(E$8:E291), "NA")</f>
        <v>NA</v>
      </c>
      <c r="I292" s="39" t="str">
        <f ca="1">IF(B291&lt;TODAY(), (SUMPRODUCT(A$8:A291,E$8:E291) - G292*SUM(E$8:E291) - H292*SUM(A$8:A291) + (A292-7)*G292*H292)/(SUMPRODUCT(A$8:A291,A$8:A291) - 2*G292*SUM(A$8:A291) + (A292-7)*G292*G292), "NA")</f>
        <v>NA</v>
      </c>
      <c r="J292" s="40" t="str">
        <f t="shared" ca="1" si="14"/>
        <v>NA</v>
      </c>
      <c r="L292" s="60" t="s">
        <v>118</v>
      </c>
      <c r="M292" s="61"/>
      <c r="N292" s="62">
        <v>-87.902406748238718</v>
      </c>
      <c r="O292" s="63" t="s">
        <v>119</v>
      </c>
      <c r="P292" s="64">
        <v>44281</v>
      </c>
      <c r="Q292" s="20">
        <v>58</v>
      </c>
      <c r="R292" s="65" t="s">
        <v>12</v>
      </c>
      <c r="S292" s="64">
        <v>44731</v>
      </c>
      <c r="T292" s="20">
        <v>508</v>
      </c>
      <c r="V292" s="60" t="s">
        <v>120</v>
      </c>
      <c r="W292" s="61"/>
      <c r="X292" s="63">
        <v>1145.3657149425285</v>
      </c>
      <c r="Y292" s="63" t="s">
        <v>119</v>
      </c>
      <c r="Z292" s="64">
        <v>44287</v>
      </c>
      <c r="AA292" s="20">
        <v>64</v>
      </c>
      <c r="AB292" s="65" t="s">
        <v>12</v>
      </c>
      <c r="AC292" s="64">
        <v>44783</v>
      </c>
      <c r="AD292" s="20">
        <v>560</v>
      </c>
      <c r="AF292" s="60" t="s">
        <v>120</v>
      </c>
      <c r="AG292" s="61"/>
      <c r="AH292" s="63">
        <v>1145.3657149425285</v>
      </c>
      <c r="AI292" s="63" t="s">
        <v>119</v>
      </c>
      <c r="AJ292" s="64">
        <v>44282</v>
      </c>
      <c r="AK292" s="20">
        <v>59</v>
      </c>
      <c r="AL292" s="65" t="s">
        <v>12</v>
      </c>
      <c r="AM292" s="64">
        <v>44739</v>
      </c>
      <c r="AN292" s="20">
        <v>516</v>
      </c>
      <c r="AP292" s="60" t="s">
        <v>120</v>
      </c>
      <c r="AQ292" s="61"/>
      <c r="AR292" s="63">
        <v>1145.3657149425285</v>
      </c>
      <c r="AS292" s="63" t="s">
        <v>119</v>
      </c>
      <c r="AT292" s="64">
        <v>44265</v>
      </c>
      <c r="AU292" s="20">
        <v>42</v>
      </c>
      <c r="AV292" s="65" t="s">
        <v>12</v>
      </c>
      <c r="AW292" s="64">
        <v>44557</v>
      </c>
      <c r="AX292" s="20">
        <v>334</v>
      </c>
      <c r="AZ292" s="60" t="s">
        <v>120</v>
      </c>
      <c r="BA292" s="61"/>
      <c r="BB292" s="63">
        <v>1145.3657149425285</v>
      </c>
      <c r="BC292" s="63" t="s">
        <v>119</v>
      </c>
      <c r="BD292" s="64">
        <v>44263</v>
      </c>
      <c r="BE292" s="20">
        <v>40</v>
      </c>
      <c r="BF292" s="65" t="s">
        <v>12</v>
      </c>
      <c r="BG292" s="64">
        <v>44462</v>
      </c>
      <c r="BH292" s="20">
        <v>239</v>
      </c>
    </row>
    <row r="293" spans="1:60" x14ac:dyDescent="0.2">
      <c r="A293" s="2">
        <v>292</v>
      </c>
      <c r="B293" s="29">
        <v>44477</v>
      </c>
      <c r="C293" s="30"/>
      <c r="D293" s="30" t="str">
        <f t="shared" ca="1" si="12"/>
        <v>NA</v>
      </c>
      <c r="E293" s="31" t="str">
        <f t="shared" ca="1" si="13"/>
        <v>NA</v>
      </c>
      <c r="F293" s="66"/>
      <c r="G293" s="33" t="str">
        <f ca="1">IF(B292&lt;TODAY(), AVERAGE(A$8:A292), "NA")</f>
        <v>NA</v>
      </c>
      <c r="H293" s="31" t="str">
        <f ca="1">IF(B292&lt;TODAY(), AVERAGE(E$8:E292), "NA")</f>
        <v>NA</v>
      </c>
      <c r="I293" s="39" t="str">
        <f ca="1">IF(B292&lt;TODAY(), (SUMPRODUCT(A$8:A292,E$8:E292) - G293*SUM(E$8:E292) - H293*SUM(A$8:A292) + (A293-7)*G293*H293)/(SUMPRODUCT(A$8:A292,A$8:A292) - 2*G293*SUM(A$8:A292) + (A293-7)*G293*G293), "NA")</f>
        <v>NA</v>
      </c>
      <c r="J293" s="40" t="str">
        <f t="shared" ca="1" si="14"/>
        <v>NA</v>
      </c>
      <c r="L293" s="35"/>
      <c r="M293" s="35"/>
      <c r="N293" s="35"/>
      <c r="O293" s="35"/>
      <c r="P293" s="35"/>
      <c r="Q293" s="35"/>
      <c r="R293" s="35"/>
      <c r="S293" s="35"/>
      <c r="T293" s="35"/>
      <c r="U293" s="25"/>
      <c r="W293" s="35"/>
      <c r="X293" s="35"/>
      <c r="Y293" s="35"/>
      <c r="Z293" s="35"/>
      <c r="AA293" s="35"/>
      <c r="AB293" s="35"/>
      <c r="AC293" s="35"/>
      <c r="AD293" s="35"/>
      <c r="AE293" s="35"/>
      <c r="AG293" s="35"/>
      <c r="AH293" s="35"/>
      <c r="AI293" s="35"/>
      <c r="AJ293" s="35"/>
      <c r="AK293" s="35"/>
      <c r="AL293" s="35"/>
      <c r="AM293" s="35"/>
      <c r="AN293" s="35"/>
      <c r="AO293" s="35"/>
      <c r="AQ293" s="5"/>
      <c r="AR293" s="5"/>
      <c r="AS293" s="5"/>
      <c r="AT293" s="5"/>
      <c r="AU293" s="5"/>
      <c r="AV293" s="5"/>
      <c r="AW293" s="5"/>
      <c r="AX293" s="5"/>
      <c r="AY293" s="5"/>
      <c r="BA293" s="5"/>
      <c r="BB293" s="5"/>
      <c r="BC293" s="5"/>
      <c r="BD293" s="5"/>
      <c r="BE293" s="5"/>
      <c r="BF293" s="5"/>
      <c r="BG293" s="5"/>
    </row>
    <row r="294" spans="1:60" x14ac:dyDescent="0.2">
      <c r="A294" s="2">
        <v>293</v>
      </c>
      <c r="B294" s="29">
        <v>44478</v>
      </c>
      <c r="C294" s="30"/>
      <c r="D294" s="30" t="str">
        <f t="shared" ca="1" si="12"/>
        <v>NA</v>
      </c>
      <c r="E294" s="31" t="str">
        <f t="shared" ca="1" si="13"/>
        <v>NA</v>
      </c>
      <c r="F294" s="66"/>
      <c r="G294" s="33" t="str">
        <f ca="1">IF(B293&lt;TODAY(), AVERAGE(A$8:A293), "NA")</f>
        <v>NA</v>
      </c>
      <c r="H294" s="31" t="str">
        <f ca="1">IF(B293&lt;TODAY(), AVERAGE(E$8:E293), "NA")</f>
        <v>NA</v>
      </c>
      <c r="I294" s="39" t="str">
        <f ca="1">IF(B293&lt;TODAY(), (SUMPRODUCT(A$8:A293,E$8:E293) - G294*SUM(E$8:E293) - H294*SUM(A$8:A293) + (A294-7)*G294*H294)/(SUMPRODUCT(A$8:A293,A$8:A293) - 2*G294*SUM(A$8:A293) + (A294-7)*G294*G294), "NA")</f>
        <v>NA</v>
      </c>
      <c r="J294" s="40" t="str">
        <f t="shared" ca="1" si="14"/>
        <v>NA</v>
      </c>
      <c r="L294" s="37" t="str">
        <f>CONCATENATE("Vaccination schedule based on 7 day average daily doses given as of ", MONTH(N296-1), "/", DAY(N296-1), "/", YEAR(N296-1))</f>
        <v>Vaccination schedule based on 7 day average daily doses given as of 1/25/2021</v>
      </c>
      <c r="M294" s="37"/>
      <c r="N294" s="37"/>
      <c r="O294" s="37"/>
      <c r="P294" s="37"/>
      <c r="Q294" s="37"/>
      <c r="R294" s="37"/>
      <c r="S294" s="37"/>
      <c r="T294" s="37"/>
      <c r="U294" s="38"/>
      <c r="V294" s="37" t="str">
        <f>CONCATENATE("Vaccination schedule based on hitting the predicted average of ", FIXED(1000*X298, -3), " doses per day as of ",  MONTH(X296-1), "/", DAY(X296-1), "/", YEAR(X296-1))</f>
        <v>Vaccination schedule based on hitting the predicted average of 1,092,000 doses per day as of 1/25/2021</v>
      </c>
      <c r="W294" s="37"/>
      <c r="X294" s="37"/>
      <c r="Y294" s="37"/>
      <c r="Z294" s="37"/>
      <c r="AA294" s="37"/>
      <c r="AB294" s="37"/>
      <c r="AC294" s="37"/>
      <c r="AD294" s="37"/>
      <c r="AE294" s="38"/>
      <c r="AF294" s="37" t="str">
        <f>CONCATENATE("Vaccination schedule based on hitting target of ", FIXED(1000*AH298,0), " doses per day")</f>
        <v>Vaccination schedule based on hitting target of 1,250,000 doses per day</v>
      </c>
      <c r="AG294" s="37"/>
      <c r="AH294" s="37"/>
      <c r="AI294" s="37"/>
      <c r="AJ294" s="37"/>
      <c r="AK294" s="37"/>
      <c r="AL294" s="37"/>
      <c r="AM294" s="37"/>
      <c r="AN294" s="37"/>
      <c r="AO294" s="38"/>
      <c r="AP294" s="37" t="str">
        <f>CONCATENATE("Vaccination schedule based on hitting target of ", FIXED(1000*AR298,0), " doses per day")</f>
        <v>Vaccination schedule based on hitting target of 2,000,000 doses per day</v>
      </c>
      <c r="AQ294" s="37"/>
      <c r="AR294" s="37"/>
      <c r="AS294" s="37"/>
      <c r="AT294" s="37"/>
      <c r="AU294" s="37"/>
      <c r="AV294" s="37"/>
      <c r="AW294" s="37"/>
      <c r="AX294" s="37"/>
      <c r="AZ294" s="36" t="str">
        <f>CONCATENATE("Vaccination schedule based on hitting target of ", FIXED(1000*BB298,0), " doses per day")</f>
        <v>Vaccination schedule based on hitting target of 3,000,000 doses per day</v>
      </c>
      <c r="BA294" s="36"/>
      <c r="BB294" s="36"/>
      <c r="BC294" s="36"/>
      <c r="BD294" s="36"/>
      <c r="BE294" s="36"/>
      <c r="BF294" s="36"/>
      <c r="BG294" s="36"/>
      <c r="BH294" s="36"/>
    </row>
    <row r="295" spans="1:60" x14ac:dyDescent="0.2">
      <c r="A295" s="2">
        <v>294</v>
      </c>
      <c r="B295" s="29">
        <v>44479</v>
      </c>
      <c r="C295" s="30"/>
      <c r="D295" s="30" t="str">
        <f t="shared" ca="1" si="12"/>
        <v>NA</v>
      </c>
      <c r="E295" s="31" t="str">
        <f t="shared" ca="1" si="13"/>
        <v>NA</v>
      </c>
      <c r="F295" s="66"/>
      <c r="G295" s="33" t="str">
        <f ca="1">IF(B294&lt;TODAY(), AVERAGE(A$8:A294), "NA")</f>
        <v>NA</v>
      </c>
      <c r="H295" s="31" t="str">
        <f ca="1">IF(B294&lt;TODAY(), AVERAGE(E$8:E294), "NA")</f>
        <v>NA</v>
      </c>
      <c r="I295" s="39" t="str">
        <f ca="1">IF(B294&lt;TODAY(), (SUMPRODUCT(A$8:A294,E$8:E294) - G295*SUM(E$8:E294) - H295*SUM(A$8:A294) + (A295-7)*G295*H295)/(SUMPRODUCT(A$8:A294,A$8:A294) - 2*G295*SUM(A$8:A294) + (A295-7)*G295*G295), "NA")</f>
        <v>NA</v>
      </c>
      <c r="J295" s="40" t="str">
        <f t="shared" ca="1" si="14"/>
        <v>NA</v>
      </c>
      <c r="L295" s="41" t="s">
        <v>108</v>
      </c>
      <c r="M295" s="42"/>
      <c r="N295" s="43"/>
      <c r="O295" s="44" t="s">
        <v>109</v>
      </c>
      <c r="P295" s="10" t="s">
        <v>110</v>
      </c>
      <c r="Q295" s="12" t="s">
        <v>111</v>
      </c>
      <c r="R295" s="44" t="s">
        <v>109</v>
      </c>
      <c r="S295" s="10" t="s">
        <v>110</v>
      </c>
      <c r="T295" s="12" t="s">
        <v>111</v>
      </c>
      <c r="V295" s="45" t="s">
        <v>108</v>
      </c>
      <c r="W295" s="46"/>
      <c r="X295" s="47"/>
      <c r="Y295" s="12" t="s">
        <v>109</v>
      </c>
      <c r="Z295" s="10" t="s">
        <v>110</v>
      </c>
      <c r="AA295" s="12" t="s">
        <v>111</v>
      </c>
      <c r="AB295" s="44" t="s">
        <v>109</v>
      </c>
      <c r="AC295" s="10" t="s">
        <v>110</v>
      </c>
      <c r="AD295" s="12" t="s">
        <v>111</v>
      </c>
      <c r="AF295" s="45" t="s">
        <v>108</v>
      </c>
      <c r="AG295" s="46"/>
      <c r="AH295" s="47"/>
      <c r="AI295" s="12" t="s">
        <v>109</v>
      </c>
      <c r="AJ295" s="10" t="s">
        <v>110</v>
      </c>
      <c r="AK295" s="12" t="s">
        <v>111</v>
      </c>
      <c r="AL295" s="44" t="s">
        <v>109</v>
      </c>
      <c r="AM295" s="10" t="s">
        <v>110</v>
      </c>
      <c r="AN295" s="12" t="s">
        <v>111</v>
      </c>
      <c r="AP295" s="45" t="s">
        <v>108</v>
      </c>
      <c r="AQ295" s="46"/>
      <c r="AR295" s="47"/>
      <c r="AS295" s="12" t="s">
        <v>109</v>
      </c>
      <c r="AT295" s="10" t="s">
        <v>110</v>
      </c>
      <c r="AU295" s="12" t="s">
        <v>111</v>
      </c>
      <c r="AV295" s="44" t="s">
        <v>109</v>
      </c>
      <c r="AW295" s="10" t="s">
        <v>110</v>
      </c>
      <c r="AX295" s="12" t="s">
        <v>111</v>
      </c>
      <c r="AZ295" s="45" t="s">
        <v>108</v>
      </c>
      <c r="BA295" s="46"/>
      <c r="BB295" s="47"/>
      <c r="BC295" s="12" t="s">
        <v>109</v>
      </c>
      <c r="BD295" s="10" t="s">
        <v>110</v>
      </c>
      <c r="BE295" s="12" t="s">
        <v>111</v>
      </c>
      <c r="BF295" s="44" t="s">
        <v>109</v>
      </c>
      <c r="BG295" s="10" t="s">
        <v>110</v>
      </c>
      <c r="BH295" s="12" t="s">
        <v>111</v>
      </c>
    </row>
    <row r="296" spans="1:60" x14ac:dyDescent="0.2">
      <c r="A296" s="2">
        <v>295</v>
      </c>
      <c r="B296" s="29">
        <v>44480</v>
      </c>
      <c r="C296" s="30"/>
      <c r="D296" s="30" t="str">
        <f t="shared" ca="1" si="12"/>
        <v>NA</v>
      </c>
      <c r="E296" s="31" t="str">
        <f t="shared" ca="1" si="13"/>
        <v>NA</v>
      </c>
      <c r="F296" s="66"/>
      <c r="G296" s="33" t="str">
        <f ca="1">IF(B295&lt;TODAY(), AVERAGE(A$8:A295), "NA")</f>
        <v>NA</v>
      </c>
      <c r="H296" s="31" t="str">
        <f ca="1">IF(B295&lt;TODAY(), AVERAGE(E$8:E295), "NA")</f>
        <v>NA</v>
      </c>
      <c r="I296" s="39" t="str">
        <f ca="1">IF(B295&lt;TODAY(), (SUMPRODUCT(A$8:A295,E$8:E295) - G296*SUM(E$8:E295) - H296*SUM(A$8:A295) + (A296-7)*G296*H296)/(SUMPRODUCT(A$8:A295,A$8:A295) - 2*G296*SUM(A$8:A295) + (A296-7)*G296*G296), "NA")</f>
        <v>NA</v>
      </c>
      <c r="J296" s="40" t="str">
        <f t="shared" ca="1" si="14"/>
        <v>NA</v>
      </c>
      <c r="L296" s="48" t="s">
        <v>112</v>
      </c>
      <c r="M296" s="49"/>
      <c r="N296" s="50">
        <v>44222</v>
      </c>
      <c r="O296" s="9" t="s">
        <v>4</v>
      </c>
      <c r="P296" s="51">
        <v>44252</v>
      </c>
      <c r="Q296" s="9">
        <v>30</v>
      </c>
      <c r="R296" s="52" t="s">
        <v>8</v>
      </c>
      <c r="S296" s="51">
        <v>44266</v>
      </c>
      <c r="T296" s="9">
        <v>44</v>
      </c>
      <c r="V296" s="48" t="s">
        <v>112</v>
      </c>
      <c r="W296" s="49"/>
      <c r="X296" s="50">
        <v>44222</v>
      </c>
      <c r="Y296" s="9" t="s">
        <v>4</v>
      </c>
      <c r="Z296" s="51">
        <v>44255</v>
      </c>
      <c r="AA296" s="9">
        <v>33</v>
      </c>
      <c r="AB296" s="52" t="s">
        <v>8</v>
      </c>
      <c r="AC296" s="51">
        <v>44275</v>
      </c>
      <c r="AD296" s="9">
        <v>53</v>
      </c>
      <c r="AF296" s="48" t="s">
        <v>112</v>
      </c>
      <c r="AG296" s="49"/>
      <c r="AH296" s="50">
        <v>44222</v>
      </c>
      <c r="AI296" s="9" t="s">
        <v>4</v>
      </c>
      <c r="AJ296" s="51">
        <v>44253</v>
      </c>
      <c r="AK296" s="9">
        <v>31</v>
      </c>
      <c r="AL296" s="52" t="s">
        <v>8</v>
      </c>
      <c r="AM296" s="51">
        <v>44268</v>
      </c>
      <c r="AN296" s="9">
        <v>46</v>
      </c>
      <c r="AP296" s="48" t="s">
        <v>112</v>
      </c>
      <c r="AQ296" s="49"/>
      <c r="AR296" s="50">
        <v>44222</v>
      </c>
      <c r="AS296" s="9" t="s">
        <v>4</v>
      </c>
      <c r="AT296" s="51">
        <v>44253</v>
      </c>
      <c r="AU296" s="9">
        <v>31</v>
      </c>
      <c r="AV296" s="52" t="s">
        <v>8</v>
      </c>
      <c r="AW296" s="51">
        <v>44261</v>
      </c>
      <c r="AX296" s="9">
        <v>39</v>
      </c>
      <c r="AZ296" s="48" t="s">
        <v>112</v>
      </c>
      <c r="BA296" s="49"/>
      <c r="BB296" s="50">
        <v>44222</v>
      </c>
      <c r="BC296" s="9" t="s">
        <v>4</v>
      </c>
      <c r="BD296" s="51">
        <v>44253</v>
      </c>
      <c r="BE296" s="9">
        <v>31</v>
      </c>
      <c r="BF296" s="52" t="s">
        <v>8</v>
      </c>
      <c r="BG296" s="51">
        <v>44261</v>
      </c>
      <c r="BH296" s="9">
        <v>39</v>
      </c>
    </row>
    <row r="297" spans="1:60" x14ac:dyDescent="0.2">
      <c r="A297" s="2">
        <v>296</v>
      </c>
      <c r="B297" s="29">
        <v>44481</v>
      </c>
      <c r="C297" s="30"/>
      <c r="D297" s="30" t="str">
        <f t="shared" ca="1" si="12"/>
        <v>NA</v>
      </c>
      <c r="E297" s="31" t="str">
        <f t="shared" ca="1" si="13"/>
        <v>NA</v>
      </c>
      <c r="F297" s="66"/>
      <c r="G297" s="33" t="str">
        <f ca="1">IF(B296&lt;TODAY(), AVERAGE(A$8:A296), "NA")</f>
        <v>NA</v>
      </c>
      <c r="H297" s="31" t="str">
        <f ca="1">IF(B296&lt;TODAY(), AVERAGE(E$8:E296), "NA")</f>
        <v>NA</v>
      </c>
      <c r="I297" s="39" t="str">
        <f ca="1">IF(B296&lt;TODAY(), (SUMPRODUCT(A$8:A296,E$8:E296) - G297*SUM(E$8:E296) - H297*SUM(A$8:A296) + (A297-7)*G297*H297)/(SUMPRODUCT(A$8:A296,A$8:A296) - 2*G297*SUM(A$8:A296) + (A297-7)*G297*G297), "NA")</f>
        <v>NA</v>
      </c>
      <c r="J297" s="40" t="str">
        <f t="shared" ca="1" si="14"/>
        <v>NA</v>
      </c>
      <c r="L297" s="53" t="s">
        <v>113</v>
      </c>
      <c r="M297" s="54"/>
      <c r="N297" s="55">
        <v>1250.6157142857141</v>
      </c>
      <c r="O297" s="17" t="s">
        <v>5</v>
      </c>
      <c r="P297" s="56">
        <v>44317</v>
      </c>
      <c r="Q297" s="17">
        <v>95</v>
      </c>
      <c r="R297" s="57" t="s">
        <v>9</v>
      </c>
      <c r="S297" s="56">
        <v>44343</v>
      </c>
      <c r="T297" s="17">
        <v>121</v>
      </c>
      <c r="V297" s="53" t="s">
        <v>113</v>
      </c>
      <c r="W297" s="54"/>
      <c r="X297" s="55">
        <v>1250.6157142857141</v>
      </c>
      <c r="Y297" s="17" t="s">
        <v>5</v>
      </c>
      <c r="Z297" s="56">
        <v>44329</v>
      </c>
      <c r="AA297" s="17">
        <v>107</v>
      </c>
      <c r="AB297" s="57" t="s">
        <v>9</v>
      </c>
      <c r="AC297" s="56">
        <v>44364</v>
      </c>
      <c r="AD297" s="17">
        <v>142</v>
      </c>
      <c r="AF297" s="53" t="s">
        <v>113</v>
      </c>
      <c r="AG297" s="54"/>
      <c r="AH297" s="55">
        <v>1250.6157142857141</v>
      </c>
      <c r="AI297" s="17" t="s">
        <v>5</v>
      </c>
      <c r="AJ297" s="56">
        <v>44317</v>
      </c>
      <c r="AK297" s="17">
        <v>95</v>
      </c>
      <c r="AL297" s="57" t="s">
        <v>9</v>
      </c>
      <c r="AM297" s="56">
        <v>44343</v>
      </c>
      <c r="AN297" s="17">
        <v>121</v>
      </c>
      <c r="AP297" s="53" t="s">
        <v>113</v>
      </c>
      <c r="AQ297" s="54"/>
      <c r="AR297" s="55">
        <v>1250.6157142857141</v>
      </c>
      <c r="AS297" s="17" t="s">
        <v>5</v>
      </c>
      <c r="AT297" s="56">
        <v>44289</v>
      </c>
      <c r="AU297" s="17">
        <v>67</v>
      </c>
      <c r="AV297" s="57" t="s">
        <v>9</v>
      </c>
      <c r="AW297" s="56">
        <v>44311</v>
      </c>
      <c r="AX297" s="17">
        <v>89</v>
      </c>
      <c r="AZ297" s="53" t="s">
        <v>113</v>
      </c>
      <c r="BA297" s="54"/>
      <c r="BB297" s="55">
        <v>1250.6157142857141</v>
      </c>
      <c r="BC297" s="17" t="s">
        <v>5</v>
      </c>
      <c r="BD297" s="56">
        <v>44287</v>
      </c>
      <c r="BE297" s="17">
        <v>65</v>
      </c>
      <c r="BF297" s="57" t="s">
        <v>9</v>
      </c>
      <c r="BG297" s="56">
        <v>44298</v>
      </c>
      <c r="BH297" s="17">
        <v>76</v>
      </c>
    </row>
    <row r="298" spans="1:60" x14ac:dyDescent="0.2">
      <c r="A298" s="2">
        <v>297</v>
      </c>
      <c r="B298" s="29">
        <v>44482</v>
      </c>
      <c r="C298" s="30"/>
      <c r="D298" s="30" t="str">
        <f t="shared" ca="1" si="12"/>
        <v>NA</v>
      </c>
      <c r="E298" s="31" t="str">
        <f t="shared" ca="1" si="13"/>
        <v>NA</v>
      </c>
      <c r="F298" s="66"/>
      <c r="G298" s="33" t="str">
        <f ca="1">IF(B297&lt;TODAY(), AVERAGE(A$8:A297), "NA")</f>
        <v>NA</v>
      </c>
      <c r="H298" s="31" t="str">
        <f ca="1">IF(B297&lt;TODAY(), AVERAGE(E$8:E297), "NA")</f>
        <v>NA</v>
      </c>
      <c r="I298" s="39" t="str">
        <f ca="1">IF(B297&lt;TODAY(), (SUMPRODUCT(A$8:A297,E$8:E297) - G298*SUM(E$8:E297) - H298*SUM(A$8:A297) + (A298-7)*G298*H298)/(SUMPRODUCT(A$8:A297,A$8:A297) - 2*G298*SUM(A$8:A297) + (A298-7)*G298*G298), "NA")</f>
        <v>NA</v>
      </c>
      <c r="J298" s="40" t="str">
        <f t="shared" ca="1" si="14"/>
        <v>NA</v>
      </c>
      <c r="L298" s="53" t="s">
        <v>114</v>
      </c>
      <c r="M298" s="54"/>
      <c r="N298" s="58">
        <v>36</v>
      </c>
      <c r="O298" s="17" t="s">
        <v>6</v>
      </c>
      <c r="P298" s="56">
        <v>44420</v>
      </c>
      <c r="Q298" s="17">
        <v>198</v>
      </c>
      <c r="R298" s="57" t="s">
        <v>10</v>
      </c>
      <c r="S298" s="56">
        <v>44478</v>
      </c>
      <c r="T298" s="17">
        <v>256</v>
      </c>
      <c r="V298" s="53" t="s">
        <v>115</v>
      </c>
      <c r="W298" s="54"/>
      <c r="X298" s="58">
        <v>1091.8954429978889</v>
      </c>
      <c r="Y298" s="17" t="s">
        <v>6</v>
      </c>
      <c r="Z298" s="56">
        <v>44441</v>
      </c>
      <c r="AA298" s="17">
        <v>219</v>
      </c>
      <c r="AB298" s="57" t="s">
        <v>10</v>
      </c>
      <c r="AC298" s="56">
        <v>44515</v>
      </c>
      <c r="AD298" s="17">
        <v>293</v>
      </c>
      <c r="AF298" s="53" t="s">
        <v>115</v>
      </c>
      <c r="AG298" s="54"/>
      <c r="AH298" s="58">
        <v>1250</v>
      </c>
      <c r="AI298" s="17" t="s">
        <v>6</v>
      </c>
      <c r="AJ298" s="56">
        <v>44420</v>
      </c>
      <c r="AK298" s="17">
        <v>198</v>
      </c>
      <c r="AL298" s="57" t="s">
        <v>10</v>
      </c>
      <c r="AM298" s="56">
        <v>44478</v>
      </c>
      <c r="AN298" s="17">
        <v>256</v>
      </c>
      <c r="AP298" s="53" t="s">
        <v>115</v>
      </c>
      <c r="AQ298" s="54"/>
      <c r="AR298" s="58">
        <v>2000</v>
      </c>
      <c r="AS298" s="17" t="s">
        <v>6</v>
      </c>
      <c r="AT298" s="56">
        <v>44356</v>
      </c>
      <c r="AU298" s="17">
        <v>134</v>
      </c>
      <c r="AV298" s="57" t="s">
        <v>10</v>
      </c>
      <c r="AW298" s="56">
        <v>44390</v>
      </c>
      <c r="AX298" s="17">
        <v>168</v>
      </c>
      <c r="AZ298" s="53" t="s">
        <v>115</v>
      </c>
      <c r="BA298" s="54"/>
      <c r="BB298" s="58">
        <v>3000</v>
      </c>
      <c r="BC298" s="17" t="s">
        <v>6</v>
      </c>
      <c r="BD298" s="56">
        <v>44329</v>
      </c>
      <c r="BE298" s="17">
        <v>107</v>
      </c>
      <c r="BF298" s="57" t="s">
        <v>10</v>
      </c>
      <c r="BG298" s="56">
        <v>44353</v>
      </c>
      <c r="BH298" s="17">
        <v>131</v>
      </c>
    </row>
    <row r="299" spans="1:60" x14ac:dyDescent="0.2">
      <c r="A299" s="2">
        <v>298</v>
      </c>
      <c r="B299" s="29">
        <v>44483</v>
      </c>
      <c r="C299" s="30"/>
      <c r="D299" s="30" t="str">
        <f t="shared" ca="1" si="12"/>
        <v>NA</v>
      </c>
      <c r="E299" s="31" t="str">
        <f t="shared" ca="1" si="13"/>
        <v>NA</v>
      </c>
      <c r="F299" s="66"/>
      <c r="G299" s="33" t="str">
        <f ca="1">IF(B298&lt;TODAY(), AVERAGE(A$8:A298), "NA")</f>
        <v>NA</v>
      </c>
      <c r="H299" s="31" t="str">
        <f ca="1">IF(B298&lt;TODAY(), AVERAGE(E$8:E298), "NA")</f>
        <v>NA</v>
      </c>
      <c r="I299" s="39" t="str">
        <f ca="1">IF(B298&lt;TODAY(), (SUMPRODUCT(A$8:A298,E$8:E298) - G299*SUM(E$8:E298) - H299*SUM(A$8:A298) + (A299-7)*G299*H299)/(SUMPRODUCT(A$8:A298,A$8:A298) - 2*G299*SUM(A$8:A298) + (A299-7)*G299*G299), "NA")</f>
        <v>NA</v>
      </c>
      <c r="J299" s="40" t="str">
        <f t="shared" ca="1" si="14"/>
        <v>NA</v>
      </c>
      <c r="L299" s="53" t="s">
        <v>116</v>
      </c>
      <c r="M299" s="54"/>
      <c r="N299" s="59">
        <v>32.307569106263216</v>
      </c>
      <c r="O299" s="17" t="s">
        <v>7</v>
      </c>
      <c r="P299" s="56">
        <v>44521</v>
      </c>
      <c r="Q299" s="17">
        <v>299</v>
      </c>
      <c r="R299" s="57" t="s">
        <v>11</v>
      </c>
      <c r="S299" s="56">
        <v>44610</v>
      </c>
      <c r="T299" s="17">
        <v>388</v>
      </c>
      <c r="V299" s="53" t="s">
        <v>117</v>
      </c>
      <c r="W299" s="54"/>
      <c r="X299" s="58">
        <v>0</v>
      </c>
      <c r="Y299" s="17" t="s">
        <v>7</v>
      </c>
      <c r="Z299" s="56">
        <v>44566</v>
      </c>
      <c r="AA299" s="17">
        <v>344</v>
      </c>
      <c r="AB299" s="57" t="s">
        <v>11</v>
      </c>
      <c r="AC299" s="56">
        <v>44664</v>
      </c>
      <c r="AD299" s="17">
        <v>442</v>
      </c>
      <c r="AF299" s="53" t="s">
        <v>117</v>
      </c>
      <c r="AG299" s="54"/>
      <c r="AH299" s="58">
        <v>5</v>
      </c>
      <c r="AI299" s="17" t="s">
        <v>7</v>
      </c>
      <c r="AJ299" s="56">
        <v>44521</v>
      </c>
      <c r="AK299" s="17">
        <v>299</v>
      </c>
      <c r="AL299" s="57" t="s">
        <v>11</v>
      </c>
      <c r="AM299" s="56">
        <v>44610</v>
      </c>
      <c r="AN299" s="17">
        <v>388</v>
      </c>
      <c r="AP299" s="53" t="s">
        <v>117</v>
      </c>
      <c r="AQ299" s="54"/>
      <c r="AR299" s="58">
        <v>29</v>
      </c>
      <c r="AS299" s="17" t="s">
        <v>7</v>
      </c>
      <c r="AT299" s="56">
        <v>44419</v>
      </c>
      <c r="AU299" s="17">
        <v>197</v>
      </c>
      <c r="AV299" s="57" t="s">
        <v>11</v>
      </c>
      <c r="AW299" s="56">
        <v>44472</v>
      </c>
      <c r="AX299" s="17">
        <v>250</v>
      </c>
      <c r="AZ299" s="53" t="s">
        <v>117</v>
      </c>
      <c r="BA299" s="54"/>
      <c r="BB299" s="58">
        <v>60</v>
      </c>
      <c r="BC299" s="17" t="s">
        <v>7</v>
      </c>
      <c r="BD299" s="56">
        <v>44372</v>
      </c>
      <c r="BE299" s="17">
        <v>150</v>
      </c>
      <c r="BF299" s="57" t="s">
        <v>11</v>
      </c>
      <c r="BG299" s="56">
        <v>44408</v>
      </c>
      <c r="BH299" s="17">
        <v>186</v>
      </c>
    </row>
    <row r="300" spans="1:60" x14ac:dyDescent="0.2">
      <c r="A300" s="2">
        <v>299</v>
      </c>
      <c r="B300" s="29">
        <v>44484</v>
      </c>
      <c r="C300" s="30"/>
      <c r="D300" s="30" t="str">
        <f t="shared" ca="1" si="12"/>
        <v>NA</v>
      </c>
      <c r="E300" s="31" t="str">
        <f t="shared" ca="1" si="13"/>
        <v>NA</v>
      </c>
      <c r="F300" s="66"/>
      <c r="G300" s="33" t="str">
        <f ca="1">IF(B299&lt;TODAY(), AVERAGE(A$8:A299), "NA")</f>
        <v>NA</v>
      </c>
      <c r="H300" s="31" t="str">
        <f ca="1">IF(B299&lt;TODAY(), AVERAGE(E$8:E299), "NA")</f>
        <v>NA</v>
      </c>
      <c r="I300" s="39" t="str">
        <f ca="1">IF(B299&lt;TODAY(), (SUMPRODUCT(A$8:A299,E$8:E299) - G300*SUM(E$8:E299) - H300*SUM(A$8:A299) + (A300-7)*G300*H300)/(SUMPRODUCT(A$8:A299,A$8:A299) - 2*G300*SUM(A$8:A299) + (A300-7)*G300*G300), "NA")</f>
        <v>NA</v>
      </c>
      <c r="J300" s="40" t="str">
        <f t="shared" ca="1" si="14"/>
        <v>NA</v>
      </c>
      <c r="L300" s="60" t="s">
        <v>118</v>
      </c>
      <c r="M300" s="61"/>
      <c r="N300" s="62">
        <v>-71.177044827586769</v>
      </c>
      <c r="O300" s="63" t="s">
        <v>119</v>
      </c>
      <c r="P300" s="64">
        <v>44282</v>
      </c>
      <c r="Q300" s="20">
        <v>60</v>
      </c>
      <c r="R300" s="65" t="s">
        <v>12</v>
      </c>
      <c r="S300" s="64">
        <v>44737</v>
      </c>
      <c r="T300" s="20">
        <v>515</v>
      </c>
      <c r="V300" s="60" t="s">
        <v>120</v>
      </c>
      <c r="W300" s="61"/>
      <c r="X300" s="63">
        <v>1091.8954429978889</v>
      </c>
      <c r="Y300" s="63" t="s">
        <v>119</v>
      </c>
      <c r="Z300" s="64">
        <v>44291</v>
      </c>
      <c r="AA300" s="20">
        <v>69</v>
      </c>
      <c r="AB300" s="65" t="s">
        <v>12</v>
      </c>
      <c r="AC300" s="64">
        <v>44814</v>
      </c>
      <c r="AD300" s="20">
        <v>592</v>
      </c>
      <c r="AF300" s="60" t="s">
        <v>120</v>
      </c>
      <c r="AG300" s="61"/>
      <c r="AH300" s="63">
        <v>1091.8954429978889</v>
      </c>
      <c r="AI300" s="63" t="s">
        <v>119</v>
      </c>
      <c r="AJ300" s="64">
        <v>44282</v>
      </c>
      <c r="AK300" s="20">
        <v>60</v>
      </c>
      <c r="AL300" s="65" t="s">
        <v>12</v>
      </c>
      <c r="AM300" s="64">
        <v>44739</v>
      </c>
      <c r="AN300" s="20">
        <v>517</v>
      </c>
      <c r="AP300" s="60" t="s">
        <v>120</v>
      </c>
      <c r="AQ300" s="61"/>
      <c r="AR300" s="63">
        <v>1091.8954429978889</v>
      </c>
      <c r="AS300" s="63" t="s">
        <v>119</v>
      </c>
      <c r="AT300" s="64">
        <v>44265</v>
      </c>
      <c r="AU300" s="20">
        <v>43</v>
      </c>
      <c r="AV300" s="65" t="s">
        <v>12</v>
      </c>
      <c r="AW300" s="64">
        <v>44558</v>
      </c>
      <c r="AX300" s="20">
        <v>336</v>
      </c>
      <c r="AZ300" s="60" t="s">
        <v>120</v>
      </c>
      <c r="BA300" s="61"/>
      <c r="BB300" s="63">
        <v>1091.8954429978889</v>
      </c>
      <c r="BC300" s="63" t="s">
        <v>119</v>
      </c>
      <c r="BD300" s="64">
        <v>44264</v>
      </c>
      <c r="BE300" s="20">
        <v>42</v>
      </c>
      <c r="BF300" s="65" t="s">
        <v>12</v>
      </c>
      <c r="BG300" s="64">
        <v>44463</v>
      </c>
      <c r="BH300" s="20">
        <v>241</v>
      </c>
    </row>
    <row r="301" spans="1:60" x14ac:dyDescent="0.2">
      <c r="A301" s="2">
        <v>300</v>
      </c>
      <c r="B301" s="29">
        <v>44485</v>
      </c>
      <c r="C301" s="30"/>
      <c r="D301" s="30" t="str">
        <f t="shared" ca="1" si="12"/>
        <v>NA</v>
      </c>
      <c r="E301" s="31" t="str">
        <f t="shared" ca="1" si="13"/>
        <v>NA</v>
      </c>
      <c r="F301" s="66"/>
      <c r="G301" s="33" t="str">
        <f ca="1">IF(B300&lt;TODAY(), AVERAGE(A$8:A300), "NA")</f>
        <v>NA</v>
      </c>
      <c r="H301" s="31" t="str">
        <f ca="1">IF(B300&lt;TODAY(), AVERAGE(E$8:E300), "NA")</f>
        <v>NA</v>
      </c>
      <c r="I301" s="39" t="str">
        <f ca="1">IF(B300&lt;TODAY(), (SUMPRODUCT(A$8:A300,E$8:E300) - G301*SUM(E$8:E300) - H301*SUM(A$8:A300) + (A301-7)*G301*H301)/(SUMPRODUCT(A$8:A300,A$8:A300) - 2*G301*SUM(A$8:A300) + (A301-7)*G301*G301), "NA")</f>
        <v>NA</v>
      </c>
      <c r="J301" s="40" t="str">
        <f t="shared" ca="1" si="14"/>
        <v>NA</v>
      </c>
      <c r="L301" s="35"/>
      <c r="M301" s="35"/>
      <c r="N301" s="35"/>
      <c r="O301" s="35"/>
      <c r="P301" s="35"/>
      <c r="Q301" s="35"/>
      <c r="R301" s="35"/>
      <c r="S301" s="35"/>
      <c r="T301" s="35"/>
      <c r="U301" s="25"/>
      <c r="W301" s="35"/>
      <c r="X301" s="35"/>
      <c r="Y301" s="35"/>
      <c r="Z301" s="35"/>
      <c r="AA301" s="35"/>
      <c r="AB301" s="35"/>
      <c r="AC301" s="35"/>
      <c r="AD301" s="35"/>
      <c r="AE301" s="35"/>
      <c r="AG301" s="35"/>
      <c r="AH301" s="35"/>
      <c r="AI301" s="35"/>
      <c r="AJ301" s="35"/>
      <c r="AK301" s="35"/>
      <c r="AL301" s="35"/>
      <c r="AM301" s="35"/>
      <c r="AN301" s="35"/>
      <c r="AO301" s="35"/>
      <c r="AQ301" s="5"/>
      <c r="AR301" s="5"/>
      <c r="AS301" s="5"/>
      <c r="AT301" s="5"/>
      <c r="AU301" s="5"/>
      <c r="AV301" s="5"/>
      <c r="AW301" s="5"/>
      <c r="AX301" s="5"/>
      <c r="AY301" s="5"/>
      <c r="BA301" s="5"/>
      <c r="BB301" s="5"/>
      <c r="BC301" s="5"/>
      <c r="BD301" s="5"/>
      <c r="BE301" s="5"/>
      <c r="BF301" s="5"/>
      <c r="BG301" s="5"/>
    </row>
    <row r="302" spans="1:60" x14ac:dyDescent="0.2">
      <c r="A302" s="2">
        <v>301</v>
      </c>
      <c r="B302" s="29">
        <v>44486</v>
      </c>
      <c r="C302" s="30"/>
      <c r="D302" s="30" t="str">
        <f t="shared" ca="1" si="12"/>
        <v>NA</v>
      </c>
      <c r="E302" s="31" t="str">
        <f t="shared" ca="1" si="13"/>
        <v>NA</v>
      </c>
      <c r="F302" s="66"/>
      <c r="G302" s="33" t="str">
        <f ca="1">IF(B301&lt;TODAY(), AVERAGE(A$8:A301), "NA")</f>
        <v>NA</v>
      </c>
      <c r="H302" s="31" t="str">
        <f ca="1">IF(B301&lt;TODAY(), AVERAGE(E$8:E301), "NA")</f>
        <v>NA</v>
      </c>
      <c r="I302" s="39" t="str">
        <f ca="1">IF(B301&lt;TODAY(), (SUMPRODUCT(A$8:A301,E$8:E301) - G302*SUM(E$8:E301) - H302*SUM(A$8:A301) + (A302-7)*G302*H302)/(SUMPRODUCT(A$8:A301,A$8:A301) - 2*G302*SUM(A$8:A301) + (A302-7)*G302*G302), "NA")</f>
        <v>NA</v>
      </c>
      <c r="J302" s="40" t="str">
        <f t="shared" ca="1" si="14"/>
        <v>NA</v>
      </c>
      <c r="L302" s="37" t="str">
        <f>CONCATENATE("Vaccination schedule based on 7 day average daily doses given as of ", MONTH(N304-1), "/", DAY(N304-1), "/", YEAR(N304-1))</f>
        <v>Vaccination schedule based on 7 day average daily doses given as of 1/24/2021</v>
      </c>
      <c r="M302" s="37"/>
      <c r="N302" s="37"/>
      <c r="O302" s="37"/>
      <c r="P302" s="37"/>
      <c r="Q302" s="37"/>
      <c r="R302" s="37"/>
      <c r="S302" s="37"/>
      <c r="T302" s="37"/>
      <c r="U302" s="38"/>
      <c r="V302" s="37" t="str">
        <f>CONCATENATE("Vaccination schedule based on hitting the predicted average of ", FIXED(1000*X306, -3), " doses per day as of ",  MONTH(X304-1), "/", DAY(X304-1), "/", YEAR(X304-1))</f>
        <v>Vaccination schedule based on hitting the predicted average of 1,045,000 doses per day as of 1/24/2021</v>
      </c>
      <c r="W302" s="37"/>
      <c r="X302" s="37"/>
      <c r="Y302" s="37"/>
      <c r="Z302" s="37"/>
      <c r="AA302" s="37"/>
      <c r="AB302" s="37"/>
      <c r="AC302" s="37"/>
      <c r="AD302" s="37"/>
      <c r="AE302" s="38"/>
      <c r="AF302" s="37" t="str">
        <f>CONCATENATE("Vaccination schedule based on hitting target of ", FIXED(1000*AH306,0), " doses per day")</f>
        <v>Vaccination schedule based on hitting target of 1,250,000 doses per day</v>
      </c>
      <c r="AG302" s="37"/>
      <c r="AH302" s="37"/>
      <c r="AI302" s="37"/>
      <c r="AJ302" s="37"/>
      <c r="AK302" s="37"/>
      <c r="AL302" s="37"/>
      <c r="AM302" s="37"/>
      <c r="AN302" s="37"/>
      <c r="AO302" s="38"/>
      <c r="AP302" s="37" t="str">
        <f>CONCATENATE("Vaccination schedule based on hitting target of ", FIXED(1000*AR306,0), " doses per day")</f>
        <v>Vaccination schedule based on hitting target of 2,000,000 doses per day</v>
      </c>
      <c r="AQ302" s="37"/>
      <c r="AR302" s="37"/>
      <c r="AS302" s="37"/>
      <c r="AT302" s="37"/>
      <c r="AU302" s="37"/>
      <c r="AV302" s="37"/>
      <c r="AW302" s="37"/>
      <c r="AX302" s="37"/>
      <c r="AZ302" s="36" t="str">
        <f>CONCATENATE("Vaccination schedule based on hitting target of ", FIXED(1000*BB306,0), " doses per day")</f>
        <v>Vaccination schedule based on hitting target of 3,000,000 doses per day</v>
      </c>
      <c r="BA302" s="36"/>
      <c r="BB302" s="36"/>
      <c r="BC302" s="36"/>
      <c r="BD302" s="36"/>
      <c r="BE302" s="36"/>
      <c r="BF302" s="36"/>
      <c r="BG302" s="36"/>
      <c r="BH302" s="36"/>
    </row>
    <row r="303" spans="1:60" x14ac:dyDescent="0.2">
      <c r="A303" s="2">
        <v>302</v>
      </c>
      <c r="B303" s="29">
        <v>44487</v>
      </c>
      <c r="C303" s="30"/>
      <c r="D303" s="30" t="str">
        <f t="shared" ca="1" si="12"/>
        <v>NA</v>
      </c>
      <c r="E303" s="31" t="str">
        <f t="shared" ca="1" si="13"/>
        <v>NA</v>
      </c>
      <c r="F303" s="66"/>
      <c r="G303" s="33" t="str">
        <f ca="1">IF(B302&lt;TODAY(), AVERAGE(A$8:A302), "NA")</f>
        <v>NA</v>
      </c>
      <c r="H303" s="31" t="str">
        <f ca="1">IF(B302&lt;TODAY(), AVERAGE(E$8:E302), "NA")</f>
        <v>NA</v>
      </c>
      <c r="I303" s="39" t="str">
        <f ca="1">IF(B302&lt;TODAY(), (SUMPRODUCT(A$8:A302,E$8:E302) - G303*SUM(E$8:E302) - H303*SUM(A$8:A302) + (A303-7)*G303*H303)/(SUMPRODUCT(A$8:A302,A$8:A302) - 2*G303*SUM(A$8:A302) + (A303-7)*G303*G303), "NA")</f>
        <v>NA</v>
      </c>
      <c r="J303" s="40" t="str">
        <f t="shared" ca="1" si="14"/>
        <v>NA</v>
      </c>
      <c r="L303" s="41" t="s">
        <v>108</v>
      </c>
      <c r="M303" s="42"/>
      <c r="N303" s="43"/>
      <c r="O303" s="44" t="s">
        <v>109</v>
      </c>
      <c r="P303" s="10" t="s">
        <v>110</v>
      </c>
      <c r="Q303" s="12" t="s">
        <v>111</v>
      </c>
      <c r="R303" s="44" t="s">
        <v>109</v>
      </c>
      <c r="S303" s="10" t="s">
        <v>110</v>
      </c>
      <c r="T303" s="12" t="s">
        <v>111</v>
      </c>
      <c r="V303" s="45" t="s">
        <v>108</v>
      </c>
      <c r="W303" s="46"/>
      <c r="X303" s="47"/>
      <c r="Y303" s="12" t="s">
        <v>109</v>
      </c>
      <c r="Z303" s="10" t="s">
        <v>110</v>
      </c>
      <c r="AA303" s="12" t="s">
        <v>111</v>
      </c>
      <c r="AB303" s="44" t="s">
        <v>109</v>
      </c>
      <c r="AC303" s="10" t="s">
        <v>110</v>
      </c>
      <c r="AD303" s="12" t="s">
        <v>111</v>
      </c>
      <c r="AF303" s="45" t="s">
        <v>108</v>
      </c>
      <c r="AG303" s="46"/>
      <c r="AH303" s="47"/>
      <c r="AI303" s="12" t="s">
        <v>109</v>
      </c>
      <c r="AJ303" s="10" t="s">
        <v>110</v>
      </c>
      <c r="AK303" s="12" t="s">
        <v>111</v>
      </c>
      <c r="AL303" s="44" t="s">
        <v>109</v>
      </c>
      <c r="AM303" s="10" t="s">
        <v>110</v>
      </c>
      <c r="AN303" s="12" t="s">
        <v>111</v>
      </c>
      <c r="AP303" s="45" t="s">
        <v>108</v>
      </c>
      <c r="AQ303" s="46"/>
      <c r="AR303" s="47"/>
      <c r="AS303" s="12" t="s">
        <v>109</v>
      </c>
      <c r="AT303" s="10" t="s">
        <v>110</v>
      </c>
      <c r="AU303" s="12" t="s">
        <v>111</v>
      </c>
      <c r="AV303" s="44" t="s">
        <v>109</v>
      </c>
      <c r="AW303" s="10" t="s">
        <v>110</v>
      </c>
      <c r="AX303" s="12" t="s">
        <v>111</v>
      </c>
      <c r="AZ303" s="45" t="s">
        <v>108</v>
      </c>
      <c r="BA303" s="46"/>
      <c r="BB303" s="47"/>
      <c r="BC303" s="12" t="s">
        <v>109</v>
      </c>
      <c r="BD303" s="10" t="s">
        <v>110</v>
      </c>
      <c r="BE303" s="12" t="s">
        <v>111</v>
      </c>
      <c r="BF303" s="44" t="s">
        <v>109</v>
      </c>
      <c r="BG303" s="10" t="s">
        <v>110</v>
      </c>
      <c r="BH303" s="12" t="s">
        <v>111</v>
      </c>
    </row>
    <row r="304" spans="1:60" x14ac:dyDescent="0.2">
      <c r="A304" s="2">
        <v>303</v>
      </c>
      <c r="B304" s="29">
        <v>44488</v>
      </c>
      <c r="C304" s="30"/>
      <c r="D304" s="30" t="str">
        <f t="shared" ca="1" si="12"/>
        <v>NA</v>
      </c>
      <c r="E304" s="31" t="str">
        <f t="shared" ca="1" si="13"/>
        <v>NA</v>
      </c>
      <c r="F304" s="66"/>
      <c r="G304" s="33" t="str">
        <f ca="1">IF(B303&lt;TODAY(), AVERAGE(A$8:A303), "NA")</f>
        <v>NA</v>
      </c>
      <c r="H304" s="31" t="str">
        <f ca="1">IF(B303&lt;TODAY(), AVERAGE(E$8:E303), "NA")</f>
        <v>NA</v>
      </c>
      <c r="I304" s="39" t="str">
        <f ca="1">IF(B303&lt;TODAY(), (SUMPRODUCT(A$8:A303,E$8:E303) - G304*SUM(E$8:E303) - H304*SUM(A$8:A303) + (A304-7)*G304*H304)/(SUMPRODUCT(A$8:A303,A$8:A303) - 2*G304*SUM(A$8:A303) + (A304-7)*G304*G304), "NA")</f>
        <v>NA</v>
      </c>
      <c r="J304" s="40" t="str">
        <f t="shared" ca="1" si="14"/>
        <v>NA</v>
      </c>
      <c r="L304" s="48" t="s">
        <v>112</v>
      </c>
      <c r="M304" s="49"/>
      <c r="N304" s="50">
        <v>44221</v>
      </c>
      <c r="O304" s="9" t="s">
        <v>4</v>
      </c>
      <c r="P304" s="51">
        <v>44253</v>
      </c>
      <c r="Q304" s="9">
        <v>32</v>
      </c>
      <c r="R304" s="52" t="s">
        <v>8</v>
      </c>
      <c r="S304" s="51">
        <v>44273</v>
      </c>
      <c r="T304" s="9">
        <v>52</v>
      </c>
      <c r="V304" s="48" t="s">
        <v>112</v>
      </c>
      <c r="W304" s="49"/>
      <c r="X304" s="50">
        <v>44221</v>
      </c>
      <c r="Y304" s="9" t="s">
        <v>4</v>
      </c>
      <c r="Z304" s="51">
        <v>44258</v>
      </c>
      <c r="AA304" s="9">
        <v>37</v>
      </c>
      <c r="AB304" s="52" t="s">
        <v>8</v>
      </c>
      <c r="AC304" s="51">
        <v>44277</v>
      </c>
      <c r="AD304" s="9">
        <v>56</v>
      </c>
      <c r="AF304" s="48" t="s">
        <v>112</v>
      </c>
      <c r="AG304" s="49"/>
      <c r="AH304" s="50">
        <v>44221</v>
      </c>
      <c r="AI304" s="9" t="s">
        <v>4</v>
      </c>
      <c r="AJ304" s="51">
        <v>44253</v>
      </c>
      <c r="AK304" s="9">
        <v>32</v>
      </c>
      <c r="AL304" s="52" t="s">
        <v>8</v>
      </c>
      <c r="AM304" s="51">
        <v>44268</v>
      </c>
      <c r="AN304" s="9">
        <v>47</v>
      </c>
      <c r="AP304" s="48" t="s">
        <v>112</v>
      </c>
      <c r="AQ304" s="49"/>
      <c r="AR304" s="50">
        <v>44221</v>
      </c>
      <c r="AS304" s="9" t="s">
        <v>4</v>
      </c>
      <c r="AT304" s="51">
        <v>44253</v>
      </c>
      <c r="AU304" s="9">
        <v>32</v>
      </c>
      <c r="AV304" s="52" t="s">
        <v>8</v>
      </c>
      <c r="AW304" s="51">
        <v>44262</v>
      </c>
      <c r="AX304" s="9">
        <v>41</v>
      </c>
      <c r="AZ304" s="48" t="s">
        <v>112</v>
      </c>
      <c r="BA304" s="49"/>
      <c r="BB304" s="50">
        <v>44221</v>
      </c>
      <c r="BC304" s="9" t="s">
        <v>4</v>
      </c>
      <c r="BD304" s="51">
        <v>44253</v>
      </c>
      <c r="BE304" s="9">
        <v>32</v>
      </c>
      <c r="BF304" s="52" t="s">
        <v>8</v>
      </c>
      <c r="BG304" s="51">
        <v>44262</v>
      </c>
      <c r="BH304" s="9">
        <v>41</v>
      </c>
    </row>
    <row r="305" spans="1:60" x14ac:dyDescent="0.2">
      <c r="A305" s="2">
        <v>304</v>
      </c>
      <c r="B305" s="29">
        <v>44489</v>
      </c>
      <c r="C305" s="30"/>
      <c r="D305" s="30" t="str">
        <f t="shared" ca="1" si="12"/>
        <v>NA</v>
      </c>
      <c r="E305" s="31" t="str">
        <f t="shared" ca="1" si="13"/>
        <v>NA</v>
      </c>
      <c r="F305" s="66"/>
      <c r="G305" s="33" t="str">
        <f ca="1">IF(B304&lt;TODAY(), AVERAGE(A$8:A304), "NA")</f>
        <v>NA</v>
      </c>
      <c r="H305" s="31" t="str">
        <f ca="1">IF(B304&lt;TODAY(), AVERAGE(E$8:E304), "NA")</f>
        <v>NA</v>
      </c>
      <c r="I305" s="39" t="str">
        <f ca="1">IF(B304&lt;TODAY(), (SUMPRODUCT(A$8:A304,E$8:E304) - G305*SUM(E$8:E304) - H305*SUM(A$8:A304) + (A305-7)*G305*H305)/(SUMPRODUCT(A$8:A304,A$8:A304) - 2*G305*SUM(A$8:A304) + (A305-7)*G305*G305), "NA")</f>
        <v>NA</v>
      </c>
      <c r="J305" s="40" t="str">
        <f t="shared" ca="1" si="14"/>
        <v>NA</v>
      </c>
      <c r="L305" s="53" t="s">
        <v>113</v>
      </c>
      <c r="M305" s="54"/>
      <c r="N305" s="55">
        <v>1155.7501428571427</v>
      </c>
      <c r="O305" s="17" t="s">
        <v>5</v>
      </c>
      <c r="P305" s="56">
        <v>44326</v>
      </c>
      <c r="Q305" s="17">
        <v>105</v>
      </c>
      <c r="R305" s="57" t="s">
        <v>9</v>
      </c>
      <c r="S305" s="56">
        <v>44352</v>
      </c>
      <c r="T305" s="17">
        <v>131</v>
      </c>
      <c r="V305" s="53" t="s">
        <v>113</v>
      </c>
      <c r="W305" s="54"/>
      <c r="X305" s="55">
        <v>1155.7501428571427</v>
      </c>
      <c r="Y305" s="17" t="s">
        <v>5</v>
      </c>
      <c r="Z305" s="56">
        <v>44334</v>
      </c>
      <c r="AA305" s="17">
        <v>113</v>
      </c>
      <c r="AB305" s="57" t="s">
        <v>9</v>
      </c>
      <c r="AC305" s="56">
        <v>44371</v>
      </c>
      <c r="AD305" s="17">
        <v>150</v>
      </c>
      <c r="AF305" s="53" t="s">
        <v>113</v>
      </c>
      <c r="AG305" s="54"/>
      <c r="AH305" s="55">
        <v>1155.7501428571427</v>
      </c>
      <c r="AI305" s="17" t="s">
        <v>5</v>
      </c>
      <c r="AJ305" s="56">
        <v>44317</v>
      </c>
      <c r="AK305" s="17">
        <v>96</v>
      </c>
      <c r="AL305" s="57" t="s">
        <v>9</v>
      </c>
      <c r="AM305" s="56">
        <v>44343</v>
      </c>
      <c r="AN305" s="17">
        <v>122</v>
      </c>
      <c r="AP305" s="53" t="s">
        <v>113</v>
      </c>
      <c r="AQ305" s="54"/>
      <c r="AR305" s="55">
        <v>1155.7501428571427</v>
      </c>
      <c r="AS305" s="17" t="s">
        <v>5</v>
      </c>
      <c r="AT305" s="56">
        <v>44289</v>
      </c>
      <c r="AU305" s="17">
        <v>68</v>
      </c>
      <c r="AV305" s="57" t="s">
        <v>9</v>
      </c>
      <c r="AW305" s="56">
        <v>44312</v>
      </c>
      <c r="AX305" s="17">
        <v>91</v>
      </c>
      <c r="AZ305" s="53" t="s">
        <v>113</v>
      </c>
      <c r="BA305" s="54"/>
      <c r="BB305" s="55">
        <v>1155.7501428571427</v>
      </c>
      <c r="BC305" s="17" t="s">
        <v>5</v>
      </c>
      <c r="BD305" s="56">
        <v>44287</v>
      </c>
      <c r="BE305" s="17">
        <v>66</v>
      </c>
      <c r="BF305" s="57" t="s">
        <v>9</v>
      </c>
      <c r="BG305" s="56">
        <v>44299</v>
      </c>
      <c r="BH305" s="17">
        <v>78</v>
      </c>
    </row>
    <row r="306" spans="1:60" x14ac:dyDescent="0.2">
      <c r="A306" s="2">
        <v>305</v>
      </c>
      <c r="B306" s="29">
        <v>44490</v>
      </c>
      <c r="C306" s="30"/>
      <c r="D306" s="30" t="str">
        <f t="shared" ca="1" si="12"/>
        <v>NA</v>
      </c>
      <c r="E306" s="31" t="str">
        <f t="shared" ca="1" si="13"/>
        <v>NA</v>
      </c>
      <c r="F306" s="66"/>
      <c r="G306" s="33" t="str">
        <f ca="1">IF(B305&lt;TODAY(), AVERAGE(A$8:A305), "NA")</f>
        <v>NA</v>
      </c>
      <c r="H306" s="31" t="str">
        <f ca="1">IF(B305&lt;TODAY(), AVERAGE(E$8:E305), "NA")</f>
        <v>NA</v>
      </c>
      <c r="I306" s="39" t="str">
        <f ca="1">IF(B305&lt;TODAY(), (SUMPRODUCT(A$8:A305,E$8:E305) - G306*SUM(E$8:E305) - H306*SUM(A$8:A305) + (A306-7)*G306*H306)/(SUMPRODUCT(A$8:A305,A$8:A305) - 2*G306*SUM(A$8:A305) + (A306-7)*G306*G306), "NA")</f>
        <v>NA</v>
      </c>
      <c r="J306" s="40" t="str">
        <f t="shared" ca="1" si="14"/>
        <v>NA</v>
      </c>
      <c r="L306" s="53" t="s">
        <v>114</v>
      </c>
      <c r="M306" s="54"/>
      <c r="N306" s="58">
        <v>35</v>
      </c>
      <c r="O306" s="17" t="s">
        <v>6</v>
      </c>
      <c r="P306" s="56">
        <v>44433</v>
      </c>
      <c r="Q306" s="17">
        <v>212</v>
      </c>
      <c r="R306" s="57" t="s">
        <v>10</v>
      </c>
      <c r="S306" s="56">
        <v>44493</v>
      </c>
      <c r="T306" s="17">
        <v>272</v>
      </c>
      <c r="V306" s="53" t="s">
        <v>115</v>
      </c>
      <c r="W306" s="54"/>
      <c r="X306" s="58">
        <v>1045.0872142857143</v>
      </c>
      <c r="Y306" s="17" t="s">
        <v>6</v>
      </c>
      <c r="Z306" s="56">
        <v>44453</v>
      </c>
      <c r="AA306" s="17">
        <v>232</v>
      </c>
      <c r="AB306" s="57" t="s">
        <v>10</v>
      </c>
      <c r="AC306" s="56">
        <v>44526</v>
      </c>
      <c r="AD306" s="17">
        <v>305</v>
      </c>
      <c r="AF306" s="53" t="s">
        <v>115</v>
      </c>
      <c r="AG306" s="54"/>
      <c r="AH306" s="58">
        <v>1250</v>
      </c>
      <c r="AI306" s="17" t="s">
        <v>6</v>
      </c>
      <c r="AJ306" s="56">
        <v>44420</v>
      </c>
      <c r="AK306" s="17">
        <v>199</v>
      </c>
      <c r="AL306" s="57" t="s">
        <v>10</v>
      </c>
      <c r="AM306" s="56">
        <v>44478</v>
      </c>
      <c r="AN306" s="17">
        <v>257</v>
      </c>
      <c r="AP306" s="53" t="s">
        <v>115</v>
      </c>
      <c r="AQ306" s="54"/>
      <c r="AR306" s="58">
        <v>2000</v>
      </c>
      <c r="AS306" s="17" t="s">
        <v>6</v>
      </c>
      <c r="AT306" s="56">
        <v>44357</v>
      </c>
      <c r="AU306" s="17">
        <v>136</v>
      </c>
      <c r="AV306" s="57" t="s">
        <v>10</v>
      </c>
      <c r="AW306" s="56">
        <v>44390</v>
      </c>
      <c r="AX306" s="17">
        <v>169</v>
      </c>
      <c r="AZ306" s="53" t="s">
        <v>115</v>
      </c>
      <c r="BA306" s="54"/>
      <c r="BB306" s="58">
        <v>3000</v>
      </c>
      <c r="BC306" s="17" t="s">
        <v>6</v>
      </c>
      <c r="BD306" s="56">
        <v>44329</v>
      </c>
      <c r="BE306" s="17">
        <v>108</v>
      </c>
      <c r="BF306" s="57" t="s">
        <v>10</v>
      </c>
      <c r="BG306" s="56">
        <v>44354</v>
      </c>
      <c r="BH306" s="17">
        <v>133</v>
      </c>
    </row>
    <row r="307" spans="1:60" x14ac:dyDescent="0.2">
      <c r="A307" s="2">
        <v>306</v>
      </c>
      <c r="B307" s="29">
        <v>44491</v>
      </c>
      <c r="C307" s="30"/>
      <c r="D307" s="30" t="str">
        <f t="shared" ca="1" si="12"/>
        <v>NA</v>
      </c>
      <c r="E307" s="31" t="str">
        <f t="shared" ca="1" si="13"/>
        <v>NA</v>
      </c>
      <c r="F307" s="66"/>
      <c r="G307" s="33" t="str">
        <f ca="1">IF(B306&lt;TODAY(), AVERAGE(A$8:A306), "NA")</f>
        <v>NA</v>
      </c>
      <c r="H307" s="31" t="str">
        <f ca="1">IF(B306&lt;TODAY(), AVERAGE(E$8:E306), "NA")</f>
        <v>NA</v>
      </c>
      <c r="I307" s="39" t="str">
        <f ca="1">IF(B306&lt;TODAY(), (SUMPRODUCT(A$8:A306,E$8:E306) - G307*SUM(E$8:E306) - H307*SUM(A$8:A306) + (A307-7)*G307*H307)/(SUMPRODUCT(A$8:A306,A$8:A306) - 2*G307*SUM(A$8:A306) + (A307-7)*G307*G307), "NA")</f>
        <v>NA</v>
      </c>
      <c r="J307" s="40" t="str">
        <f t="shared" ca="1" si="14"/>
        <v>NA</v>
      </c>
      <c r="L307" s="53" t="s">
        <v>116</v>
      </c>
      <c r="M307" s="54"/>
      <c r="N307" s="59">
        <v>31.544376495425759</v>
      </c>
      <c r="O307" s="17" t="s">
        <v>7</v>
      </c>
      <c r="P307" s="56">
        <v>44540</v>
      </c>
      <c r="Q307" s="17">
        <v>319</v>
      </c>
      <c r="R307" s="57" t="s">
        <v>11</v>
      </c>
      <c r="S307" s="56">
        <v>44635</v>
      </c>
      <c r="T307" s="17">
        <v>414</v>
      </c>
      <c r="V307" s="53" t="s">
        <v>117</v>
      </c>
      <c r="W307" s="54"/>
      <c r="X307" s="58">
        <v>0</v>
      </c>
      <c r="Y307" s="17" t="s">
        <v>7</v>
      </c>
      <c r="Z307" s="56">
        <v>44576</v>
      </c>
      <c r="AA307" s="17">
        <v>355</v>
      </c>
      <c r="AB307" s="57" t="s">
        <v>11</v>
      </c>
      <c r="AC307" s="56">
        <v>44678</v>
      </c>
      <c r="AD307" s="17">
        <v>457</v>
      </c>
      <c r="AF307" s="53" t="s">
        <v>117</v>
      </c>
      <c r="AG307" s="54"/>
      <c r="AH307" s="58">
        <v>7</v>
      </c>
      <c r="AI307" s="17" t="s">
        <v>7</v>
      </c>
      <c r="AJ307" s="56">
        <v>44521</v>
      </c>
      <c r="AK307" s="17">
        <v>300</v>
      </c>
      <c r="AL307" s="57" t="s">
        <v>11</v>
      </c>
      <c r="AM307" s="56">
        <v>44610</v>
      </c>
      <c r="AN307" s="17">
        <v>389</v>
      </c>
      <c r="AP307" s="53" t="s">
        <v>117</v>
      </c>
      <c r="AQ307" s="54"/>
      <c r="AR307" s="58">
        <v>31</v>
      </c>
      <c r="AS307" s="17" t="s">
        <v>7</v>
      </c>
      <c r="AT307" s="56">
        <v>44420</v>
      </c>
      <c r="AU307" s="17">
        <v>199</v>
      </c>
      <c r="AV307" s="57" t="s">
        <v>11</v>
      </c>
      <c r="AW307" s="56">
        <v>44473</v>
      </c>
      <c r="AX307" s="17">
        <v>252</v>
      </c>
      <c r="AZ307" s="53" t="s">
        <v>117</v>
      </c>
      <c r="BA307" s="54"/>
      <c r="BB307" s="58">
        <v>62</v>
      </c>
      <c r="BC307" s="17" t="s">
        <v>7</v>
      </c>
      <c r="BD307" s="56">
        <v>44372</v>
      </c>
      <c r="BE307" s="17">
        <v>151</v>
      </c>
      <c r="BF307" s="57" t="s">
        <v>11</v>
      </c>
      <c r="BG307" s="56">
        <v>44409</v>
      </c>
      <c r="BH307" s="17">
        <v>188</v>
      </c>
    </row>
    <row r="308" spans="1:60" x14ac:dyDescent="0.2">
      <c r="A308" s="2">
        <v>307</v>
      </c>
      <c r="B308" s="29">
        <v>44492</v>
      </c>
      <c r="C308" s="30"/>
      <c r="D308" s="30" t="str">
        <f t="shared" ca="1" si="12"/>
        <v>NA</v>
      </c>
      <c r="E308" s="31" t="str">
        <f t="shared" ca="1" si="13"/>
        <v>NA</v>
      </c>
      <c r="F308" s="66"/>
      <c r="G308" s="33" t="str">
        <f ca="1">IF(B307&lt;TODAY(), AVERAGE(A$8:A307), "NA")</f>
        <v>NA</v>
      </c>
      <c r="H308" s="31" t="str">
        <f ca="1">IF(B307&lt;TODAY(), AVERAGE(E$8:E307), "NA")</f>
        <v>NA</v>
      </c>
      <c r="I308" s="39" t="str">
        <f ca="1">IF(B307&lt;TODAY(), (SUMPRODUCT(A$8:A307,E$8:E307) - G308*SUM(E$8:E307) - H308*SUM(A$8:A307) + (A308-7)*G308*H308)/(SUMPRODUCT(A$8:A307,A$8:A307) - 2*G308*SUM(A$8:A307) + (A308-7)*G308*G308), "NA")</f>
        <v>NA</v>
      </c>
      <c r="J308" s="40" t="str">
        <f t="shared" ca="1" si="14"/>
        <v>NA</v>
      </c>
      <c r="L308" s="60" t="s">
        <v>118</v>
      </c>
      <c r="M308" s="61"/>
      <c r="N308" s="62">
        <v>-58.965963054187341</v>
      </c>
      <c r="O308" s="63" t="s">
        <v>119</v>
      </c>
      <c r="P308" s="64">
        <v>44287</v>
      </c>
      <c r="Q308" s="20">
        <v>66</v>
      </c>
      <c r="R308" s="65" t="s">
        <v>12</v>
      </c>
      <c r="S308" s="64">
        <v>44776</v>
      </c>
      <c r="T308" s="20">
        <v>555</v>
      </c>
      <c r="V308" s="60" t="s">
        <v>120</v>
      </c>
      <c r="W308" s="61"/>
      <c r="X308" s="63">
        <v>1045.0872142857143</v>
      </c>
      <c r="Y308" s="63" t="s">
        <v>119</v>
      </c>
      <c r="Z308" s="64">
        <v>44294</v>
      </c>
      <c r="AA308" s="20">
        <v>73</v>
      </c>
      <c r="AB308" s="65" t="s">
        <v>12</v>
      </c>
      <c r="AC308" s="64">
        <v>44837</v>
      </c>
      <c r="AD308" s="20">
        <v>616</v>
      </c>
      <c r="AF308" s="60" t="s">
        <v>120</v>
      </c>
      <c r="AG308" s="61"/>
      <c r="AH308" s="63">
        <v>1045.0872142857143</v>
      </c>
      <c r="AI308" s="63" t="s">
        <v>119</v>
      </c>
      <c r="AJ308" s="64">
        <v>44282</v>
      </c>
      <c r="AK308" s="20">
        <v>61</v>
      </c>
      <c r="AL308" s="65" t="s">
        <v>12</v>
      </c>
      <c r="AM308" s="64">
        <v>44739</v>
      </c>
      <c r="AN308" s="20">
        <v>518</v>
      </c>
      <c r="AP308" s="60" t="s">
        <v>120</v>
      </c>
      <c r="AQ308" s="61"/>
      <c r="AR308" s="63">
        <v>1045.0872142857143</v>
      </c>
      <c r="AS308" s="63" t="s">
        <v>119</v>
      </c>
      <c r="AT308" s="64">
        <v>44266</v>
      </c>
      <c r="AU308" s="20">
        <v>45</v>
      </c>
      <c r="AV308" s="65" t="s">
        <v>12</v>
      </c>
      <c r="AW308" s="64">
        <v>44558</v>
      </c>
      <c r="AX308" s="20">
        <v>337</v>
      </c>
      <c r="AZ308" s="60" t="s">
        <v>120</v>
      </c>
      <c r="BA308" s="61"/>
      <c r="BB308" s="63">
        <v>1045.0872142857143</v>
      </c>
      <c r="BC308" s="63" t="s">
        <v>119</v>
      </c>
      <c r="BD308" s="64">
        <v>44264</v>
      </c>
      <c r="BE308" s="20">
        <v>43</v>
      </c>
      <c r="BF308" s="65" t="s">
        <v>12</v>
      </c>
      <c r="BG308" s="64">
        <v>44464</v>
      </c>
      <c r="BH308" s="20">
        <v>243</v>
      </c>
    </row>
    <row r="309" spans="1:60" x14ac:dyDescent="0.2">
      <c r="A309" s="2">
        <v>308</v>
      </c>
      <c r="B309" s="29">
        <v>44493</v>
      </c>
      <c r="C309" s="30"/>
      <c r="D309" s="30" t="str">
        <f t="shared" ca="1" si="12"/>
        <v>NA</v>
      </c>
      <c r="E309" s="31" t="str">
        <f t="shared" ca="1" si="13"/>
        <v>NA</v>
      </c>
      <c r="F309" s="66"/>
      <c r="G309" s="33" t="str">
        <f ca="1">IF(B308&lt;TODAY(), AVERAGE(A$8:A308), "NA")</f>
        <v>NA</v>
      </c>
      <c r="H309" s="31" t="str">
        <f ca="1">IF(B308&lt;TODAY(), AVERAGE(E$8:E308), "NA")</f>
        <v>NA</v>
      </c>
      <c r="I309" s="39" t="str">
        <f ca="1">IF(B308&lt;TODAY(), (SUMPRODUCT(A$8:A308,E$8:E308) - G309*SUM(E$8:E308) - H309*SUM(A$8:A308) + (A309-7)*G309*H309)/(SUMPRODUCT(A$8:A308,A$8:A308) - 2*G309*SUM(A$8:A308) + (A309-7)*G309*G309), "NA")</f>
        <v>NA</v>
      </c>
      <c r="J309" s="40" t="str">
        <f t="shared" ca="1" si="14"/>
        <v>NA</v>
      </c>
      <c r="L309" s="35"/>
      <c r="M309" s="35"/>
      <c r="N309" s="35"/>
      <c r="O309" s="35"/>
      <c r="P309" s="35"/>
      <c r="Q309" s="35"/>
      <c r="R309" s="35"/>
      <c r="S309" s="35"/>
      <c r="T309" s="35"/>
      <c r="U309" s="25"/>
      <c r="W309" s="35"/>
      <c r="X309" s="35"/>
      <c r="Y309" s="35"/>
      <c r="Z309" s="35"/>
      <c r="AA309" s="35"/>
      <c r="AB309" s="35"/>
      <c r="AC309" s="35"/>
      <c r="AD309" s="35"/>
      <c r="AE309" s="35"/>
      <c r="AG309" s="35"/>
      <c r="AH309" s="35"/>
      <c r="AI309" s="35"/>
      <c r="AJ309" s="35"/>
      <c r="AK309" s="35"/>
      <c r="AL309" s="35"/>
      <c r="AM309" s="35"/>
      <c r="AN309" s="35"/>
      <c r="AO309" s="35"/>
      <c r="AQ309" s="5"/>
      <c r="AR309" s="5"/>
      <c r="AS309" s="5"/>
      <c r="AT309" s="5"/>
      <c r="AU309" s="5"/>
      <c r="AV309" s="5"/>
      <c r="AW309" s="5"/>
      <c r="AX309" s="5"/>
      <c r="AY309" s="5"/>
      <c r="BA309" s="5"/>
      <c r="BB309" s="5"/>
      <c r="BC309" s="5"/>
      <c r="BD309" s="5"/>
      <c r="BE309" s="5"/>
      <c r="BF309" s="5"/>
      <c r="BG309" s="5"/>
    </row>
    <row r="310" spans="1:60" x14ac:dyDescent="0.2">
      <c r="A310" s="2">
        <v>309</v>
      </c>
      <c r="B310" s="29">
        <v>44494</v>
      </c>
      <c r="C310" s="30"/>
      <c r="D310" s="30" t="str">
        <f t="shared" ca="1" si="12"/>
        <v>NA</v>
      </c>
      <c r="E310" s="31" t="str">
        <f t="shared" ca="1" si="13"/>
        <v>NA</v>
      </c>
      <c r="F310" s="66"/>
      <c r="G310" s="33" t="str">
        <f ca="1">IF(B309&lt;TODAY(), AVERAGE(A$8:A309), "NA")</f>
        <v>NA</v>
      </c>
      <c r="H310" s="31" t="str">
        <f ca="1">IF(B309&lt;TODAY(), AVERAGE(E$8:E309), "NA")</f>
        <v>NA</v>
      </c>
      <c r="I310" s="39" t="str">
        <f ca="1">IF(B309&lt;TODAY(), (SUMPRODUCT(A$8:A309,E$8:E309) - G310*SUM(E$8:E309) - H310*SUM(A$8:A309) + (A310-7)*G310*H310)/(SUMPRODUCT(A$8:A309,A$8:A309) - 2*G310*SUM(A$8:A309) + (A310-7)*G310*G310), "NA")</f>
        <v>NA</v>
      </c>
      <c r="J310" s="40" t="str">
        <f t="shared" ca="1" si="14"/>
        <v>NA</v>
      </c>
      <c r="L310" s="37" t="str">
        <f>CONCATENATE("Vaccination schedule based on 7 day average daily doses given as of ", MONTH(N312-1), "/", DAY(N312-1), "/", YEAR(N312-1))</f>
        <v>Vaccination schedule based on 7 day average daily doses given as of 1/23/2021</v>
      </c>
      <c r="M310" s="37"/>
      <c r="N310" s="37"/>
      <c r="O310" s="37"/>
      <c r="P310" s="37"/>
      <c r="Q310" s="37"/>
      <c r="R310" s="37"/>
      <c r="S310" s="37"/>
      <c r="T310" s="37"/>
      <c r="U310" s="38"/>
      <c r="V310" s="37" t="str">
        <f>CONCATENATE("Vaccination schedule based on hitting the predicted average of ", FIXED(1000*X314, -3), " doses per day as of ",  MONTH(X312-1), "/", DAY(X312-1), "/", YEAR(X312-1))</f>
        <v>Vaccination schedule based on hitting the predicted average of 1,006,000 doses per day as of 1/23/2021</v>
      </c>
      <c r="W310" s="37"/>
      <c r="X310" s="37"/>
      <c r="Y310" s="37"/>
      <c r="Z310" s="37"/>
      <c r="AA310" s="37"/>
      <c r="AB310" s="37"/>
      <c r="AC310" s="37"/>
      <c r="AD310" s="37"/>
      <c r="AE310" s="38"/>
      <c r="AF310" s="37" t="str">
        <f>CONCATENATE("Vaccination schedule based on hitting target of ", FIXED(1000*AH314,0), " doses per day")</f>
        <v>Vaccination schedule based on hitting target of 1,250,000 doses per day</v>
      </c>
      <c r="AG310" s="37"/>
      <c r="AH310" s="37"/>
      <c r="AI310" s="37"/>
      <c r="AJ310" s="37"/>
      <c r="AK310" s="37"/>
      <c r="AL310" s="37"/>
      <c r="AM310" s="37"/>
      <c r="AN310" s="37"/>
      <c r="AO310" s="38"/>
      <c r="AP310" s="37" t="str">
        <f>CONCATENATE("Vaccination schedule based on hitting target of ", FIXED(1000*AR314,0), " doses per day")</f>
        <v>Vaccination schedule based on hitting target of 2,000,000 doses per day</v>
      </c>
      <c r="AQ310" s="37"/>
      <c r="AR310" s="37"/>
      <c r="AS310" s="37"/>
      <c r="AT310" s="37"/>
      <c r="AU310" s="37"/>
      <c r="AV310" s="37"/>
      <c r="AW310" s="37"/>
      <c r="AX310" s="37"/>
      <c r="AZ310" s="36" t="str">
        <f>CONCATENATE("Vaccination schedule based on hitting target of ", FIXED(1000*BB314,0), " doses per day")</f>
        <v>Vaccination schedule based on hitting target of 3,000,000 doses per day</v>
      </c>
      <c r="BA310" s="36"/>
      <c r="BB310" s="36"/>
      <c r="BC310" s="36"/>
      <c r="BD310" s="36"/>
      <c r="BE310" s="36"/>
      <c r="BF310" s="36"/>
      <c r="BG310" s="36"/>
      <c r="BH310" s="36"/>
    </row>
    <row r="311" spans="1:60" x14ac:dyDescent="0.2">
      <c r="A311" s="2">
        <v>310</v>
      </c>
      <c r="B311" s="29">
        <v>44495</v>
      </c>
      <c r="C311" s="30"/>
      <c r="D311" s="30" t="str">
        <f t="shared" ca="1" si="12"/>
        <v>NA</v>
      </c>
      <c r="E311" s="31" t="str">
        <f t="shared" ca="1" si="13"/>
        <v>NA</v>
      </c>
      <c r="F311" s="66"/>
      <c r="G311" s="33" t="str">
        <f ca="1">IF(B310&lt;TODAY(), AVERAGE(A$8:A310), "NA")</f>
        <v>NA</v>
      </c>
      <c r="H311" s="31" t="str">
        <f ca="1">IF(B310&lt;TODAY(), AVERAGE(E$8:E310), "NA")</f>
        <v>NA</v>
      </c>
      <c r="I311" s="39" t="str">
        <f ca="1">IF(B310&lt;TODAY(), (SUMPRODUCT(A$8:A310,E$8:E310) - G311*SUM(E$8:E310) - H311*SUM(A$8:A310) + (A311-7)*G311*H311)/(SUMPRODUCT(A$8:A310,A$8:A310) - 2*G311*SUM(A$8:A310) + (A311-7)*G311*G311), "NA")</f>
        <v>NA</v>
      </c>
      <c r="J311" s="40" t="str">
        <f t="shared" ca="1" si="14"/>
        <v>NA</v>
      </c>
      <c r="L311" s="41" t="s">
        <v>108</v>
      </c>
      <c r="M311" s="42"/>
      <c r="N311" s="43"/>
      <c r="O311" s="44" t="s">
        <v>109</v>
      </c>
      <c r="P311" s="10" t="s">
        <v>110</v>
      </c>
      <c r="Q311" s="12" t="s">
        <v>111</v>
      </c>
      <c r="R311" s="44" t="s">
        <v>109</v>
      </c>
      <c r="S311" s="10" t="s">
        <v>110</v>
      </c>
      <c r="T311" s="12" t="s">
        <v>111</v>
      </c>
      <c r="V311" s="45" t="s">
        <v>108</v>
      </c>
      <c r="W311" s="46"/>
      <c r="X311" s="47"/>
      <c r="Y311" s="12" t="s">
        <v>109</v>
      </c>
      <c r="Z311" s="10" t="s">
        <v>110</v>
      </c>
      <c r="AA311" s="12" t="s">
        <v>111</v>
      </c>
      <c r="AB311" s="44" t="s">
        <v>109</v>
      </c>
      <c r="AC311" s="10" t="s">
        <v>110</v>
      </c>
      <c r="AD311" s="12" t="s">
        <v>111</v>
      </c>
      <c r="AF311" s="45" t="s">
        <v>108</v>
      </c>
      <c r="AG311" s="46"/>
      <c r="AH311" s="47"/>
      <c r="AI311" s="12" t="s">
        <v>109</v>
      </c>
      <c r="AJ311" s="10" t="s">
        <v>110</v>
      </c>
      <c r="AK311" s="12" t="s">
        <v>111</v>
      </c>
      <c r="AL311" s="44" t="s">
        <v>109</v>
      </c>
      <c r="AM311" s="10" t="s">
        <v>110</v>
      </c>
      <c r="AN311" s="12" t="s">
        <v>111</v>
      </c>
      <c r="AP311" s="45" t="s">
        <v>108</v>
      </c>
      <c r="AQ311" s="46"/>
      <c r="AR311" s="47"/>
      <c r="AS311" s="12" t="s">
        <v>109</v>
      </c>
      <c r="AT311" s="10" t="s">
        <v>110</v>
      </c>
      <c r="AU311" s="12" t="s">
        <v>111</v>
      </c>
      <c r="AV311" s="44" t="s">
        <v>109</v>
      </c>
      <c r="AW311" s="10" t="s">
        <v>110</v>
      </c>
      <c r="AX311" s="12" t="s">
        <v>111</v>
      </c>
      <c r="AZ311" s="45" t="s">
        <v>108</v>
      </c>
      <c r="BA311" s="46"/>
      <c r="BB311" s="47"/>
      <c r="BC311" s="12" t="s">
        <v>109</v>
      </c>
      <c r="BD311" s="10" t="s">
        <v>110</v>
      </c>
      <c r="BE311" s="12" t="s">
        <v>111</v>
      </c>
      <c r="BF311" s="44" t="s">
        <v>109</v>
      </c>
      <c r="BG311" s="10" t="s">
        <v>110</v>
      </c>
      <c r="BH311" s="12" t="s">
        <v>111</v>
      </c>
    </row>
    <row r="312" spans="1:60" x14ac:dyDescent="0.2">
      <c r="A312" s="2">
        <v>311</v>
      </c>
      <c r="B312" s="29">
        <v>44496</v>
      </c>
      <c r="C312" s="30"/>
      <c r="D312" s="30" t="str">
        <f t="shared" ca="1" si="12"/>
        <v>NA</v>
      </c>
      <c r="E312" s="31" t="str">
        <f t="shared" ca="1" si="13"/>
        <v>NA</v>
      </c>
      <c r="F312" s="66"/>
      <c r="G312" s="33" t="str">
        <f ca="1">IF(B311&lt;TODAY(), AVERAGE(A$8:A311), "NA")</f>
        <v>NA</v>
      </c>
      <c r="H312" s="31" t="str">
        <f ca="1">IF(B311&lt;TODAY(), AVERAGE(E$8:E311), "NA")</f>
        <v>NA</v>
      </c>
      <c r="I312" s="39" t="str">
        <f ca="1">IF(B311&lt;TODAY(), (SUMPRODUCT(A$8:A311,E$8:E311) - G312*SUM(E$8:E311) - H312*SUM(A$8:A311) + (A312-7)*G312*H312)/(SUMPRODUCT(A$8:A311,A$8:A311) - 2*G312*SUM(A$8:A311) + (A312-7)*G312*G312), "NA")</f>
        <v>NA</v>
      </c>
      <c r="J312" s="40" t="str">
        <f t="shared" ca="1" si="14"/>
        <v>NA</v>
      </c>
      <c r="L312" s="48" t="s">
        <v>112</v>
      </c>
      <c r="M312" s="49"/>
      <c r="N312" s="50">
        <v>44220</v>
      </c>
      <c r="O312" s="9" t="s">
        <v>4</v>
      </c>
      <c r="P312" s="51">
        <v>44258</v>
      </c>
      <c r="Q312" s="9">
        <v>38</v>
      </c>
      <c r="R312" s="52" t="s">
        <v>8</v>
      </c>
      <c r="S312" s="51">
        <v>44276</v>
      </c>
      <c r="T312" s="9">
        <v>56</v>
      </c>
      <c r="V312" s="48" t="s">
        <v>112</v>
      </c>
      <c r="W312" s="49"/>
      <c r="X312" s="50">
        <v>44220</v>
      </c>
      <c r="Y312" s="9" t="s">
        <v>4</v>
      </c>
      <c r="Z312" s="51">
        <v>44259</v>
      </c>
      <c r="AA312" s="9">
        <v>39</v>
      </c>
      <c r="AB312" s="52" t="s">
        <v>8</v>
      </c>
      <c r="AC312" s="51">
        <v>44278</v>
      </c>
      <c r="AD312" s="9">
        <v>58</v>
      </c>
      <c r="AF312" s="48" t="s">
        <v>112</v>
      </c>
      <c r="AG312" s="49"/>
      <c r="AH312" s="50">
        <v>44220</v>
      </c>
      <c r="AI312" s="9" t="s">
        <v>4</v>
      </c>
      <c r="AJ312" s="51">
        <v>44253</v>
      </c>
      <c r="AK312" s="9">
        <v>33</v>
      </c>
      <c r="AL312" s="52" t="s">
        <v>8</v>
      </c>
      <c r="AM312" s="51">
        <v>44268</v>
      </c>
      <c r="AN312" s="9">
        <v>48</v>
      </c>
      <c r="AP312" s="48" t="s">
        <v>112</v>
      </c>
      <c r="AQ312" s="49"/>
      <c r="AR312" s="50">
        <v>44220</v>
      </c>
      <c r="AS312" s="9" t="s">
        <v>4</v>
      </c>
      <c r="AT312" s="51">
        <v>44253</v>
      </c>
      <c r="AU312" s="9">
        <v>33</v>
      </c>
      <c r="AV312" s="52" t="s">
        <v>8</v>
      </c>
      <c r="AW312" s="51">
        <v>44262</v>
      </c>
      <c r="AX312" s="9">
        <v>42</v>
      </c>
      <c r="AZ312" s="48" t="s">
        <v>112</v>
      </c>
      <c r="BA312" s="49"/>
      <c r="BB312" s="50">
        <v>44220</v>
      </c>
      <c r="BC312" s="9" t="s">
        <v>4</v>
      </c>
      <c r="BD312" s="51">
        <v>44253</v>
      </c>
      <c r="BE312" s="9">
        <v>33</v>
      </c>
      <c r="BF312" s="52" t="s">
        <v>8</v>
      </c>
      <c r="BG312" s="51">
        <v>44262</v>
      </c>
      <c r="BH312" s="9">
        <v>42</v>
      </c>
    </row>
    <row r="313" spans="1:60" x14ac:dyDescent="0.2">
      <c r="A313" s="2">
        <v>312</v>
      </c>
      <c r="B313" s="29">
        <v>44497</v>
      </c>
      <c r="C313" s="30"/>
      <c r="D313" s="30" t="str">
        <f t="shared" ca="1" si="12"/>
        <v>NA</v>
      </c>
      <c r="E313" s="31" t="str">
        <f t="shared" ca="1" si="13"/>
        <v>NA</v>
      </c>
      <c r="F313" s="66"/>
      <c r="G313" s="33" t="str">
        <f ca="1">IF(B312&lt;TODAY(), AVERAGE(A$8:A312), "NA")</f>
        <v>NA</v>
      </c>
      <c r="H313" s="31" t="str">
        <f ca="1">IF(B312&lt;TODAY(), AVERAGE(E$8:E312), "NA")</f>
        <v>NA</v>
      </c>
      <c r="I313" s="39" t="str">
        <f ca="1">IF(B312&lt;TODAY(), (SUMPRODUCT(A$8:A312,E$8:E312) - G313*SUM(E$8:E312) - H313*SUM(A$8:A312) + (A313-7)*G313*H313)/(SUMPRODUCT(A$8:A312,A$8:A312) - 2*G313*SUM(A$8:A312) + (A313-7)*G313*G313), "NA")</f>
        <v>NA</v>
      </c>
      <c r="J313" s="40" t="str">
        <f t="shared" ca="1" si="14"/>
        <v>NA</v>
      </c>
      <c r="L313" s="53" t="s">
        <v>113</v>
      </c>
      <c r="M313" s="54"/>
      <c r="N313" s="55">
        <v>1061.509428571429</v>
      </c>
      <c r="O313" s="17" t="s">
        <v>5</v>
      </c>
      <c r="P313" s="56">
        <v>44332</v>
      </c>
      <c r="Q313" s="17">
        <v>112</v>
      </c>
      <c r="R313" s="57" t="s">
        <v>9</v>
      </c>
      <c r="S313" s="56">
        <v>44370</v>
      </c>
      <c r="T313" s="17">
        <v>150</v>
      </c>
      <c r="V313" s="53" t="s">
        <v>113</v>
      </c>
      <c r="W313" s="54"/>
      <c r="X313" s="55">
        <v>1061.509428571429</v>
      </c>
      <c r="Y313" s="17" t="s">
        <v>5</v>
      </c>
      <c r="Z313" s="56">
        <v>44336</v>
      </c>
      <c r="AA313" s="17">
        <v>116</v>
      </c>
      <c r="AB313" s="57" t="s">
        <v>9</v>
      </c>
      <c r="AC313" s="56">
        <v>44375</v>
      </c>
      <c r="AD313" s="17">
        <v>155</v>
      </c>
      <c r="AF313" s="53" t="s">
        <v>113</v>
      </c>
      <c r="AG313" s="54"/>
      <c r="AH313" s="55">
        <v>1061.509428571429</v>
      </c>
      <c r="AI313" s="17" t="s">
        <v>5</v>
      </c>
      <c r="AJ313" s="56">
        <v>44317</v>
      </c>
      <c r="AK313" s="17">
        <v>97</v>
      </c>
      <c r="AL313" s="57" t="s">
        <v>9</v>
      </c>
      <c r="AM313" s="56">
        <v>44344</v>
      </c>
      <c r="AN313" s="17">
        <v>124</v>
      </c>
      <c r="AP313" s="53" t="s">
        <v>113</v>
      </c>
      <c r="AQ313" s="54"/>
      <c r="AR313" s="55">
        <v>1061.509428571429</v>
      </c>
      <c r="AS313" s="17" t="s">
        <v>5</v>
      </c>
      <c r="AT313" s="56">
        <v>44289</v>
      </c>
      <c r="AU313" s="17">
        <v>69</v>
      </c>
      <c r="AV313" s="57" t="s">
        <v>9</v>
      </c>
      <c r="AW313" s="56">
        <v>44313</v>
      </c>
      <c r="AX313" s="17">
        <v>93</v>
      </c>
      <c r="AZ313" s="53" t="s">
        <v>113</v>
      </c>
      <c r="BA313" s="54"/>
      <c r="BB313" s="55">
        <v>1061.509428571429</v>
      </c>
      <c r="BC313" s="17" t="s">
        <v>5</v>
      </c>
      <c r="BD313" s="56">
        <v>44287</v>
      </c>
      <c r="BE313" s="17">
        <v>67</v>
      </c>
      <c r="BF313" s="57" t="s">
        <v>9</v>
      </c>
      <c r="BG313" s="56">
        <v>44300</v>
      </c>
      <c r="BH313" s="17">
        <v>80</v>
      </c>
    </row>
    <row r="314" spans="1:60" x14ac:dyDescent="0.2">
      <c r="A314" s="2">
        <v>313</v>
      </c>
      <c r="B314" s="29">
        <v>44498</v>
      </c>
      <c r="C314" s="30"/>
      <c r="D314" s="30" t="str">
        <f t="shared" ca="1" si="12"/>
        <v>NA</v>
      </c>
      <c r="E314" s="31" t="str">
        <f t="shared" ca="1" si="13"/>
        <v>NA</v>
      </c>
      <c r="F314" s="66"/>
      <c r="G314" s="33" t="str">
        <f ca="1">IF(B313&lt;TODAY(), AVERAGE(A$8:A313), "NA")</f>
        <v>NA</v>
      </c>
      <c r="H314" s="31" t="str">
        <f ca="1">IF(B313&lt;TODAY(), AVERAGE(E$8:E313), "NA")</f>
        <v>NA</v>
      </c>
      <c r="I314" s="39" t="str">
        <f ca="1">IF(B313&lt;TODAY(), (SUMPRODUCT(A$8:A313,E$8:E313) - G314*SUM(E$8:E313) - H314*SUM(A$8:A313) + (A314-7)*G314*H314)/(SUMPRODUCT(A$8:A313,A$8:A313) - 2*G314*SUM(A$8:A313) + (A314-7)*G314*G314), "NA")</f>
        <v>NA</v>
      </c>
      <c r="J314" s="40" t="str">
        <f t="shared" ca="1" si="14"/>
        <v>NA</v>
      </c>
      <c r="L314" s="53" t="s">
        <v>114</v>
      </c>
      <c r="M314" s="54"/>
      <c r="N314" s="58">
        <v>34</v>
      </c>
      <c r="O314" s="17" t="s">
        <v>6</v>
      </c>
      <c r="P314" s="56">
        <v>44451</v>
      </c>
      <c r="Q314" s="17">
        <v>231</v>
      </c>
      <c r="R314" s="57" t="s">
        <v>10</v>
      </c>
      <c r="S314" s="56">
        <v>44521</v>
      </c>
      <c r="T314" s="17">
        <v>301</v>
      </c>
      <c r="V314" s="53" t="s">
        <v>115</v>
      </c>
      <c r="W314" s="54"/>
      <c r="X314" s="58">
        <v>1006.0267053317052</v>
      </c>
      <c r="Y314" s="17" t="s">
        <v>6</v>
      </c>
      <c r="Z314" s="56">
        <v>44467</v>
      </c>
      <c r="AA314" s="17">
        <v>247</v>
      </c>
      <c r="AB314" s="57" t="s">
        <v>10</v>
      </c>
      <c r="AC314" s="56">
        <v>44532</v>
      </c>
      <c r="AD314" s="17">
        <v>312</v>
      </c>
      <c r="AF314" s="53" t="s">
        <v>115</v>
      </c>
      <c r="AG314" s="54"/>
      <c r="AH314" s="58">
        <v>1250</v>
      </c>
      <c r="AI314" s="17" t="s">
        <v>6</v>
      </c>
      <c r="AJ314" s="56">
        <v>44420</v>
      </c>
      <c r="AK314" s="17">
        <v>200</v>
      </c>
      <c r="AL314" s="57" t="s">
        <v>10</v>
      </c>
      <c r="AM314" s="56">
        <v>44478</v>
      </c>
      <c r="AN314" s="17">
        <v>258</v>
      </c>
      <c r="AP314" s="53" t="s">
        <v>115</v>
      </c>
      <c r="AQ314" s="54"/>
      <c r="AR314" s="58">
        <v>2000</v>
      </c>
      <c r="AS314" s="17" t="s">
        <v>6</v>
      </c>
      <c r="AT314" s="56">
        <v>44357</v>
      </c>
      <c r="AU314" s="17">
        <v>137</v>
      </c>
      <c r="AV314" s="57" t="s">
        <v>10</v>
      </c>
      <c r="AW314" s="56">
        <v>44390</v>
      </c>
      <c r="AX314" s="17">
        <v>170</v>
      </c>
      <c r="AZ314" s="53" t="s">
        <v>115</v>
      </c>
      <c r="BA314" s="54"/>
      <c r="BB314" s="58">
        <v>3000</v>
      </c>
      <c r="BC314" s="17" t="s">
        <v>6</v>
      </c>
      <c r="BD314" s="56">
        <v>44330</v>
      </c>
      <c r="BE314" s="17">
        <v>110</v>
      </c>
      <c r="BF314" s="57" t="s">
        <v>10</v>
      </c>
      <c r="BG314" s="56">
        <v>44355</v>
      </c>
      <c r="BH314" s="17">
        <v>135</v>
      </c>
    </row>
    <row r="315" spans="1:60" x14ac:dyDescent="0.2">
      <c r="A315" s="2">
        <v>314</v>
      </c>
      <c r="B315" s="29">
        <v>44499</v>
      </c>
      <c r="C315" s="30"/>
      <c r="D315" s="30" t="str">
        <f t="shared" ca="1" si="12"/>
        <v>NA</v>
      </c>
      <c r="E315" s="31" t="str">
        <f t="shared" ca="1" si="13"/>
        <v>NA</v>
      </c>
      <c r="F315" s="66"/>
      <c r="G315" s="33" t="str">
        <f ca="1">IF(B314&lt;TODAY(), AVERAGE(A$8:A314), "NA")</f>
        <v>NA</v>
      </c>
      <c r="H315" s="31" t="str">
        <f ca="1">IF(B314&lt;TODAY(), AVERAGE(E$8:E314), "NA")</f>
        <v>NA</v>
      </c>
      <c r="I315" s="39" t="str">
        <f ca="1">IF(B314&lt;TODAY(), (SUMPRODUCT(A$8:A314,E$8:E314) - G315*SUM(E$8:E314) - H315*SUM(A$8:A314) + (A315-7)*G315*H315)/(SUMPRODUCT(A$8:A314,A$8:A314) - 2*G315*SUM(A$8:A314) + (A315-7)*G315*G315), "NA")</f>
        <v>NA</v>
      </c>
      <c r="J315" s="40" t="str">
        <f t="shared" ca="1" si="14"/>
        <v>NA</v>
      </c>
      <c r="L315" s="53" t="s">
        <v>116</v>
      </c>
      <c r="M315" s="54"/>
      <c r="N315" s="59">
        <v>31.134405634048498</v>
      </c>
      <c r="O315" s="17" t="s">
        <v>7</v>
      </c>
      <c r="P315" s="56">
        <v>44573</v>
      </c>
      <c r="Q315" s="17">
        <v>353</v>
      </c>
      <c r="R315" s="57" t="s">
        <v>11</v>
      </c>
      <c r="S315" s="56">
        <v>44673</v>
      </c>
      <c r="T315" s="17">
        <v>453</v>
      </c>
      <c r="V315" s="53" t="s">
        <v>117</v>
      </c>
      <c r="W315" s="54"/>
      <c r="X315" s="58">
        <v>0</v>
      </c>
      <c r="Y315" s="17" t="s">
        <v>7</v>
      </c>
      <c r="Z315" s="56">
        <v>44585</v>
      </c>
      <c r="AA315" s="17">
        <v>365</v>
      </c>
      <c r="AB315" s="57" t="s">
        <v>11</v>
      </c>
      <c r="AC315" s="56">
        <v>44704</v>
      </c>
      <c r="AD315" s="17">
        <v>484</v>
      </c>
      <c r="AF315" s="53" t="s">
        <v>117</v>
      </c>
      <c r="AG315" s="54"/>
      <c r="AH315" s="58">
        <v>8</v>
      </c>
      <c r="AI315" s="17" t="s">
        <v>7</v>
      </c>
      <c r="AJ315" s="56">
        <v>44521</v>
      </c>
      <c r="AK315" s="17">
        <v>301</v>
      </c>
      <c r="AL315" s="57" t="s">
        <v>11</v>
      </c>
      <c r="AM315" s="56">
        <v>44610</v>
      </c>
      <c r="AN315" s="17">
        <v>390</v>
      </c>
      <c r="AP315" s="53" t="s">
        <v>117</v>
      </c>
      <c r="AQ315" s="54"/>
      <c r="AR315" s="58">
        <v>32</v>
      </c>
      <c r="AS315" s="17" t="s">
        <v>7</v>
      </c>
      <c r="AT315" s="56">
        <v>44420</v>
      </c>
      <c r="AU315" s="17">
        <v>200</v>
      </c>
      <c r="AV315" s="57" t="s">
        <v>11</v>
      </c>
      <c r="AW315" s="56">
        <v>44473</v>
      </c>
      <c r="AX315" s="17">
        <v>253</v>
      </c>
      <c r="AZ315" s="53" t="s">
        <v>117</v>
      </c>
      <c r="BA315" s="54"/>
      <c r="BB315" s="58">
        <v>65</v>
      </c>
      <c r="BC315" s="17" t="s">
        <v>7</v>
      </c>
      <c r="BD315" s="56">
        <v>44373</v>
      </c>
      <c r="BE315" s="17">
        <v>153</v>
      </c>
      <c r="BF315" s="57" t="s">
        <v>11</v>
      </c>
      <c r="BG315" s="56">
        <v>44410</v>
      </c>
      <c r="BH315" s="17">
        <v>190</v>
      </c>
    </row>
    <row r="316" spans="1:60" x14ac:dyDescent="0.2">
      <c r="A316" s="2">
        <v>315</v>
      </c>
      <c r="B316" s="29">
        <v>44500</v>
      </c>
      <c r="C316" s="30"/>
      <c r="D316" s="30" t="str">
        <f t="shared" ca="1" si="12"/>
        <v>NA</v>
      </c>
      <c r="E316" s="31" t="str">
        <f t="shared" ca="1" si="13"/>
        <v>NA</v>
      </c>
      <c r="F316" s="66"/>
      <c r="G316" s="33" t="str">
        <f ca="1">IF(B315&lt;TODAY(), AVERAGE(A$8:A315), "NA")</f>
        <v>NA</v>
      </c>
      <c r="H316" s="31" t="str">
        <f ca="1">IF(B315&lt;TODAY(), AVERAGE(E$8:E315), "NA")</f>
        <v>NA</v>
      </c>
      <c r="I316" s="39" t="str">
        <f ca="1">IF(B315&lt;TODAY(), (SUMPRODUCT(A$8:A315,E$8:E315) - G316*SUM(E$8:E315) - H316*SUM(A$8:A315) + (A316-7)*G316*H316)/(SUMPRODUCT(A$8:A315,A$8:A315) - 2*G316*SUM(A$8:A315) + (A316-7)*G316*G316), "NA")</f>
        <v>NA</v>
      </c>
      <c r="J316" s="40" t="str">
        <f t="shared" ca="1" si="14"/>
        <v>NA</v>
      </c>
      <c r="L316" s="60" t="s">
        <v>118</v>
      </c>
      <c r="M316" s="61"/>
      <c r="N316" s="62">
        <v>-52.543086225943625</v>
      </c>
      <c r="O316" s="63" t="s">
        <v>119</v>
      </c>
      <c r="P316" s="64">
        <v>44293</v>
      </c>
      <c r="Q316" s="20">
        <v>73</v>
      </c>
      <c r="R316" s="65" t="s">
        <v>12</v>
      </c>
      <c r="S316" s="64">
        <v>44825</v>
      </c>
      <c r="T316" s="20">
        <v>605</v>
      </c>
      <c r="V316" s="60" t="s">
        <v>120</v>
      </c>
      <c r="W316" s="61"/>
      <c r="X316" s="63">
        <v>1006.0267053317052</v>
      </c>
      <c r="Y316" s="63" t="s">
        <v>119</v>
      </c>
      <c r="Z316" s="64">
        <v>44297</v>
      </c>
      <c r="AA316" s="20">
        <v>77</v>
      </c>
      <c r="AB316" s="65" t="s">
        <v>12</v>
      </c>
      <c r="AC316" s="64">
        <v>44863</v>
      </c>
      <c r="AD316" s="20">
        <v>643</v>
      </c>
      <c r="AF316" s="60" t="s">
        <v>120</v>
      </c>
      <c r="AG316" s="61"/>
      <c r="AH316" s="63">
        <v>1006.0267053317052</v>
      </c>
      <c r="AI316" s="63" t="s">
        <v>119</v>
      </c>
      <c r="AJ316" s="64">
        <v>44282</v>
      </c>
      <c r="AK316" s="20">
        <v>62</v>
      </c>
      <c r="AL316" s="65" t="s">
        <v>12</v>
      </c>
      <c r="AM316" s="64">
        <v>44739</v>
      </c>
      <c r="AN316" s="20">
        <v>519</v>
      </c>
      <c r="AP316" s="60" t="s">
        <v>120</v>
      </c>
      <c r="AQ316" s="61"/>
      <c r="AR316" s="63">
        <v>1006.0267053317052</v>
      </c>
      <c r="AS316" s="63" t="s">
        <v>119</v>
      </c>
      <c r="AT316" s="64">
        <v>44266</v>
      </c>
      <c r="AU316" s="20">
        <v>46</v>
      </c>
      <c r="AV316" s="65" t="s">
        <v>12</v>
      </c>
      <c r="AW316" s="64">
        <v>44559</v>
      </c>
      <c r="AX316" s="20">
        <v>339</v>
      </c>
      <c r="AZ316" s="60" t="s">
        <v>120</v>
      </c>
      <c r="BA316" s="61"/>
      <c r="BB316" s="63">
        <v>1006.0267053317052</v>
      </c>
      <c r="BC316" s="63" t="s">
        <v>119</v>
      </c>
      <c r="BD316" s="64">
        <v>44265</v>
      </c>
      <c r="BE316" s="20">
        <v>45</v>
      </c>
      <c r="BF316" s="65" t="s">
        <v>12</v>
      </c>
      <c r="BG316" s="64">
        <v>44464</v>
      </c>
      <c r="BH316" s="20">
        <v>244</v>
      </c>
    </row>
    <row r="317" spans="1:60" x14ac:dyDescent="0.2">
      <c r="A317" s="2">
        <v>316</v>
      </c>
      <c r="B317" s="29">
        <v>44501</v>
      </c>
      <c r="C317" s="30"/>
      <c r="D317" s="30" t="str">
        <f t="shared" ca="1" si="12"/>
        <v>NA</v>
      </c>
      <c r="E317" s="31" t="str">
        <f t="shared" ca="1" si="13"/>
        <v>NA</v>
      </c>
      <c r="F317" s="66"/>
      <c r="G317" s="33" t="str">
        <f ca="1">IF(B316&lt;TODAY(), AVERAGE(A$8:A316), "NA")</f>
        <v>NA</v>
      </c>
      <c r="H317" s="31" t="str">
        <f ca="1">IF(B316&lt;TODAY(), AVERAGE(E$8:E316), "NA")</f>
        <v>NA</v>
      </c>
      <c r="I317" s="39" t="str">
        <f ca="1">IF(B316&lt;TODAY(), (SUMPRODUCT(A$8:A316,E$8:E316) - G317*SUM(E$8:E316) - H317*SUM(A$8:A316) + (A317-7)*G317*H317)/(SUMPRODUCT(A$8:A316,A$8:A316) - 2*G317*SUM(A$8:A316) + (A317-7)*G317*G317), "NA")</f>
        <v>NA</v>
      </c>
      <c r="J317" s="40" t="str">
        <f t="shared" ca="1" si="14"/>
        <v>NA</v>
      </c>
      <c r="L317" s="35"/>
      <c r="M317" s="35"/>
      <c r="N317" s="35"/>
      <c r="O317" s="35"/>
      <c r="P317" s="35"/>
      <c r="Q317" s="35"/>
      <c r="R317" s="35"/>
      <c r="S317" s="35"/>
      <c r="T317" s="35"/>
      <c r="U317" s="25"/>
      <c r="W317" s="35"/>
      <c r="X317" s="35"/>
      <c r="Y317" s="35"/>
      <c r="Z317" s="35"/>
      <c r="AA317" s="35"/>
      <c r="AB317" s="35"/>
      <c r="AC317" s="35"/>
      <c r="AD317" s="35"/>
      <c r="AE317" s="35"/>
      <c r="AG317" s="35"/>
      <c r="AH317" s="35"/>
      <c r="AI317" s="35"/>
      <c r="AJ317" s="35"/>
      <c r="AK317" s="35"/>
      <c r="AL317" s="35"/>
      <c r="AM317" s="35"/>
      <c r="AN317" s="35"/>
      <c r="AO317" s="35"/>
      <c r="AQ317" s="5"/>
      <c r="AR317" s="5"/>
      <c r="AS317" s="5"/>
      <c r="AT317" s="5"/>
      <c r="AU317" s="5"/>
      <c r="AV317" s="5"/>
      <c r="AW317" s="5"/>
      <c r="AX317" s="5"/>
      <c r="AY317" s="5"/>
      <c r="BA317" s="5"/>
      <c r="BB317" s="5"/>
      <c r="BC317" s="5"/>
      <c r="BD317" s="5"/>
      <c r="BE317" s="5"/>
      <c r="BF317" s="5"/>
      <c r="BG317" s="5"/>
    </row>
    <row r="318" spans="1:60" x14ac:dyDescent="0.2">
      <c r="A318" s="2">
        <v>317</v>
      </c>
      <c r="B318" s="29">
        <v>44502</v>
      </c>
      <c r="C318" s="30"/>
      <c r="D318" s="30" t="str">
        <f t="shared" ca="1" si="12"/>
        <v>NA</v>
      </c>
      <c r="E318" s="31" t="str">
        <f t="shared" ca="1" si="13"/>
        <v>NA</v>
      </c>
      <c r="F318" s="66"/>
      <c r="G318" s="33" t="str">
        <f ca="1">IF(B317&lt;TODAY(), AVERAGE(A$8:A317), "NA")</f>
        <v>NA</v>
      </c>
      <c r="H318" s="31" t="str">
        <f ca="1">IF(B317&lt;TODAY(), AVERAGE(E$8:E317), "NA")</f>
        <v>NA</v>
      </c>
      <c r="I318" s="39" t="str">
        <f ca="1">IF(B317&lt;TODAY(), (SUMPRODUCT(A$8:A317,E$8:E317) - G318*SUM(E$8:E317) - H318*SUM(A$8:A317) + (A318-7)*G318*H318)/(SUMPRODUCT(A$8:A317,A$8:A317) - 2*G318*SUM(A$8:A317) + (A318-7)*G318*G318), "NA")</f>
        <v>NA</v>
      </c>
      <c r="J318" s="40" t="str">
        <f t="shared" ca="1" si="14"/>
        <v>NA</v>
      </c>
      <c r="L318" s="37" t="str">
        <f>CONCATENATE("Vaccination schedule based on 7 day average daily doses given as of ", MONTH(N320-1), "/", DAY(N320-1), "/", YEAR(N320-1))</f>
        <v>Vaccination schedule based on 7 day average daily doses given as of 1/22/2021</v>
      </c>
      <c r="M318" s="37"/>
      <c r="N318" s="37"/>
      <c r="O318" s="37"/>
      <c r="P318" s="37"/>
      <c r="Q318" s="37"/>
      <c r="R318" s="37"/>
      <c r="S318" s="37"/>
      <c r="T318" s="37"/>
      <c r="U318" s="38"/>
      <c r="V318" s="37" t="str">
        <f>CONCATENATE("Vaccination schedule based on hitting the predicted average of ", FIXED(1000*X322, -3), " doses per day as of ",  MONTH(X320-1), "/", DAY(X320-1), "/", YEAR(X320-1))</f>
        <v>Vaccination schedule based on hitting the predicted average of 973,000 doses per day as of 1/22/2021</v>
      </c>
      <c r="W318" s="37"/>
      <c r="X318" s="37"/>
      <c r="Y318" s="37"/>
      <c r="Z318" s="37"/>
      <c r="AA318" s="37"/>
      <c r="AB318" s="37"/>
      <c r="AC318" s="37"/>
      <c r="AD318" s="37"/>
      <c r="AE318" s="38"/>
      <c r="AF318" s="37" t="str">
        <f>CONCATENATE("Vaccination schedule based on hitting target of ", FIXED(1000*AH322,0), " doses per day")</f>
        <v>Vaccination schedule based on hitting target of 1,250,000 doses per day</v>
      </c>
      <c r="AG318" s="37"/>
      <c r="AH318" s="37"/>
      <c r="AI318" s="37"/>
      <c r="AJ318" s="37"/>
      <c r="AK318" s="37"/>
      <c r="AL318" s="37"/>
      <c r="AM318" s="37"/>
      <c r="AN318" s="37"/>
      <c r="AO318" s="38"/>
      <c r="AP318" s="37" t="str">
        <f>CONCATENATE("Vaccination schedule based on hitting target of ", FIXED(1000*AR322,0), " doses per day")</f>
        <v>Vaccination schedule based on hitting target of 2,000,000 doses per day</v>
      </c>
      <c r="AQ318" s="37"/>
      <c r="AR318" s="37"/>
      <c r="AS318" s="37"/>
      <c r="AT318" s="37"/>
      <c r="AU318" s="37"/>
      <c r="AV318" s="37"/>
      <c r="AW318" s="37"/>
      <c r="AX318" s="37"/>
      <c r="AZ318" s="36" t="str">
        <f>CONCATENATE("Vaccination schedule based on hitting target of ", FIXED(1000*BB322,0), " doses per day")</f>
        <v>Vaccination schedule based on hitting target of 3,000,000 doses per day</v>
      </c>
      <c r="BA318" s="36"/>
      <c r="BB318" s="36"/>
      <c r="BC318" s="36"/>
      <c r="BD318" s="36"/>
      <c r="BE318" s="36"/>
      <c r="BF318" s="36"/>
      <c r="BG318" s="36"/>
      <c r="BH318" s="36"/>
    </row>
    <row r="319" spans="1:60" x14ac:dyDescent="0.2">
      <c r="A319" s="2">
        <v>318</v>
      </c>
      <c r="B319" s="29">
        <v>44503</v>
      </c>
      <c r="C319" s="30"/>
      <c r="D319" s="30" t="str">
        <f t="shared" ca="1" si="12"/>
        <v>NA</v>
      </c>
      <c r="E319" s="31" t="str">
        <f t="shared" ca="1" si="13"/>
        <v>NA</v>
      </c>
      <c r="F319" s="66"/>
      <c r="G319" s="33" t="str">
        <f ca="1">IF(B318&lt;TODAY(), AVERAGE(A$8:A318), "NA")</f>
        <v>NA</v>
      </c>
      <c r="H319" s="31" t="str">
        <f ca="1">IF(B318&lt;TODAY(), AVERAGE(E$8:E318), "NA")</f>
        <v>NA</v>
      </c>
      <c r="I319" s="39" t="str">
        <f ca="1">IF(B318&lt;TODAY(), (SUMPRODUCT(A$8:A318,E$8:E318) - G319*SUM(E$8:E318) - H319*SUM(A$8:A318) + (A319-7)*G319*H319)/(SUMPRODUCT(A$8:A318,A$8:A318) - 2*G319*SUM(A$8:A318) + (A319-7)*G319*G319), "NA")</f>
        <v>NA</v>
      </c>
      <c r="J319" s="40" t="str">
        <f t="shared" ca="1" si="14"/>
        <v>NA</v>
      </c>
      <c r="L319" s="41" t="s">
        <v>108</v>
      </c>
      <c r="M319" s="42"/>
      <c r="N319" s="43"/>
      <c r="O319" s="44" t="s">
        <v>109</v>
      </c>
      <c r="P319" s="10" t="s">
        <v>110</v>
      </c>
      <c r="Q319" s="12" t="s">
        <v>111</v>
      </c>
      <c r="R319" s="44" t="s">
        <v>109</v>
      </c>
      <c r="S319" s="10" t="s">
        <v>110</v>
      </c>
      <c r="T319" s="12" t="s">
        <v>111</v>
      </c>
      <c r="V319" s="45" t="s">
        <v>108</v>
      </c>
      <c r="W319" s="46"/>
      <c r="X319" s="47"/>
      <c r="Y319" s="12" t="s">
        <v>109</v>
      </c>
      <c r="Z319" s="10" t="s">
        <v>110</v>
      </c>
      <c r="AA319" s="12" t="s">
        <v>111</v>
      </c>
      <c r="AB319" s="44" t="s">
        <v>109</v>
      </c>
      <c r="AC319" s="10" t="s">
        <v>110</v>
      </c>
      <c r="AD319" s="12" t="s">
        <v>111</v>
      </c>
      <c r="AF319" s="45" t="s">
        <v>108</v>
      </c>
      <c r="AG319" s="46"/>
      <c r="AH319" s="47"/>
      <c r="AI319" s="12" t="s">
        <v>109</v>
      </c>
      <c r="AJ319" s="10" t="s">
        <v>110</v>
      </c>
      <c r="AK319" s="12" t="s">
        <v>111</v>
      </c>
      <c r="AL319" s="44" t="s">
        <v>109</v>
      </c>
      <c r="AM319" s="10" t="s">
        <v>110</v>
      </c>
      <c r="AN319" s="12" t="s">
        <v>111</v>
      </c>
      <c r="AP319" s="45" t="s">
        <v>108</v>
      </c>
      <c r="AQ319" s="46"/>
      <c r="AR319" s="47"/>
      <c r="AS319" s="12" t="s">
        <v>109</v>
      </c>
      <c r="AT319" s="10" t="s">
        <v>110</v>
      </c>
      <c r="AU319" s="12" t="s">
        <v>111</v>
      </c>
      <c r="AV319" s="44" t="s">
        <v>109</v>
      </c>
      <c r="AW319" s="10" t="s">
        <v>110</v>
      </c>
      <c r="AX319" s="12" t="s">
        <v>111</v>
      </c>
      <c r="AZ319" s="45" t="s">
        <v>108</v>
      </c>
      <c r="BA319" s="46"/>
      <c r="BB319" s="47"/>
      <c r="BC319" s="12" t="s">
        <v>109</v>
      </c>
      <c r="BD319" s="10" t="s">
        <v>110</v>
      </c>
      <c r="BE319" s="12" t="s">
        <v>111</v>
      </c>
      <c r="BF319" s="44" t="s">
        <v>109</v>
      </c>
      <c r="BG319" s="10" t="s">
        <v>110</v>
      </c>
      <c r="BH319" s="12" t="s">
        <v>111</v>
      </c>
    </row>
    <row r="320" spans="1:60" x14ac:dyDescent="0.2">
      <c r="A320" s="2">
        <v>319</v>
      </c>
      <c r="B320" s="29">
        <v>44504</v>
      </c>
      <c r="C320" s="30"/>
      <c r="D320" s="30" t="str">
        <f t="shared" ca="1" si="12"/>
        <v>NA</v>
      </c>
      <c r="E320" s="31" t="str">
        <f t="shared" ca="1" si="13"/>
        <v>NA</v>
      </c>
      <c r="F320" s="66"/>
      <c r="G320" s="33" t="str">
        <f ca="1">IF(B319&lt;TODAY(), AVERAGE(A$8:A319), "NA")</f>
        <v>NA</v>
      </c>
      <c r="H320" s="31" t="str">
        <f ca="1">IF(B319&lt;TODAY(), AVERAGE(E$8:E319), "NA")</f>
        <v>NA</v>
      </c>
      <c r="I320" s="39" t="str">
        <f ca="1">IF(B319&lt;TODAY(), (SUMPRODUCT(A$8:A319,E$8:E319) - G320*SUM(E$8:E319) - H320*SUM(A$8:A319) + (A320-7)*G320*H320)/(SUMPRODUCT(A$8:A319,A$8:A319) - 2*G320*SUM(A$8:A319) + (A320-7)*G320*G320), "NA")</f>
        <v>NA</v>
      </c>
      <c r="J320" s="40" t="str">
        <f t="shared" ca="1" si="14"/>
        <v>NA</v>
      </c>
      <c r="L320" s="48" t="s">
        <v>112</v>
      </c>
      <c r="M320" s="49"/>
      <c r="N320" s="50">
        <v>44219</v>
      </c>
      <c r="O320" s="9" t="s">
        <v>4</v>
      </c>
      <c r="P320" s="51">
        <v>44261</v>
      </c>
      <c r="Q320" s="9">
        <v>42</v>
      </c>
      <c r="R320" s="52" t="s">
        <v>8</v>
      </c>
      <c r="S320" s="51">
        <v>44279</v>
      </c>
      <c r="T320" s="9">
        <v>60</v>
      </c>
      <c r="V320" s="48" t="s">
        <v>112</v>
      </c>
      <c r="W320" s="49"/>
      <c r="X320" s="50">
        <v>44219</v>
      </c>
      <c r="Y320" s="9" t="s">
        <v>4</v>
      </c>
      <c r="Z320" s="51">
        <v>44261</v>
      </c>
      <c r="AA320" s="9">
        <v>42</v>
      </c>
      <c r="AB320" s="52" t="s">
        <v>8</v>
      </c>
      <c r="AC320" s="51">
        <v>44279</v>
      </c>
      <c r="AD320" s="9">
        <v>60</v>
      </c>
      <c r="AF320" s="48" t="s">
        <v>112</v>
      </c>
      <c r="AG320" s="49"/>
      <c r="AH320" s="50">
        <v>44219</v>
      </c>
      <c r="AI320" s="9" t="s">
        <v>4</v>
      </c>
      <c r="AJ320" s="51">
        <v>44255</v>
      </c>
      <c r="AK320" s="9">
        <v>36</v>
      </c>
      <c r="AL320" s="52" t="s">
        <v>8</v>
      </c>
      <c r="AM320" s="51">
        <v>44268</v>
      </c>
      <c r="AN320" s="9">
        <v>49</v>
      </c>
      <c r="AP320" s="48" t="s">
        <v>112</v>
      </c>
      <c r="AQ320" s="49"/>
      <c r="AR320" s="50">
        <v>44219</v>
      </c>
      <c r="AS320" s="9" t="s">
        <v>4</v>
      </c>
      <c r="AT320" s="51">
        <v>44253</v>
      </c>
      <c r="AU320" s="9">
        <v>34</v>
      </c>
      <c r="AV320" s="52" t="s">
        <v>8</v>
      </c>
      <c r="AW320" s="51">
        <v>44263</v>
      </c>
      <c r="AX320" s="9">
        <v>44</v>
      </c>
      <c r="AZ320" s="48" t="s">
        <v>112</v>
      </c>
      <c r="BA320" s="49"/>
      <c r="BB320" s="50">
        <v>44219</v>
      </c>
      <c r="BC320" s="9" t="s">
        <v>4</v>
      </c>
      <c r="BD320" s="51">
        <v>44253</v>
      </c>
      <c r="BE320" s="9">
        <v>34</v>
      </c>
      <c r="BF320" s="52" t="s">
        <v>8</v>
      </c>
      <c r="BG320" s="51">
        <v>44263</v>
      </c>
      <c r="BH320" s="9">
        <v>44</v>
      </c>
    </row>
    <row r="321" spans="1:60" x14ac:dyDescent="0.2">
      <c r="A321" s="2">
        <v>320</v>
      </c>
      <c r="B321" s="29">
        <v>44505</v>
      </c>
      <c r="C321" s="30"/>
      <c r="D321" s="30" t="str">
        <f t="shared" ca="1" si="12"/>
        <v>NA</v>
      </c>
      <c r="E321" s="31" t="str">
        <f t="shared" ca="1" si="13"/>
        <v>NA</v>
      </c>
      <c r="F321" s="66"/>
      <c r="G321" s="33" t="str">
        <f ca="1">IF(B320&lt;TODAY(), AVERAGE(A$8:A320), "NA")</f>
        <v>NA</v>
      </c>
      <c r="H321" s="31" t="str">
        <f ca="1">IF(B320&lt;TODAY(), AVERAGE(E$8:E320), "NA")</f>
        <v>NA</v>
      </c>
      <c r="I321" s="39" t="str">
        <f ca="1">IF(B320&lt;TODAY(), (SUMPRODUCT(A$8:A320,E$8:E320) - G321*SUM(E$8:E320) - H321*SUM(A$8:A320) + (A321-7)*G321*H321)/(SUMPRODUCT(A$8:A320,A$8:A320) - 2*G321*SUM(A$8:A320) + (A321-7)*G321*G321), "NA")</f>
        <v>NA</v>
      </c>
      <c r="J321" s="40" t="str">
        <f t="shared" ca="1" si="14"/>
        <v>NA</v>
      </c>
      <c r="L321" s="53" t="s">
        <v>113</v>
      </c>
      <c r="M321" s="54"/>
      <c r="N321" s="55">
        <v>984.21771428571446</v>
      </c>
      <c r="O321" s="17" t="s">
        <v>5</v>
      </c>
      <c r="P321" s="56">
        <v>44337</v>
      </c>
      <c r="Q321" s="17">
        <v>118</v>
      </c>
      <c r="R321" s="57" t="s">
        <v>9</v>
      </c>
      <c r="S321" s="56">
        <v>44377</v>
      </c>
      <c r="T321" s="17">
        <v>158</v>
      </c>
      <c r="V321" s="53" t="s">
        <v>113</v>
      </c>
      <c r="W321" s="54"/>
      <c r="X321" s="55">
        <v>984.21771428571446</v>
      </c>
      <c r="Y321" s="17" t="s">
        <v>5</v>
      </c>
      <c r="Z321" s="56">
        <v>44338</v>
      </c>
      <c r="AA321" s="17">
        <v>119</v>
      </c>
      <c r="AB321" s="57" t="s">
        <v>9</v>
      </c>
      <c r="AC321" s="56">
        <v>44378</v>
      </c>
      <c r="AD321" s="17">
        <v>159</v>
      </c>
      <c r="AF321" s="53" t="s">
        <v>113</v>
      </c>
      <c r="AG321" s="54"/>
      <c r="AH321" s="55">
        <v>984.21771428571446</v>
      </c>
      <c r="AI321" s="17" t="s">
        <v>5</v>
      </c>
      <c r="AJ321" s="56">
        <v>44317</v>
      </c>
      <c r="AK321" s="17">
        <v>98</v>
      </c>
      <c r="AL321" s="57" t="s">
        <v>9</v>
      </c>
      <c r="AM321" s="56">
        <v>44344</v>
      </c>
      <c r="AN321" s="17">
        <v>125</v>
      </c>
      <c r="AP321" s="53" t="s">
        <v>113</v>
      </c>
      <c r="AQ321" s="54"/>
      <c r="AR321" s="55">
        <v>984.21771428571446</v>
      </c>
      <c r="AS321" s="17" t="s">
        <v>5</v>
      </c>
      <c r="AT321" s="56">
        <v>44289</v>
      </c>
      <c r="AU321" s="17">
        <v>70</v>
      </c>
      <c r="AV321" s="57" t="s">
        <v>9</v>
      </c>
      <c r="AW321" s="56">
        <v>44313</v>
      </c>
      <c r="AX321" s="17">
        <v>94</v>
      </c>
      <c r="AZ321" s="53" t="s">
        <v>113</v>
      </c>
      <c r="BA321" s="54"/>
      <c r="BB321" s="55">
        <v>984.21771428571446</v>
      </c>
      <c r="BC321" s="17" t="s">
        <v>5</v>
      </c>
      <c r="BD321" s="56">
        <v>44287</v>
      </c>
      <c r="BE321" s="17">
        <v>68</v>
      </c>
      <c r="BF321" s="57" t="s">
        <v>9</v>
      </c>
      <c r="BG321" s="56">
        <v>44300</v>
      </c>
      <c r="BH321" s="17">
        <v>81</v>
      </c>
    </row>
    <row r="322" spans="1:60" x14ac:dyDescent="0.2">
      <c r="A322" s="2">
        <v>321</v>
      </c>
      <c r="B322" s="29">
        <v>44506</v>
      </c>
      <c r="C322" s="30"/>
      <c r="D322" s="30" t="str">
        <f t="shared" ca="1" si="12"/>
        <v>NA</v>
      </c>
      <c r="E322" s="31" t="str">
        <f t="shared" ca="1" si="13"/>
        <v>NA</v>
      </c>
      <c r="F322" s="66"/>
      <c r="G322" s="33" t="str">
        <f ca="1">IF(B321&lt;TODAY(), AVERAGE(A$8:A321), "NA")</f>
        <v>NA</v>
      </c>
      <c r="H322" s="31" t="str">
        <f ca="1">IF(B321&lt;TODAY(), AVERAGE(E$8:E321), "NA")</f>
        <v>NA</v>
      </c>
      <c r="I322" s="39" t="str">
        <f ca="1">IF(B321&lt;TODAY(), (SUMPRODUCT(A$8:A321,E$8:E321) - G322*SUM(E$8:E321) - H322*SUM(A$8:A321) + (A322-7)*G322*H322)/(SUMPRODUCT(A$8:A321,A$8:A321) - 2*G322*SUM(A$8:A321) + (A322-7)*G322*G322), "NA")</f>
        <v>NA</v>
      </c>
      <c r="J322" s="40" t="str">
        <f t="shared" ca="1" si="14"/>
        <v>NA</v>
      </c>
      <c r="L322" s="53" t="s">
        <v>114</v>
      </c>
      <c r="M322" s="54"/>
      <c r="N322" s="58">
        <v>33</v>
      </c>
      <c r="O322" s="17" t="s">
        <v>6</v>
      </c>
      <c r="P322" s="56">
        <v>44471</v>
      </c>
      <c r="Q322" s="17">
        <v>252</v>
      </c>
      <c r="R322" s="57" t="s">
        <v>10</v>
      </c>
      <c r="S322" s="56">
        <v>44538</v>
      </c>
      <c r="T322" s="17">
        <v>319</v>
      </c>
      <c r="V322" s="53" t="s">
        <v>115</v>
      </c>
      <c r="W322" s="54"/>
      <c r="X322" s="58">
        <v>973.37153978021968</v>
      </c>
      <c r="Y322" s="17" t="s">
        <v>6</v>
      </c>
      <c r="Z322" s="56">
        <v>44473</v>
      </c>
      <c r="AA322" s="17">
        <v>254</v>
      </c>
      <c r="AB322" s="57" t="s">
        <v>10</v>
      </c>
      <c r="AC322" s="56">
        <v>44546</v>
      </c>
      <c r="AD322" s="17">
        <v>327</v>
      </c>
      <c r="AF322" s="53" t="s">
        <v>115</v>
      </c>
      <c r="AG322" s="54"/>
      <c r="AH322" s="58">
        <v>1250</v>
      </c>
      <c r="AI322" s="17" t="s">
        <v>6</v>
      </c>
      <c r="AJ322" s="56">
        <v>44420</v>
      </c>
      <c r="AK322" s="17">
        <v>201</v>
      </c>
      <c r="AL322" s="57" t="s">
        <v>10</v>
      </c>
      <c r="AM322" s="56">
        <v>44478</v>
      </c>
      <c r="AN322" s="17">
        <v>259</v>
      </c>
      <c r="AP322" s="53" t="s">
        <v>115</v>
      </c>
      <c r="AQ322" s="54"/>
      <c r="AR322" s="58">
        <v>2000</v>
      </c>
      <c r="AS322" s="17" t="s">
        <v>6</v>
      </c>
      <c r="AT322" s="56">
        <v>44357</v>
      </c>
      <c r="AU322" s="17">
        <v>138</v>
      </c>
      <c r="AV322" s="57" t="s">
        <v>10</v>
      </c>
      <c r="AW322" s="56">
        <v>44390</v>
      </c>
      <c r="AX322" s="17">
        <v>171</v>
      </c>
      <c r="AZ322" s="53" t="s">
        <v>115</v>
      </c>
      <c r="BA322" s="54"/>
      <c r="BB322" s="58">
        <v>3000</v>
      </c>
      <c r="BC322" s="17" t="s">
        <v>6</v>
      </c>
      <c r="BD322" s="56">
        <v>44330</v>
      </c>
      <c r="BE322" s="17">
        <v>111</v>
      </c>
      <c r="BF322" s="57" t="s">
        <v>10</v>
      </c>
      <c r="BG322" s="56">
        <v>44355</v>
      </c>
      <c r="BH322" s="17">
        <v>136</v>
      </c>
    </row>
    <row r="323" spans="1:60" x14ac:dyDescent="0.2">
      <c r="A323" s="2">
        <v>322</v>
      </c>
      <c r="B323" s="29">
        <v>44507</v>
      </c>
      <c r="C323" s="30"/>
      <c r="D323" s="30" t="str">
        <f t="shared" ref="D323:D386" ca="1" si="15">IF(B323&lt;TODAY(), C323-C322, "NA")</f>
        <v>NA</v>
      </c>
      <c r="E323" s="31" t="str">
        <f t="shared" ca="1" si="13"/>
        <v>NA</v>
      </c>
      <c r="F323" s="66"/>
      <c r="G323" s="33" t="str">
        <f ca="1">IF(B322&lt;TODAY(), AVERAGE(A$8:A322), "NA")</f>
        <v>NA</v>
      </c>
      <c r="H323" s="31" t="str">
        <f ca="1">IF(B322&lt;TODAY(), AVERAGE(E$8:E322), "NA")</f>
        <v>NA</v>
      </c>
      <c r="I323" s="39" t="str">
        <f ca="1">IF(B322&lt;TODAY(), (SUMPRODUCT(A$8:A322,E$8:E322) - G323*SUM(E$8:E322) - H323*SUM(A$8:A322) + (A323-7)*G323*H323)/(SUMPRODUCT(A$8:A322,A$8:A322) - 2*G323*SUM(A$8:A322) + (A323-7)*G323*G323), "NA")</f>
        <v>NA</v>
      </c>
      <c r="J323" s="40" t="str">
        <f t="shared" ca="1" si="14"/>
        <v>NA</v>
      </c>
      <c r="L323" s="53" t="s">
        <v>116</v>
      </c>
      <c r="M323" s="54"/>
      <c r="N323" s="59">
        <v>31.048324884004874</v>
      </c>
      <c r="O323" s="17" t="s">
        <v>7</v>
      </c>
      <c r="P323" s="56">
        <v>44598</v>
      </c>
      <c r="Q323" s="17">
        <v>379</v>
      </c>
      <c r="R323" s="57" t="s">
        <v>11</v>
      </c>
      <c r="S323" s="56">
        <v>44712</v>
      </c>
      <c r="T323" s="17">
        <v>493</v>
      </c>
      <c r="V323" s="53" t="s">
        <v>117</v>
      </c>
      <c r="W323" s="54"/>
      <c r="X323" s="58">
        <v>0</v>
      </c>
      <c r="Y323" s="17" t="s">
        <v>7</v>
      </c>
      <c r="Z323" s="56">
        <v>44607</v>
      </c>
      <c r="AA323" s="17">
        <v>388</v>
      </c>
      <c r="AB323" s="57" t="s">
        <v>11</v>
      </c>
      <c r="AC323" s="56">
        <v>44716</v>
      </c>
      <c r="AD323" s="17">
        <v>497</v>
      </c>
      <c r="AF323" s="53" t="s">
        <v>117</v>
      </c>
      <c r="AG323" s="54"/>
      <c r="AH323" s="58">
        <v>9</v>
      </c>
      <c r="AI323" s="17" t="s">
        <v>7</v>
      </c>
      <c r="AJ323" s="56">
        <v>44521</v>
      </c>
      <c r="AK323" s="17">
        <v>302</v>
      </c>
      <c r="AL323" s="57" t="s">
        <v>11</v>
      </c>
      <c r="AM323" s="56">
        <v>44610</v>
      </c>
      <c r="AN323" s="17">
        <v>391</v>
      </c>
      <c r="AP323" s="53" t="s">
        <v>117</v>
      </c>
      <c r="AQ323" s="54"/>
      <c r="AR323" s="58">
        <v>34</v>
      </c>
      <c r="AS323" s="17" t="s">
        <v>7</v>
      </c>
      <c r="AT323" s="56">
        <v>44420</v>
      </c>
      <c r="AU323" s="17">
        <v>201</v>
      </c>
      <c r="AV323" s="57" t="s">
        <v>11</v>
      </c>
      <c r="AW323" s="56">
        <v>44473</v>
      </c>
      <c r="AX323" s="17">
        <v>254</v>
      </c>
      <c r="AZ323" s="53" t="s">
        <v>117</v>
      </c>
      <c r="BA323" s="54"/>
      <c r="BB323" s="58">
        <v>66</v>
      </c>
      <c r="BC323" s="17" t="s">
        <v>7</v>
      </c>
      <c r="BD323" s="56">
        <v>44373</v>
      </c>
      <c r="BE323" s="17">
        <v>154</v>
      </c>
      <c r="BF323" s="57" t="s">
        <v>11</v>
      </c>
      <c r="BG323" s="56">
        <v>44410</v>
      </c>
      <c r="BH323" s="17">
        <v>191</v>
      </c>
    </row>
    <row r="324" spans="1:60" x14ac:dyDescent="0.2">
      <c r="A324" s="2">
        <v>323</v>
      </c>
      <c r="B324" s="29">
        <v>44508</v>
      </c>
      <c r="C324" s="30"/>
      <c r="D324" s="30" t="str">
        <f t="shared" ca="1" si="15"/>
        <v>NA</v>
      </c>
      <c r="E324" s="31" t="str">
        <f t="shared" ca="1" si="13"/>
        <v>NA</v>
      </c>
      <c r="F324" s="66"/>
      <c r="G324" s="33" t="str">
        <f ca="1">IF(B323&lt;TODAY(), AVERAGE(A$8:A323), "NA")</f>
        <v>NA</v>
      </c>
      <c r="H324" s="31" t="str">
        <f ca="1">IF(B323&lt;TODAY(), AVERAGE(E$8:E323), "NA")</f>
        <v>NA</v>
      </c>
      <c r="I324" s="39" t="str">
        <f ca="1">IF(B323&lt;TODAY(), (SUMPRODUCT(A$8:A323,E$8:E323) - G324*SUM(E$8:E323) - H324*SUM(A$8:A323) + (A324-7)*G324*H324)/(SUMPRODUCT(A$8:A323,A$8:A323) - 2*G324*SUM(A$8:A323) + (A324-7)*G324*G324), "NA")</f>
        <v>NA</v>
      </c>
      <c r="J324" s="40" t="str">
        <f t="shared" ca="1" si="14"/>
        <v>NA</v>
      </c>
      <c r="L324" s="60" t="s">
        <v>118</v>
      </c>
      <c r="M324" s="61"/>
      <c r="N324" s="62">
        <v>-51.223181391941239</v>
      </c>
      <c r="O324" s="63" t="s">
        <v>119</v>
      </c>
      <c r="P324" s="64">
        <v>44299</v>
      </c>
      <c r="Q324" s="20">
        <v>80</v>
      </c>
      <c r="R324" s="65" t="s">
        <v>12</v>
      </c>
      <c r="S324" s="64">
        <v>44872</v>
      </c>
      <c r="T324" s="20">
        <v>653</v>
      </c>
      <c r="V324" s="60" t="s">
        <v>120</v>
      </c>
      <c r="W324" s="61"/>
      <c r="X324" s="63">
        <v>973.37153978021968</v>
      </c>
      <c r="Y324" s="63" t="s">
        <v>119</v>
      </c>
      <c r="Z324" s="64">
        <v>44300</v>
      </c>
      <c r="AA324" s="20">
        <v>81</v>
      </c>
      <c r="AB324" s="65" t="s">
        <v>12</v>
      </c>
      <c r="AC324" s="64">
        <v>44883</v>
      </c>
      <c r="AD324" s="20">
        <v>664</v>
      </c>
      <c r="AF324" s="60" t="s">
        <v>120</v>
      </c>
      <c r="AG324" s="61"/>
      <c r="AH324" s="63">
        <v>973.37153978021968</v>
      </c>
      <c r="AI324" s="63" t="s">
        <v>119</v>
      </c>
      <c r="AJ324" s="64">
        <v>44283</v>
      </c>
      <c r="AK324" s="20">
        <v>64</v>
      </c>
      <c r="AL324" s="65" t="s">
        <v>12</v>
      </c>
      <c r="AM324" s="64">
        <v>44739</v>
      </c>
      <c r="AN324" s="20">
        <v>520</v>
      </c>
      <c r="AP324" s="60" t="s">
        <v>120</v>
      </c>
      <c r="AQ324" s="61"/>
      <c r="AR324" s="63">
        <v>973.37153978021968</v>
      </c>
      <c r="AS324" s="63" t="s">
        <v>119</v>
      </c>
      <c r="AT324" s="64">
        <v>44266</v>
      </c>
      <c r="AU324" s="20">
        <v>47</v>
      </c>
      <c r="AV324" s="65" t="s">
        <v>12</v>
      </c>
      <c r="AW324" s="64">
        <v>44559</v>
      </c>
      <c r="AX324" s="20">
        <v>340</v>
      </c>
      <c r="AZ324" s="60" t="s">
        <v>120</v>
      </c>
      <c r="BA324" s="61"/>
      <c r="BB324" s="63">
        <v>973.37153978021968</v>
      </c>
      <c r="BC324" s="63" t="s">
        <v>119</v>
      </c>
      <c r="BD324" s="64">
        <v>44265</v>
      </c>
      <c r="BE324" s="20">
        <v>46</v>
      </c>
      <c r="BF324" s="65" t="s">
        <v>12</v>
      </c>
      <c r="BG324" s="64">
        <v>44464</v>
      </c>
      <c r="BH324" s="20">
        <v>245</v>
      </c>
    </row>
    <row r="325" spans="1:60" x14ac:dyDescent="0.2">
      <c r="A325" s="2">
        <v>324</v>
      </c>
      <c r="B325" s="29">
        <v>44509</v>
      </c>
      <c r="C325" s="30"/>
      <c r="D325" s="30" t="str">
        <f t="shared" ca="1" si="15"/>
        <v>NA</v>
      </c>
      <c r="E325" s="31" t="str">
        <f t="shared" ca="1" si="13"/>
        <v>NA</v>
      </c>
      <c r="F325" s="66"/>
      <c r="G325" s="33" t="str">
        <f ca="1">IF(B324&lt;TODAY(), AVERAGE(A$8:A324), "NA")</f>
        <v>NA</v>
      </c>
      <c r="H325" s="31" t="str">
        <f ca="1">IF(B324&lt;TODAY(), AVERAGE(E$8:E324), "NA")</f>
        <v>NA</v>
      </c>
      <c r="I325" s="39" t="str">
        <f ca="1">IF(B324&lt;TODAY(), (SUMPRODUCT(A$8:A324,E$8:E324) - G325*SUM(E$8:E324) - H325*SUM(A$8:A324) + (A325-7)*G325*H325)/(SUMPRODUCT(A$8:A324,A$8:A324) - 2*G325*SUM(A$8:A324) + (A325-7)*G325*G325), "NA")</f>
        <v>NA</v>
      </c>
      <c r="J325" s="40" t="str">
        <f t="shared" ca="1" si="14"/>
        <v>NA</v>
      </c>
      <c r="L325" s="35"/>
      <c r="M325" s="35"/>
      <c r="N325" s="35"/>
      <c r="O325" s="35"/>
      <c r="P325" s="35"/>
      <c r="Q325" s="35"/>
      <c r="R325" s="35"/>
      <c r="S325" s="35"/>
      <c r="T325" s="35"/>
      <c r="U325" s="25"/>
      <c r="W325" s="35"/>
      <c r="X325" s="35"/>
      <c r="Y325" s="35"/>
      <c r="Z325" s="35"/>
      <c r="AA325" s="35"/>
      <c r="AB325" s="35"/>
      <c r="AC325" s="35"/>
      <c r="AD325" s="35"/>
      <c r="AE325" s="35"/>
      <c r="AG325" s="35"/>
      <c r="AH325" s="35"/>
      <c r="AI325" s="35"/>
      <c r="AJ325" s="35"/>
      <c r="AK325" s="35"/>
      <c r="AL325" s="35"/>
      <c r="AM325" s="35"/>
      <c r="AN325" s="35"/>
      <c r="AO325" s="35"/>
      <c r="AQ325" s="5"/>
      <c r="AR325" s="5"/>
      <c r="AS325" s="5"/>
      <c r="AT325" s="5"/>
      <c r="AU325" s="5"/>
      <c r="AV325" s="5"/>
      <c r="AW325" s="5"/>
      <c r="AX325" s="5"/>
      <c r="AY325" s="5"/>
      <c r="BA325" s="5"/>
      <c r="BB325" s="5"/>
      <c r="BC325" s="5"/>
      <c r="BD325" s="5"/>
      <c r="BE325" s="5"/>
      <c r="BF325" s="5"/>
      <c r="BG325" s="5"/>
    </row>
    <row r="326" spans="1:60" x14ac:dyDescent="0.2">
      <c r="A326" s="2">
        <v>325</v>
      </c>
      <c r="B326" s="29">
        <v>44510</v>
      </c>
      <c r="C326" s="30"/>
      <c r="D326" s="30" t="str">
        <f t="shared" ca="1" si="15"/>
        <v>NA</v>
      </c>
      <c r="E326" s="31" t="str">
        <f t="shared" ca="1" si="13"/>
        <v>NA</v>
      </c>
      <c r="F326" s="66"/>
      <c r="G326" s="33" t="str">
        <f ca="1">IF(B325&lt;TODAY(), AVERAGE(A$8:A325), "NA")</f>
        <v>NA</v>
      </c>
      <c r="H326" s="31" t="str">
        <f ca="1">IF(B325&lt;TODAY(), AVERAGE(E$8:E325), "NA")</f>
        <v>NA</v>
      </c>
      <c r="I326" s="39" t="str">
        <f ca="1">IF(B325&lt;TODAY(), (SUMPRODUCT(A$8:A325,E$8:E325) - G326*SUM(E$8:E325) - H326*SUM(A$8:A325) + (A326-7)*G326*H326)/(SUMPRODUCT(A$8:A325,A$8:A325) - 2*G326*SUM(A$8:A325) + (A326-7)*G326*G326), "NA")</f>
        <v>NA</v>
      </c>
      <c r="J326" s="40" t="str">
        <f t="shared" ca="1" si="14"/>
        <v>NA</v>
      </c>
      <c r="L326" s="37" t="str">
        <f>CONCATENATE("Vaccination schedule based on 7 day average daily doses given as of ", MONTH(N328-1), "/", DAY(N328-1), "/", YEAR(N328-1))</f>
        <v>Vaccination schedule based on 7 day average daily doses given as of 1/21/2021</v>
      </c>
      <c r="M326" s="37"/>
      <c r="N326" s="37"/>
      <c r="O326" s="37"/>
      <c r="P326" s="37"/>
      <c r="Q326" s="37"/>
      <c r="R326" s="37"/>
      <c r="S326" s="37"/>
      <c r="T326" s="37"/>
      <c r="U326" s="38"/>
      <c r="V326" s="37" t="str">
        <f>CONCATENATE("Vaccination schedule based on hitting the predicted average of ", FIXED(1000*X330, -3), " doses per day as of ",  MONTH(X328-1), "/", DAY(X328-1), "/", YEAR(X328-1))</f>
        <v>Vaccination schedule based on hitting the predicted average of 942,000 doses per day as of 1/21/2021</v>
      </c>
      <c r="W326" s="37"/>
      <c r="X326" s="37"/>
      <c r="Y326" s="37"/>
      <c r="Z326" s="37"/>
      <c r="AA326" s="37"/>
      <c r="AB326" s="37"/>
      <c r="AC326" s="37"/>
      <c r="AD326" s="37"/>
      <c r="AE326" s="38"/>
      <c r="AF326" s="37" t="str">
        <f>CONCATENATE("Vaccination schedule based on hitting target of ", FIXED(1000*AH330,0), " doses per day")</f>
        <v>Vaccination schedule based on hitting target of 1,250,000 doses per day</v>
      </c>
      <c r="AG326" s="37"/>
      <c r="AH326" s="37"/>
      <c r="AI326" s="37"/>
      <c r="AJ326" s="37"/>
      <c r="AK326" s="37"/>
      <c r="AL326" s="37"/>
      <c r="AM326" s="37"/>
      <c r="AN326" s="37"/>
      <c r="AO326" s="38"/>
      <c r="AP326" s="37" t="str">
        <f>CONCATENATE("Vaccination schedule based on hitting target of ", FIXED(1000*AR330,0), " doses per day")</f>
        <v>Vaccination schedule based on hitting target of 2,000,000 doses per day</v>
      </c>
      <c r="AQ326" s="37"/>
      <c r="AR326" s="37"/>
      <c r="AS326" s="37"/>
      <c r="AT326" s="37"/>
      <c r="AU326" s="37"/>
      <c r="AV326" s="37"/>
      <c r="AW326" s="37"/>
      <c r="AX326" s="37"/>
      <c r="AZ326" s="36" t="str">
        <f>CONCATENATE("Vaccination schedule based on hitting target of ", FIXED(1000*BB330,0), " doses per day")</f>
        <v>Vaccination schedule based on hitting target of 3,000,000 doses per day</v>
      </c>
      <c r="BA326" s="36"/>
      <c r="BB326" s="36"/>
      <c r="BC326" s="36"/>
      <c r="BD326" s="36"/>
      <c r="BE326" s="36"/>
      <c r="BF326" s="36"/>
      <c r="BG326" s="36"/>
      <c r="BH326" s="36"/>
    </row>
    <row r="327" spans="1:60" x14ac:dyDescent="0.2">
      <c r="A327" s="2">
        <v>326</v>
      </c>
      <c r="B327" s="29">
        <v>44511</v>
      </c>
      <c r="C327" s="30"/>
      <c r="D327" s="30" t="str">
        <f t="shared" ca="1" si="15"/>
        <v>NA</v>
      </c>
      <c r="E327" s="31" t="str">
        <f t="shared" ca="1" si="13"/>
        <v>NA</v>
      </c>
      <c r="F327" s="66"/>
      <c r="G327" s="33" t="str">
        <f ca="1">IF(B326&lt;TODAY(), AVERAGE(A$8:A326), "NA")</f>
        <v>NA</v>
      </c>
      <c r="H327" s="31" t="str">
        <f ca="1">IF(B326&lt;TODAY(), AVERAGE(E$8:E326), "NA")</f>
        <v>NA</v>
      </c>
      <c r="I327" s="39" t="str">
        <f ca="1">IF(B326&lt;TODAY(), (SUMPRODUCT(A$8:A326,E$8:E326) - G327*SUM(E$8:E326) - H327*SUM(A$8:A326) + (A327-7)*G327*H327)/(SUMPRODUCT(A$8:A326,A$8:A326) - 2*G327*SUM(A$8:A326) + (A327-7)*G327*G327), "NA")</f>
        <v>NA</v>
      </c>
      <c r="J327" s="40" t="str">
        <f t="shared" ca="1" si="14"/>
        <v>NA</v>
      </c>
      <c r="L327" s="41" t="s">
        <v>108</v>
      </c>
      <c r="M327" s="42"/>
      <c r="N327" s="43"/>
      <c r="O327" s="44" t="s">
        <v>109</v>
      </c>
      <c r="P327" s="10" t="s">
        <v>110</v>
      </c>
      <c r="Q327" s="12" t="s">
        <v>111</v>
      </c>
      <c r="R327" s="44" t="s">
        <v>109</v>
      </c>
      <c r="S327" s="10" t="s">
        <v>110</v>
      </c>
      <c r="T327" s="12" t="s">
        <v>111</v>
      </c>
      <c r="V327" s="45" t="s">
        <v>108</v>
      </c>
      <c r="W327" s="46"/>
      <c r="X327" s="47"/>
      <c r="Y327" s="12" t="s">
        <v>109</v>
      </c>
      <c r="Z327" s="10" t="s">
        <v>110</v>
      </c>
      <c r="AA327" s="12" t="s">
        <v>111</v>
      </c>
      <c r="AB327" s="44" t="s">
        <v>109</v>
      </c>
      <c r="AC327" s="10" t="s">
        <v>110</v>
      </c>
      <c r="AD327" s="12" t="s">
        <v>111</v>
      </c>
      <c r="AF327" s="45" t="s">
        <v>108</v>
      </c>
      <c r="AG327" s="46"/>
      <c r="AH327" s="47"/>
      <c r="AI327" s="12" t="s">
        <v>109</v>
      </c>
      <c r="AJ327" s="10" t="s">
        <v>110</v>
      </c>
      <c r="AK327" s="12" t="s">
        <v>111</v>
      </c>
      <c r="AL327" s="44" t="s">
        <v>109</v>
      </c>
      <c r="AM327" s="10" t="s">
        <v>110</v>
      </c>
      <c r="AN327" s="12" t="s">
        <v>111</v>
      </c>
      <c r="AP327" s="45" t="s">
        <v>108</v>
      </c>
      <c r="AQ327" s="46"/>
      <c r="AR327" s="47"/>
      <c r="AS327" s="12" t="s">
        <v>109</v>
      </c>
      <c r="AT327" s="10" t="s">
        <v>110</v>
      </c>
      <c r="AU327" s="12" t="s">
        <v>111</v>
      </c>
      <c r="AV327" s="44" t="s">
        <v>109</v>
      </c>
      <c r="AW327" s="10" t="s">
        <v>110</v>
      </c>
      <c r="AX327" s="12" t="s">
        <v>111</v>
      </c>
      <c r="AZ327" s="45" t="s">
        <v>108</v>
      </c>
      <c r="BA327" s="46"/>
      <c r="BB327" s="47"/>
      <c r="BC327" s="12" t="s">
        <v>109</v>
      </c>
      <c r="BD327" s="10" t="s">
        <v>110</v>
      </c>
      <c r="BE327" s="12" t="s">
        <v>111</v>
      </c>
      <c r="BF327" s="44" t="s">
        <v>109</v>
      </c>
      <c r="BG327" s="10" t="s">
        <v>110</v>
      </c>
      <c r="BH327" s="12" t="s">
        <v>111</v>
      </c>
    </row>
    <row r="328" spans="1:60" x14ac:dyDescent="0.2">
      <c r="A328" s="2">
        <v>327</v>
      </c>
      <c r="B328" s="29">
        <v>44512</v>
      </c>
      <c r="C328" s="30"/>
      <c r="D328" s="30" t="str">
        <f t="shared" ca="1" si="15"/>
        <v>NA</v>
      </c>
      <c r="E328" s="31" t="str">
        <f t="shared" ca="1" si="13"/>
        <v>NA</v>
      </c>
      <c r="F328" s="66"/>
      <c r="G328" s="33" t="str">
        <f ca="1">IF(B327&lt;TODAY(), AVERAGE(A$8:A327), "NA")</f>
        <v>NA</v>
      </c>
      <c r="H328" s="31" t="str">
        <f ca="1">IF(B327&lt;TODAY(), AVERAGE(E$8:E327), "NA")</f>
        <v>NA</v>
      </c>
      <c r="I328" s="39" t="str">
        <f ca="1">IF(B327&lt;TODAY(), (SUMPRODUCT(A$8:A327,E$8:E327) - G328*SUM(E$8:E327) - H328*SUM(A$8:A327) + (A328-7)*G328*H328)/(SUMPRODUCT(A$8:A327,A$8:A327) - 2*G328*SUM(A$8:A327) + (A328-7)*G328*G328), "NA")</f>
        <v>NA</v>
      </c>
      <c r="J328" s="40" t="str">
        <f t="shared" ca="1" si="14"/>
        <v>NA</v>
      </c>
      <c r="L328" s="48" t="s">
        <v>112</v>
      </c>
      <c r="M328" s="49"/>
      <c r="N328" s="50">
        <v>44218</v>
      </c>
      <c r="O328" s="9" t="s">
        <v>4</v>
      </c>
      <c r="P328" s="51">
        <v>44266</v>
      </c>
      <c r="Q328" s="9">
        <v>48</v>
      </c>
      <c r="R328" s="52" t="s">
        <v>8</v>
      </c>
      <c r="S328" s="51">
        <v>44280</v>
      </c>
      <c r="T328" s="9">
        <v>62</v>
      </c>
      <c r="V328" s="48" t="s">
        <v>112</v>
      </c>
      <c r="W328" s="49"/>
      <c r="X328" s="50">
        <v>44218</v>
      </c>
      <c r="Y328" s="9" t="s">
        <v>4</v>
      </c>
      <c r="Z328" s="51">
        <v>44266</v>
      </c>
      <c r="AA328" s="9">
        <v>48</v>
      </c>
      <c r="AB328" s="52" t="s">
        <v>8</v>
      </c>
      <c r="AC328" s="51">
        <v>44280</v>
      </c>
      <c r="AD328" s="9">
        <v>62</v>
      </c>
      <c r="AF328" s="48" t="s">
        <v>112</v>
      </c>
      <c r="AG328" s="49"/>
      <c r="AH328" s="50">
        <v>44218</v>
      </c>
      <c r="AI328" s="9" t="s">
        <v>4</v>
      </c>
      <c r="AJ328" s="51">
        <v>44255</v>
      </c>
      <c r="AK328" s="9">
        <v>37</v>
      </c>
      <c r="AL328" s="52" t="s">
        <v>8</v>
      </c>
      <c r="AM328" s="51">
        <v>44268</v>
      </c>
      <c r="AN328" s="9">
        <v>50</v>
      </c>
      <c r="AP328" s="48" t="s">
        <v>112</v>
      </c>
      <c r="AQ328" s="49"/>
      <c r="AR328" s="50">
        <v>44218</v>
      </c>
      <c r="AS328" s="9" t="s">
        <v>4</v>
      </c>
      <c r="AT328" s="51">
        <v>44255</v>
      </c>
      <c r="AU328" s="9">
        <v>37</v>
      </c>
      <c r="AV328" s="52" t="s">
        <v>8</v>
      </c>
      <c r="AW328" s="51">
        <v>44264</v>
      </c>
      <c r="AX328" s="9">
        <v>46</v>
      </c>
      <c r="AZ328" s="48" t="s">
        <v>112</v>
      </c>
      <c r="BA328" s="49"/>
      <c r="BB328" s="50">
        <v>44218</v>
      </c>
      <c r="BC328" s="9" t="s">
        <v>4</v>
      </c>
      <c r="BD328" s="51">
        <v>44255</v>
      </c>
      <c r="BE328" s="9">
        <v>37</v>
      </c>
      <c r="BF328" s="52" t="s">
        <v>8</v>
      </c>
      <c r="BG328" s="51">
        <v>44264</v>
      </c>
      <c r="BH328" s="9">
        <v>46</v>
      </c>
    </row>
    <row r="329" spans="1:60" x14ac:dyDescent="0.2">
      <c r="A329" s="2">
        <v>328</v>
      </c>
      <c r="B329" s="29">
        <v>44513</v>
      </c>
      <c r="C329" s="30"/>
      <c r="D329" s="30" t="str">
        <f t="shared" ca="1" si="15"/>
        <v>NA</v>
      </c>
      <c r="E329" s="31" t="str">
        <f t="shared" ref="E329:E392" ca="1" si="16">IF(B329&lt;TODAY(), AVERAGE(D323:D329), "NA")</f>
        <v>NA</v>
      </c>
      <c r="F329" s="66"/>
      <c r="G329" s="33" t="str">
        <f ca="1">IF(B328&lt;TODAY(), AVERAGE(A$8:A328), "NA")</f>
        <v>NA</v>
      </c>
      <c r="H329" s="31" t="str">
        <f ca="1">IF(B328&lt;TODAY(), AVERAGE(E$8:E328), "NA")</f>
        <v>NA</v>
      </c>
      <c r="I329" s="39" t="str">
        <f ca="1">IF(B328&lt;TODAY(), (SUMPRODUCT(A$8:A328,E$8:E328) - G329*SUM(E$8:E328) - H329*SUM(A$8:A328) + (A329-7)*G329*H329)/(SUMPRODUCT(A$8:A328,A$8:A328) - 2*G329*SUM(A$8:A328) + (A329-7)*G329*G329), "NA")</f>
        <v>NA</v>
      </c>
      <c r="J329" s="40" t="str">
        <f t="shared" ca="1" si="14"/>
        <v>NA</v>
      </c>
      <c r="L329" s="53" t="s">
        <v>113</v>
      </c>
      <c r="M329" s="54"/>
      <c r="N329" s="55">
        <v>941.59857142857152</v>
      </c>
      <c r="O329" s="17" t="s">
        <v>5</v>
      </c>
      <c r="P329" s="56">
        <v>44340</v>
      </c>
      <c r="Q329" s="17">
        <v>122</v>
      </c>
      <c r="R329" s="57" t="s">
        <v>9</v>
      </c>
      <c r="S329" s="56">
        <v>44383</v>
      </c>
      <c r="T329" s="17">
        <v>165</v>
      </c>
      <c r="V329" s="53" t="s">
        <v>113</v>
      </c>
      <c r="W329" s="54"/>
      <c r="X329" s="55">
        <v>941.59857142857152</v>
      </c>
      <c r="Y329" s="17" t="s">
        <v>5</v>
      </c>
      <c r="Z329" s="56">
        <v>44340</v>
      </c>
      <c r="AA329" s="17">
        <v>122</v>
      </c>
      <c r="AB329" s="57" t="s">
        <v>9</v>
      </c>
      <c r="AC329" s="56">
        <v>44383</v>
      </c>
      <c r="AD329" s="17">
        <v>165</v>
      </c>
      <c r="AF329" s="53" t="s">
        <v>113</v>
      </c>
      <c r="AG329" s="54"/>
      <c r="AH329" s="55">
        <v>941.59857142857152</v>
      </c>
      <c r="AI329" s="17" t="s">
        <v>5</v>
      </c>
      <c r="AJ329" s="56">
        <v>44317</v>
      </c>
      <c r="AK329" s="17">
        <v>99</v>
      </c>
      <c r="AL329" s="57" t="s">
        <v>9</v>
      </c>
      <c r="AM329" s="56">
        <v>44345</v>
      </c>
      <c r="AN329" s="17">
        <v>127</v>
      </c>
      <c r="AP329" s="53" t="s">
        <v>113</v>
      </c>
      <c r="AQ329" s="54"/>
      <c r="AR329" s="55">
        <v>941.59857142857152</v>
      </c>
      <c r="AS329" s="17" t="s">
        <v>5</v>
      </c>
      <c r="AT329" s="56">
        <v>44290</v>
      </c>
      <c r="AU329" s="17">
        <v>72</v>
      </c>
      <c r="AV329" s="57" t="s">
        <v>9</v>
      </c>
      <c r="AW329" s="56">
        <v>44313</v>
      </c>
      <c r="AX329" s="17">
        <v>95</v>
      </c>
      <c r="AZ329" s="53" t="s">
        <v>113</v>
      </c>
      <c r="BA329" s="54"/>
      <c r="BB329" s="55">
        <v>941.59857142857152</v>
      </c>
      <c r="BC329" s="17" t="s">
        <v>5</v>
      </c>
      <c r="BD329" s="56">
        <v>44287</v>
      </c>
      <c r="BE329" s="17">
        <v>69</v>
      </c>
      <c r="BF329" s="57" t="s">
        <v>9</v>
      </c>
      <c r="BG329" s="56">
        <v>44300</v>
      </c>
      <c r="BH329" s="17">
        <v>83</v>
      </c>
    </row>
    <row r="330" spans="1:60" x14ac:dyDescent="0.2">
      <c r="A330" s="2">
        <v>329</v>
      </c>
      <c r="B330" s="29">
        <v>44514</v>
      </c>
      <c r="C330" s="30"/>
      <c r="D330" s="30" t="str">
        <f t="shared" ca="1" si="15"/>
        <v>NA</v>
      </c>
      <c r="E330" s="31" t="str">
        <f t="shared" ca="1" si="16"/>
        <v>NA</v>
      </c>
      <c r="F330" s="66"/>
      <c r="G330" s="33" t="str">
        <f ca="1">IF(B329&lt;TODAY(), AVERAGE(A$8:A329), "NA")</f>
        <v>NA</v>
      </c>
      <c r="H330" s="31" t="str">
        <f ca="1">IF(B329&lt;TODAY(), AVERAGE(E$8:E329), "NA")</f>
        <v>NA</v>
      </c>
      <c r="I330" s="39" t="str">
        <f ca="1">IF(B329&lt;TODAY(), (SUMPRODUCT(A$8:A329,E$8:E329) - G330*SUM(E$8:E329) - H330*SUM(A$8:A329) + (A330-7)*G330*H330)/(SUMPRODUCT(A$8:A329,A$8:A329) - 2*G330*SUM(A$8:A329) + (A330-7)*G330*G330), "NA")</f>
        <v>NA</v>
      </c>
      <c r="J330" s="40" t="str">
        <f t="shared" ca="1" si="14"/>
        <v>NA</v>
      </c>
      <c r="L330" s="53" t="s">
        <v>114</v>
      </c>
      <c r="M330" s="54"/>
      <c r="N330" s="58">
        <v>32</v>
      </c>
      <c r="O330" s="17" t="s">
        <v>6</v>
      </c>
      <c r="P330" s="56">
        <v>44479</v>
      </c>
      <c r="Q330" s="17">
        <v>261</v>
      </c>
      <c r="R330" s="57" t="s">
        <v>10</v>
      </c>
      <c r="S330" s="56">
        <v>44562</v>
      </c>
      <c r="T330" s="17">
        <v>344</v>
      </c>
      <c r="V330" s="53" t="s">
        <v>115</v>
      </c>
      <c r="W330" s="54"/>
      <c r="X330" s="58">
        <v>942.44640428571427</v>
      </c>
      <c r="Y330" s="17" t="s">
        <v>6</v>
      </c>
      <c r="Z330" s="56">
        <v>44479</v>
      </c>
      <c r="AA330" s="17">
        <v>261</v>
      </c>
      <c r="AB330" s="57" t="s">
        <v>10</v>
      </c>
      <c r="AC330" s="56">
        <v>44562</v>
      </c>
      <c r="AD330" s="17">
        <v>344</v>
      </c>
      <c r="AF330" s="53" t="s">
        <v>115</v>
      </c>
      <c r="AG330" s="54"/>
      <c r="AH330" s="58">
        <v>1250</v>
      </c>
      <c r="AI330" s="17" t="s">
        <v>6</v>
      </c>
      <c r="AJ330" s="56">
        <v>44420</v>
      </c>
      <c r="AK330" s="17">
        <v>202</v>
      </c>
      <c r="AL330" s="57" t="s">
        <v>10</v>
      </c>
      <c r="AM330" s="56">
        <v>44478</v>
      </c>
      <c r="AN330" s="17">
        <v>260</v>
      </c>
      <c r="AP330" s="53" t="s">
        <v>115</v>
      </c>
      <c r="AQ330" s="54"/>
      <c r="AR330" s="58">
        <v>2000</v>
      </c>
      <c r="AS330" s="17" t="s">
        <v>6</v>
      </c>
      <c r="AT330" s="56">
        <v>44358</v>
      </c>
      <c r="AU330" s="17">
        <v>140</v>
      </c>
      <c r="AV330" s="57" t="s">
        <v>10</v>
      </c>
      <c r="AW330" s="56">
        <v>44391</v>
      </c>
      <c r="AX330" s="17">
        <v>173</v>
      </c>
      <c r="AZ330" s="53" t="s">
        <v>115</v>
      </c>
      <c r="BA330" s="54"/>
      <c r="BB330" s="58">
        <v>3000</v>
      </c>
      <c r="BC330" s="17" t="s">
        <v>6</v>
      </c>
      <c r="BD330" s="56">
        <v>44330</v>
      </c>
      <c r="BE330" s="17">
        <v>112</v>
      </c>
      <c r="BF330" s="57" t="s">
        <v>10</v>
      </c>
      <c r="BG330" s="56">
        <v>44355</v>
      </c>
      <c r="BH330" s="17">
        <v>152</v>
      </c>
    </row>
    <row r="331" spans="1:60" x14ac:dyDescent="0.2">
      <c r="A331" s="2">
        <v>330</v>
      </c>
      <c r="B331" s="29">
        <v>44515</v>
      </c>
      <c r="C331" s="30"/>
      <c r="D331" s="30" t="str">
        <f t="shared" ca="1" si="15"/>
        <v>NA</v>
      </c>
      <c r="E331" s="31" t="str">
        <f t="shared" ca="1" si="16"/>
        <v>NA</v>
      </c>
      <c r="F331" s="66"/>
      <c r="G331" s="33" t="str">
        <f ca="1">IF(B330&lt;TODAY(), AVERAGE(A$8:A330), "NA")</f>
        <v>NA</v>
      </c>
      <c r="H331" s="31" t="str">
        <f ca="1">IF(B330&lt;TODAY(), AVERAGE(E$8:E330), "NA")</f>
        <v>NA</v>
      </c>
      <c r="I331" s="39" t="str">
        <f ca="1">IF(B330&lt;TODAY(), (SUMPRODUCT(A$8:A330,E$8:E330) - G331*SUM(E$8:E330) - H331*SUM(A$8:A330) + (A331-7)*G331*H331)/(SUMPRODUCT(A$8:A330,A$8:A330) - 2*G331*SUM(A$8:A330) + (A331-7)*G331*G331), "NA")</f>
        <v>NA</v>
      </c>
      <c r="J331" s="40" t="str">
        <f t="shared" ref="J331:J394" ca="1" si="17">IF(B330&lt;TODAY(), H331-I331*G331, "NA")</f>
        <v>NA</v>
      </c>
      <c r="L331" s="53" t="s">
        <v>116</v>
      </c>
      <c r="M331" s="54"/>
      <c r="N331" s="59">
        <v>31.055571318681313</v>
      </c>
      <c r="O331" s="17" t="s">
        <v>7</v>
      </c>
      <c r="P331" s="56">
        <v>44616</v>
      </c>
      <c r="Q331" s="17">
        <v>398</v>
      </c>
      <c r="R331" s="57" t="s">
        <v>11</v>
      </c>
      <c r="S331" s="56">
        <v>44727</v>
      </c>
      <c r="T331" s="17">
        <v>509</v>
      </c>
      <c r="V331" s="53" t="s">
        <v>117</v>
      </c>
      <c r="W331" s="54"/>
      <c r="X331" s="58">
        <v>0</v>
      </c>
      <c r="Y331" s="17" t="s">
        <v>7</v>
      </c>
      <c r="Z331" s="56">
        <v>44616</v>
      </c>
      <c r="AA331" s="17">
        <v>398</v>
      </c>
      <c r="AB331" s="57" t="s">
        <v>11</v>
      </c>
      <c r="AC331" s="56">
        <v>44727</v>
      </c>
      <c r="AD331" s="17">
        <v>509</v>
      </c>
      <c r="AF331" s="53" t="s">
        <v>117</v>
      </c>
      <c r="AG331" s="54"/>
      <c r="AH331" s="58">
        <v>10</v>
      </c>
      <c r="AI331" s="17" t="s">
        <v>7</v>
      </c>
      <c r="AJ331" s="56">
        <v>44521</v>
      </c>
      <c r="AK331" s="17">
        <v>303</v>
      </c>
      <c r="AL331" s="57" t="s">
        <v>11</v>
      </c>
      <c r="AM331" s="56">
        <v>44610</v>
      </c>
      <c r="AN331" s="17">
        <v>392</v>
      </c>
      <c r="AP331" s="53" t="s">
        <v>117</v>
      </c>
      <c r="AQ331" s="54"/>
      <c r="AR331" s="58">
        <v>35</v>
      </c>
      <c r="AS331" s="17" t="s">
        <v>7</v>
      </c>
      <c r="AT331" s="56">
        <v>44420</v>
      </c>
      <c r="AU331" s="17">
        <v>202</v>
      </c>
      <c r="AV331" s="57" t="s">
        <v>11</v>
      </c>
      <c r="AW331" s="56">
        <v>44473</v>
      </c>
      <c r="AX331" s="17">
        <v>255</v>
      </c>
      <c r="AZ331" s="53" t="s">
        <v>117</v>
      </c>
      <c r="BA331" s="54"/>
      <c r="BB331" s="58">
        <v>67</v>
      </c>
      <c r="BC331" s="17" t="s">
        <v>7</v>
      </c>
      <c r="BD331" s="56">
        <v>44373</v>
      </c>
      <c r="BE331" s="17">
        <v>155</v>
      </c>
      <c r="BF331" s="57" t="s">
        <v>11</v>
      </c>
      <c r="BG331" s="56">
        <v>44410</v>
      </c>
      <c r="BH331" s="17">
        <v>215</v>
      </c>
    </row>
    <row r="332" spans="1:60" x14ac:dyDescent="0.2">
      <c r="A332" s="2">
        <v>331</v>
      </c>
      <c r="B332" s="29">
        <v>44516</v>
      </c>
      <c r="C332" s="30"/>
      <c r="D332" s="30" t="str">
        <f t="shared" ca="1" si="15"/>
        <v>NA</v>
      </c>
      <c r="E332" s="31" t="str">
        <f t="shared" ca="1" si="16"/>
        <v>NA</v>
      </c>
      <c r="F332" s="66"/>
      <c r="G332" s="33" t="str">
        <f ca="1">IF(B331&lt;TODAY(), AVERAGE(A$8:A331), "NA")</f>
        <v>NA</v>
      </c>
      <c r="H332" s="31" t="str">
        <f ca="1">IF(B331&lt;TODAY(), AVERAGE(E$8:E331), "NA")</f>
        <v>NA</v>
      </c>
      <c r="I332" s="39" t="str">
        <f ca="1">IF(B331&lt;TODAY(), (SUMPRODUCT(A$8:A331,E$8:E331) - G332*SUM(E$8:E331) - H332*SUM(A$8:A331) + (A332-7)*G332*H332)/(SUMPRODUCT(A$8:A331,A$8:A331) - 2*G332*SUM(A$8:A331) + (A332-7)*G332*G332), "NA")</f>
        <v>NA</v>
      </c>
      <c r="J332" s="40" t="str">
        <f t="shared" ca="1" si="17"/>
        <v>NA</v>
      </c>
      <c r="L332" s="60" t="s">
        <v>118</v>
      </c>
      <c r="M332" s="61"/>
      <c r="N332" s="62">
        <v>-51.331877912087748</v>
      </c>
      <c r="O332" s="63" t="s">
        <v>119</v>
      </c>
      <c r="P332" s="64">
        <v>44303</v>
      </c>
      <c r="Q332" s="20">
        <v>85</v>
      </c>
      <c r="R332" s="65" t="s">
        <v>12</v>
      </c>
      <c r="S332" s="64">
        <v>44906</v>
      </c>
      <c r="T332" s="20">
        <v>688</v>
      </c>
      <c r="V332" s="60" t="s">
        <v>120</v>
      </c>
      <c r="W332" s="61"/>
      <c r="X332" s="63">
        <v>942.44640428571427</v>
      </c>
      <c r="Y332" s="63" t="s">
        <v>119</v>
      </c>
      <c r="Z332" s="64">
        <v>44303</v>
      </c>
      <c r="AA332" s="20">
        <v>85</v>
      </c>
      <c r="AB332" s="65" t="s">
        <v>12</v>
      </c>
      <c r="AC332" s="64">
        <v>44906</v>
      </c>
      <c r="AD332" s="20">
        <v>688</v>
      </c>
      <c r="AF332" s="60" t="s">
        <v>120</v>
      </c>
      <c r="AG332" s="61"/>
      <c r="AH332" s="63">
        <v>942.44640428571427</v>
      </c>
      <c r="AI332" s="63" t="s">
        <v>119</v>
      </c>
      <c r="AJ332" s="64">
        <v>44283</v>
      </c>
      <c r="AK332" s="20">
        <v>65</v>
      </c>
      <c r="AL332" s="65" t="s">
        <v>12</v>
      </c>
      <c r="AM332" s="64">
        <v>44740</v>
      </c>
      <c r="AN332" s="20">
        <v>522</v>
      </c>
      <c r="AP332" s="60" t="s">
        <v>120</v>
      </c>
      <c r="AQ332" s="61"/>
      <c r="AR332" s="63">
        <v>942.44640428571427</v>
      </c>
      <c r="AS332" s="63" t="s">
        <v>119</v>
      </c>
      <c r="AT332" s="64">
        <v>44267</v>
      </c>
      <c r="AU332" s="20">
        <v>49</v>
      </c>
      <c r="AV332" s="65" t="s">
        <v>12</v>
      </c>
      <c r="AW332" s="64">
        <v>44559</v>
      </c>
      <c r="AX332" s="20">
        <v>341</v>
      </c>
      <c r="AZ332" s="60" t="s">
        <v>120</v>
      </c>
      <c r="BA332" s="61"/>
      <c r="BB332" s="63">
        <v>942.44640428571427</v>
      </c>
      <c r="BC332" s="63" t="s">
        <v>119</v>
      </c>
      <c r="BD332" s="64">
        <v>44265</v>
      </c>
      <c r="BE332" s="20">
        <v>47</v>
      </c>
      <c r="BF332" s="65" t="s">
        <v>12</v>
      </c>
      <c r="BG332" s="64">
        <v>44464</v>
      </c>
      <c r="BH332" s="20">
        <v>282</v>
      </c>
    </row>
    <row r="333" spans="1:60" x14ac:dyDescent="0.2">
      <c r="A333" s="2">
        <v>332</v>
      </c>
      <c r="B333" s="29">
        <v>44517</v>
      </c>
      <c r="C333" s="30"/>
      <c r="D333" s="30" t="str">
        <f t="shared" ca="1" si="15"/>
        <v>NA</v>
      </c>
      <c r="E333" s="31" t="str">
        <f t="shared" ca="1" si="16"/>
        <v>NA</v>
      </c>
      <c r="F333" s="66"/>
      <c r="G333" s="33" t="str">
        <f ca="1">IF(B332&lt;TODAY(), AVERAGE(A$8:A332), "NA")</f>
        <v>NA</v>
      </c>
      <c r="H333" s="31" t="str">
        <f ca="1">IF(B332&lt;TODAY(), AVERAGE(E$8:E332), "NA")</f>
        <v>NA</v>
      </c>
      <c r="I333" s="39" t="str">
        <f ca="1">IF(B332&lt;TODAY(), (SUMPRODUCT(A$8:A332,E$8:E332) - G333*SUM(E$8:E332) - H333*SUM(A$8:A332) + (A333-7)*G333*H333)/(SUMPRODUCT(A$8:A332,A$8:A332) - 2*G333*SUM(A$8:A332) + (A333-7)*G333*G333), "NA")</f>
        <v>NA</v>
      </c>
      <c r="J333" s="40" t="str">
        <f t="shared" ca="1" si="17"/>
        <v>NA</v>
      </c>
    </row>
    <row r="334" spans="1:60" x14ac:dyDescent="0.2">
      <c r="A334" s="2">
        <v>333</v>
      </c>
      <c r="B334" s="29">
        <v>44518</v>
      </c>
      <c r="C334" s="30"/>
      <c r="D334" s="30" t="str">
        <f t="shared" ca="1" si="15"/>
        <v>NA</v>
      </c>
      <c r="E334" s="31" t="str">
        <f t="shared" ca="1" si="16"/>
        <v>NA</v>
      </c>
      <c r="F334" s="66"/>
      <c r="G334" s="33" t="str">
        <f ca="1">IF(B333&lt;TODAY(), AVERAGE(A$8:A333), "NA")</f>
        <v>NA</v>
      </c>
      <c r="H334" s="31" t="str">
        <f ca="1">IF(B333&lt;TODAY(), AVERAGE(E$8:E333), "NA")</f>
        <v>NA</v>
      </c>
      <c r="I334" s="39" t="str">
        <f ca="1">IF(B333&lt;TODAY(), (SUMPRODUCT(A$8:A333,E$8:E333) - G334*SUM(E$8:E333) - H334*SUM(A$8:A333) + (A334-7)*G334*H334)/(SUMPRODUCT(A$8:A333,A$8:A333) - 2*G334*SUM(A$8:A333) + (A334-7)*G334*G334), "NA")</f>
        <v>NA</v>
      </c>
      <c r="J334" s="40" t="str">
        <f t="shared" ca="1" si="17"/>
        <v>NA</v>
      </c>
    </row>
    <row r="335" spans="1:60" x14ac:dyDescent="0.2">
      <c r="A335" s="2">
        <v>334</v>
      </c>
      <c r="B335" s="29">
        <v>44519</v>
      </c>
      <c r="C335" s="30"/>
      <c r="D335" s="30" t="str">
        <f t="shared" ca="1" si="15"/>
        <v>NA</v>
      </c>
      <c r="E335" s="31" t="str">
        <f t="shared" ca="1" si="16"/>
        <v>NA</v>
      </c>
      <c r="F335" s="66"/>
      <c r="G335" s="33" t="str">
        <f ca="1">IF(B334&lt;TODAY(), AVERAGE(A$8:A334), "NA")</f>
        <v>NA</v>
      </c>
      <c r="H335" s="31" t="str">
        <f ca="1">IF(B334&lt;TODAY(), AVERAGE(E$8:E334), "NA")</f>
        <v>NA</v>
      </c>
      <c r="I335" s="39" t="str">
        <f ca="1">IF(B334&lt;TODAY(), (SUMPRODUCT(A$8:A334,E$8:E334) - G335*SUM(E$8:E334) - H335*SUM(A$8:A334) + (A335-7)*G335*H335)/(SUMPRODUCT(A$8:A334,A$8:A334) - 2*G335*SUM(A$8:A334) + (A335-7)*G335*G335), "NA")</f>
        <v>NA</v>
      </c>
      <c r="J335" s="40" t="str">
        <f t="shared" ca="1" si="17"/>
        <v>NA</v>
      </c>
      <c r="L335" s="67" t="s">
        <v>123</v>
      </c>
      <c r="M335" s="67"/>
      <c r="N335" s="67"/>
      <c r="O335" s="67"/>
      <c r="P335" s="67"/>
      <c r="Q335" s="67"/>
      <c r="R335" s="67"/>
      <c r="S335" s="67"/>
      <c r="T335" s="67"/>
    </row>
    <row r="336" spans="1:60" x14ac:dyDescent="0.2">
      <c r="A336" s="2">
        <v>335</v>
      </c>
      <c r="B336" s="29">
        <v>44520</v>
      </c>
      <c r="C336" s="30"/>
      <c r="D336" s="30" t="str">
        <f t="shared" ca="1" si="15"/>
        <v>NA</v>
      </c>
      <c r="E336" s="31" t="str">
        <f t="shared" ca="1" si="16"/>
        <v>NA</v>
      </c>
      <c r="F336" s="66"/>
      <c r="G336" s="33" t="str">
        <f ca="1">IF(B335&lt;TODAY(), AVERAGE(A$8:A335), "NA")</f>
        <v>NA</v>
      </c>
      <c r="H336" s="31" t="str">
        <f ca="1">IF(B335&lt;TODAY(), AVERAGE(E$8:E335), "NA")</f>
        <v>NA</v>
      </c>
      <c r="I336" s="39" t="str">
        <f ca="1">IF(B335&lt;TODAY(), (SUMPRODUCT(A$8:A335,E$8:E335) - G336*SUM(E$8:E335) - H336*SUM(A$8:A335) + (A336-7)*G336*H336)/(SUMPRODUCT(A$8:A335,A$8:A335) - 2*G336*SUM(A$8:A335) + (A336-7)*G336*G336), "NA")</f>
        <v>NA</v>
      </c>
      <c r="J336" s="40" t="str">
        <f t="shared" ca="1" si="17"/>
        <v>NA</v>
      </c>
    </row>
    <row r="337" spans="1:10" x14ac:dyDescent="0.2">
      <c r="A337" s="2">
        <v>336</v>
      </c>
      <c r="B337" s="29">
        <v>44521</v>
      </c>
      <c r="C337" s="30"/>
      <c r="D337" s="30" t="str">
        <f t="shared" ca="1" si="15"/>
        <v>NA</v>
      </c>
      <c r="E337" s="31" t="str">
        <f t="shared" ca="1" si="16"/>
        <v>NA</v>
      </c>
      <c r="F337" s="66"/>
      <c r="G337" s="33" t="str">
        <f ca="1">IF(B336&lt;TODAY(), AVERAGE(A$8:A336), "NA")</f>
        <v>NA</v>
      </c>
      <c r="H337" s="31" t="str">
        <f ca="1">IF(B336&lt;TODAY(), AVERAGE(E$8:E336), "NA")</f>
        <v>NA</v>
      </c>
      <c r="I337" s="39" t="str">
        <f ca="1">IF(B336&lt;TODAY(), (SUMPRODUCT(A$8:A336,E$8:E336) - G337*SUM(E$8:E336) - H337*SUM(A$8:A336) + (A337-7)*G337*H337)/(SUMPRODUCT(A$8:A336,A$8:A336) - 2*G337*SUM(A$8:A336) + (A337-7)*G337*G337), "NA")</f>
        <v>NA</v>
      </c>
      <c r="J337" s="40" t="str">
        <f t="shared" ca="1" si="17"/>
        <v>NA</v>
      </c>
    </row>
    <row r="338" spans="1:10" x14ac:dyDescent="0.2">
      <c r="A338" s="2">
        <v>337</v>
      </c>
      <c r="B338" s="29">
        <v>44522</v>
      </c>
      <c r="C338" s="30"/>
      <c r="D338" s="30" t="str">
        <f t="shared" ca="1" si="15"/>
        <v>NA</v>
      </c>
      <c r="E338" s="31" t="str">
        <f t="shared" ca="1" si="16"/>
        <v>NA</v>
      </c>
      <c r="F338" s="66"/>
      <c r="G338" s="33" t="str">
        <f ca="1">IF(B337&lt;TODAY(), AVERAGE(A$8:A337), "NA")</f>
        <v>NA</v>
      </c>
      <c r="H338" s="31" t="str">
        <f ca="1">IF(B337&lt;TODAY(), AVERAGE(E$8:E337), "NA")</f>
        <v>NA</v>
      </c>
      <c r="I338" s="39" t="str">
        <f ca="1">IF(B337&lt;TODAY(), (SUMPRODUCT(A$8:A337,E$8:E337) - G338*SUM(E$8:E337) - H338*SUM(A$8:A337) + (A338-7)*G338*H338)/(SUMPRODUCT(A$8:A337,A$8:A337) - 2*G338*SUM(A$8:A337) + (A338-7)*G338*G338), "NA")</f>
        <v>NA</v>
      </c>
      <c r="J338" s="40" t="str">
        <f t="shared" ca="1" si="17"/>
        <v>NA</v>
      </c>
    </row>
    <row r="339" spans="1:10" x14ac:dyDescent="0.2">
      <c r="A339" s="2">
        <v>338</v>
      </c>
      <c r="B339" s="29">
        <v>44523</v>
      </c>
      <c r="C339" s="30"/>
      <c r="D339" s="30" t="str">
        <f t="shared" ca="1" si="15"/>
        <v>NA</v>
      </c>
      <c r="E339" s="31" t="str">
        <f t="shared" ca="1" si="16"/>
        <v>NA</v>
      </c>
      <c r="F339" s="66"/>
      <c r="G339" s="33" t="str">
        <f ca="1">IF(B338&lt;TODAY(), AVERAGE(A$8:A338), "NA")</f>
        <v>NA</v>
      </c>
      <c r="H339" s="31" t="str">
        <f ca="1">IF(B338&lt;TODAY(), AVERAGE(E$8:E338), "NA")</f>
        <v>NA</v>
      </c>
      <c r="I339" s="39" t="str">
        <f ca="1">IF(B338&lt;TODAY(), (SUMPRODUCT(A$8:A338,E$8:E338) - G339*SUM(E$8:E338) - H339*SUM(A$8:A338) + (A339-7)*G339*H339)/(SUMPRODUCT(A$8:A338,A$8:A338) - 2*G339*SUM(A$8:A338) + (A339-7)*G339*G339), "NA")</f>
        <v>NA</v>
      </c>
      <c r="J339" s="40" t="str">
        <f t="shared" ca="1" si="17"/>
        <v>NA</v>
      </c>
    </row>
    <row r="340" spans="1:10" x14ac:dyDescent="0.2">
      <c r="A340" s="2">
        <v>339</v>
      </c>
      <c r="B340" s="29">
        <v>44524</v>
      </c>
      <c r="C340" s="30"/>
      <c r="D340" s="30" t="str">
        <f t="shared" ca="1" si="15"/>
        <v>NA</v>
      </c>
      <c r="E340" s="31" t="str">
        <f t="shared" ca="1" si="16"/>
        <v>NA</v>
      </c>
      <c r="F340" s="66"/>
      <c r="G340" s="33" t="str">
        <f ca="1">IF(B339&lt;TODAY(), AVERAGE(A$8:A339), "NA")</f>
        <v>NA</v>
      </c>
      <c r="H340" s="31" t="str">
        <f ca="1">IF(B339&lt;TODAY(), AVERAGE(E$8:E339), "NA")</f>
        <v>NA</v>
      </c>
      <c r="I340" s="39" t="str">
        <f ca="1">IF(B339&lt;TODAY(), (SUMPRODUCT(A$8:A339,E$8:E339) - G340*SUM(E$8:E339) - H340*SUM(A$8:A339) + (A340-7)*G340*H340)/(SUMPRODUCT(A$8:A339,A$8:A339) - 2*G340*SUM(A$8:A339) + (A340-7)*G340*G340), "NA")</f>
        <v>NA</v>
      </c>
      <c r="J340" s="40" t="str">
        <f t="shared" ca="1" si="17"/>
        <v>NA</v>
      </c>
    </row>
    <row r="341" spans="1:10" x14ac:dyDescent="0.2">
      <c r="A341" s="2">
        <v>340</v>
      </c>
      <c r="B341" s="29">
        <v>44525</v>
      </c>
      <c r="C341" s="30"/>
      <c r="D341" s="30" t="str">
        <f t="shared" ca="1" si="15"/>
        <v>NA</v>
      </c>
      <c r="E341" s="31" t="str">
        <f t="shared" ca="1" si="16"/>
        <v>NA</v>
      </c>
      <c r="F341" s="66"/>
      <c r="G341" s="33" t="str">
        <f ca="1">IF(B340&lt;TODAY(), AVERAGE(A$8:A340), "NA")</f>
        <v>NA</v>
      </c>
      <c r="H341" s="31" t="str">
        <f ca="1">IF(B340&lt;TODAY(), AVERAGE(E$8:E340), "NA")</f>
        <v>NA</v>
      </c>
      <c r="I341" s="39" t="str">
        <f ca="1">IF(B340&lt;TODAY(), (SUMPRODUCT(A$8:A340,E$8:E340) - G341*SUM(E$8:E340) - H341*SUM(A$8:A340) + (A341-7)*G341*H341)/(SUMPRODUCT(A$8:A340,A$8:A340) - 2*G341*SUM(A$8:A340) + (A341-7)*G341*G341), "NA")</f>
        <v>NA</v>
      </c>
      <c r="J341" s="40" t="str">
        <f t="shared" ca="1" si="17"/>
        <v>NA</v>
      </c>
    </row>
    <row r="342" spans="1:10" x14ac:dyDescent="0.2">
      <c r="A342" s="2">
        <v>341</v>
      </c>
      <c r="B342" s="29">
        <v>44526</v>
      </c>
      <c r="C342" s="30"/>
      <c r="D342" s="30" t="str">
        <f t="shared" ca="1" si="15"/>
        <v>NA</v>
      </c>
      <c r="E342" s="31" t="str">
        <f t="shared" ca="1" si="16"/>
        <v>NA</v>
      </c>
      <c r="F342" s="66"/>
      <c r="G342" s="33" t="str">
        <f ca="1">IF(B341&lt;TODAY(), AVERAGE(A$8:A341), "NA")</f>
        <v>NA</v>
      </c>
      <c r="H342" s="31" t="str">
        <f ca="1">IF(B341&lt;TODAY(), AVERAGE(E$8:E341), "NA")</f>
        <v>NA</v>
      </c>
      <c r="I342" s="39" t="str">
        <f ca="1">IF(B341&lt;TODAY(), (SUMPRODUCT(A$8:A341,E$8:E341) - G342*SUM(E$8:E341) - H342*SUM(A$8:A341) + (A342-7)*G342*H342)/(SUMPRODUCT(A$8:A341,A$8:A341) - 2*G342*SUM(A$8:A341) + (A342-7)*G342*G342), "NA")</f>
        <v>NA</v>
      </c>
      <c r="J342" s="40" t="str">
        <f t="shared" ca="1" si="17"/>
        <v>NA</v>
      </c>
    </row>
    <row r="343" spans="1:10" x14ac:dyDescent="0.2">
      <c r="A343" s="2">
        <v>342</v>
      </c>
      <c r="B343" s="29">
        <v>44527</v>
      </c>
      <c r="C343" s="30"/>
      <c r="D343" s="30" t="str">
        <f t="shared" ca="1" si="15"/>
        <v>NA</v>
      </c>
      <c r="E343" s="31" t="str">
        <f t="shared" ca="1" si="16"/>
        <v>NA</v>
      </c>
      <c r="F343" s="66"/>
      <c r="G343" s="33" t="str">
        <f ca="1">IF(B342&lt;TODAY(), AVERAGE(A$8:A342), "NA")</f>
        <v>NA</v>
      </c>
      <c r="H343" s="31" t="str">
        <f ca="1">IF(B342&lt;TODAY(), AVERAGE(E$8:E342), "NA")</f>
        <v>NA</v>
      </c>
      <c r="I343" s="39" t="str">
        <f ca="1">IF(B342&lt;TODAY(), (SUMPRODUCT(A$8:A342,E$8:E342) - G343*SUM(E$8:E342) - H343*SUM(A$8:A342) + (A343-7)*G343*H343)/(SUMPRODUCT(A$8:A342,A$8:A342) - 2*G343*SUM(A$8:A342) + (A343-7)*G343*G343), "NA")</f>
        <v>NA</v>
      </c>
      <c r="J343" s="40" t="str">
        <f t="shared" ca="1" si="17"/>
        <v>NA</v>
      </c>
    </row>
    <row r="344" spans="1:10" x14ac:dyDescent="0.2">
      <c r="A344" s="2">
        <v>343</v>
      </c>
      <c r="B344" s="29">
        <v>44528</v>
      </c>
      <c r="C344" s="30"/>
      <c r="D344" s="30" t="str">
        <f t="shared" ca="1" si="15"/>
        <v>NA</v>
      </c>
      <c r="E344" s="31" t="str">
        <f t="shared" ca="1" si="16"/>
        <v>NA</v>
      </c>
      <c r="F344" s="66"/>
      <c r="G344" s="33" t="str">
        <f ca="1">IF(B343&lt;TODAY(), AVERAGE(A$8:A343), "NA")</f>
        <v>NA</v>
      </c>
      <c r="H344" s="31" t="str">
        <f ca="1">IF(B343&lt;TODAY(), AVERAGE(E$8:E343), "NA")</f>
        <v>NA</v>
      </c>
      <c r="I344" s="39" t="str">
        <f ca="1">IF(B343&lt;TODAY(), (SUMPRODUCT(A$8:A343,E$8:E343) - G344*SUM(E$8:E343) - H344*SUM(A$8:A343) + (A344-7)*G344*H344)/(SUMPRODUCT(A$8:A343,A$8:A343) - 2*G344*SUM(A$8:A343) + (A344-7)*G344*G344), "NA")</f>
        <v>NA</v>
      </c>
      <c r="J344" s="40" t="str">
        <f t="shared" ca="1" si="17"/>
        <v>NA</v>
      </c>
    </row>
    <row r="345" spans="1:10" x14ac:dyDescent="0.2">
      <c r="A345" s="2">
        <v>344</v>
      </c>
      <c r="B345" s="29">
        <v>44529</v>
      </c>
      <c r="C345" s="30"/>
      <c r="D345" s="30" t="str">
        <f t="shared" ca="1" si="15"/>
        <v>NA</v>
      </c>
      <c r="E345" s="31" t="str">
        <f t="shared" ca="1" si="16"/>
        <v>NA</v>
      </c>
      <c r="F345" s="66"/>
      <c r="G345" s="33" t="str">
        <f ca="1">IF(B344&lt;TODAY(), AVERAGE(A$8:A344), "NA")</f>
        <v>NA</v>
      </c>
      <c r="H345" s="31" t="str">
        <f ca="1">IF(B344&lt;TODAY(), AVERAGE(E$8:E344), "NA")</f>
        <v>NA</v>
      </c>
      <c r="I345" s="39" t="str">
        <f ca="1">IF(B344&lt;TODAY(), (SUMPRODUCT(A$8:A344,E$8:E344) - G345*SUM(E$8:E344) - H345*SUM(A$8:A344) + (A345-7)*G345*H345)/(SUMPRODUCT(A$8:A344,A$8:A344) - 2*G345*SUM(A$8:A344) + (A345-7)*G345*G345), "NA")</f>
        <v>NA</v>
      </c>
      <c r="J345" s="40" t="str">
        <f t="shared" ca="1" si="17"/>
        <v>NA</v>
      </c>
    </row>
    <row r="346" spans="1:10" x14ac:dyDescent="0.2">
      <c r="A346" s="2">
        <v>345</v>
      </c>
      <c r="B346" s="29">
        <v>44530</v>
      </c>
      <c r="C346" s="30"/>
      <c r="D346" s="30" t="str">
        <f t="shared" ca="1" si="15"/>
        <v>NA</v>
      </c>
      <c r="E346" s="31" t="str">
        <f t="shared" ca="1" si="16"/>
        <v>NA</v>
      </c>
      <c r="F346" s="66"/>
      <c r="G346" s="33" t="str">
        <f ca="1">IF(B345&lt;TODAY(), AVERAGE(A$8:A345), "NA")</f>
        <v>NA</v>
      </c>
      <c r="H346" s="31" t="str">
        <f ca="1">IF(B345&lt;TODAY(), AVERAGE(E$8:E345), "NA")</f>
        <v>NA</v>
      </c>
      <c r="I346" s="39" t="str">
        <f ca="1">IF(B345&lt;TODAY(), (SUMPRODUCT(A$8:A345,E$8:E345) - G346*SUM(E$8:E345) - H346*SUM(A$8:A345) + (A346-7)*G346*H346)/(SUMPRODUCT(A$8:A345,A$8:A345) - 2*G346*SUM(A$8:A345) + (A346-7)*G346*G346), "NA")</f>
        <v>NA</v>
      </c>
      <c r="J346" s="40" t="str">
        <f t="shared" ca="1" si="17"/>
        <v>NA</v>
      </c>
    </row>
    <row r="347" spans="1:10" x14ac:dyDescent="0.2">
      <c r="A347" s="2">
        <v>346</v>
      </c>
      <c r="B347" s="29">
        <v>44531</v>
      </c>
      <c r="C347" s="30"/>
      <c r="D347" s="30" t="str">
        <f t="shared" ca="1" si="15"/>
        <v>NA</v>
      </c>
      <c r="E347" s="31" t="str">
        <f t="shared" ca="1" si="16"/>
        <v>NA</v>
      </c>
      <c r="F347" s="66"/>
      <c r="G347" s="33" t="str">
        <f ca="1">IF(B346&lt;TODAY(), AVERAGE(A$8:A346), "NA")</f>
        <v>NA</v>
      </c>
      <c r="H347" s="31" t="str">
        <f ca="1">IF(B346&lt;TODAY(), AVERAGE(E$8:E346), "NA")</f>
        <v>NA</v>
      </c>
      <c r="I347" s="39" t="str">
        <f ca="1">IF(B346&lt;TODAY(), (SUMPRODUCT(A$8:A346,E$8:E346) - G347*SUM(E$8:E346) - H347*SUM(A$8:A346) + (A347-7)*G347*H347)/(SUMPRODUCT(A$8:A346,A$8:A346) - 2*G347*SUM(A$8:A346) + (A347-7)*G347*G347), "NA")</f>
        <v>NA</v>
      </c>
      <c r="J347" s="40" t="str">
        <f t="shared" ca="1" si="17"/>
        <v>NA</v>
      </c>
    </row>
    <row r="348" spans="1:10" x14ac:dyDescent="0.2">
      <c r="A348" s="2">
        <v>347</v>
      </c>
      <c r="B348" s="29">
        <v>44532</v>
      </c>
      <c r="C348" s="30"/>
      <c r="D348" s="30" t="str">
        <f t="shared" ca="1" si="15"/>
        <v>NA</v>
      </c>
      <c r="E348" s="31" t="str">
        <f t="shared" ca="1" si="16"/>
        <v>NA</v>
      </c>
      <c r="F348" s="66"/>
      <c r="G348" s="33" t="str">
        <f ca="1">IF(B347&lt;TODAY(), AVERAGE(A$8:A347), "NA")</f>
        <v>NA</v>
      </c>
      <c r="H348" s="31" t="str">
        <f ca="1">IF(B347&lt;TODAY(), AVERAGE(E$8:E347), "NA")</f>
        <v>NA</v>
      </c>
      <c r="I348" s="39" t="str">
        <f ca="1">IF(B347&lt;TODAY(), (SUMPRODUCT(A$8:A347,E$8:E347) - G348*SUM(E$8:E347) - H348*SUM(A$8:A347) + (A348-7)*G348*H348)/(SUMPRODUCT(A$8:A347,A$8:A347) - 2*G348*SUM(A$8:A347) + (A348-7)*G348*G348), "NA")</f>
        <v>NA</v>
      </c>
      <c r="J348" s="40" t="str">
        <f t="shared" ca="1" si="17"/>
        <v>NA</v>
      </c>
    </row>
    <row r="349" spans="1:10" x14ac:dyDescent="0.2">
      <c r="A349" s="2">
        <v>348</v>
      </c>
      <c r="B349" s="29">
        <v>44533</v>
      </c>
      <c r="C349" s="30"/>
      <c r="D349" s="30" t="str">
        <f t="shared" ca="1" si="15"/>
        <v>NA</v>
      </c>
      <c r="E349" s="31" t="str">
        <f t="shared" ca="1" si="16"/>
        <v>NA</v>
      </c>
      <c r="F349" s="66"/>
      <c r="G349" s="33" t="str">
        <f ca="1">IF(B348&lt;TODAY(), AVERAGE(A$8:A348), "NA")</f>
        <v>NA</v>
      </c>
      <c r="H349" s="31" t="str">
        <f ca="1">IF(B348&lt;TODAY(), AVERAGE(E$8:E348), "NA")</f>
        <v>NA</v>
      </c>
      <c r="I349" s="39" t="str">
        <f ca="1">IF(B348&lt;TODAY(), (SUMPRODUCT(A$8:A348,E$8:E348) - G349*SUM(E$8:E348) - H349*SUM(A$8:A348) + (A349-7)*G349*H349)/(SUMPRODUCT(A$8:A348,A$8:A348) - 2*G349*SUM(A$8:A348) + (A349-7)*G349*G349), "NA")</f>
        <v>NA</v>
      </c>
      <c r="J349" s="40" t="str">
        <f t="shared" ca="1" si="17"/>
        <v>NA</v>
      </c>
    </row>
    <row r="350" spans="1:10" x14ac:dyDescent="0.2">
      <c r="A350" s="2">
        <v>349</v>
      </c>
      <c r="B350" s="29">
        <v>44534</v>
      </c>
      <c r="C350" s="30"/>
      <c r="D350" s="30" t="str">
        <f t="shared" ca="1" si="15"/>
        <v>NA</v>
      </c>
      <c r="E350" s="31" t="str">
        <f t="shared" ca="1" si="16"/>
        <v>NA</v>
      </c>
      <c r="F350" s="66"/>
      <c r="G350" s="33" t="str">
        <f ca="1">IF(B349&lt;TODAY(), AVERAGE(A$8:A349), "NA")</f>
        <v>NA</v>
      </c>
      <c r="H350" s="31" t="str">
        <f ca="1">IF(B349&lt;TODAY(), AVERAGE(E$8:E349), "NA")</f>
        <v>NA</v>
      </c>
      <c r="I350" s="39" t="str">
        <f ca="1">IF(B349&lt;TODAY(), (SUMPRODUCT(A$8:A349,E$8:E349) - G350*SUM(E$8:E349) - H350*SUM(A$8:A349) + (A350-7)*G350*H350)/(SUMPRODUCT(A$8:A349,A$8:A349) - 2*G350*SUM(A$8:A349) + (A350-7)*G350*G350), "NA")</f>
        <v>NA</v>
      </c>
      <c r="J350" s="40" t="str">
        <f t="shared" ca="1" si="17"/>
        <v>NA</v>
      </c>
    </row>
    <row r="351" spans="1:10" x14ac:dyDescent="0.2">
      <c r="A351" s="2">
        <v>350</v>
      </c>
      <c r="B351" s="29">
        <v>44535</v>
      </c>
      <c r="C351" s="30"/>
      <c r="D351" s="30" t="str">
        <f t="shared" ca="1" si="15"/>
        <v>NA</v>
      </c>
      <c r="E351" s="31" t="str">
        <f t="shared" ca="1" si="16"/>
        <v>NA</v>
      </c>
      <c r="F351" s="66"/>
      <c r="G351" s="33" t="str">
        <f ca="1">IF(B350&lt;TODAY(), AVERAGE(A$8:A350), "NA")</f>
        <v>NA</v>
      </c>
      <c r="H351" s="31" t="str">
        <f ca="1">IF(B350&lt;TODAY(), AVERAGE(E$8:E350), "NA")</f>
        <v>NA</v>
      </c>
      <c r="I351" s="39" t="str">
        <f ca="1">IF(B350&lt;TODAY(), (SUMPRODUCT(A$8:A350,E$8:E350) - G351*SUM(E$8:E350) - H351*SUM(A$8:A350) + (A351-7)*G351*H351)/(SUMPRODUCT(A$8:A350,A$8:A350) - 2*G351*SUM(A$8:A350) + (A351-7)*G351*G351), "NA")</f>
        <v>NA</v>
      </c>
      <c r="J351" s="40" t="str">
        <f t="shared" ca="1" si="17"/>
        <v>NA</v>
      </c>
    </row>
    <row r="352" spans="1:10" x14ac:dyDescent="0.2">
      <c r="A352" s="2">
        <v>351</v>
      </c>
      <c r="B352" s="29">
        <v>44536</v>
      </c>
      <c r="C352" s="30"/>
      <c r="D352" s="30" t="str">
        <f t="shared" ca="1" si="15"/>
        <v>NA</v>
      </c>
      <c r="E352" s="31" t="str">
        <f t="shared" ca="1" si="16"/>
        <v>NA</v>
      </c>
      <c r="F352" s="66"/>
      <c r="G352" s="33" t="str">
        <f ca="1">IF(B351&lt;TODAY(), AVERAGE(A$8:A351), "NA")</f>
        <v>NA</v>
      </c>
      <c r="H352" s="31" t="str">
        <f ca="1">IF(B351&lt;TODAY(), AVERAGE(E$8:E351), "NA")</f>
        <v>NA</v>
      </c>
      <c r="I352" s="39" t="str">
        <f ca="1">IF(B351&lt;TODAY(), (SUMPRODUCT(A$8:A351,E$8:E351) - G352*SUM(E$8:E351) - H352*SUM(A$8:A351) + (A352-7)*G352*H352)/(SUMPRODUCT(A$8:A351,A$8:A351) - 2*G352*SUM(A$8:A351) + (A352-7)*G352*G352), "NA")</f>
        <v>NA</v>
      </c>
      <c r="J352" s="40" t="str">
        <f t="shared" ca="1" si="17"/>
        <v>NA</v>
      </c>
    </row>
    <row r="353" spans="1:10" x14ac:dyDescent="0.2">
      <c r="A353" s="2">
        <v>352</v>
      </c>
      <c r="B353" s="29">
        <v>44537</v>
      </c>
      <c r="C353" s="30"/>
      <c r="D353" s="30" t="str">
        <f t="shared" ca="1" si="15"/>
        <v>NA</v>
      </c>
      <c r="E353" s="31" t="str">
        <f t="shared" ca="1" si="16"/>
        <v>NA</v>
      </c>
      <c r="F353" s="66"/>
      <c r="G353" s="33" t="str">
        <f ca="1">IF(B352&lt;TODAY(), AVERAGE(A$8:A352), "NA")</f>
        <v>NA</v>
      </c>
      <c r="H353" s="31" t="str">
        <f ca="1">IF(B352&lt;TODAY(), AVERAGE(E$8:E352), "NA")</f>
        <v>NA</v>
      </c>
      <c r="I353" s="39" t="str">
        <f ca="1">IF(B352&lt;TODAY(), (SUMPRODUCT(A$8:A352,E$8:E352) - G353*SUM(E$8:E352) - H353*SUM(A$8:A352) + (A353-7)*G353*H353)/(SUMPRODUCT(A$8:A352,A$8:A352) - 2*G353*SUM(A$8:A352) + (A353-7)*G353*G353), "NA")</f>
        <v>NA</v>
      </c>
      <c r="J353" s="40" t="str">
        <f t="shared" ca="1" si="17"/>
        <v>NA</v>
      </c>
    </row>
    <row r="354" spans="1:10" x14ac:dyDescent="0.2">
      <c r="A354" s="2">
        <v>353</v>
      </c>
      <c r="B354" s="29">
        <v>44538</v>
      </c>
      <c r="C354" s="30"/>
      <c r="D354" s="30" t="str">
        <f t="shared" ca="1" si="15"/>
        <v>NA</v>
      </c>
      <c r="E354" s="31" t="str">
        <f t="shared" ca="1" si="16"/>
        <v>NA</v>
      </c>
      <c r="F354" s="66"/>
      <c r="G354" s="33" t="str">
        <f ca="1">IF(B353&lt;TODAY(), AVERAGE(A$8:A353), "NA")</f>
        <v>NA</v>
      </c>
      <c r="H354" s="31" t="str">
        <f ca="1">IF(B353&lt;TODAY(), AVERAGE(E$8:E353), "NA")</f>
        <v>NA</v>
      </c>
      <c r="I354" s="39" t="str">
        <f ca="1">IF(B353&lt;TODAY(), (SUMPRODUCT(A$8:A353,E$8:E353) - G354*SUM(E$8:E353) - H354*SUM(A$8:A353) + (A354-7)*G354*H354)/(SUMPRODUCT(A$8:A353,A$8:A353) - 2*G354*SUM(A$8:A353) + (A354-7)*G354*G354), "NA")</f>
        <v>NA</v>
      </c>
      <c r="J354" s="40" t="str">
        <f t="shared" ca="1" si="17"/>
        <v>NA</v>
      </c>
    </row>
    <row r="355" spans="1:10" x14ac:dyDescent="0.2">
      <c r="A355" s="2">
        <v>354</v>
      </c>
      <c r="B355" s="29">
        <v>44539</v>
      </c>
      <c r="C355" s="30"/>
      <c r="D355" s="30" t="str">
        <f t="shared" ca="1" si="15"/>
        <v>NA</v>
      </c>
      <c r="E355" s="31" t="str">
        <f t="shared" ca="1" si="16"/>
        <v>NA</v>
      </c>
      <c r="F355" s="66"/>
      <c r="G355" s="33" t="str">
        <f ca="1">IF(B354&lt;TODAY(), AVERAGE(A$8:A354), "NA")</f>
        <v>NA</v>
      </c>
      <c r="H355" s="31" t="str">
        <f ca="1">IF(B354&lt;TODAY(), AVERAGE(E$8:E354), "NA")</f>
        <v>NA</v>
      </c>
      <c r="I355" s="39" t="str">
        <f ca="1">IF(B354&lt;TODAY(), (SUMPRODUCT(A$8:A354,E$8:E354) - G355*SUM(E$8:E354) - H355*SUM(A$8:A354) + (A355-7)*G355*H355)/(SUMPRODUCT(A$8:A354,A$8:A354) - 2*G355*SUM(A$8:A354) + (A355-7)*G355*G355), "NA")</f>
        <v>NA</v>
      </c>
      <c r="J355" s="40" t="str">
        <f t="shared" ca="1" si="17"/>
        <v>NA</v>
      </c>
    </row>
    <row r="356" spans="1:10" x14ac:dyDescent="0.2">
      <c r="A356" s="2">
        <v>355</v>
      </c>
      <c r="B356" s="29">
        <v>44540</v>
      </c>
      <c r="C356" s="30"/>
      <c r="D356" s="30" t="str">
        <f t="shared" ca="1" si="15"/>
        <v>NA</v>
      </c>
      <c r="E356" s="31" t="str">
        <f t="shared" ca="1" si="16"/>
        <v>NA</v>
      </c>
      <c r="F356" s="66"/>
      <c r="G356" s="33" t="str">
        <f ca="1">IF(B355&lt;TODAY(), AVERAGE(A$8:A355), "NA")</f>
        <v>NA</v>
      </c>
      <c r="H356" s="31" t="str">
        <f ca="1">IF(B355&lt;TODAY(), AVERAGE(E$8:E355), "NA")</f>
        <v>NA</v>
      </c>
      <c r="I356" s="39" t="str">
        <f ca="1">IF(B355&lt;TODAY(), (SUMPRODUCT(A$8:A355,E$8:E355) - G356*SUM(E$8:E355) - H356*SUM(A$8:A355) + (A356-7)*G356*H356)/(SUMPRODUCT(A$8:A355,A$8:A355) - 2*G356*SUM(A$8:A355) + (A356-7)*G356*G356), "NA")</f>
        <v>NA</v>
      </c>
      <c r="J356" s="40" t="str">
        <f t="shared" ca="1" si="17"/>
        <v>NA</v>
      </c>
    </row>
    <row r="357" spans="1:10" x14ac:dyDescent="0.2">
      <c r="A357" s="2">
        <v>356</v>
      </c>
      <c r="B357" s="29">
        <v>44541</v>
      </c>
      <c r="C357" s="30"/>
      <c r="D357" s="30" t="str">
        <f t="shared" ca="1" si="15"/>
        <v>NA</v>
      </c>
      <c r="E357" s="31" t="str">
        <f t="shared" ca="1" si="16"/>
        <v>NA</v>
      </c>
      <c r="F357" s="66"/>
      <c r="G357" s="33" t="str">
        <f ca="1">IF(B356&lt;TODAY(), AVERAGE(A$8:A356), "NA")</f>
        <v>NA</v>
      </c>
      <c r="H357" s="31" t="str">
        <f ca="1">IF(B356&lt;TODAY(), AVERAGE(E$8:E356), "NA")</f>
        <v>NA</v>
      </c>
      <c r="I357" s="39" t="str">
        <f ca="1">IF(B356&lt;TODAY(), (SUMPRODUCT(A$8:A356,E$8:E356) - G357*SUM(E$8:E356) - H357*SUM(A$8:A356) + (A357-7)*G357*H357)/(SUMPRODUCT(A$8:A356,A$8:A356) - 2*G357*SUM(A$8:A356) + (A357-7)*G357*G357), "NA")</f>
        <v>NA</v>
      </c>
      <c r="J357" s="40" t="str">
        <f t="shared" ca="1" si="17"/>
        <v>NA</v>
      </c>
    </row>
    <row r="358" spans="1:10" x14ac:dyDescent="0.2">
      <c r="A358" s="2">
        <v>357</v>
      </c>
      <c r="B358" s="29">
        <v>44542</v>
      </c>
      <c r="C358" s="30"/>
      <c r="D358" s="30" t="str">
        <f t="shared" ca="1" si="15"/>
        <v>NA</v>
      </c>
      <c r="E358" s="31" t="str">
        <f t="shared" ca="1" si="16"/>
        <v>NA</v>
      </c>
      <c r="F358" s="66"/>
      <c r="G358" s="33" t="str">
        <f ca="1">IF(B357&lt;TODAY(), AVERAGE(A$8:A357), "NA")</f>
        <v>NA</v>
      </c>
      <c r="H358" s="31" t="str">
        <f ca="1">IF(B357&lt;TODAY(), AVERAGE(E$8:E357), "NA")</f>
        <v>NA</v>
      </c>
      <c r="I358" s="39" t="str">
        <f ca="1">IF(B357&lt;TODAY(), (SUMPRODUCT(A$8:A357,E$8:E357) - G358*SUM(E$8:E357) - H358*SUM(A$8:A357) + (A358-7)*G358*H358)/(SUMPRODUCT(A$8:A357,A$8:A357) - 2*G358*SUM(A$8:A357) + (A358-7)*G358*G358), "NA")</f>
        <v>NA</v>
      </c>
      <c r="J358" s="40" t="str">
        <f t="shared" ca="1" si="17"/>
        <v>NA</v>
      </c>
    </row>
    <row r="359" spans="1:10" x14ac:dyDescent="0.2">
      <c r="A359" s="2">
        <v>358</v>
      </c>
      <c r="B359" s="29">
        <v>44543</v>
      </c>
      <c r="C359" s="30"/>
      <c r="D359" s="30" t="str">
        <f t="shared" ca="1" si="15"/>
        <v>NA</v>
      </c>
      <c r="E359" s="31" t="str">
        <f t="shared" ca="1" si="16"/>
        <v>NA</v>
      </c>
      <c r="F359" s="66"/>
      <c r="G359" s="33" t="str">
        <f ca="1">IF(B358&lt;TODAY(), AVERAGE(A$8:A358), "NA")</f>
        <v>NA</v>
      </c>
      <c r="H359" s="31" t="str">
        <f ca="1">IF(B358&lt;TODAY(), AVERAGE(E$8:E358), "NA")</f>
        <v>NA</v>
      </c>
      <c r="I359" s="39" t="str">
        <f ca="1">IF(B358&lt;TODAY(), (SUMPRODUCT(A$8:A358,E$8:E358) - G359*SUM(E$8:E358) - H359*SUM(A$8:A358) + (A359-7)*G359*H359)/(SUMPRODUCT(A$8:A358,A$8:A358) - 2*G359*SUM(A$8:A358) + (A359-7)*G359*G359), "NA")</f>
        <v>NA</v>
      </c>
      <c r="J359" s="40" t="str">
        <f t="shared" ca="1" si="17"/>
        <v>NA</v>
      </c>
    </row>
    <row r="360" spans="1:10" x14ac:dyDescent="0.2">
      <c r="A360" s="2">
        <v>359</v>
      </c>
      <c r="B360" s="29">
        <v>44544</v>
      </c>
      <c r="C360" s="30"/>
      <c r="D360" s="30" t="str">
        <f t="shared" ca="1" si="15"/>
        <v>NA</v>
      </c>
      <c r="E360" s="31" t="str">
        <f t="shared" ca="1" si="16"/>
        <v>NA</v>
      </c>
      <c r="F360" s="66"/>
      <c r="G360" s="33" t="str">
        <f ca="1">IF(B359&lt;TODAY(), AVERAGE(A$8:A359), "NA")</f>
        <v>NA</v>
      </c>
      <c r="H360" s="31" t="str">
        <f ca="1">IF(B359&lt;TODAY(), AVERAGE(E$8:E359), "NA")</f>
        <v>NA</v>
      </c>
      <c r="I360" s="39" t="str">
        <f ca="1">IF(B359&lt;TODAY(), (SUMPRODUCT(A$8:A359,E$8:E359) - G360*SUM(E$8:E359) - H360*SUM(A$8:A359) + (A360-7)*G360*H360)/(SUMPRODUCT(A$8:A359,A$8:A359) - 2*G360*SUM(A$8:A359) + (A360-7)*G360*G360), "NA")</f>
        <v>NA</v>
      </c>
      <c r="J360" s="40" t="str">
        <f t="shared" ca="1" si="17"/>
        <v>NA</v>
      </c>
    </row>
    <row r="361" spans="1:10" x14ac:dyDescent="0.2">
      <c r="A361" s="2">
        <v>360</v>
      </c>
      <c r="B361" s="29">
        <v>44545</v>
      </c>
      <c r="C361" s="30"/>
      <c r="D361" s="30" t="str">
        <f t="shared" ca="1" si="15"/>
        <v>NA</v>
      </c>
      <c r="E361" s="31" t="str">
        <f t="shared" ca="1" si="16"/>
        <v>NA</v>
      </c>
      <c r="F361" s="66"/>
      <c r="G361" s="33" t="str">
        <f ca="1">IF(B360&lt;TODAY(), AVERAGE(A$8:A360), "NA")</f>
        <v>NA</v>
      </c>
      <c r="H361" s="31" t="str">
        <f ca="1">IF(B360&lt;TODAY(), AVERAGE(E$8:E360), "NA")</f>
        <v>NA</v>
      </c>
      <c r="I361" s="39" t="str">
        <f ca="1">IF(B360&lt;TODAY(), (SUMPRODUCT(A$8:A360,E$8:E360) - G361*SUM(E$8:E360) - H361*SUM(A$8:A360) + (A361-7)*G361*H361)/(SUMPRODUCT(A$8:A360,A$8:A360) - 2*G361*SUM(A$8:A360) + (A361-7)*G361*G361), "NA")</f>
        <v>NA</v>
      </c>
      <c r="J361" s="40" t="str">
        <f t="shared" ca="1" si="17"/>
        <v>NA</v>
      </c>
    </row>
    <row r="362" spans="1:10" x14ac:dyDescent="0.2">
      <c r="A362" s="2">
        <v>361</v>
      </c>
      <c r="B362" s="29">
        <v>44546</v>
      </c>
      <c r="C362" s="30"/>
      <c r="D362" s="30" t="str">
        <f t="shared" ca="1" si="15"/>
        <v>NA</v>
      </c>
      <c r="E362" s="31" t="str">
        <f t="shared" ca="1" si="16"/>
        <v>NA</v>
      </c>
      <c r="F362" s="66"/>
      <c r="G362" s="33" t="str">
        <f ca="1">IF(B361&lt;TODAY(), AVERAGE(A$8:A361), "NA")</f>
        <v>NA</v>
      </c>
      <c r="H362" s="31" t="str">
        <f ca="1">IF(B361&lt;TODAY(), AVERAGE(E$8:E361), "NA")</f>
        <v>NA</v>
      </c>
      <c r="I362" s="39" t="str">
        <f ca="1">IF(B361&lt;TODAY(), (SUMPRODUCT(A$8:A361,E$8:E361) - G362*SUM(E$8:E361) - H362*SUM(A$8:A361) + (A362-7)*G362*H362)/(SUMPRODUCT(A$8:A361,A$8:A361) - 2*G362*SUM(A$8:A361) + (A362-7)*G362*G362), "NA")</f>
        <v>NA</v>
      </c>
      <c r="J362" s="40" t="str">
        <f t="shared" ca="1" si="17"/>
        <v>NA</v>
      </c>
    </row>
    <row r="363" spans="1:10" x14ac:dyDescent="0.2">
      <c r="A363" s="2">
        <v>362</v>
      </c>
      <c r="B363" s="29">
        <v>44547</v>
      </c>
      <c r="C363" s="30"/>
      <c r="D363" s="30" t="str">
        <f t="shared" ca="1" si="15"/>
        <v>NA</v>
      </c>
      <c r="E363" s="31" t="str">
        <f t="shared" ca="1" si="16"/>
        <v>NA</v>
      </c>
      <c r="F363" s="66"/>
      <c r="G363" s="33" t="str">
        <f ca="1">IF(B362&lt;TODAY(), AVERAGE(A$8:A362), "NA")</f>
        <v>NA</v>
      </c>
      <c r="H363" s="31" t="str">
        <f ca="1">IF(B362&lt;TODAY(), AVERAGE(E$8:E362), "NA")</f>
        <v>NA</v>
      </c>
      <c r="I363" s="39" t="str">
        <f ca="1">IF(B362&lt;TODAY(), (SUMPRODUCT(A$8:A362,E$8:E362) - G363*SUM(E$8:E362) - H363*SUM(A$8:A362) + (A363-7)*G363*H363)/(SUMPRODUCT(A$8:A362,A$8:A362) - 2*G363*SUM(A$8:A362) + (A363-7)*G363*G363), "NA")</f>
        <v>NA</v>
      </c>
      <c r="J363" s="40" t="str">
        <f t="shared" ca="1" si="17"/>
        <v>NA</v>
      </c>
    </row>
    <row r="364" spans="1:10" x14ac:dyDescent="0.2">
      <c r="A364" s="2">
        <v>363</v>
      </c>
      <c r="B364" s="29">
        <v>44548</v>
      </c>
      <c r="C364" s="30"/>
      <c r="D364" s="30" t="str">
        <f t="shared" ca="1" si="15"/>
        <v>NA</v>
      </c>
      <c r="E364" s="31" t="str">
        <f t="shared" ca="1" si="16"/>
        <v>NA</v>
      </c>
      <c r="F364" s="66"/>
      <c r="G364" s="33" t="str">
        <f ca="1">IF(B363&lt;TODAY(), AVERAGE(A$8:A363), "NA")</f>
        <v>NA</v>
      </c>
      <c r="H364" s="31" t="str">
        <f ca="1">IF(B363&lt;TODAY(), AVERAGE(E$8:E363), "NA")</f>
        <v>NA</v>
      </c>
      <c r="I364" s="39" t="str">
        <f ca="1">IF(B363&lt;TODAY(), (SUMPRODUCT(A$8:A363,E$8:E363) - G364*SUM(E$8:E363) - H364*SUM(A$8:A363) + (A364-7)*G364*H364)/(SUMPRODUCT(A$8:A363,A$8:A363) - 2*G364*SUM(A$8:A363) + (A364-7)*G364*G364), "NA")</f>
        <v>NA</v>
      </c>
      <c r="J364" s="40" t="str">
        <f t="shared" ca="1" si="17"/>
        <v>NA</v>
      </c>
    </row>
    <row r="365" spans="1:10" x14ac:dyDescent="0.2">
      <c r="A365" s="2">
        <v>364</v>
      </c>
      <c r="B365" s="29">
        <v>44549</v>
      </c>
      <c r="C365" s="30"/>
      <c r="D365" s="30" t="str">
        <f t="shared" ca="1" si="15"/>
        <v>NA</v>
      </c>
      <c r="E365" s="31" t="str">
        <f t="shared" ca="1" si="16"/>
        <v>NA</v>
      </c>
      <c r="F365" s="66"/>
      <c r="G365" s="33" t="str">
        <f ca="1">IF(B364&lt;TODAY(), AVERAGE(A$8:A364), "NA")</f>
        <v>NA</v>
      </c>
      <c r="H365" s="31" t="str">
        <f ca="1">IF(B364&lt;TODAY(), AVERAGE(E$8:E364), "NA")</f>
        <v>NA</v>
      </c>
      <c r="I365" s="39" t="str">
        <f ca="1">IF(B364&lt;TODAY(), (SUMPRODUCT(A$8:A364,E$8:E364) - G365*SUM(E$8:E364) - H365*SUM(A$8:A364) + (A365-7)*G365*H365)/(SUMPRODUCT(A$8:A364,A$8:A364) - 2*G365*SUM(A$8:A364) + (A365-7)*G365*G365), "NA")</f>
        <v>NA</v>
      </c>
      <c r="J365" s="40" t="str">
        <f t="shared" ca="1" si="17"/>
        <v>NA</v>
      </c>
    </row>
    <row r="366" spans="1:10" x14ac:dyDescent="0.2">
      <c r="A366" s="2">
        <v>365</v>
      </c>
      <c r="B366" s="29">
        <v>44550</v>
      </c>
      <c r="C366" s="30"/>
      <c r="D366" s="30" t="str">
        <f t="shared" ca="1" si="15"/>
        <v>NA</v>
      </c>
      <c r="E366" s="31" t="str">
        <f t="shared" ca="1" si="16"/>
        <v>NA</v>
      </c>
      <c r="F366" s="66"/>
      <c r="G366" s="33" t="str">
        <f ca="1">IF(B365&lt;TODAY(), AVERAGE(A$8:A365), "NA")</f>
        <v>NA</v>
      </c>
      <c r="H366" s="31" t="str">
        <f ca="1">IF(B365&lt;TODAY(), AVERAGE(E$8:E365), "NA")</f>
        <v>NA</v>
      </c>
      <c r="I366" s="39" t="str">
        <f ca="1">IF(B365&lt;TODAY(), (SUMPRODUCT(A$8:A365,E$8:E365) - G366*SUM(E$8:E365) - H366*SUM(A$8:A365) + (A366-7)*G366*H366)/(SUMPRODUCT(A$8:A365,A$8:A365) - 2*G366*SUM(A$8:A365) + (A366-7)*G366*G366), "NA")</f>
        <v>NA</v>
      </c>
      <c r="J366" s="40" t="str">
        <f t="shared" ca="1" si="17"/>
        <v>NA</v>
      </c>
    </row>
    <row r="367" spans="1:10" x14ac:dyDescent="0.2">
      <c r="A367" s="2">
        <v>366</v>
      </c>
      <c r="B367" s="29">
        <v>44551</v>
      </c>
      <c r="C367" s="30"/>
      <c r="D367" s="30" t="str">
        <f t="shared" ca="1" si="15"/>
        <v>NA</v>
      </c>
      <c r="E367" s="31" t="str">
        <f t="shared" ca="1" si="16"/>
        <v>NA</v>
      </c>
      <c r="F367" s="66"/>
      <c r="G367" s="33" t="str">
        <f ca="1">IF(B366&lt;TODAY(), AVERAGE(A$8:A366), "NA")</f>
        <v>NA</v>
      </c>
      <c r="H367" s="31" t="str">
        <f ca="1">IF(B366&lt;TODAY(), AVERAGE(E$8:E366), "NA")</f>
        <v>NA</v>
      </c>
      <c r="I367" s="39" t="str">
        <f ca="1">IF(B366&lt;TODAY(), (SUMPRODUCT(A$8:A366,E$8:E366) - G367*SUM(E$8:E366) - H367*SUM(A$8:A366) + (A367-7)*G367*H367)/(SUMPRODUCT(A$8:A366,A$8:A366) - 2*G367*SUM(A$8:A366) + (A367-7)*G367*G367), "NA")</f>
        <v>NA</v>
      </c>
      <c r="J367" s="40" t="str">
        <f t="shared" ca="1" si="17"/>
        <v>NA</v>
      </c>
    </row>
    <row r="368" spans="1:10" x14ac:dyDescent="0.2">
      <c r="A368" s="2">
        <v>367</v>
      </c>
      <c r="B368" s="29">
        <v>44552</v>
      </c>
      <c r="C368" s="30"/>
      <c r="D368" s="30" t="str">
        <f t="shared" ca="1" si="15"/>
        <v>NA</v>
      </c>
      <c r="E368" s="31" t="str">
        <f t="shared" ca="1" si="16"/>
        <v>NA</v>
      </c>
      <c r="F368" s="66"/>
      <c r="G368" s="33" t="str">
        <f ca="1">IF(B367&lt;TODAY(), AVERAGE(A$8:A367), "NA")</f>
        <v>NA</v>
      </c>
      <c r="H368" s="31" t="str">
        <f ca="1">IF(B367&lt;TODAY(), AVERAGE(E$8:E367), "NA")</f>
        <v>NA</v>
      </c>
      <c r="I368" s="39" t="str">
        <f ca="1">IF(B367&lt;TODAY(), (SUMPRODUCT(A$8:A367,E$8:E367) - G368*SUM(E$8:E367) - H368*SUM(A$8:A367) + (A368-7)*G368*H368)/(SUMPRODUCT(A$8:A367,A$8:A367) - 2*G368*SUM(A$8:A367) + (A368-7)*G368*G368), "NA")</f>
        <v>NA</v>
      </c>
      <c r="J368" s="40" t="str">
        <f t="shared" ca="1" si="17"/>
        <v>NA</v>
      </c>
    </row>
    <row r="369" spans="1:10" x14ac:dyDescent="0.2">
      <c r="A369" s="2">
        <v>368</v>
      </c>
      <c r="B369" s="29">
        <v>44553</v>
      </c>
      <c r="C369" s="30"/>
      <c r="D369" s="30" t="str">
        <f t="shared" ca="1" si="15"/>
        <v>NA</v>
      </c>
      <c r="E369" s="31" t="str">
        <f t="shared" ca="1" si="16"/>
        <v>NA</v>
      </c>
      <c r="F369" s="66"/>
      <c r="G369" s="33" t="str">
        <f ca="1">IF(B368&lt;TODAY(), AVERAGE(A$8:A368), "NA")</f>
        <v>NA</v>
      </c>
      <c r="H369" s="31" t="str">
        <f ca="1">IF(B368&lt;TODAY(), AVERAGE(E$8:E368), "NA")</f>
        <v>NA</v>
      </c>
      <c r="I369" s="39" t="str">
        <f ca="1">IF(B368&lt;TODAY(), (SUMPRODUCT(A$8:A368,E$8:E368) - G369*SUM(E$8:E368) - H369*SUM(A$8:A368) + (A369-7)*G369*H369)/(SUMPRODUCT(A$8:A368,A$8:A368) - 2*G369*SUM(A$8:A368) + (A369-7)*G369*G369), "NA")</f>
        <v>NA</v>
      </c>
      <c r="J369" s="40" t="str">
        <f t="shared" ca="1" si="17"/>
        <v>NA</v>
      </c>
    </row>
    <row r="370" spans="1:10" x14ac:dyDescent="0.2">
      <c r="A370" s="2">
        <v>369</v>
      </c>
      <c r="B370" s="29">
        <v>44554</v>
      </c>
      <c r="C370" s="30"/>
      <c r="D370" s="30" t="str">
        <f t="shared" ca="1" si="15"/>
        <v>NA</v>
      </c>
      <c r="E370" s="31" t="str">
        <f t="shared" ca="1" si="16"/>
        <v>NA</v>
      </c>
      <c r="F370" s="66"/>
      <c r="G370" s="33" t="str">
        <f ca="1">IF(B369&lt;TODAY(), AVERAGE(A$8:A369), "NA")</f>
        <v>NA</v>
      </c>
      <c r="H370" s="31" t="str">
        <f ca="1">IF(B369&lt;TODAY(), AVERAGE(E$8:E369), "NA")</f>
        <v>NA</v>
      </c>
      <c r="I370" s="39" t="str">
        <f ca="1">IF(B369&lt;TODAY(), (SUMPRODUCT(A$8:A369,E$8:E369) - G370*SUM(E$8:E369) - H370*SUM(A$8:A369) + (A370-7)*G370*H370)/(SUMPRODUCT(A$8:A369,A$8:A369) - 2*G370*SUM(A$8:A369) + (A370-7)*G370*G370), "NA")</f>
        <v>NA</v>
      </c>
      <c r="J370" s="40" t="str">
        <f t="shared" ca="1" si="17"/>
        <v>NA</v>
      </c>
    </row>
    <row r="371" spans="1:10" x14ac:dyDescent="0.2">
      <c r="A371" s="2">
        <v>370</v>
      </c>
      <c r="B371" s="29">
        <v>44555</v>
      </c>
      <c r="C371" s="30"/>
      <c r="D371" s="30" t="str">
        <f t="shared" ca="1" si="15"/>
        <v>NA</v>
      </c>
      <c r="E371" s="31" t="str">
        <f t="shared" ca="1" si="16"/>
        <v>NA</v>
      </c>
      <c r="F371" s="66"/>
      <c r="G371" s="33" t="str">
        <f ca="1">IF(B370&lt;TODAY(), AVERAGE(A$8:A370), "NA")</f>
        <v>NA</v>
      </c>
      <c r="H371" s="31" t="str">
        <f ca="1">IF(B370&lt;TODAY(), AVERAGE(E$8:E370), "NA")</f>
        <v>NA</v>
      </c>
      <c r="I371" s="39" t="str">
        <f ca="1">IF(B370&lt;TODAY(), (SUMPRODUCT(A$8:A370,E$8:E370) - G371*SUM(E$8:E370) - H371*SUM(A$8:A370) + (A371-7)*G371*H371)/(SUMPRODUCT(A$8:A370,A$8:A370) - 2*G371*SUM(A$8:A370) + (A371-7)*G371*G371), "NA")</f>
        <v>NA</v>
      </c>
      <c r="J371" s="40" t="str">
        <f t="shared" ca="1" si="17"/>
        <v>NA</v>
      </c>
    </row>
    <row r="372" spans="1:10" x14ac:dyDescent="0.2">
      <c r="A372" s="2">
        <v>371</v>
      </c>
      <c r="B372" s="29">
        <v>44556</v>
      </c>
      <c r="C372" s="30"/>
      <c r="D372" s="30" t="str">
        <f t="shared" ca="1" si="15"/>
        <v>NA</v>
      </c>
      <c r="E372" s="31" t="str">
        <f t="shared" ca="1" si="16"/>
        <v>NA</v>
      </c>
      <c r="F372" s="66"/>
      <c r="G372" s="33" t="str">
        <f ca="1">IF(B371&lt;TODAY(), AVERAGE(A$8:A371), "NA")</f>
        <v>NA</v>
      </c>
      <c r="H372" s="31" t="str">
        <f ca="1">IF(B371&lt;TODAY(), AVERAGE(E$8:E371), "NA")</f>
        <v>NA</v>
      </c>
      <c r="I372" s="39" t="str">
        <f ca="1">IF(B371&lt;TODAY(), (SUMPRODUCT(A$8:A371,E$8:E371) - G372*SUM(E$8:E371) - H372*SUM(A$8:A371) + (A372-7)*G372*H372)/(SUMPRODUCT(A$8:A371,A$8:A371) - 2*G372*SUM(A$8:A371) + (A372-7)*G372*G372), "NA")</f>
        <v>NA</v>
      </c>
      <c r="J372" s="40" t="str">
        <f t="shared" ca="1" si="17"/>
        <v>NA</v>
      </c>
    </row>
    <row r="373" spans="1:10" x14ac:dyDescent="0.2">
      <c r="A373" s="2">
        <v>372</v>
      </c>
      <c r="B373" s="29">
        <v>44557</v>
      </c>
      <c r="C373" s="30"/>
      <c r="D373" s="30" t="str">
        <f t="shared" ca="1" si="15"/>
        <v>NA</v>
      </c>
      <c r="E373" s="31" t="str">
        <f t="shared" ca="1" si="16"/>
        <v>NA</v>
      </c>
      <c r="F373" s="66"/>
      <c r="G373" s="33" t="str">
        <f ca="1">IF(B372&lt;TODAY(), AVERAGE(A$8:A372), "NA")</f>
        <v>NA</v>
      </c>
      <c r="H373" s="31" t="str">
        <f ca="1">IF(B372&lt;TODAY(), AVERAGE(E$8:E372), "NA")</f>
        <v>NA</v>
      </c>
      <c r="I373" s="39" t="str">
        <f ca="1">IF(B372&lt;TODAY(), (SUMPRODUCT(A$8:A372,E$8:E372) - G373*SUM(E$8:E372) - H373*SUM(A$8:A372) + (A373-7)*G373*H373)/(SUMPRODUCT(A$8:A372,A$8:A372) - 2*G373*SUM(A$8:A372) + (A373-7)*G373*G373), "NA")</f>
        <v>NA</v>
      </c>
      <c r="J373" s="40" t="str">
        <f t="shared" ca="1" si="17"/>
        <v>NA</v>
      </c>
    </row>
    <row r="374" spans="1:10" x14ac:dyDescent="0.2">
      <c r="A374" s="2">
        <v>373</v>
      </c>
      <c r="B374" s="29">
        <v>44558</v>
      </c>
      <c r="C374" s="30"/>
      <c r="D374" s="30" t="str">
        <f t="shared" ca="1" si="15"/>
        <v>NA</v>
      </c>
      <c r="E374" s="31" t="str">
        <f t="shared" ca="1" si="16"/>
        <v>NA</v>
      </c>
      <c r="F374" s="66"/>
      <c r="G374" s="33" t="str">
        <f ca="1">IF(B373&lt;TODAY(), AVERAGE(A$8:A373), "NA")</f>
        <v>NA</v>
      </c>
      <c r="H374" s="31" t="str">
        <f ca="1">IF(B373&lt;TODAY(), AVERAGE(E$8:E373), "NA")</f>
        <v>NA</v>
      </c>
      <c r="I374" s="39" t="str">
        <f ca="1">IF(B373&lt;TODAY(), (SUMPRODUCT(A$8:A373,E$8:E373) - G374*SUM(E$8:E373) - H374*SUM(A$8:A373) + (A374-7)*G374*H374)/(SUMPRODUCT(A$8:A373,A$8:A373) - 2*G374*SUM(A$8:A373) + (A374-7)*G374*G374), "NA")</f>
        <v>NA</v>
      </c>
      <c r="J374" s="40" t="str">
        <f t="shared" ca="1" si="17"/>
        <v>NA</v>
      </c>
    </row>
    <row r="375" spans="1:10" x14ac:dyDescent="0.2">
      <c r="A375" s="2">
        <v>374</v>
      </c>
      <c r="B375" s="29">
        <v>44559</v>
      </c>
      <c r="C375" s="30"/>
      <c r="D375" s="30" t="str">
        <f t="shared" ca="1" si="15"/>
        <v>NA</v>
      </c>
      <c r="E375" s="31" t="str">
        <f t="shared" ca="1" si="16"/>
        <v>NA</v>
      </c>
      <c r="F375" s="66"/>
      <c r="G375" s="33" t="str">
        <f ca="1">IF(B374&lt;TODAY(), AVERAGE(A$8:A374), "NA")</f>
        <v>NA</v>
      </c>
      <c r="H375" s="31" t="str">
        <f ca="1">IF(B374&lt;TODAY(), AVERAGE(E$8:E374), "NA")</f>
        <v>NA</v>
      </c>
      <c r="I375" s="39" t="str">
        <f ca="1">IF(B374&lt;TODAY(), (SUMPRODUCT(A$8:A374,E$8:E374) - G375*SUM(E$8:E374) - H375*SUM(A$8:A374) + (A375-7)*G375*H375)/(SUMPRODUCT(A$8:A374,A$8:A374) - 2*G375*SUM(A$8:A374) + (A375-7)*G375*G375), "NA")</f>
        <v>NA</v>
      </c>
      <c r="J375" s="40" t="str">
        <f t="shared" ca="1" si="17"/>
        <v>NA</v>
      </c>
    </row>
    <row r="376" spans="1:10" x14ac:dyDescent="0.2">
      <c r="A376" s="2">
        <v>375</v>
      </c>
      <c r="B376" s="29">
        <v>44560</v>
      </c>
      <c r="C376" s="30"/>
      <c r="D376" s="30" t="str">
        <f t="shared" ca="1" si="15"/>
        <v>NA</v>
      </c>
      <c r="E376" s="31" t="str">
        <f t="shared" ca="1" si="16"/>
        <v>NA</v>
      </c>
      <c r="F376" s="66"/>
      <c r="G376" s="33" t="str">
        <f ca="1">IF(B375&lt;TODAY(), AVERAGE(A$8:A375), "NA")</f>
        <v>NA</v>
      </c>
      <c r="H376" s="31" t="str">
        <f ca="1">IF(B375&lt;TODAY(), AVERAGE(E$8:E375), "NA")</f>
        <v>NA</v>
      </c>
      <c r="I376" s="39" t="str">
        <f ca="1">IF(B375&lt;TODAY(), (SUMPRODUCT(A$8:A375,E$8:E375) - G376*SUM(E$8:E375) - H376*SUM(A$8:A375) + (A376-7)*G376*H376)/(SUMPRODUCT(A$8:A375,A$8:A375) - 2*G376*SUM(A$8:A375) + (A376-7)*G376*G376), "NA")</f>
        <v>NA</v>
      </c>
      <c r="J376" s="40" t="str">
        <f t="shared" ca="1" si="17"/>
        <v>NA</v>
      </c>
    </row>
    <row r="377" spans="1:10" x14ac:dyDescent="0.2">
      <c r="A377" s="2">
        <v>376</v>
      </c>
      <c r="B377" s="29">
        <v>44561</v>
      </c>
      <c r="C377" s="30"/>
      <c r="D377" s="30" t="str">
        <f t="shared" ca="1" si="15"/>
        <v>NA</v>
      </c>
      <c r="E377" s="31" t="str">
        <f t="shared" ca="1" si="16"/>
        <v>NA</v>
      </c>
      <c r="F377" s="66"/>
      <c r="G377" s="33" t="str">
        <f ca="1">IF(B376&lt;TODAY(), AVERAGE(A$8:A376), "NA")</f>
        <v>NA</v>
      </c>
      <c r="H377" s="31" t="str">
        <f ca="1">IF(B376&lt;TODAY(), AVERAGE(E$8:E376), "NA")</f>
        <v>NA</v>
      </c>
      <c r="I377" s="39" t="str">
        <f ca="1">IF(B376&lt;TODAY(), (SUMPRODUCT(A$8:A376,E$8:E376) - G377*SUM(E$8:E376) - H377*SUM(A$8:A376) + (A377-7)*G377*H377)/(SUMPRODUCT(A$8:A376,A$8:A376) - 2*G377*SUM(A$8:A376) + (A377-7)*G377*G377), "NA")</f>
        <v>NA</v>
      </c>
      <c r="J377" s="40" t="str">
        <f t="shared" ca="1" si="17"/>
        <v>NA</v>
      </c>
    </row>
    <row r="378" spans="1:10" x14ac:dyDescent="0.2">
      <c r="A378" s="2">
        <v>377</v>
      </c>
      <c r="B378" s="29">
        <v>44562</v>
      </c>
      <c r="C378" s="30"/>
      <c r="D378" s="30" t="str">
        <f t="shared" ca="1" si="15"/>
        <v>NA</v>
      </c>
      <c r="E378" s="31" t="str">
        <f t="shared" ca="1" si="16"/>
        <v>NA</v>
      </c>
      <c r="F378" s="66"/>
      <c r="G378" s="33" t="str">
        <f ca="1">IF(B377&lt;TODAY(), AVERAGE(A$8:A377), "NA")</f>
        <v>NA</v>
      </c>
      <c r="H378" s="31" t="str">
        <f ca="1">IF(B377&lt;TODAY(), AVERAGE(E$8:E377), "NA")</f>
        <v>NA</v>
      </c>
      <c r="I378" s="39" t="str">
        <f ca="1">IF(B377&lt;TODAY(), (SUMPRODUCT(A$8:A377,E$8:E377) - G378*SUM(E$8:E377) - H378*SUM(A$8:A377) + (A378-7)*G378*H378)/(SUMPRODUCT(A$8:A377,A$8:A377) - 2*G378*SUM(A$8:A377) + (A378-7)*G378*G378), "NA")</f>
        <v>NA</v>
      </c>
      <c r="J378" s="40" t="str">
        <f t="shared" ca="1" si="17"/>
        <v>NA</v>
      </c>
    </row>
    <row r="379" spans="1:10" x14ac:dyDescent="0.2">
      <c r="A379" s="2">
        <v>378</v>
      </c>
      <c r="B379" s="29">
        <v>44563</v>
      </c>
      <c r="C379" s="30"/>
      <c r="D379" s="30" t="str">
        <f t="shared" ca="1" si="15"/>
        <v>NA</v>
      </c>
      <c r="E379" s="31" t="str">
        <f t="shared" ca="1" si="16"/>
        <v>NA</v>
      </c>
      <c r="F379" s="66"/>
      <c r="G379" s="33" t="str">
        <f ca="1">IF(B378&lt;TODAY(), AVERAGE(A$8:A378), "NA")</f>
        <v>NA</v>
      </c>
      <c r="H379" s="31" t="str">
        <f ca="1">IF(B378&lt;TODAY(), AVERAGE(E$8:E378), "NA")</f>
        <v>NA</v>
      </c>
      <c r="I379" s="39" t="str">
        <f ca="1">IF(B378&lt;TODAY(), (SUMPRODUCT(A$8:A378,E$8:E378) - G379*SUM(E$8:E378) - H379*SUM(A$8:A378) + (A379-7)*G379*H379)/(SUMPRODUCT(A$8:A378,A$8:A378) - 2*G379*SUM(A$8:A378) + (A379-7)*G379*G379), "NA")</f>
        <v>NA</v>
      </c>
      <c r="J379" s="40" t="str">
        <f t="shared" ca="1" si="17"/>
        <v>NA</v>
      </c>
    </row>
    <row r="380" spans="1:10" x14ac:dyDescent="0.2">
      <c r="A380" s="2">
        <v>379</v>
      </c>
      <c r="B380" s="29">
        <v>44564</v>
      </c>
      <c r="C380" s="30"/>
      <c r="D380" s="30" t="str">
        <f t="shared" ca="1" si="15"/>
        <v>NA</v>
      </c>
      <c r="E380" s="31" t="str">
        <f t="shared" ca="1" si="16"/>
        <v>NA</v>
      </c>
      <c r="F380" s="66"/>
      <c r="G380" s="33" t="str">
        <f ca="1">IF(B379&lt;TODAY(), AVERAGE(A$8:A379), "NA")</f>
        <v>NA</v>
      </c>
      <c r="H380" s="31" t="str">
        <f ca="1">IF(B379&lt;TODAY(), AVERAGE(E$8:E379), "NA")</f>
        <v>NA</v>
      </c>
      <c r="I380" s="39" t="str">
        <f ca="1">IF(B379&lt;TODAY(), (SUMPRODUCT(A$8:A379,E$8:E379) - G380*SUM(E$8:E379) - H380*SUM(A$8:A379) + (A380-7)*G380*H380)/(SUMPRODUCT(A$8:A379,A$8:A379) - 2*G380*SUM(A$8:A379) + (A380-7)*G380*G380), "NA")</f>
        <v>NA</v>
      </c>
      <c r="J380" s="40" t="str">
        <f t="shared" ca="1" si="17"/>
        <v>NA</v>
      </c>
    </row>
    <row r="381" spans="1:10" x14ac:dyDescent="0.2">
      <c r="A381" s="2">
        <v>380</v>
      </c>
      <c r="B381" s="29">
        <v>44565</v>
      </c>
      <c r="C381" s="30"/>
      <c r="D381" s="30" t="str">
        <f t="shared" ca="1" si="15"/>
        <v>NA</v>
      </c>
      <c r="E381" s="31" t="str">
        <f t="shared" ca="1" si="16"/>
        <v>NA</v>
      </c>
      <c r="F381" s="66"/>
      <c r="G381" s="33" t="str">
        <f ca="1">IF(B380&lt;TODAY(), AVERAGE(A$8:A380), "NA")</f>
        <v>NA</v>
      </c>
      <c r="H381" s="31" t="str">
        <f ca="1">IF(B380&lt;TODAY(), AVERAGE(E$8:E380), "NA")</f>
        <v>NA</v>
      </c>
      <c r="I381" s="39" t="str">
        <f ca="1">IF(B380&lt;TODAY(), (SUMPRODUCT(A$8:A380,E$8:E380) - G381*SUM(E$8:E380) - H381*SUM(A$8:A380) + (A381-7)*G381*H381)/(SUMPRODUCT(A$8:A380,A$8:A380) - 2*G381*SUM(A$8:A380) + (A381-7)*G381*G381), "NA")</f>
        <v>NA</v>
      </c>
      <c r="J381" s="40" t="str">
        <f t="shared" ca="1" si="17"/>
        <v>NA</v>
      </c>
    </row>
    <row r="382" spans="1:10" x14ac:dyDescent="0.2">
      <c r="A382" s="2">
        <v>381</v>
      </c>
      <c r="B382" s="29">
        <v>44566</v>
      </c>
      <c r="C382" s="30"/>
      <c r="D382" s="30" t="str">
        <f t="shared" ca="1" si="15"/>
        <v>NA</v>
      </c>
      <c r="E382" s="31" t="str">
        <f t="shared" ca="1" si="16"/>
        <v>NA</v>
      </c>
      <c r="F382" s="66"/>
      <c r="G382" s="33" t="str">
        <f ca="1">IF(B381&lt;TODAY(), AVERAGE(A$8:A381), "NA")</f>
        <v>NA</v>
      </c>
      <c r="H382" s="31" t="str">
        <f ca="1">IF(B381&lt;TODAY(), AVERAGE(E$8:E381), "NA")</f>
        <v>NA</v>
      </c>
      <c r="I382" s="39" t="str">
        <f ca="1">IF(B381&lt;TODAY(), (SUMPRODUCT(A$8:A381,E$8:E381) - G382*SUM(E$8:E381) - H382*SUM(A$8:A381) + (A382-7)*G382*H382)/(SUMPRODUCT(A$8:A381,A$8:A381) - 2*G382*SUM(A$8:A381) + (A382-7)*G382*G382), "NA")</f>
        <v>NA</v>
      </c>
      <c r="J382" s="40" t="str">
        <f t="shared" ca="1" si="17"/>
        <v>NA</v>
      </c>
    </row>
    <row r="383" spans="1:10" x14ac:dyDescent="0.2">
      <c r="A383" s="2">
        <v>382</v>
      </c>
      <c r="B383" s="29">
        <v>44567</v>
      </c>
      <c r="C383" s="30"/>
      <c r="D383" s="30" t="str">
        <f t="shared" ca="1" si="15"/>
        <v>NA</v>
      </c>
      <c r="E383" s="31" t="str">
        <f t="shared" ca="1" si="16"/>
        <v>NA</v>
      </c>
      <c r="F383" s="66"/>
      <c r="G383" s="33" t="str">
        <f ca="1">IF(B382&lt;TODAY(), AVERAGE(A$8:A382), "NA")</f>
        <v>NA</v>
      </c>
      <c r="H383" s="31" t="str">
        <f ca="1">IF(B382&lt;TODAY(), AVERAGE(E$8:E382), "NA")</f>
        <v>NA</v>
      </c>
      <c r="I383" s="39" t="str">
        <f ca="1">IF(B382&lt;TODAY(), (SUMPRODUCT(A$8:A382,E$8:E382) - G383*SUM(E$8:E382) - H383*SUM(A$8:A382) + (A383-7)*G383*H383)/(SUMPRODUCT(A$8:A382,A$8:A382) - 2*G383*SUM(A$8:A382) + (A383-7)*G383*G383), "NA")</f>
        <v>NA</v>
      </c>
      <c r="J383" s="40" t="str">
        <f t="shared" ca="1" si="17"/>
        <v>NA</v>
      </c>
    </row>
    <row r="384" spans="1:10" x14ac:dyDescent="0.2">
      <c r="A384" s="2">
        <v>383</v>
      </c>
      <c r="B384" s="29">
        <v>44568</v>
      </c>
      <c r="C384" s="30"/>
      <c r="D384" s="30" t="str">
        <f t="shared" ca="1" si="15"/>
        <v>NA</v>
      </c>
      <c r="E384" s="31" t="str">
        <f t="shared" ca="1" si="16"/>
        <v>NA</v>
      </c>
      <c r="F384" s="66"/>
      <c r="G384" s="33" t="str">
        <f ca="1">IF(B383&lt;TODAY(), AVERAGE(A$8:A383), "NA")</f>
        <v>NA</v>
      </c>
      <c r="H384" s="31" t="str">
        <f ca="1">IF(B383&lt;TODAY(), AVERAGE(E$8:E383), "NA")</f>
        <v>NA</v>
      </c>
      <c r="I384" s="39" t="str">
        <f ca="1">IF(B383&lt;TODAY(), (SUMPRODUCT(A$8:A383,E$8:E383) - G384*SUM(E$8:E383) - H384*SUM(A$8:A383) + (A384-7)*G384*H384)/(SUMPRODUCT(A$8:A383,A$8:A383) - 2*G384*SUM(A$8:A383) + (A384-7)*G384*G384), "NA")</f>
        <v>NA</v>
      </c>
      <c r="J384" s="40" t="str">
        <f t="shared" ca="1" si="17"/>
        <v>NA</v>
      </c>
    </row>
    <row r="385" spans="1:10" x14ac:dyDescent="0.2">
      <c r="A385" s="2">
        <v>384</v>
      </c>
      <c r="B385" s="29">
        <v>44569</v>
      </c>
      <c r="C385" s="30"/>
      <c r="D385" s="30" t="str">
        <f t="shared" ca="1" si="15"/>
        <v>NA</v>
      </c>
      <c r="E385" s="31" t="str">
        <f t="shared" ca="1" si="16"/>
        <v>NA</v>
      </c>
      <c r="F385" s="66"/>
      <c r="G385" s="33" t="str">
        <f ca="1">IF(B384&lt;TODAY(), AVERAGE(A$8:A384), "NA")</f>
        <v>NA</v>
      </c>
      <c r="H385" s="31" t="str">
        <f ca="1">IF(B384&lt;TODAY(), AVERAGE(E$8:E384), "NA")</f>
        <v>NA</v>
      </c>
      <c r="I385" s="39" t="str">
        <f ca="1">IF(B384&lt;TODAY(), (SUMPRODUCT(A$8:A384,E$8:E384) - G385*SUM(E$8:E384) - H385*SUM(A$8:A384) + (A385-7)*G385*H385)/(SUMPRODUCT(A$8:A384,A$8:A384) - 2*G385*SUM(A$8:A384) + (A385-7)*G385*G385), "NA")</f>
        <v>NA</v>
      </c>
      <c r="J385" s="40" t="str">
        <f t="shared" ca="1" si="17"/>
        <v>NA</v>
      </c>
    </row>
    <row r="386" spans="1:10" x14ac:dyDescent="0.2">
      <c r="A386" s="2">
        <v>385</v>
      </c>
      <c r="B386" s="29">
        <v>44570</v>
      </c>
      <c r="C386" s="30"/>
      <c r="D386" s="30" t="str">
        <f t="shared" ca="1" si="15"/>
        <v>NA</v>
      </c>
      <c r="E386" s="31" t="str">
        <f t="shared" ca="1" si="16"/>
        <v>NA</v>
      </c>
      <c r="F386" s="66"/>
      <c r="G386" s="33" t="str">
        <f ca="1">IF(B385&lt;TODAY(), AVERAGE(A$8:A385), "NA")</f>
        <v>NA</v>
      </c>
      <c r="H386" s="31" t="str">
        <f ca="1">IF(B385&lt;TODAY(), AVERAGE(E$8:E385), "NA")</f>
        <v>NA</v>
      </c>
      <c r="I386" s="39" t="str">
        <f ca="1">IF(B385&lt;TODAY(), (SUMPRODUCT(A$8:A385,E$8:E385) - G386*SUM(E$8:E385) - H386*SUM(A$8:A385) + (A386-7)*G386*H386)/(SUMPRODUCT(A$8:A385,A$8:A385) - 2*G386*SUM(A$8:A385) + (A386-7)*G386*G386), "NA")</f>
        <v>NA</v>
      </c>
      <c r="J386" s="40" t="str">
        <f t="shared" ca="1" si="17"/>
        <v>NA</v>
      </c>
    </row>
    <row r="387" spans="1:10" x14ac:dyDescent="0.2">
      <c r="A387" s="2">
        <v>386</v>
      </c>
      <c r="B387" s="29">
        <v>44571</v>
      </c>
      <c r="C387" s="30"/>
      <c r="D387" s="30" t="str">
        <f t="shared" ref="D387:D450" ca="1" si="18">IF(B387&lt;TODAY(), C387-C386, "NA")</f>
        <v>NA</v>
      </c>
      <c r="E387" s="31" t="str">
        <f t="shared" ca="1" si="16"/>
        <v>NA</v>
      </c>
      <c r="F387" s="66"/>
      <c r="G387" s="33" t="str">
        <f ca="1">IF(B386&lt;TODAY(), AVERAGE(A$8:A386), "NA")</f>
        <v>NA</v>
      </c>
      <c r="H387" s="31" t="str">
        <f ca="1">IF(B386&lt;TODAY(), AVERAGE(E$8:E386), "NA")</f>
        <v>NA</v>
      </c>
      <c r="I387" s="39" t="str">
        <f ca="1">IF(B386&lt;TODAY(), (SUMPRODUCT(A$8:A386,E$8:E386) - G387*SUM(E$8:E386) - H387*SUM(A$8:A386) + (A387-7)*G387*H387)/(SUMPRODUCT(A$8:A386,A$8:A386) - 2*G387*SUM(A$8:A386) + (A387-7)*G387*G387), "NA")</f>
        <v>NA</v>
      </c>
      <c r="J387" s="40" t="str">
        <f t="shared" ca="1" si="17"/>
        <v>NA</v>
      </c>
    </row>
    <row r="388" spans="1:10" x14ac:dyDescent="0.2">
      <c r="A388" s="2">
        <v>387</v>
      </c>
      <c r="B388" s="29">
        <v>44572</v>
      </c>
      <c r="C388" s="30"/>
      <c r="D388" s="30" t="str">
        <f t="shared" ca="1" si="18"/>
        <v>NA</v>
      </c>
      <c r="E388" s="31" t="str">
        <f t="shared" ca="1" si="16"/>
        <v>NA</v>
      </c>
      <c r="F388" s="66"/>
      <c r="G388" s="33" t="str">
        <f ca="1">IF(B387&lt;TODAY(), AVERAGE(A$8:A387), "NA")</f>
        <v>NA</v>
      </c>
      <c r="H388" s="31" t="str">
        <f ca="1">IF(B387&lt;TODAY(), AVERAGE(E$8:E387), "NA")</f>
        <v>NA</v>
      </c>
      <c r="I388" s="39" t="str">
        <f ca="1">IF(B387&lt;TODAY(), (SUMPRODUCT(A$8:A387,E$8:E387) - G388*SUM(E$8:E387) - H388*SUM(A$8:A387) + (A388-7)*G388*H388)/(SUMPRODUCT(A$8:A387,A$8:A387) - 2*G388*SUM(A$8:A387) + (A388-7)*G388*G388), "NA")</f>
        <v>NA</v>
      </c>
      <c r="J388" s="40" t="str">
        <f t="shared" ca="1" si="17"/>
        <v>NA</v>
      </c>
    </row>
    <row r="389" spans="1:10" x14ac:dyDescent="0.2">
      <c r="A389" s="2">
        <v>388</v>
      </c>
      <c r="B389" s="29">
        <v>44573</v>
      </c>
      <c r="C389" s="30"/>
      <c r="D389" s="30" t="str">
        <f t="shared" ca="1" si="18"/>
        <v>NA</v>
      </c>
      <c r="E389" s="31" t="str">
        <f t="shared" ca="1" si="16"/>
        <v>NA</v>
      </c>
      <c r="F389" s="66"/>
      <c r="G389" s="33" t="str">
        <f ca="1">IF(B388&lt;TODAY(), AVERAGE(A$8:A388), "NA")</f>
        <v>NA</v>
      </c>
      <c r="H389" s="31" t="str">
        <f ca="1">IF(B388&lt;TODAY(), AVERAGE(E$8:E388), "NA")</f>
        <v>NA</v>
      </c>
      <c r="I389" s="39" t="str">
        <f ca="1">IF(B388&lt;TODAY(), (SUMPRODUCT(A$8:A388,E$8:E388) - G389*SUM(E$8:E388) - H389*SUM(A$8:A388) + (A389-7)*G389*H389)/(SUMPRODUCT(A$8:A388,A$8:A388) - 2*G389*SUM(A$8:A388) + (A389-7)*G389*G389), "NA")</f>
        <v>NA</v>
      </c>
      <c r="J389" s="40" t="str">
        <f t="shared" ca="1" si="17"/>
        <v>NA</v>
      </c>
    </row>
    <row r="390" spans="1:10" x14ac:dyDescent="0.2">
      <c r="A390" s="2">
        <v>389</v>
      </c>
      <c r="B390" s="29">
        <v>44574</v>
      </c>
      <c r="C390" s="30"/>
      <c r="D390" s="30" t="str">
        <f t="shared" ca="1" si="18"/>
        <v>NA</v>
      </c>
      <c r="E390" s="31" t="str">
        <f t="shared" ca="1" si="16"/>
        <v>NA</v>
      </c>
      <c r="F390" s="66"/>
      <c r="G390" s="33" t="str">
        <f ca="1">IF(B389&lt;TODAY(), AVERAGE(A$8:A389), "NA")</f>
        <v>NA</v>
      </c>
      <c r="H390" s="31" t="str">
        <f ca="1">IF(B389&lt;TODAY(), AVERAGE(E$8:E389), "NA")</f>
        <v>NA</v>
      </c>
      <c r="I390" s="39" t="str">
        <f ca="1">IF(B389&lt;TODAY(), (SUMPRODUCT(A$8:A389,E$8:E389) - G390*SUM(E$8:E389) - H390*SUM(A$8:A389) + (A390-7)*G390*H390)/(SUMPRODUCT(A$8:A389,A$8:A389) - 2*G390*SUM(A$8:A389) + (A390-7)*G390*G390), "NA")</f>
        <v>NA</v>
      </c>
      <c r="J390" s="40" t="str">
        <f t="shared" ca="1" si="17"/>
        <v>NA</v>
      </c>
    </row>
    <row r="391" spans="1:10" x14ac:dyDescent="0.2">
      <c r="A391" s="2">
        <v>390</v>
      </c>
      <c r="B391" s="29">
        <v>44575</v>
      </c>
      <c r="C391" s="30"/>
      <c r="D391" s="30" t="str">
        <f t="shared" ca="1" si="18"/>
        <v>NA</v>
      </c>
      <c r="E391" s="31" t="str">
        <f t="shared" ca="1" si="16"/>
        <v>NA</v>
      </c>
      <c r="F391" s="66"/>
      <c r="G391" s="33" t="str">
        <f ca="1">IF(B390&lt;TODAY(), AVERAGE(A$8:A390), "NA")</f>
        <v>NA</v>
      </c>
      <c r="H391" s="31" t="str">
        <f ca="1">IF(B390&lt;TODAY(), AVERAGE(E$8:E390), "NA")</f>
        <v>NA</v>
      </c>
      <c r="I391" s="39" t="str">
        <f ca="1">IF(B390&lt;TODAY(), (SUMPRODUCT(A$8:A390,E$8:E390) - G391*SUM(E$8:E390) - H391*SUM(A$8:A390) + (A391-7)*G391*H391)/(SUMPRODUCT(A$8:A390,A$8:A390) - 2*G391*SUM(A$8:A390) + (A391-7)*G391*G391), "NA")</f>
        <v>NA</v>
      </c>
      <c r="J391" s="40" t="str">
        <f t="shared" ca="1" si="17"/>
        <v>NA</v>
      </c>
    </row>
    <row r="392" spans="1:10" x14ac:dyDescent="0.2">
      <c r="A392" s="2">
        <v>391</v>
      </c>
      <c r="B392" s="29">
        <v>44576</v>
      </c>
      <c r="C392" s="30"/>
      <c r="D392" s="30" t="str">
        <f t="shared" ca="1" si="18"/>
        <v>NA</v>
      </c>
      <c r="E392" s="31" t="str">
        <f t="shared" ca="1" si="16"/>
        <v>NA</v>
      </c>
      <c r="F392" s="66"/>
      <c r="G392" s="33" t="str">
        <f ca="1">IF(B391&lt;TODAY(), AVERAGE(A$8:A391), "NA")</f>
        <v>NA</v>
      </c>
      <c r="H392" s="31" t="str">
        <f ca="1">IF(B391&lt;TODAY(), AVERAGE(E$8:E391), "NA")</f>
        <v>NA</v>
      </c>
      <c r="I392" s="39" t="str">
        <f ca="1">IF(B391&lt;TODAY(), (SUMPRODUCT(A$8:A391,E$8:E391) - G392*SUM(E$8:E391) - H392*SUM(A$8:A391) + (A392-7)*G392*H392)/(SUMPRODUCT(A$8:A391,A$8:A391) - 2*G392*SUM(A$8:A391) + (A392-7)*G392*G392), "NA")</f>
        <v>NA</v>
      </c>
      <c r="J392" s="40" t="str">
        <f t="shared" ca="1" si="17"/>
        <v>NA</v>
      </c>
    </row>
    <row r="393" spans="1:10" x14ac:dyDescent="0.2">
      <c r="A393" s="2">
        <v>392</v>
      </c>
      <c r="B393" s="29">
        <v>44577</v>
      </c>
      <c r="C393" s="30"/>
      <c r="D393" s="30" t="str">
        <f t="shared" ca="1" si="18"/>
        <v>NA</v>
      </c>
      <c r="E393" s="31" t="str">
        <f t="shared" ref="E393:E456" ca="1" si="19">IF(B393&lt;TODAY(), AVERAGE(D387:D393), "NA")</f>
        <v>NA</v>
      </c>
      <c r="F393" s="66"/>
      <c r="G393" s="33" t="str">
        <f ca="1">IF(B392&lt;TODAY(), AVERAGE(A$8:A392), "NA")</f>
        <v>NA</v>
      </c>
      <c r="H393" s="31" t="str">
        <f ca="1">IF(B392&lt;TODAY(), AVERAGE(E$8:E392), "NA")</f>
        <v>NA</v>
      </c>
      <c r="I393" s="39" t="str">
        <f ca="1">IF(B392&lt;TODAY(), (SUMPRODUCT(A$8:A392,E$8:E392) - G393*SUM(E$8:E392) - H393*SUM(A$8:A392) + (A393-7)*G393*H393)/(SUMPRODUCT(A$8:A392,A$8:A392) - 2*G393*SUM(A$8:A392) + (A393-7)*G393*G393), "NA")</f>
        <v>NA</v>
      </c>
      <c r="J393" s="40" t="str">
        <f t="shared" ca="1" si="17"/>
        <v>NA</v>
      </c>
    </row>
    <row r="394" spans="1:10" x14ac:dyDescent="0.2">
      <c r="A394" s="2">
        <v>393</v>
      </c>
      <c r="B394" s="29">
        <v>44578</v>
      </c>
      <c r="C394" s="30"/>
      <c r="D394" s="30" t="str">
        <f t="shared" ca="1" si="18"/>
        <v>NA</v>
      </c>
      <c r="E394" s="31" t="str">
        <f t="shared" ca="1" si="19"/>
        <v>NA</v>
      </c>
      <c r="F394" s="66"/>
      <c r="G394" s="33" t="str">
        <f ca="1">IF(B393&lt;TODAY(), AVERAGE(A$8:A393), "NA")</f>
        <v>NA</v>
      </c>
      <c r="H394" s="31" t="str">
        <f ca="1">IF(B393&lt;TODAY(), AVERAGE(E$8:E393), "NA")</f>
        <v>NA</v>
      </c>
      <c r="I394" s="39" t="str">
        <f ca="1">IF(B393&lt;TODAY(), (SUMPRODUCT(A$8:A393,E$8:E393) - G394*SUM(E$8:E393) - H394*SUM(A$8:A393) + (A394-7)*G394*H394)/(SUMPRODUCT(A$8:A393,A$8:A393) - 2*G394*SUM(A$8:A393) + (A394-7)*G394*G394), "NA")</f>
        <v>NA</v>
      </c>
      <c r="J394" s="40" t="str">
        <f t="shared" ca="1" si="17"/>
        <v>NA</v>
      </c>
    </row>
    <row r="395" spans="1:10" x14ac:dyDescent="0.2">
      <c r="A395" s="2">
        <v>394</v>
      </c>
      <c r="B395" s="29">
        <v>44579</v>
      </c>
      <c r="C395" s="30"/>
      <c r="D395" s="30" t="str">
        <f t="shared" ca="1" si="18"/>
        <v>NA</v>
      </c>
      <c r="E395" s="31" t="str">
        <f t="shared" ca="1" si="19"/>
        <v>NA</v>
      </c>
      <c r="F395" s="66"/>
      <c r="G395" s="33" t="str">
        <f ca="1">IF(B394&lt;TODAY(), AVERAGE(A$8:A394), "NA")</f>
        <v>NA</v>
      </c>
      <c r="H395" s="31" t="str">
        <f ca="1">IF(B394&lt;TODAY(), AVERAGE(E$8:E394), "NA")</f>
        <v>NA</v>
      </c>
      <c r="I395" s="39" t="str">
        <f ca="1">IF(B394&lt;TODAY(), (SUMPRODUCT(A$8:A394,E$8:E394) - G395*SUM(E$8:E394) - H395*SUM(A$8:A394) + (A395-7)*G395*H395)/(SUMPRODUCT(A$8:A394,A$8:A394) - 2*G395*SUM(A$8:A394) + (A395-7)*G395*G395), "NA")</f>
        <v>NA</v>
      </c>
      <c r="J395" s="40" t="str">
        <f t="shared" ref="J395:J458" ca="1" si="20">IF(B394&lt;TODAY(), H395-I395*G395, "NA")</f>
        <v>NA</v>
      </c>
    </row>
    <row r="396" spans="1:10" x14ac:dyDescent="0.2">
      <c r="A396" s="2">
        <v>395</v>
      </c>
      <c r="B396" s="29">
        <v>44580</v>
      </c>
      <c r="C396" s="30"/>
      <c r="D396" s="30" t="str">
        <f t="shared" ca="1" si="18"/>
        <v>NA</v>
      </c>
      <c r="E396" s="31" t="str">
        <f t="shared" ca="1" si="19"/>
        <v>NA</v>
      </c>
      <c r="F396" s="66"/>
      <c r="G396" s="33" t="str">
        <f ca="1">IF(B395&lt;TODAY(), AVERAGE(A$8:A395), "NA")</f>
        <v>NA</v>
      </c>
      <c r="H396" s="31" t="str">
        <f ca="1">IF(B395&lt;TODAY(), AVERAGE(E$8:E395), "NA")</f>
        <v>NA</v>
      </c>
      <c r="I396" s="39" t="str">
        <f ca="1">IF(B395&lt;TODAY(), (SUMPRODUCT(A$8:A395,E$8:E395) - G396*SUM(E$8:E395) - H396*SUM(A$8:A395) + (A396-7)*G396*H396)/(SUMPRODUCT(A$8:A395,A$8:A395) - 2*G396*SUM(A$8:A395) + (A396-7)*G396*G396), "NA")</f>
        <v>NA</v>
      </c>
      <c r="J396" s="40" t="str">
        <f t="shared" ca="1" si="20"/>
        <v>NA</v>
      </c>
    </row>
    <row r="397" spans="1:10" x14ac:dyDescent="0.2">
      <c r="A397" s="2">
        <v>396</v>
      </c>
      <c r="B397" s="29">
        <v>44581</v>
      </c>
      <c r="C397" s="30"/>
      <c r="D397" s="30" t="str">
        <f t="shared" ca="1" si="18"/>
        <v>NA</v>
      </c>
      <c r="E397" s="31" t="str">
        <f t="shared" ca="1" si="19"/>
        <v>NA</v>
      </c>
      <c r="F397" s="66"/>
      <c r="G397" s="33" t="str">
        <f ca="1">IF(B396&lt;TODAY(), AVERAGE(A$8:A396), "NA")</f>
        <v>NA</v>
      </c>
      <c r="H397" s="31" t="str">
        <f ca="1">IF(B396&lt;TODAY(), AVERAGE(E$8:E396), "NA")</f>
        <v>NA</v>
      </c>
      <c r="I397" s="39" t="str">
        <f ca="1">IF(B396&lt;TODAY(), (SUMPRODUCT(A$8:A396,E$8:E396) - G397*SUM(E$8:E396) - H397*SUM(A$8:A396) + (A397-7)*G397*H397)/(SUMPRODUCT(A$8:A396,A$8:A396) - 2*G397*SUM(A$8:A396) + (A397-7)*G397*G397), "NA")</f>
        <v>NA</v>
      </c>
      <c r="J397" s="40" t="str">
        <f t="shared" ca="1" si="20"/>
        <v>NA</v>
      </c>
    </row>
    <row r="398" spans="1:10" x14ac:dyDescent="0.2">
      <c r="A398" s="2">
        <v>397</v>
      </c>
      <c r="B398" s="29">
        <v>44582</v>
      </c>
      <c r="C398" s="30"/>
      <c r="D398" s="30" t="str">
        <f t="shared" ca="1" si="18"/>
        <v>NA</v>
      </c>
      <c r="E398" s="31" t="str">
        <f t="shared" ca="1" si="19"/>
        <v>NA</v>
      </c>
      <c r="F398" s="66"/>
      <c r="G398" s="33" t="str">
        <f ca="1">IF(B397&lt;TODAY(), AVERAGE(A$8:A397), "NA")</f>
        <v>NA</v>
      </c>
      <c r="H398" s="31" t="str">
        <f ca="1">IF(B397&lt;TODAY(), AVERAGE(E$8:E397), "NA")</f>
        <v>NA</v>
      </c>
      <c r="I398" s="39" t="str">
        <f ca="1">IF(B397&lt;TODAY(), (SUMPRODUCT(A$8:A397,E$8:E397) - G398*SUM(E$8:E397) - H398*SUM(A$8:A397) + (A398-7)*G398*H398)/(SUMPRODUCT(A$8:A397,A$8:A397) - 2*G398*SUM(A$8:A397) + (A398-7)*G398*G398), "NA")</f>
        <v>NA</v>
      </c>
      <c r="J398" s="40" t="str">
        <f t="shared" ca="1" si="20"/>
        <v>NA</v>
      </c>
    </row>
    <row r="399" spans="1:10" x14ac:dyDescent="0.2">
      <c r="A399" s="2">
        <v>398</v>
      </c>
      <c r="B399" s="29">
        <v>44583</v>
      </c>
      <c r="C399" s="30"/>
      <c r="D399" s="30" t="str">
        <f t="shared" ca="1" si="18"/>
        <v>NA</v>
      </c>
      <c r="E399" s="31" t="str">
        <f t="shared" ca="1" si="19"/>
        <v>NA</v>
      </c>
      <c r="F399" s="66"/>
      <c r="G399" s="33" t="str">
        <f ca="1">IF(B398&lt;TODAY(), AVERAGE(A$8:A398), "NA")</f>
        <v>NA</v>
      </c>
      <c r="H399" s="31" t="str">
        <f ca="1">IF(B398&lt;TODAY(), AVERAGE(E$8:E398), "NA")</f>
        <v>NA</v>
      </c>
      <c r="I399" s="39" t="str">
        <f ca="1">IF(B398&lt;TODAY(), (SUMPRODUCT(A$8:A398,E$8:E398) - G399*SUM(E$8:E398) - H399*SUM(A$8:A398) + (A399-7)*G399*H399)/(SUMPRODUCT(A$8:A398,A$8:A398) - 2*G399*SUM(A$8:A398) + (A399-7)*G399*G399), "NA")</f>
        <v>NA</v>
      </c>
      <c r="J399" s="40" t="str">
        <f t="shared" ca="1" si="20"/>
        <v>NA</v>
      </c>
    </row>
    <row r="400" spans="1:10" x14ac:dyDescent="0.2">
      <c r="A400" s="2">
        <v>399</v>
      </c>
      <c r="B400" s="29">
        <v>44584</v>
      </c>
      <c r="C400" s="30"/>
      <c r="D400" s="30" t="str">
        <f t="shared" ca="1" si="18"/>
        <v>NA</v>
      </c>
      <c r="E400" s="31" t="str">
        <f t="shared" ca="1" si="19"/>
        <v>NA</v>
      </c>
      <c r="F400" s="66"/>
      <c r="G400" s="33" t="str">
        <f ca="1">IF(B399&lt;TODAY(), AVERAGE(A$8:A399), "NA")</f>
        <v>NA</v>
      </c>
      <c r="H400" s="31" t="str">
        <f ca="1">IF(B399&lt;TODAY(), AVERAGE(E$8:E399), "NA")</f>
        <v>NA</v>
      </c>
      <c r="I400" s="39" t="str">
        <f ca="1">IF(B399&lt;TODAY(), (SUMPRODUCT(A$8:A399,E$8:E399) - G400*SUM(E$8:E399) - H400*SUM(A$8:A399) + (A400-7)*G400*H400)/(SUMPRODUCT(A$8:A399,A$8:A399) - 2*G400*SUM(A$8:A399) + (A400-7)*G400*G400), "NA")</f>
        <v>NA</v>
      </c>
      <c r="J400" s="40" t="str">
        <f t="shared" ca="1" si="20"/>
        <v>NA</v>
      </c>
    </row>
    <row r="401" spans="1:10" x14ac:dyDescent="0.2">
      <c r="A401" s="2">
        <v>400</v>
      </c>
      <c r="B401" s="29">
        <v>44585</v>
      </c>
      <c r="C401" s="30"/>
      <c r="D401" s="30" t="str">
        <f t="shared" ca="1" si="18"/>
        <v>NA</v>
      </c>
      <c r="E401" s="31" t="str">
        <f t="shared" ca="1" si="19"/>
        <v>NA</v>
      </c>
      <c r="F401" s="66"/>
      <c r="G401" s="33" t="str">
        <f ca="1">IF(B400&lt;TODAY(), AVERAGE(A$8:A400), "NA")</f>
        <v>NA</v>
      </c>
      <c r="H401" s="31" t="str">
        <f ca="1">IF(B400&lt;TODAY(), AVERAGE(E$8:E400), "NA")</f>
        <v>NA</v>
      </c>
      <c r="I401" s="39" t="str">
        <f ca="1">IF(B400&lt;TODAY(), (SUMPRODUCT(A$8:A400,E$8:E400) - G401*SUM(E$8:E400) - H401*SUM(A$8:A400) + (A401-7)*G401*H401)/(SUMPRODUCT(A$8:A400,A$8:A400) - 2*G401*SUM(A$8:A400) + (A401-7)*G401*G401), "NA")</f>
        <v>NA</v>
      </c>
      <c r="J401" s="40" t="str">
        <f t="shared" ca="1" si="20"/>
        <v>NA</v>
      </c>
    </row>
    <row r="402" spans="1:10" x14ac:dyDescent="0.2">
      <c r="A402" s="2">
        <v>401</v>
      </c>
      <c r="B402" s="29">
        <v>44586</v>
      </c>
      <c r="C402" s="30"/>
      <c r="D402" s="30" t="str">
        <f t="shared" ca="1" si="18"/>
        <v>NA</v>
      </c>
      <c r="E402" s="31" t="str">
        <f t="shared" ca="1" si="19"/>
        <v>NA</v>
      </c>
      <c r="F402" s="66"/>
      <c r="G402" s="33" t="str">
        <f ca="1">IF(B401&lt;TODAY(), AVERAGE(A$8:A401), "NA")</f>
        <v>NA</v>
      </c>
      <c r="H402" s="31" t="str">
        <f ca="1">IF(B401&lt;TODAY(), AVERAGE(E$8:E401), "NA")</f>
        <v>NA</v>
      </c>
      <c r="I402" s="39" t="str">
        <f ca="1">IF(B401&lt;TODAY(), (SUMPRODUCT(A$8:A401,E$8:E401) - G402*SUM(E$8:E401) - H402*SUM(A$8:A401) + (A402-7)*G402*H402)/(SUMPRODUCT(A$8:A401,A$8:A401) - 2*G402*SUM(A$8:A401) + (A402-7)*G402*G402), "NA")</f>
        <v>NA</v>
      </c>
      <c r="J402" s="40" t="str">
        <f t="shared" ca="1" si="20"/>
        <v>NA</v>
      </c>
    </row>
    <row r="403" spans="1:10" x14ac:dyDescent="0.2">
      <c r="A403" s="2">
        <v>402</v>
      </c>
      <c r="B403" s="29">
        <v>44587</v>
      </c>
      <c r="C403" s="30"/>
      <c r="D403" s="30" t="str">
        <f t="shared" ca="1" si="18"/>
        <v>NA</v>
      </c>
      <c r="E403" s="31" t="str">
        <f t="shared" ca="1" si="19"/>
        <v>NA</v>
      </c>
      <c r="F403" s="66"/>
      <c r="G403" s="33" t="str">
        <f ca="1">IF(B402&lt;TODAY(), AVERAGE(A$8:A402), "NA")</f>
        <v>NA</v>
      </c>
      <c r="H403" s="31" t="str">
        <f ca="1">IF(B402&lt;TODAY(), AVERAGE(E$8:E402), "NA")</f>
        <v>NA</v>
      </c>
      <c r="I403" s="39" t="str">
        <f ca="1">IF(B402&lt;TODAY(), (SUMPRODUCT(A$8:A402,E$8:E402) - G403*SUM(E$8:E402) - H403*SUM(A$8:A402) + (A403-7)*G403*H403)/(SUMPRODUCT(A$8:A402,A$8:A402) - 2*G403*SUM(A$8:A402) + (A403-7)*G403*G403), "NA")</f>
        <v>NA</v>
      </c>
      <c r="J403" s="40" t="str">
        <f t="shared" ca="1" si="20"/>
        <v>NA</v>
      </c>
    </row>
    <row r="404" spans="1:10" x14ac:dyDescent="0.2">
      <c r="A404" s="2">
        <v>403</v>
      </c>
      <c r="B404" s="29">
        <v>44588</v>
      </c>
      <c r="C404" s="30"/>
      <c r="D404" s="30" t="str">
        <f t="shared" ca="1" si="18"/>
        <v>NA</v>
      </c>
      <c r="E404" s="31" t="str">
        <f t="shared" ca="1" si="19"/>
        <v>NA</v>
      </c>
      <c r="F404" s="66"/>
      <c r="G404" s="33" t="str">
        <f ca="1">IF(B403&lt;TODAY(), AVERAGE(A$8:A403), "NA")</f>
        <v>NA</v>
      </c>
      <c r="H404" s="31" t="str">
        <f ca="1">IF(B403&lt;TODAY(), AVERAGE(E$8:E403), "NA")</f>
        <v>NA</v>
      </c>
      <c r="I404" s="39" t="str">
        <f ca="1">IF(B403&lt;TODAY(), (SUMPRODUCT(A$8:A403,E$8:E403) - G404*SUM(E$8:E403) - H404*SUM(A$8:A403) + (A404-7)*G404*H404)/(SUMPRODUCT(A$8:A403,A$8:A403) - 2*G404*SUM(A$8:A403) + (A404-7)*G404*G404), "NA")</f>
        <v>NA</v>
      </c>
      <c r="J404" s="40" t="str">
        <f t="shared" ca="1" si="20"/>
        <v>NA</v>
      </c>
    </row>
    <row r="405" spans="1:10" x14ac:dyDescent="0.2">
      <c r="A405" s="2">
        <v>404</v>
      </c>
      <c r="B405" s="29">
        <v>44589</v>
      </c>
      <c r="C405" s="30"/>
      <c r="D405" s="30" t="str">
        <f t="shared" ca="1" si="18"/>
        <v>NA</v>
      </c>
      <c r="E405" s="31" t="str">
        <f t="shared" ca="1" si="19"/>
        <v>NA</v>
      </c>
      <c r="F405" s="66"/>
      <c r="G405" s="33" t="str">
        <f ca="1">IF(B404&lt;TODAY(), AVERAGE(A$8:A404), "NA")</f>
        <v>NA</v>
      </c>
      <c r="H405" s="31" t="str">
        <f ca="1">IF(B404&lt;TODAY(), AVERAGE(E$8:E404), "NA")</f>
        <v>NA</v>
      </c>
      <c r="I405" s="39" t="str">
        <f ca="1">IF(B404&lt;TODAY(), (SUMPRODUCT(A$8:A404,E$8:E404) - G405*SUM(E$8:E404) - H405*SUM(A$8:A404) + (A405-7)*G405*H405)/(SUMPRODUCT(A$8:A404,A$8:A404) - 2*G405*SUM(A$8:A404) + (A405-7)*G405*G405), "NA")</f>
        <v>NA</v>
      </c>
      <c r="J405" s="40" t="str">
        <f t="shared" ca="1" si="20"/>
        <v>NA</v>
      </c>
    </row>
    <row r="406" spans="1:10" x14ac:dyDescent="0.2">
      <c r="A406" s="2">
        <v>405</v>
      </c>
      <c r="B406" s="29">
        <v>44590</v>
      </c>
      <c r="C406" s="30"/>
      <c r="D406" s="30" t="str">
        <f t="shared" ca="1" si="18"/>
        <v>NA</v>
      </c>
      <c r="E406" s="31" t="str">
        <f t="shared" ca="1" si="19"/>
        <v>NA</v>
      </c>
      <c r="F406" s="66"/>
      <c r="G406" s="33" t="str">
        <f ca="1">IF(B405&lt;TODAY(), AVERAGE(A$8:A405), "NA")</f>
        <v>NA</v>
      </c>
      <c r="H406" s="31" t="str">
        <f ca="1">IF(B405&lt;TODAY(), AVERAGE(E$8:E405), "NA")</f>
        <v>NA</v>
      </c>
      <c r="I406" s="39" t="str">
        <f ca="1">IF(B405&lt;TODAY(), (SUMPRODUCT(A$8:A405,E$8:E405) - G406*SUM(E$8:E405) - H406*SUM(A$8:A405) + (A406-7)*G406*H406)/(SUMPRODUCT(A$8:A405,A$8:A405) - 2*G406*SUM(A$8:A405) + (A406-7)*G406*G406), "NA")</f>
        <v>NA</v>
      </c>
      <c r="J406" s="40" t="str">
        <f t="shared" ca="1" si="20"/>
        <v>NA</v>
      </c>
    </row>
    <row r="407" spans="1:10" x14ac:dyDescent="0.2">
      <c r="A407" s="2">
        <v>406</v>
      </c>
      <c r="B407" s="29">
        <v>44591</v>
      </c>
      <c r="C407" s="30"/>
      <c r="D407" s="30" t="str">
        <f t="shared" ca="1" si="18"/>
        <v>NA</v>
      </c>
      <c r="E407" s="31" t="str">
        <f t="shared" ca="1" si="19"/>
        <v>NA</v>
      </c>
      <c r="F407" s="66"/>
      <c r="G407" s="33" t="str">
        <f ca="1">IF(B406&lt;TODAY(), AVERAGE(A$8:A406), "NA")</f>
        <v>NA</v>
      </c>
      <c r="H407" s="31" t="str">
        <f ca="1">IF(B406&lt;TODAY(), AVERAGE(E$8:E406), "NA")</f>
        <v>NA</v>
      </c>
      <c r="I407" s="39" t="str">
        <f ca="1">IF(B406&lt;TODAY(), (SUMPRODUCT(A$8:A406,E$8:E406) - G407*SUM(E$8:E406) - H407*SUM(A$8:A406) + (A407-7)*G407*H407)/(SUMPRODUCT(A$8:A406,A$8:A406) - 2*G407*SUM(A$8:A406) + (A407-7)*G407*G407), "NA")</f>
        <v>NA</v>
      </c>
      <c r="J407" s="40" t="str">
        <f t="shared" ca="1" si="20"/>
        <v>NA</v>
      </c>
    </row>
    <row r="408" spans="1:10" x14ac:dyDescent="0.2">
      <c r="A408" s="2">
        <v>407</v>
      </c>
      <c r="B408" s="29">
        <v>44592</v>
      </c>
      <c r="C408" s="30"/>
      <c r="D408" s="30" t="str">
        <f t="shared" ca="1" si="18"/>
        <v>NA</v>
      </c>
      <c r="E408" s="31" t="str">
        <f t="shared" ca="1" si="19"/>
        <v>NA</v>
      </c>
      <c r="F408" s="66"/>
      <c r="G408" s="33" t="str">
        <f ca="1">IF(B407&lt;TODAY(), AVERAGE(A$8:A407), "NA")</f>
        <v>NA</v>
      </c>
      <c r="H408" s="31" t="str">
        <f ca="1">IF(B407&lt;TODAY(), AVERAGE(E$8:E407), "NA")</f>
        <v>NA</v>
      </c>
      <c r="I408" s="39" t="str">
        <f ca="1">IF(B407&lt;TODAY(), (SUMPRODUCT(A$8:A407,E$8:E407) - G408*SUM(E$8:E407) - H408*SUM(A$8:A407) + (A408-7)*G408*H408)/(SUMPRODUCT(A$8:A407,A$8:A407) - 2*G408*SUM(A$8:A407) + (A408-7)*G408*G408), "NA")</f>
        <v>NA</v>
      </c>
      <c r="J408" s="40" t="str">
        <f t="shared" ca="1" si="20"/>
        <v>NA</v>
      </c>
    </row>
    <row r="409" spans="1:10" x14ac:dyDescent="0.2">
      <c r="A409" s="2">
        <v>408</v>
      </c>
      <c r="B409" s="29">
        <v>44593</v>
      </c>
      <c r="C409" s="30"/>
      <c r="D409" s="30" t="str">
        <f t="shared" ca="1" si="18"/>
        <v>NA</v>
      </c>
      <c r="E409" s="31" t="str">
        <f t="shared" ca="1" si="19"/>
        <v>NA</v>
      </c>
      <c r="F409" s="66"/>
      <c r="G409" s="33" t="str">
        <f ca="1">IF(B408&lt;TODAY(), AVERAGE(A$8:A408), "NA")</f>
        <v>NA</v>
      </c>
      <c r="H409" s="31" t="str">
        <f ca="1">IF(B408&lt;TODAY(), AVERAGE(E$8:E408), "NA")</f>
        <v>NA</v>
      </c>
      <c r="I409" s="39" t="str">
        <f ca="1">IF(B408&lt;TODAY(), (SUMPRODUCT(A$8:A408,E$8:E408) - G409*SUM(E$8:E408) - H409*SUM(A$8:A408) + (A409-7)*G409*H409)/(SUMPRODUCT(A$8:A408,A$8:A408) - 2*G409*SUM(A$8:A408) + (A409-7)*G409*G409), "NA")</f>
        <v>NA</v>
      </c>
      <c r="J409" s="40" t="str">
        <f t="shared" ca="1" si="20"/>
        <v>NA</v>
      </c>
    </row>
    <row r="410" spans="1:10" x14ac:dyDescent="0.2">
      <c r="A410" s="2">
        <v>409</v>
      </c>
      <c r="B410" s="29">
        <v>44594</v>
      </c>
      <c r="C410" s="30"/>
      <c r="D410" s="30" t="str">
        <f t="shared" ca="1" si="18"/>
        <v>NA</v>
      </c>
      <c r="E410" s="31" t="str">
        <f t="shared" ca="1" si="19"/>
        <v>NA</v>
      </c>
      <c r="F410" s="66"/>
      <c r="G410" s="33" t="str">
        <f ca="1">IF(B409&lt;TODAY(), AVERAGE(A$8:A409), "NA")</f>
        <v>NA</v>
      </c>
      <c r="H410" s="31" t="str">
        <f ca="1">IF(B409&lt;TODAY(), AVERAGE(E$8:E409), "NA")</f>
        <v>NA</v>
      </c>
      <c r="I410" s="39" t="str">
        <f ca="1">IF(B409&lt;TODAY(), (SUMPRODUCT(A$8:A409,E$8:E409) - G410*SUM(E$8:E409) - H410*SUM(A$8:A409) + (A410-7)*G410*H410)/(SUMPRODUCT(A$8:A409,A$8:A409) - 2*G410*SUM(A$8:A409) + (A410-7)*G410*G410), "NA")</f>
        <v>NA</v>
      </c>
      <c r="J410" s="40" t="str">
        <f t="shared" ca="1" si="20"/>
        <v>NA</v>
      </c>
    </row>
    <row r="411" spans="1:10" x14ac:dyDescent="0.2">
      <c r="A411" s="2">
        <v>410</v>
      </c>
      <c r="B411" s="29">
        <v>44595</v>
      </c>
      <c r="C411" s="30"/>
      <c r="D411" s="30" t="str">
        <f t="shared" ca="1" si="18"/>
        <v>NA</v>
      </c>
      <c r="E411" s="31" t="str">
        <f t="shared" ca="1" si="19"/>
        <v>NA</v>
      </c>
      <c r="F411" s="66"/>
      <c r="G411" s="33" t="str">
        <f ca="1">IF(B410&lt;TODAY(), AVERAGE(A$8:A410), "NA")</f>
        <v>NA</v>
      </c>
      <c r="H411" s="31" t="str">
        <f ca="1">IF(B410&lt;TODAY(), AVERAGE(E$8:E410), "NA")</f>
        <v>NA</v>
      </c>
      <c r="I411" s="39" t="str">
        <f ca="1">IF(B410&lt;TODAY(), (SUMPRODUCT(A$8:A410,E$8:E410) - G411*SUM(E$8:E410) - H411*SUM(A$8:A410) + (A411-7)*G411*H411)/(SUMPRODUCT(A$8:A410,A$8:A410) - 2*G411*SUM(A$8:A410) + (A411-7)*G411*G411), "NA")</f>
        <v>NA</v>
      </c>
      <c r="J411" s="40" t="str">
        <f t="shared" ca="1" si="20"/>
        <v>NA</v>
      </c>
    </row>
    <row r="412" spans="1:10" x14ac:dyDescent="0.2">
      <c r="A412" s="2">
        <v>411</v>
      </c>
      <c r="B412" s="29">
        <v>44596</v>
      </c>
      <c r="C412" s="30"/>
      <c r="D412" s="30" t="str">
        <f t="shared" ca="1" si="18"/>
        <v>NA</v>
      </c>
      <c r="E412" s="31" t="str">
        <f t="shared" ca="1" si="19"/>
        <v>NA</v>
      </c>
      <c r="F412" s="66"/>
      <c r="G412" s="33" t="str">
        <f ca="1">IF(B411&lt;TODAY(), AVERAGE(A$8:A411), "NA")</f>
        <v>NA</v>
      </c>
      <c r="H412" s="31" t="str">
        <f ca="1">IF(B411&lt;TODAY(), AVERAGE(E$8:E411), "NA")</f>
        <v>NA</v>
      </c>
      <c r="I412" s="39" t="str">
        <f ca="1">IF(B411&lt;TODAY(), (SUMPRODUCT(A$8:A411,E$8:E411) - G412*SUM(E$8:E411) - H412*SUM(A$8:A411) + (A412-7)*G412*H412)/(SUMPRODUCT(A$8:A411,A$8:A411) - 2*G412*SUM(A$8:A411) + (A412-7)*G412*G412), "NA")</f>
        <v>NA</v>
      </c>
      <c r="J412" s="40" t="str">
        <f t="shared" ca="1" si="20"/>
        <v>NA</v>
      </c>
    </row>
    <row r="413" spans="1:10" x14ac:dyDescent="0.2">
      <c r="A413" s="2">
        <v>412</v>
      </c>
      <c r="B413" s="29">
        <v>44597</v>
      </c>
      <c r="C413" s="30"/>
      <c r="D413" s="30" t="str">
        <f t="shared" ca="1" si="18"/>
        <v>NA</v>
      </c>
      <c r="E413" s="31" t="str">
        <f t="shared" ca="1" si="19"/>
        <v>NA</v>
      </c>
      <c r="F413" s="66"/>
      <c r="G413" s="33" t="str">
        <f ca="1">IF(B412&lt;TODAY(), AVERAGE(A$8:A412), "NA")</f>
        <v>NA</v>
      </c>
      <c r="H413" s="31" t="str">
        <f ca="1">IF(B412&lt;TODAY(), AVERAGE(E$8:E412), "NA")</f>
        <v>NA</v>
      </c>
      <c r="I413" s="39" t="str">
        <f ca="1">IF(B412&lt;TODAY(), (SUMPRODUCT(A$8:A412,E$8:E412) - G413*SUM(E$8:E412) - H413*SUM(A$8:A412) + (A413-7)*G413*H413)/(SUMPRODUCT(A$8:A412,A$8:A412) - 2*G413*SUM(A$8:A412) + (A413-7)*G413*G413), "NA")</f>
        <v>NA</v>
      </c>
      <c r="J413" s="40" t="str">
        <f t="shared" ca="1" si="20"/>
        <v>NA</v>
      </c>
    </row>
    <row r="414" spans="1:10" x14ac:dyDescent="0.2">
      <c r="A414" s="2">
        <v>413</v>
      </c>
      <c r="B414" s="29">
        <v>44598</v>
      </c>
      <c r="C414" s="30"/>
      <c r="D414" s="30" t="str">
        <f t="shared" ca="1" si="18"/>
        <v>NA</v>
      </c>
      <c r="E414" s="31" t="str">
        <f t="shared" ca="1" si="19"/>
        <v>NA</v>
      </c>
      <c r="F414" s="66"/>
      <c r="G414" s="33" t="str">
        <f ca="1">IF(B413&lt;TODAY(), AVERAGE(A$8:A413), "NA")</f>
        <v>NA</v>
      </c>
      <c r="H414" s="31" t="str">
        <f ca="1">IF(B413&lt;TODAY(), AVERAGE(E$8:E413), "NA")</f>
        <v>NA</v>
      </c>
      <c r="I414" s="39" t="str">
        <f ca="1">IF(B413&lt;TODAY(), (SUMPRODUCT(A$8:A413,E$8:E413) - G414*SUM(E$8:E413) - H414*SUM(A$8:A413) + (A414-7)*G414*H414)/(SUMPRODUCT(A$8:A413,A$8:A413) - 2*G414*SUM(A$8:A413) + (A414-7)*G414*G414), "NA")</f>
        <v>NA</v>
      </c>
      <c r="J414" s="40" t="str">
        <f t="shared" ca="1" si="20"/>
        <v>NA</v>
      </c>
    </row>
    <row r="415" spans="1:10" x14ac:dyDescent="0.2">
      <c r="A415" s="2">
        <v>414</v>
      </c>
      <c r="B415" s="29">
        <v>44599</v>
      </c>
      <c r="C415" s="30"/>
      <c r="D415" s="30" t="str">
        <f t="shared" ca="1" si="18"/>
        <v>NA</v>
      </c>
      <c r="E415" s="31" t="str">
        <f t="shared" ca="1" si="19"/>
        <v>NA</v>
      </c>
      <c r="F415" s="66"/>
      <c r="G415" s="33" t="str">
        <f ca="1">IF(B414&lt;TODAY(), AVERAGE(A$8:A414), "NA")</f>
        <v>NA</v>
      </c>
      <c r="H415" s="31" t="str">
        <f ca="1">IF(B414&lt;TODAY(), AVERAGE(E$8:E414), "NA")</f>
        <v>NA</v>
      </c>
      <c r="I415" s="39" t="str">
        <f ca="1">IF(B414&lt;TODAY(), (SUMPRODUCT(A$8:A414,E$8:E414) - G415*SUM(E$8:E414) - H415*SUM(A$8:A414) + (A415-7)*G415*H415)/(SUMPRODUCT(A$8:A414,A$8:A414) - 2*G415*SUM(A$8:A414) + (A415-7)*G415*G415), "NA")</f>
        <v>NA</v>
      </c>
      <c r="J415" s="40" t="str">
        <f t="shared" ca="1" si="20"/>
        <v>NA</v>
      </c>
    </row>
    <row r="416" spans="1:10" x14ac:dyDescent="0.2">
      <c r="A416" s="2">
        <v>415</v>
      </c>
      <c r="B416" s="29">
        <v>44600</v>
      </c>
      <c r="C416" s="30"/>
      <c r="D416" s="30" t="str">
        <f t="shared" ca="1" si="18"/>
        <v>NA</v>
      </c>
      <c r="E416" s="31" t="str">
        <f t="shared" ca="1" si="19"/>
        <v>NA</v>
      </c>
      <c r="F416" s="66"/>
      <c r="G416" s="33" t="str">
        <f ca="1">IF(B415&lt;TODAY(), AVERAGE(A$8:A415), "NA")</f>
        <v>NA</v>
      </c>
      <c r="H416" s="31" t="str">
        <f ca="1">IF(B415&lt;TODAY(), AVERAGE(E$8:E415), "NA")</f>
        <v>NA</v>
      </c>
      <c r="I416" s="39" t="str">
        <f ca="1">IF(B415&lt;TODAY(), (SUMPRODUCT(A$8:A415,E$8:E415) - G416*SUM(E$8:E415) - H416*SUM(A$8:A415) + (A416-7)*G416*H416)/(SUMPRODUCT(A$8:A415,A$8:A415) - 2*G416*SUM(A$8:A415) + (A416-7)*G416*G416), "NA")</f>
        <v>NA</v>
      </c>
      <c r="J416" s="40" t="str">
        <f t="shared" ca="1" si="20"/>
        <v>NA</v>
      </c>
    </row>
    <row r="417" spans="1:10" x14ac:dyDescent="0.2">
      <c r="A417" s="2">
        <v>416</v>
      </c>
      <c r="B417" s="29">
        <v>44601</v>
      </c>
      <c r="C417" s="30"/>
      <c r="D417" s="30" t="str">
        <f t="shared" ca="1" si="18"/>
        <v>NA</v>
      </c>
      <c r="E417" s="31" t="str">
        <f t="shared" ca="1" si="19"/>
        <v>NA</v>
      </c>
      <c r="F417" s="66"/>
      <c r="G417" s="33" t="str">
        <f ca="1">IF(B416&lt;TODAY(), AVERAGE(A$8:A416), "NA")</f>
        <v>NA</v>
      </c>
      <c r="H417" s="31" t="str">
        <f ca="1">IF(B416&lt;TODAY(), AVERAGE(E$8:E416), "NA")</f>
        <v>NA</v>
      </c>
      <c r="I417" s="39" t="str">
        <f ca="1">IF(B416&lt;TODAY(), (SUMPRODUCT(A$8:A416,E$8:E416) - G417*SUM(E$8:E416) - H417*SUM(A$8:A416) + (A417-7)*G417*H417)/(SUMPRODUCT(A$8:A416,A$8:A416) - 2*G417*SUM(A$8:A416) + (A417-7)*G417*G417), "NA")</f>
        <v>NA</v>
      </c>
      <c r="J417" s="40" t="str">
        <f t="shared" ca="1" si="20"/>
        <v>NA</v>
      </c>
    </row>
    <row r="418" spans="1:10" x14ac:dyDescent="0.2">
      <c r="A418" s="2">
        <v>417</v>
      </c>
      <c r="B418" s="29">
        <v>44602</v>
      </c>
      <c r="C418" s="30"/>
      <c r="D418" s="30" t="str">
        <f t="shared" ca="1" si="18"/>
        <v>NA</v>
      </c>
      <c r="E418" s="31" t="str">
        <f t="shared" ca="1" si="19"/>
        <v>NA</v>
      </c>
      <c r="F418" s="66"/>
      <c r="G418" s="33" t="str">
        <f ca="1">IF(B417&lt;TODAY(), AVERAGE(A$8:A417), "NA")</f>
        <v>NA</v>
      </c>
      <c r="H418" s="31" t="str">
        <f ca="1">IF(B417&lt;TODAY(), AVERAGE(E$8:E417), "NA")</f>
        <v>NA</v>
      </c>
      <c r="I418" s="39" t="str">
        <f ca="1">IF(B417&lt;TODAY(), (SUMPRODUCT(A$8:A417,E$8:E417) - G418*SUM(E$8:E417) - H418*SUM(A$8:A417) + (A418-7)*G418*H418)/(SUMPRODUCT(A$8:A417,A$8:A417) - 2*G418*SUM(A$8:A417) + (A418-7)*G418*G418), "NA")</f>
        <v>NA</v>
      </c>
      <c r="J418" s="40" t="str">
        <f t="shared" ca="1" si="20"/>
        <v>NA</v>
      </c>
    </row>
    <row r="419" spans="1:10" x14ac:dyDescent="0.2">
      <c r="A419" s="2">
        <v>418</v>
      </c>
      <c r="B419" s="29">
        <v>44603</v>
      </c>
      <c r="C419" s="30"/>
      <c r="D419" s="30" t="str">
        <f t="shared" ca="1" si="18"/>
        <v>NA</v>
      </c>
      <c r="E419" s="31" t="str">
        <f t="shared" ca="1" si="19"/>
        <v>NA</v>
      </c>
      <c r="F419" s="66"/>
      <c r="G419" s="33" t="str">
        <f ca="1">IF(B418&lt;TODAY(), AVERAGE(A$8:A418), "NA")</f>
        <v>NA</v>
      </c>
      <c r="H419" s="31" t="str">
        <f ca="1">IF(B418&lt;TODAY(), AVERAGE(E$8:E418), "NA")</f>
        <v>NA</v>
      </c>
      <c r="I419" s="39" t="str">
        <f ca="1">IF(B418&lt;TODAY(), (SUMPRODUCT(A$8:A418,E$8:E418) - G419*SUM(E$8:E418) - H419*SUM(A$8:A418) + (A419-7)*G419*H419)/(SUMPRODUCT(A$8:A418,A$8:A418) - 2*G419*SUM(A$8:A418) + (A419-7)*G419*G419), "NA")</f>
        <v>NA</v>
      </c>
      <c r="J419" s="40" t="str">
        <f t="shared" ca="1" si="20"/>
        <v>NA</v>
      </c>
    </row>
    <row r="420" spans="1:10" x14ac:dyDescent="0.2">
      <c r="A420" s="2">
        <v>419</v>
      </c>
      <c r="B420" s="29">
        <v>44604</v>
      </c>
      <c r="C420" s="30"/>
      <c r="D420" s="30" t="str">
        <f t="shared" ca="1" si="18"/>
        <v>NA</v>
      </c>
      <c r="E420" s="31" t="str">
        <f t="shared" ca="1" si="19"/>
        <v>NA</v>
      </c>
      <c r="F420" s="66"/>
      <c r="G420" s="33" t="str">
        <f ca="1">IF(B419&lt;TODAY(), AVERAGE(A$8:A419), "NA")</f>
        <v>NA</v>
      </c>
      <c r="H420" s="31" t="str">
        <f ca="1">IF(B419&lt;TODAY(), AVERAGE(E$8:E419), "NA")</f>
        <v>NA</v>
      </c>
      <c r="I420" s="39" t="str">
        <f ca="1">IF(B419&lt;TODAY(), (SUMPRODUCT(A$8:A419,E$8:E419) - G420*SUM(E$8:E419) - H420*SUM(A$8:A419) + (A420-7)*G420*H420)/(SUMPRODUCT(A$8:A419,A$8:A419) - 2*G420*SUM(A$8:A419) + (A420-7)*G420*G420), "NA")</f>
        <v>NA</v>
      </c>
      <c r="J420" s="40" t="str">
        <f t="shared" ca="1" si="20"/>
        <v>NA</v>
      </c>
    </row>
    <row r="421" spans="1:10" x14ac:dyDescent="0.2">
      <c r="A421" s="2">
        <v>420</v>
      </c>
      <c r="B421" s="29">
        <v>44605</v>
      </c>
      <c r="C421" s="30"/>
      <c r="D421" s="30" t="str">
        <f t="shared" ca="1" si="18"/>
        <v>NA</v>
      </c>
      <c r="E421" s="31" t="str">
        <f t="shared" ca="1" si="19"/>
        <v>NA</v>
      </c>
      <c r="F421" s="66"/>
      <c r="G421" s="33" t="str">
        <f ca="1">IF(B420&lt;TODAY(), AVERAGE(A$8:A420), "NA")</f>
        <v>NA</v>
      </c>
      <c r="H421" s="31" t="str">
        <f ca="1">IF(B420&lt;TODAY(), AVERAGE(E$8:E420), "NA")</f>
        <v>NA</v>
      </c>
      <c r="I421" s="39" t="str">
        <f ca="1">IF(B420&lt;TODAY(), (SUMPRODUCT(A$8:A420,E$8:E420) - G421*SUM(E$8:E420) - H421*SUM(A$8:A420) + (A421-7)*G421*H421)/(SUMPRODUCT(A$8:A420,A$8:A420) - 2*G421*SUM(A$8:A420) + (A421-7)*G421*G421), "NA")</f>
        <v>NA</v>
      </c>
      <c r="J421" s="40" t="str">
        <f t="shared" ca="1" si="20"/>
        <v>NA</v>
      </c>
    </row>
    <row r="422" spans="1:10" x14ac:dyDescent="0.2">
      <c r="A422" s="2">
        <v>421</v>
      </c>
      <c r="B422" s="29">
        <v>44606</v>
      </c>
      <c r="C422" s="30"/>
      <c r="D422" s="30" t="str">
        <f t="shared" ca="1" si="18"/>
        <v>NA</v>
      </c>
      <c r="E422" s="31" t="str">
        <f t="shared" ca="1" si="19"/>
        <v>NA</v>
      </c>
      <c r="F422" s="66"/>
      <c r="G422" s="33" t="str">
        <f ca="1">IF(B421&lt;TODAY(), AVERAGE(A$8:A421), "NA")</f>
        <v>NA</v>
      </c>
      <c r="H422" s="31" t="str">
        <f ca="1">IF(B421&lt;TODAY(), AVERAGE(E$8:E421), "NA")</f>
        <v>NA</v>
      </c>
      <c r="I422" s="39" t="str">
        <f ca="1">IF(B421&lt;TODAY(), (SUMPRODUCT(A$8:A421,E$8:E421) - G422*SUM(E$8:E421) - H422*SUM(A$8:A421) + (A422-7)*G422*H422)/(SUMPRODUCT(A$8:A421,A$8:A421) - 2*G422*SUM(A$8:A421) + (A422-7)*G422*G422), "NA")</f>
        <v>NA</v>
      </c>
      <c r="J422" s="40" t="str">
        <f t="shared" ca="1" si="20"/>
        <v>NA</v>
      </c>
    </row>
    <row r="423" spans="1:10" x14ac:dyDescent="0.2">
      <c r="A423" s="2">
        <v>422</v>
      </c>
      <c r="B423" s="29">
        <v>44607</v>
      </c>
      <c r="C423" s="30"/>
      <c r="D423" s="30" t="str">
        <f t="shared" ca="1" si="18"/>
        <v>NA</v>
      </c>
      <c r="E423" s="31" t="str">
        <f t="shared" ca="1" si="19"/>
        <v>NA</v>
      </c>
      <c r="F423" s="66"/>
      <c r="G423" s="33" t="str">
        <f ca="1">IF(B422&lt;TODAY(), AVERAGE(A$8:A422), "NA")</f>
        <v>NA</v>
      </c>
      <c r="H423" s="31" t="str">
        <f ca="1">IF(B422&lt;TODAY(), AVERAGE(E$8:E422), "NA")</f>
        <v>NA</v>
      </c>
      <c r="I423" s="39" t="str">
        <f ca="1">IF(B422&lt;TODAY(), (SUMPRODUCT(A$8:A422,E$8:E422) - G423*SUM(E$8:E422) - H423*SUM(A$8:A422) + (A423-7)*G423*H423)/(SUMPRODUCT(A$8:A422,A$8:A422) - 2*G423*SUM(A$8:A422) + (A423-7)*G423*G423), "NA")</f>
        <v>NA</v>
      </c>
      <c r="J423" s="40" t="str">
        <f t="shared" ca="1" si="20"/>
        <v>NA</v>
      </c>
    </row>
    <row r="424" spans="1:10" x14ac:dyDescent="0.2">
      <c r="A424" s="2">
        <v>423</v>
      </c>
      <c r="B424" s="29">
        <v>44608</v>
      </c>
      <c r="C424" s="30"/>
      <c r="D424" s="30" t="str">
        <f t="shared" ca="1" si="18"/>
        <v>NA</v>
      </c>
      <c r="E424" s="31" t="str">
        <f t="shared" ca="1" si="19"/>
        <v>NA</v>
      </c>
      <c r="F424" s="66"/>
      <c r="G424" s="33" t="str">
        <f ca="1">IF(B423&lt;TODAY(), AVERAGE(A$8:A423), "NA")</f>
        <v>NA</v>
      </c>
      <c r="H424" s="31" t="str">
        <f ca="1">IF(B423&lt;TODAY(), AVERAGE(E$8:E423), "NA")</f>
        <v>NA</v>
      </c>
      <c r="I424" s="39" t="str">
        <f ca="1">IF(B423&lt;TODAY(), (SUMPRODUCT(A$8:A423,E$8:E423) - G424*SUM(E$8:E423) - H424*SUM(A$8:A423) + (A424-7)*G424*H424)/(SUMPRODUCT(A$8:A423,A$8:A423) - 2*G424*SUM(A$8:A423) + (A424-7)*G424*G424), "NA")</f>
        <v>NA</v>
      </c>
      <c r="J424" s="40" t="str">
        <f t="shared" ca="1" si="20"/>
        <v>NA</v>
      </c>
    </row>
    <row r="425" spans="1:10" x14ac:dyDescent="0.2">
      <c r="A425" s="2">
        <v>424</v>
      </c>
      <c r="B425" s="29">
        <v>44609</v>
      </c>
      <c r="C425" s="30"/>
      <c r="D425" s="30" t="str">
        <f t="shared" ca="1" si="18"/>
        <v>NA</v>
      </c>
      <c r="E425" s="31" t="str">
        <f t="shared" ca="1" si="19"/>
        <v>NA</v>
      </c>
      <c r="F425" s="66"/>
      <c r="G425" s="33" t="str">
        <f ca="1">IF(B424&lt;TODAY(), AVERAGE(A$8:A424), "NA")</f>
        <v>NA</v>
      </c>
      <c r="H425" s="31" t="str">
        <f ca="1">IF(B424&lt;TODAY(), AVERAGE(E$8:E424), "NA")</f>
        <v>NA</v>
      </c>
      <c r="I425" s="39" t="str">
        <f ca="1">IF(B424&lt;TODAY(), (SUMPRODUCT(A$8:A424,E$8:E424) - G425*SUM(E$8:E424) - H425*SUM(A$8:A424) + (A425-7)*G425*H425)/(SUMPRODUCT(A$8:A424,A$8:A424) - 2*G425*SUM(A$8:A424) + (A425-7)*G425*G425), "NA")</f>
        <v>NA</v>
      </c>
      <c r="J425" s="40" t="str">
        <f t="shared" ca="1" si="20"/>
        <v>NA</v>
      </c>
    </row>
    <row r="426" spans="1:10" x14ac:dyDescent="0.2">
      <c r="A426" s="2">
        <v>425</v>
      </c>
      <c r="B426" s="29">
        <v>44610</v>
      </c>
      <c r="C426" s="30"/>
      <c r="D426" s="30" t="str">
        <f t="shared" ca="1" si="18"/>
        <v>NA</v>
      </c>
      <c r="E426" s="31" t="str">
        <f t="shared" ca="1" si="19"/>
        <v>NA</v>
      </c>
      <c r="F426" s="66"/>
      <c r="G426" s="33" t="str">
        <f ca="1">IF(B425&lt;TODAY(), AVERAGE(A$8:A425), "NA")</f>
        <v>NA</v>
      </c>
      <c r="H426" s="31" t="str">
        <f ca="1">IF(B425&lt;TODAY(), AVERAGE(E$8:E425), "NA")</f>
        <v>NA</v>
      </c>
      <c r="I426" s="39" t="str">
        <f ca="1">IF(B425&lt;TODAY(), (SUMPRODUCT(A$8:A425,E$8:E425) - G426*SUM(E$8:E425) - H426*SUM(A$8:A425) + (A426-7)*G426*H426)/(SUMPRODUCT(A$8:A425,A$8:A425) - 2*G426*SUM(A$8:A425) + (A426-7)*G426*G426), "NA")</f>
        <v>NA</v>
      </c>
      <c r="J426" s="40" t="str">
        <f t="shared" ca="1" si="20"/>
        <v>NA</v>
      </c>
    </row>
    <row r="427" spans="1:10" x14ac:dyDescent="0.2">
      <c r="A427" s="2">
        <v>426</v>
      </c>
      <c r="B427" s="29">
        <v>44611</v>
      </c>
      <c r="C427" s="30"/>
      <c r="D427" s="30" t="str">
        <f t="shared" ca="1" si="18"/>
        <v>NA</v>
      </c>
      <c r="E427" s="31" t="str">
        <f t="shared" ca="1" si="19"/>
        <v>NA</v>
      </c>
      <c r="F427" s="66"/>
      <c r="G427" s="33" t="str">
        <f ca="1">IF(B426&lt;TODAY(), AVERAGE(A$8:A426), "NA")</f>
        <v>NA</v>
      </c>
      <c r="H427" s="31" t="str">
        <f ca="1">IF(B426&lt;TODAY(), AVERAGE(E$8:E426), "NA")</f>
        <v>NA</v>
      </c>
      <c r="I427" s="39" t="str">
        <f ca="1">IF(B426&lt;TODAY(), (SUMPRODUCT(A$8:A426,E$8:E426) - G427*SUM(E$8:E426) - H427*SUM(A$8:A426) + (A427-7)*G427*H427)/(SUMPRODUCT(A$8:A426,A$8:A426) - 2*G427*SUM(A$8:A426) + (A427-7)*G427*G427), "NA")</f>
        <v>NA</v>
      </c>
      <c r="J427" s="40" t="str">
        <f t="shared" ca="1" si="20"/>
        <v>NA</v>
      </c>
    </row>
    <row r="428" spans="1:10" x14ac:dyDescent="0.2">
      <c r="A428" s="2">
        <v>427</v>
      </c>
      <c r="B428" s="29">
        <v>44612</v>
      </c>
      <c r="C428" s="30"/>
      <c r="D428" s="30" t="str">
        <f t="shared" ca="1" si="18"/>
        <v>NA</v>
      </c>
      <c r="E428" s="31" t="str">
        <f t="shared" ca="1" si="19"/>
        <v>NA</v>
      </c>
      <c r="F428" s="66"/>
      <c r="G428" s="33" t="str">
        <f ca="1">IF(B427&lt;TODAY(), AVERAGE(A$8:A427), "NA")</f>
        <v>NA</v>
      </c>
      <c r="H428" s="31" t="str">
        <f ca="1">IF(B427&lt;TODAY(), AVERAGE(E$8:E427), "NA")</f>
        <v>NA</v>
      </c>
      <c r="I428" s="39" t="str">
        <f ca="1">IF(B427&lt;TODAY(), (SUMPRODUCT(A$8:A427,E$8:E427) - G428*SUM(E$8:E427) - H428*SUM(A$8:A427) + (A428-7)*G428*H428)/(SUMPRODUCT(A$8:A427,A$8:A427) - 2*G428*SUM(A$8:A427) + (A428-7)*G428*G428), "NA")</f>
        <v>NA</v>
      </c>
      <c r="J428" s="40" t="str">
        <f t="shared" ca="1" si="20"/>
        <v>NA</v>
      </c>
    </row>
    <row r="429" spans="1:10" x14ac:dyDescent="0.2">
      <c r="A429" s="2">
        <v>428</v>
      </c>
      <c r="B429" s="29">
        <v>44613</v>
      </c>
      <c r="C429" s="30"/>
      <c r="D429" s="30" t="str">
        <f t="shared" ca="1" si="18"/>
        <v>NA</v>
      </c>
      <c r="E429" s="31" t="str">
        <f t="shared" ca="1" si="19"/>
        <v>NA</v>
      </c>
      <c r="F429" s="66"/>
      <c r="G429" s="33" t="str">
        <f ca="1">IF(B428&lt;TODAY(), AVERAGE(A$8:A428), "NA")</f>
        <v>NA</v>
      </c>
      <c r="H429" s="31" t="str">
        <f ca="1">IF(B428&lt;TODAY(), AVERAGE(E$8:E428), "NA")</f>
        <v>NA</v>
      </c>
      <c r="I429" s="39" t="str">
        <f ca="1">IF(B428&lt;TODAY(), (SUMPRODUCT(A$8:A428,E$8:E428) - G429*SUM(E$8:E428) - H429*SUM(A$8:A428) + (A429-7)*G429*H429)/(SUMPRODUCT(A$8:A428,A$8:A428) - 2*G429*SUM(A$8:A428) + (A429-7)*G429*G429), "NA")</f>
        <v>NA</v>
      </c>
      <c r="J429" s="40" t="str">
        <f t="shared" ca="1" si="20"/>
        <v>NA</v>
      </c>
    </row>
    <row r="430" spans="1:10" x14ac:dyDescent="0.2">
      <c r="A430" s="2">
        <v>429</v>
      </c>
      <c r="B430" s="29">
        <v>44614</v>
      </c>
      <c r="C430" s="30"/>
      <c r="D430" s="30" t="str">
        <f t="shared" ca="1" si="18"/>
        <v>NA</v>
      </c>
      <c r="E430" s="31" t="str">
        <f t="shared" ca="1" si="19"/>
        <v>NA</v>
      </c>
      <c r="F430" s="66"/>
      <c r="G430" s="33" t="str">
        <f ca="1">IF(B429&lt;TODAY(), AVERAGE(A$8:A429), "NA")</f>
        <v>NA</v>
      </c>
      <c r="H430" s="31" t="str">
        <f ca="1">IF(B429&lt;TODAY(), AVERAGE(E$8:E429), "NA")</f>
        <v>NA</v>
      </c>
      <c r="I430" s="39" t="str">
        <f ca="1">IF(B429&lt;TODAY(), (SUMPRODUCT(A$8:A429,E$8:E429) - G430*SUM(E$8:E429) - H430*SUM(A$8:A429) + (A430-7)*G430*H430)/(SUMPRODUCT(A$8:A429,A$8:A429) - 2*G430*SUM(A$8:A429) + (A430-7)*G430*G430), "NA")</f>
        <v>NA</v>
      </c>
      <c r="J430" s="40" t="str">
        <f t="shared" ca="1" si="20"/>
        <v>NA</v>
      </c>
    </row>
    <row r="431" spans="1:10" x14ac:dyDescent="0.2">
      <c r="A431" s="2">
        <v>430</v>
      </c>
      <c r="B431" s="29">
        <v>44615</v>
      </c>
      <c r="C431" s="30"/>
      <c r="D431" s="30" t="str">
        <f t="shared" ca="1" si="18"/>
        <v>NA</v>
      </c>
      <c r="E431" s="31" t="str">
        <f t="shared" ca="1" si="19"/>
        <v>NA</v>
      </c>
      <c r="F431" s="66"/>
      <c r="G431" s="33" t="str">
        <f ca="1">IF(B430&lt;TODAY(), AVERAGE(A$8:A430), "NA")</f>
        <v>NA</v>
      </c>
      <c r="H431" s="31" t="str">
        <f ca="1">IF(B430&lt;TODAY(), AVERAGE(E$8:E430), "NA")</f>
        <v>NA</v>
      </c>
      <c r="I431" s="39" t="str">
        <f ca="1">IF(B430&lt;TODAY(), (SUMPRODUCT(A$8:A430,E$8:E430) - G431*SUM(E$8:E430) - H431*SUM(A$8:A430) + (A431-7)*G431*H431)/(SUMPRODUCT(A$8:A430,A$8:A430) - 2*G431*SUM(A$8:A430) + (A431-7)*G431*G431), "NA")</f>
        <v>NA</v>
      </c>
      <c r="J431" s="40" t="str">
        <f t="shared" ca="1" si="20"/>
        <v>NA</v>
      </c>
    </row>
    <row r="432" spans="1:10" x14ac:dyDescent="0.2">
      <c r="A432" s="2">
        <v>431</v>
      </c>
      <c r="B432" s="29">
        <v>44616</v>
      </c>
      <c r="C432" s="30"/>
      <c r="D432" s="30" t="str">
        <f t="shared" ca="1" si="18"/>
        <v>NA</v>
      </c>
      <c r="E432" s="31" t="str">
        <f t="shared" ca="1" si="19"/>
        <v>NA</v>
      </c>
      <c r="F432" s="66"/>
      <c r="G432" s="33" t="str">
        <f ca="1">IF(B431&lt;TODAY(), AVERAGE(A$8:A431), "NA")</f>
        <v>NA</v>
      </c>
      <c r="H432" s="31" t="str">
        <f ca="1">IF(B431&lt;TODAY(), AVERAGE(E$8:E431), "NA")</f>
        <v>NA</v>
      </c>
      <c r="I432" s="39" t="str">
        <f ca="1">IF(B431&lt;TODAY(), (SUMPRODUCT(A$8:A431,E$8:E431) - G432*SUM(E$8:E431) - H432*SUM(A$8:A431) + (A432-7)*G432*H432)/(SUMPRODUCT(A$8:A431,A$8:A431) - 2*G432*SUM(A$8:A431) + (A432-7)*G432*G432), "NA")</f>
        <v>NA</v>
      </c>
      <c r="J432" s="40" t="str">
        <f t="shared" ca="1" si="20"/>
        <v>NA</v>
      </c>
    </row>
    <row r="433" spans="1:10" x14ac:dyDescent="0.2">
      <c r="A433" s="2">
        <v>432</v>
      </c>
      <c r="B433" s="29">
        <v>44617</v>
      </c>
      <c r="C433" s="30"/>
      <c r="D433" s="30" t="str">
        <f t="shared" ca="1" si="18"/>
        <v>NA</v>
      </c>
      <c r="E433" s="31" t="str">
        <f t="shared" ca="1" si="19"/>
        <v>NA</v>
      </c>
      <c r="F433" s="66"/>
      <c r="G433" s="33" t="str">
        <f ca="1">IF(B432&lt;TODAY(), AVERAGE(A$8:A432), "NA")</f>
        <v>NA</v>
      </c>
      <c r="H433" s="31" t="str">
        <f ca="1">IF(B432&lt;TODAY(), AVERAGE(E$8:E432), "NA")</f>
        <v>NA</v>
      </c>
      <c r="I433" s="39" t="str">
        <f ca="1">IF(B432&lt;TODAY(), (SUMPRODUCT(A$8:A432,E$8:E432) - G433*SUM(E$8:E432) - H433*SUM(A$8:A432) + (A433-7)*G433*H433)/(SUMPRODUCT(A$8:A432,A$8:A432) - 2*G433*SUM(A$8:A432) + (A433-7)*G433*G433), "NA")</f>
        <v>NA</v>
      </c>
      <c r="J433" s="40" t="str">
        <f t="shared" ca="1" si="20"/>
        <v>NA</v>
      </c>
    </row>
    <row r="434" spans="1:10" x14ac:dyDescent="0.2">
      <c r="A434" s="2">
        <v>433</v>
      </c>
      <c r="B434" s="29">
        <v>44618</v>
      </c>
      <c r="C434" s="30"/>
      <c r="D434" s="30" t="str">
        <f t="shared" ca="1" si="18"/>
        <v>NA</v>
      </c>
      <c r="E434" s="31" t="str">
        <f t="shared" ca="1" si="19"/>
        <v>NA</v>
      </c>
      <c r="F434" s="66"/>
      <c r="G434" s="33" t="str">
        <f ca="1">IF(B433&lt;TODAY(), AVERAGE(A$8:A433), "NA")</f>
        <v>NA</v>
      </c>
      <c r="H434" s="31" t="str">
        <f ca="1">IF(B433&lt;TODAY(), AVERAGE(E$8:E433), "NA")</f>
        <v>NA</v>
      </c>
      <c r="I434" s="39" t="str">
        <f ca="1">IF(B433&lt;TODAY(), (SUMPRODUCT(A$8:A433,E$8:E433) - G434*SUM(E$8:E433) - H434*SUM(A$8:A433) + (A434-7)*G434*H434)/(SUMPRODUCT(A$8:A433,A$8:A433) - 2*G434*SUM(A$8:A433) + (A434-7)*G434*G434), "NA")</f>
        <v>NA</v>
      </c>
      <c r="J434" s="40" t="str">
        <f t="shared" ca="1" si="20"/>
        <v>NA</v>
      </c>
    </row>
    <row r="435" spans="1:10" x14ac:dyDescent="0.2">
      <c r="A435" s="2">
        <v>434</v>
      </c>
      <c r="B435" s="29">
        <v>44619</v>
      </c>
      <c r="C435" s="30"/>
      <c r="D435" s="30" t="str">
        <f t="shared" ca="1" si="18"/>
        <v>NA</v>
      </c>
      <c r="E435" s="31" t="str">
        <f t="shared" ca="1" si="19"/>
        <v>NA</v>
      </c>
      <c r="F435" s="66"/>
      <c r="G435" s="33" t="str">
        <f ca="1">IF(B434&lt;TODAY(), AVERAGE(A$8:A434), "NA")</f>
        <v>NA</v>
      </c>
      <c r="H435" s="31" t="str">
        <f ca="1">IF(B434&lt;TODAY(), AVERAGE(E$8:E434), "NA")</f>
        <v>NA</v>
      </c>
      <c r="I435" s="39" t="str">
        <f ca="1">IF(B434&lt;TODAY(), (SUMPRODUCT(A$8:A434,E$8:E434) - G435*SUM(E$8:E434) - H435*SUM(A$8:A434) + (A435-7)*G435*H435)/(SUMPRODUCT(A$8:A434,A$8:A434) - 2*G435*SUM(A$8:A434) + (A435-7)*G435*G435), "NA")</f>
        <v>NA</v>
      </c>
      <c r="J435" s="40" t="str">
        <f t="shared" ca="1" si="20"/>
        <v>NA</v>
      </c>
    </row>
    <row r="436" spans="1:10" x14ac:dyDescent="0.2">
      <c r="A436" s="2">
        <v>435</v>
      </c>
      <c r="B436" s="29">
        <v>44620</v>
      </c>
      <c r="C436" s="30"/>
      <c r="D436" s="30" t="str">
        <f t="shared" ca="1" si="18"/>
        <v>NA</v>
      </c>
      <c r="E436" s="31" t="str">
        <f t="shared" ca="1" si="19"/>
        <v>NA</v>
      </c>
      <c r="F436" s="66"/>
      <c r="G436" s="33" t="str">
        <f ca="1">IF(B435&lt;TODAY(), AVERAGE(A$8:A435), "NA")</f>
        <v>NA</v>
      </c>
      <c r="H436" s="31" t="str">
        <f ca="1">IF(B435&lt;TODAY(), AVERAGE(E$8:E435), "NA")</f>
        <v>NA</v>
      </c>
      <c r="I436" s="39" t="str">
        <f ca="1">IF(B435&lt;TODAY(), (SUMPRODUCT(A$8:A435,E$8:E435) - G436*SUM(E$8:E435) - H436*SUM(A$8:A435) + (A436-7)*G436*H436)/(SUMPRODUCT(A$8:A435,A$8:A435) - 2*G436*SUM(A$8:A435) + (A436-7)*G436*G436), "NA")</f>
        <v>NA</v>
      </c>
      <c r="J436" s="40" t="str">
        <f t="shared" ca="1" si="20"/>
        <v>NA</v>
      </c>
    </row>
    <row r="437" spans="1:10" x14ac:dyDescent="0.2">
      <c r="A437" s="2">
        <v>436</v>
      </c>
      <c r="B437" s="29">
        <v>44621</v>
      </c>
      <c r="C437" s="30"/>
      <c r="D437" s="30" t="str">
        <f t="shared" ca="1" si="18"/>
        <v>NA</v>
      </c>
      <c r="E437" s="31" t="str">
        <f t="shared" ca="1" si="19"/>
        <v>NA</v>
      </c>
      <c r="F437" s="66"/>
      <c r="G437" s="33" t="str">
        <f ca="1">IF(B436&lt;TODAY(), AVERAGE(A$8:A436), "NA")</f>
        <v>NA</v>
      </c>
      <c r="H437" s="31" t="str">
        <f ca="1">IF(B436&lt;TODAY(), AVERAGE(E$8:E436), "NA")</f>
        <v>NA</v>
      </c>
      <c r="I437" s="39" t="str">
        <f ca="1">IF(B436&lt;TODAY(), (SUMPRODUCT(A$8:A436,E$8:E436) - G437*SUM(E$8:E436) - H437*SUM(A$8:A436) + (A437-7)*G437*H437)/(SUMPRODUCT(A$8:A436,A$8:A436) - 2*G437*SUM(A$8:A436) + (A437-7)*G437*G437), "NA")</f>
        <v>NA</v>
      </c>
      <c r="J437" s="40" t="str">
        <f t="shared" ca="1" si="20"/>
        <v>NA</v>
      </c>
    </row>
    <row r="438" spans="1:10" x14ac:dyDescent="0.2">
      <c r="A438" s="2">
        <v>437</v>
      </c>
      <c r="B438" s="29">
        <v>44622</v>
      </c>
      <c r="C438" s="30"/>
      <c r="D438" s="30" t="str">
        <f t="shared" ca="1" si="18"/>
        <v>NA</v>
      </c>
      <c r="E438" s="31" t="str">
        <f t="shared" ca="1" si="19"/>
        <v>NA</v>
      </c>
      <c r="F438" s="66"/>
      <c r="G438" s="33" t="str">
        <f ca="1">IF(B437&lt;TODAY(), AVERAGE(A$8:A437), "NA")</f>
        <v>NA</v>
      </c>
      <c r="H438" s="31" t="str">
        <f ca="1">IF(B437&lt;TODAY(), AVERAGE(E$8:E437), "NA")</f>
        <v>NA</v>
      </c>
      <c r="I438" s="39" t="str">
        <f ca="1">IF(B437&lt;TODAY(), (SUMPRODUCT(A$8:A437,E$8:E437) - G438*SUM(E$8:E437) - H438*SUM(A$8:A437) + (A438-7)*G438*H438)/(SUMPRODUCT(A$8:A437,A$8:A437) - 2*G438*SUM(A$8:A437) + (A438-7)*G438*G438), "NA")</f>
        <v>NA</v>
      </c>
      <c r="J438" s="40" t="str">
        <f t="shared" ca="1" si="20"/>
        <v>NA</v>
      </c>
    </row>
    <row r="439" spans="1:10" x14ac:dyDescent="0.2">
      <c r="A439" s="2">
        <v>438</v>
      </c>
      <c r="B439" s="29">
        <v>44623</v>
      </c>
      <c r="C439" s="30"/>
      <c r="D439" s="30" t="str">
        <f t="shared" ca="1" si="18"/>
        <v>NA</v>
      </c>
      <c r="E439" s="31" t="str">
        <f t="shared" ca="1" si="19"/>
        <v>NA</v>
      </c>
      <c r="F439" s="66"/>
      <c r="G439" s="33" t="str">
        <f ca="1">IF(B438&lt;TODAY(), AVERAGE(A$8:A438), "NA")</f>
        <v>NA</v>
      </c>
      <c r="H439" s="31" t="str">
        <f ca="1">IF(B438&lt;TODAY(), AVERAGE(E$8:E438), "NA")</f>
        <v>NA</v>
      </c>
      <c r="I439" s="39" t="str">
        <f ca="1">IF(B438&lt;TODAY(), (SUMPRODUCT(A$8:A438,E$8:E438) - G439*SUM(E$8:E438) - H439*SUM(A$8:A438) + (A439-7)*G439*H439)/(SUMPRODUCT(A$8:A438,A$8:A438) - 2*G439*SUM(A$8:A438) + (A439-7)*G439*G439), "NA")</f>
        <v>NA</v>
      </c>
      <c r="J439" s="40" t="str">
        <f t="shared" ca="1" si="20"/>
        <v>NA</v>
      </c>
    </row>
    <row r="440" spans="1:10" x14ac:dyDescent="0.2">
      <c r="A440" s="2">
        <v>439</v>
      </c>
      <c r="B440" s="29">
        <v>44624</v>
      </c>
      <c r="C440" s="30"/>
      <c r="D440" s="30" t="str">
        <f t="shared" ca="1" si="18"/>
        <v>NA</v>
      </c>
      <c r="E440" s="31" t="str">
        <f t="shared" ca="1" si="19"/>
        <v>NA</v>
      </c>
      <c r="F440" s="66"/>
      <c r="G440" s="33" t="str">
        <f ca="1">IF(B439&lt;TODAY(), AVERAGE(A$8:A439), "NA")</f>
        <v>NA</v>
      </c>
      <c r="H440" s="31" t="str">
        <f ca="1">IF(B439&lt;TODAY(), AVERAGE(E$8:E439), "NA")</f>
        <v>NA</v>
      </c>
      <c r="I440" s="39" t="str">
        <f ca="1">IF(B439&lt;TODAY(), (SUMPRODUCT(A$8:A439,E$8:E439) - G440*SUM(E$8:E439) - H440*SUM(A$8:A439) + (A440-7)*G440*H440)/(SUMPRODUCT(A$8:A439,A$8:A439) - 2*G440*SUM(A$8:A439) + (A440-7)*G440*G440), "NA")</f>
        <v>NA</v>
      </c>
      <c r="J440" s="40" t="str">
        <f t="shared" ca="1" si="20"/>
        <v>NA</v>
      </c>
    </row>
    <row r="441" spans="1:10" x14ac:dyDescent="0.2">
      <c r="A441" s="2">
        <v>440</v>
      </c>
      <c r="B441" s="29">
        <v>44625</v>
      </c>
      <c r="C441" s="30"/>
      <c r="D441" s="30" t="str">
        <f t="shared" ca="1" si="18"/>
        <v>NA</v>
      </c>
      <c r="E441" s="31" t="str">
        <f t="shared" ca="1" si="19"/>
        <v>NA</v>
      </c>
      <c r="F441" s="66"/>
      <c r="G441" s="33" t="str">
        <f ca="1">IF(B440&lt;TODAY(), AVERAGE(A$8:A440), "NA")</f>
        <v>NA</v>
      </c>
      <c r="H441" s="31" t="str">
        <f ca="1">IF(B440&lt;TODAY(), AVERAGE(E$8:E440), "NA")</f>
        <v>NA</v>
      </c>
      <c r="I441" s="39" t="str">
        <f ca="1">IF(B440&lt;TODAY(), (SUMPRODUCT(A$8:A440,E$8:E440) - G441*SUM(E$8:E440) - H441*SUM(A$8:A440) + (A441-7)*G441*H441)/(SUMPRODUCT(A$8:A440,A$8:A440) - 2*G441*SUM(A$8:A440) + (A441-7)*G441*G441), "NA")</f>
        <v>NA</v>
      </c>
      <c r="J441" s="40" t="str">
        <f t="shared" ca="1" si="20"/>
        <v>NA</v>
      </c>
    </row>
    <row r="442" spans="1:10" x14ac:dyDescent="0.2">
      <c r="A442" s="2">
        <v>441</v>
      </c>
      <c r="B442" s="29">
        <v>44626</v>
      </c>
      <c r="C442" s="30"/>
      <c r="D442" s="30" t="str">
        <f t="shared" ca="1" si="18"/>
        <v>NA</v>
      </c>
      <c r="E442" s="31" t="str">
        <f t="shared" ca="1" si="19"/>
        <v>NA</v>
      </c>
      <c r="F442" s="66"/>
      <c r="G442" s="33" t="str">
        <f ca="1">IF(B441&lt;TODAY(), AVERAGE(A$8:A441), "NA")</f>
        <v>NA</v>
      </c>
      <c r="H442" s="31" t="str">
        <f ca="1">IF(B441&lt;TODAY(), AVERAGE(E$8:E441), "NA")</f>
        <v>NA</v>
      </c>
      <c r="I442" s="39" t="str">
        <f ca="1">IF(B441&lt;TODAY(), (SUMPRODUCT(A$8:A441,E$8:E441) - G442*SUM(E$8:E441) - H442*SUM(A$8:A441) + (A442-7)*G442*H442)/(SUMPRODUCT(A$8:A441,A$8:A441) - 2*G442*SUM(A$8:A441) + (A442-7)*G442*G442), "NA")</f>
        <v>NA</v>
      </c>
      <c r="J442" s="40" t="str">
        <f t="shared" ca="1" si="20"/>
        <v>NA</v>
      </c>
    </row>
    <row r="443" spans="1:10" x14ac:dyDescent="0.2">
      <c r="A443" s="2">
        <v>442</v>
      </c>
      <c r="B443" s="29">
        <v>44627</v>
      </c>
      <c r="C443" s="30"/>
      <c r="D443" s="30" t="str">
        <f t="shared" ca="1" si="18"/>
        <v>NA</v>
      </c>
      <c r="E443" s="31" t="str">
        <f t="shared" ca="1" si="19"/>
        <v>NA</v>
      </c>
      <c r="F443" s="66"/>
      <c r="G443" s="33" t="str">
        <f ca="1">IF(B442&lt;TODAY(), AVERAGE(A$8:A442), "NA")</f>
        <v>NA</v>
      </c>
      <c r="H443" s="31" t="str">
        <f ca="1">IF(B442&lt;TODAY(), AVERAGE(E$8:E442), "NA")</f>
        <v>NA</v>
      </c>
      <c r="I443" s="39" t="str">
        <f ca="1">IF(B442&lt;TODAY(), (SUMPRODUCT(A$8:A442,E$8:E442) - G443*SUM(E$8:E442) - H443*SUM(A$8:A442) + (A443-7)*G443*H443)/(SUMPRODUCT(A$8:A442,A$8:A442) - 2*G443*SUM(A$8:A442) + (A443-7)*G443*G443), "NA")</f>
        <v>NA</v>
      </c>
      <c r="J443" s="40" t="str">
        <f t="shared" ca="1" si="20"/>
        <v>NA</v>
      </c>
    </row>
    <row r="444" spans="1:10" x14ac:dyDescent="0.2">
      <c r="A444" s="2">
        <v>443</v>
      </c>
      <c r="B444" s="29">
        <v>44628</v>
      </c>
      <c r="C444" s="30"/>
      <c r="D444" s="30" t="str">
        <f t="shared" ca="1" si="18"/>
        <v>NA</v>
      </c>
      <c r="E444" s="31" t="str">
        <f t="shared" ca="1" si="19"/>
        <v>NA</v>
      </c>
      <c r="F444" s="66"/>
      <c r="G444" s="33" t="str">
        <f ca="1">IF(B443&lt;TODAY(), AVERAGE(A$8:A443), "NA")</f>
        <v>NA</v>
      </c>
      <c r="H444" s="31" t="str">
        <f ca="1">IF(B443&lt;TODAY(), AVERAGE(E$8:E443), "NA")</f>
        <v>NA</v>
      </c>
      <c r="I444" s="39" t="str">
        <f ca="1">IF(B443&lt;TODAY(), (SUMPRODUCT(A$8:A443,E$8:E443) - G444*SUM(E$8:E443) - H444*SUM(A$8:A443) + (A444-7)*G444*H444)/(SUMPRODUCT(A$8:A443,A$8:A443) - 2*G444*SUM(A$8:A443) + (A444-7)*G444*G444), "NA")</f>
        <v>NA</v>
      </c>
      <c r="J444" s="40" t="str">
        <f t="shared" ca="1" si="20"/>
        <v>NA</v>
      </c>
    </row>
    <row r="445" spans="1:10" x14ac:dyDescent="0.2">
      <c r="A445" s="2">
        <v>444</v>
      </c>
      <c r="B445" s="29">
        <v>44629</v>
      </c>
      <c r="C445" s="30"/>
      <c r="D445" s="30" t="str">
        <f t="shared" ca="1" si="18"/>
        <v>NA</v>
      </c>
      <c r="E445" s="31" t="str">
        <f t="shared" ca="1" si="19"/>
        <v>NA</v>
      </c>
      <c r="F445" s="66"/>
      <c r="G445" s="33" t="str">
        <f ca="1">IF(B444&lt;TODAY(), AVERAGE(A$8:A444), "NA")</f>
        <v>NA</v>
      </c>
      <c r="H445" s="31" t="str">
        <f ca="1">IF(B444&lt;TODAY(), AVERAGE(E$8:E444), "NA")</f>
        <v>NA</v>
      </c>
      <c r="I445" s="39" t="str">
        <f ca="1">IF(B444&lt;TODAY(), (SUMPRODUCT(A$8:A444,E$8:E444) - G445*SUM(E$8:E444) - H445*SUM(A$8:A444) + (A445-7)*G445*H445)/(SUMPRODUCT(A$8:A444,A$8:A444) - 2*G445*SUM(A$8:A444) + (A445-7)*G445*G445), "NA")</f>
        <v>NA</v>
      </c>
      <c r="J445" s="40" t="str">
        <f t="shared" ca="1" si="20"/>
        <v>NA</v>
      </c>
    </row>
    <row r="446" spans="1:10" x14ac:dyDescent="0.2">
      <c r="A446" s="2">
        <v>445</v>
      </c>
      <c r="B446" s="29">
        <v>44630</v>
      </c>
      <c r="C446" s="30"/>
      <c r="D446" s="30" t="str">
        <f t="shared" ca="1" si="18"/>
        <v>NA</v>
      </c>
      <c r="E446" s="31" t="str">
        <f t="shared" ca="1" si="19"/>
        <v>NA</v>
      </c>
      <c r="F446" s="66"/>
      <c r="G446" s="33" t="str">
        <f ca="1">IF(B445&lt;TODAY(), AVERAGE(A$8:A445), "NA")</f>
        <v>NA</v>
      </c>
      <c r="H446" s="31" t="str">
        <f ca="1">IF(B445&lt;TODAY(), AVERAGE(E$8:E445), "NA")</f>
        <v>NA</v>
      </c>
      <c r="I446" s="39" t="str">
        <f ca="1">IF(B445&lt;TODAY(), (SUMPRODUCT(A$8:A445,E$8:E445) - G446*SUM(E$8:E445) - H446*SUM(A$8:A445) + (A446-7)*G446*H446)/(SUMPRODUCT(A$8:A445,A$8:A445) - 2*G446*SUM(A$8:A445) + (A446-7)*G446*G446), "NA")</f>
        <v>NA</v>
      </c>
      <c r="J446" s="40" t="str">
        <f t="shared" ca="1" si="20"/>
        <v>NA</v>
      </c>
    </row>
    <row r="447" spans="1:10" x14ac:dyDescent="0.2">
      <c r="A447" s="2">
        <v>446</v>
      </c>
      <c r="B447" s="29">
        <v>44631</v>
      </c>
      <c r="C447" s="30"/>
      <c r="D447" s="30" t="str">
        <f t="shared" ca="1" si="18"/>
        <v>NA</v>
      </c>
      <c r="E447" s="31" t="str">
        <f t="shared" ca="1" si="19"/>
        <v>NA</v>
      </c>
      <c r="F447" s="66"/>
      <c r="G447" s="33" t="str">
        <f ca="1">IF(B446&lt;TODAY(), AVERAGE(A$8:A446), "NA")</f>
        <v>NA</v>
      </c>
      <c r="H447" s="31" t="str">
        <f ca="1">IF(B446&lt;TODAY(), AVERAGE(E$8:E446), "NA")</f>
        <v>NA</v>
      </c>
      <c r="I447" s="39" t="str">
        <f ca="1">IF(B446&lt;TODAY(), (SUMPRODUCT(A$8:A446,E$8:E446) - G447*SUM(E$8:E446) - H447*SUM(A$8:A446) + (A447-7)*G447*H447)/(SUMPRODUCT(A$8:A446,A$8:A446) - 2*G447*SUM(A$8:A446) + (A447-7)*G447*G447), "NA")</f>
        <v>NA</v>
      </c>
      <c r="J447" s="40" t="str">
        <f t="shared" ca="1" si="20"/>
        <v>NA</v>
      </c>
    </row>
    <row r="448" spans="1:10" x14ac:dyDescent="0.2">
      <c r="A448" s="2">
        <v>447</v>
      </c>
      <c r="B448" s="29">
        <v>44632</v>
      </c>
      <c r="C448" s="30"/>
      <c r="D448" s="30" t="str">
        <f t="shared" ca="1" si="18"/>
        <v>NA</v>
      </c>
      <c r="E448" s="31" t="str">
        <f t="shared" ca="1" si="19"/>
        <v>NA</v>
      </c>
      <c r="F448" s="66"/>
      <c r="G448" s="33" t="str">
        <f ca="1">IF(B447&lt;TODAY(), AVERAGE(A$8:A447), "NA")</f>
        <v>NA</v>
      </c>
      <c r="H448" s="31" t="str">
        <f ca="1">IF(B447&lt;TODAY(), AVERAGE(E$8:E447), "NA")</f>
        <v>NA</v>
      </c>
      <c r="I448" s="39" t="str">
        <f ca="1">IF(B447&lt;TODAY(), (SUMPRODUCT(A$8:A447,E$8:E447) - G448*SUM(E$8:E447) - H448*SUM(A$8:A447) + (A448-7)*G448*H448)/(SUMPRODUCT(A$8:A447,A$8:A447) - 2*G448*SUM(A$8:A447) + (A448-7)*G448*G448), "NA")</f>
        <v>NA</v>
      </c>
      <c r="J448" s="40" t="str">
        <f t="shared" ca="1" si="20"/>
        <v>NA</v>
      </c>
    </row>
    <row r="449" spans="1:10" x14ac:dyDescent="0.2">
      <c r="A449" s="2">
        <v>448</v>
      </c>
      <c r="B449" s="29">
        <v>44633</v>
      </c>
      <c r="C449" s="30"/>
      <c r="D449" s="30" t="str">
        <f t="shared" ca="1" si="18"/>
        <v>NA</v>
      </c>
      <c r="E449" s="31" t="str">
        <f t="shared" ca="1" si="19"/>
        <v>NA</v>
      </c>
      <c r="F449" s="66"/>
      <c r="G449" s="33" t="str">
        <f ca="1">IF(B448&lt;TODAY(), AVERAGE(A$8:A448), "NA")</f>
        <v>NA</v>
      </c>
      <c r="H449" s="31" t="str">
        <f ca="1">IF(B448&lt;TODAY(), AVERAGE(E$8:E448), "NA")</f>
        <v>NA</v>
      </c>
      <c r="I449" s="39" t="str">
        <f ca="1">IF(B448&lt;TODAY(), (SUMPRODUCT(A$8:A448,E$8:E448) - G449*SUM(E$8:E448) - H449*SUM(A$8:A448) + (A449-7)*G449*H449)/(SUMPRODUCT(A$8:A448,A$8:A448) - 2*G449*SUM(A$8:A448) + (A449-7)*G449*G449), "NA")</f>
        <v>NA</v>
      </c>
      <c r="J449" s="40" t="str">
        <f t="shared" ca="1" si="20"/>
        <v>NA</v>
      </c>
    </row>
    <row r="450" spans="1:10" x14ac:dyDescent="0.2">
      <c r="A450" s="2">
        <v>449</v>
      </c>
      <c r="B450" s="29">
        <v>44634</v>
      </c>
      <c r="C450" s="30"/>
      <c r="D450" s="30" t="str">
        <f t="shared" ca="1" si="18"/>
        <v>NA</v>
      </c>
      <c r="E450" s="31" t="str">
        <f t="shared" ca="1" si="19"/>
        <v>NA</v>
      </c>
      <c r="F450" s="66"/>
      <c r="G450" s="33" t="str">
        <f ca="1">IF(B449&lt;TODAY(), AVERAGE(A$8:A449), "NA")</f>
        <v>NA</v>
      </c>
      <c r="H450" s="31" t="str">
        <f ca="1">IF(B449&lt;TODAY(), AVERAGE(E$8:E449), "NA")</f>
        <v>NA</v>
      </c>
      <c r="I450" s="39" t="str">
        <f ca="1">IF(B449&lt;TODAY(), (SUMPRODUCT(A$8:A449,E$8:E449) - G450*SUM(E$8:E449) - H450*SUM(A$8:A449) + (A450-7)*G450*H450)/(SUMPRODUCT(A$8:A449,A$8:A449) - 2*G450*SUM(A$8:A449) + (A450-7)*G450*G450), "NA")</f>
        <v>NA</v>
      </c>
      <c r="J450" s="40" t="str">
        <f t="shared" ca="1" si="20"/>
        <v>NA</v>
      </c>
    </row>
    <row r="451" spans="1:10" x14ac:dyDescent="0.2">
      <c r="A451" s="2">
        <v>450</v>
      </c>
      <c r="B451" s="29">
        <v>44635</v>
      </c>
      <c r="C451" s="30"/>
      <c r="D451" s="30" t="str">
        <f t="shared" ref="D451:D514" ca="1" si="21">IF(B451&lt;TODAY(), C451-C450, "NA")</f>
        <v>NA</v>
      </c>
      <c r="E451" s="31" t="str">
        <f t="shared" ca="1" si="19"/>
        <v>NA</v>
      </c>
      <c r="F451" s="66"/>
      <c r="G451" s="33" t="str">
        <f ca="1">IF(B450&lt;TODAY(), AVERAGE(A$8:A450), "NA")</f>
        <v>NA</v>
      </c>
      <c r="H451" s="31" t="str">
        <f ca="1">IF(B450&lt;TODAY(), AVERAGE(E$8:E450), "NA")</f>
        <v>NA</v>
      </c>
      <c r="I451" s="39" t="str">
        <f ca="1">IF(B450&lt;TODAY(), (SUMPRODUCT(A$8:A450,E$8:E450) - G451*SUM(E$8:E450) - H451*SUM(A$8:A450) + (A451-7)*G451*H451)/(SUMPRODUCT(A$8:A450,A$8:A450) - 2*G451*SUM(A$8:A450) + (A451-7)*G451*G451), "NA")</f>
        <v>NA</v>
      </c>
      <c r="J451" s="40" t="str">
        <f t="shared" ca="1" si="20"/>
        <v>NA</v>
      </c>
    </row>
    <row r="452" spans="1:10" x14ac:dyDescent="0.2">
      <c r="A452" s="2">
        <v>451</v>
      </c>
      <c r="B452" s="29">
        <v>44636</v>
      </c>
      <c r="C452" s="30"/>
      <c r="D452" s="30" t="str">
        <f t="shared" ca="1" si="21"/>
        <v>NA</v>
      </c>
      <c r="E452" s="31" t="str">
        <f t="shared" ca="1" si="19"/>
        <v>NA</v>
      </c>
      <c r="F452" s="66"/>
      <c r="G452" s="33" t="str">
        <f ca="1">IF(B451&lt;TODAY(), AVERAGE(A$8:A451), "NA")</f>
        <v>NA</v>
      </c>
      <c r="H452" s="31" t="str">
        <f ca="1">IF(B451&lt;TODAY(), AVERAGE(E$8:E451), "NA")</f>
        <v>NA</v>
      </c>
      <c r="I452" s="39" t="str">
        <f ca="1">IF(B451&lt;TODAY(), (SUMPRODUCT(A$8:A451,E$8:E451) - G452*SUM(E$8:E451) - H452*SUM(A$8:A451) + (A452-7)*G452*H452)/(SUMPRODUCT(A$8:A451,A$8:A451) - 2*G452*SUM(A$8:A451) + (A452-7)*G452*G452), "NA")</f>
        <v>NA</v>
      </c>
      <c r="J452" s="40" t="str">
        <f t="shared" ca="1" si="20"/>
        <v>NA</v>
      </c>
    </row>
    <row r="453" spans="1:10" x14ac:dyDescent="0.2">
      <c r="A453" s="2">
        <v>452</v>
      </c>
      <c r="B453" s="29">
        <v>44637</v>
      </c>
      <c r="C453" s="30"/>
      <c r="D453" s="30" t="str">
        <f t="shared" ca="1" si="21"/>
        <v>NA</v>
      </c>
      <c r="E453" s="31" t="str">
        <f t="shared" ca="1" si="19"/>
        <v>NA</v>
      </c>
      <c r="F453" s="66"/>
      <c r="G453" s="33" t="str">
        <f ca="1">IF(B452&lt;TODAY(), AVERAGE(A$8:A452), "NA")</f>
        <v>NA</v>
      </c>
      <c r="H453" s="31" t="str">
        <f ca="1">IF(B452&lt;TODAY(), AVERAGE(E$8:E452), "NA")</f>
        <v>NA</v>
      </c>
      <c r="I453" s="39" t="str">
        <f ca="1">IF(B452&lt;TODAY(), (SUMPRODUCT(A$8:A452,E$8:E452) - G453*SUM(E$8:E452) - H453*SUM(A$8:A452) + (A453-7)*G453*H453)/(SUMPRODUCT(A$8:A452,A$8:A452) - 2*G453*SUM(A$8:A452) + (A453-7)*G453*G453), "NA")</f>
        <v>NA</v>
      </c>
      <c r="J453" s="40" t="str">
        <f t="shared" ca="1" si="20"/>
        <v>NA</v>
      </c>
    </row>
    <row r="454" spans="1:10" x14ac:dyDescent="0.2">
      <c r="A454" s="2">
        <v>453</v>
      </c>
      <c r="B454" s="29">
        <v>44638</v>
      </c>
      <c r="C454" s="30"/>
      <c r="D454" s="30" t="str">
        <f t="shared" ca="1" si="21"/>
        <v>NA</v>
      </c>
      <c r="E454" s="31" t="str">
        <f t="shared" ca="1" si="19"/>
        <v>NA</v>
      </c>
      <c r="F454" s="66"/>
      <c r="G454" s="33" t="str">
        <f ca="1">IF(B453&lt;TODAY(), AVERAGE(A$8:A453), "NA")</f>
        <v>NA</v>
      </c>
      <c r="H454" s="31" t="str">
        <f ca="1">IF(B453&lt;TODAY(), AVERAGE(E$8:E453), "NA")</f>
        <v>NA</v>
      </c>
      <c r="I454" s="39" t="str">
        <f ca="1">IF(B453&lt;TODAY(), (SUMPRODUCT(A$8:A453,E$8:E453) - G454*SUM(E$8:E453) - H454*SUM(A$8:A453) + (A454-7)*G454*H454)/(SUMPRODUCT(A$8:A453,A$8:A453) - 2*G454*SUM(A$8:A453) + (A454-7)*G454*G454), "NA")</f>
        <v>NA</v>
      </c>
      <c r="J454" s="40" t="str">
        <f t="shared" ca="1" si="20"/>
        <v>NA</v>
      </c>
    </row>
    <row r="455" spans="1:10" x14ac:dyDescent="0.2">
      <c r="A455" s="2">
        <v>454</v>
      </c>
      <c r="B455" s="29">
        <v>44639</v>
      </c>
      <c r="C455" s="30"/>
      <c r="D455" s="30" t="str">
        <f t="shared" ca="1" si="21"/>
        <v>NA</v>
      </c>
      <c r="E455" s="31" t="str">
        <f t="shared" ca="1" si="19"/>
        <v>NA</v>
      </c>
      <c r="F455" s="66"/>
      <c r="G455" s="33" t="str">
        <f ca="1">IF(B454&lt;TODAY(), AVERAGE(A$8:A454), "NA")</f>
        <v>NA</v>
      </c>
      <c r="H455" s="31" t="str">
        <f ca="1">IF(B454&lt;TODAY(), AVERAGE(E$8:E454), "NA")</f>
        <v>NA</v>
      </c>
      <c r="I455" s="39" t="str">
        <f ca="1">IF(B454&lt;TODAY(), (SUMPRODUCT(A$8:A454,E$8:E454) - G455*SUM(E$8:E454) - H455*SUM(A$8:A454) + (A455-7)*G455*H455)/(SUMPRODUCT(A$8:A454,A$8:A454) - 2*G455*SUM(A$8:A454) + (A455-7)*G455*G455), "NA")</f>
        <v>NA</v>
      </c>
      <c r="J455" s="40" t="str">
        <f t="shared" ca="1" si="20"/>
        <v>NA</v>
      </c>
    </row>
    <row r="456" spans="1:10" x14ac:dyDescent="0.2">
      <c r="A456" s="2">
        <v>455</v>
      </c>
      <c r="B456" s="29">
        <v>44640</v>
      </c>
      <c r="C456" s="30"/>
      <c r="D456" s="30" t="str">
        <f t="shared" ca="1" si="21"/>
        <v>NA</v>
      </c>
      <c r="E456" s="31" t="str">
        <f t="shared" ca="1" si="19"/>
        <v>NA</v>
      </c>
      <c r="F456" s="66"/>
      <c r="G456" s="33" t="str">
        <f ca="1">IF(B455&lt;TODAY(), AVERAGE(A$8:A455), "NA")</f>
        <v>NA</v>
      </c>
      <c r="H456" s="31" t="str">
        <f ca="1">IF(B455&lt;TODAY(), AVERAGE(E$8:E455), "NA")</f>
        <v>NA</v>
      </c>
      <c r="I456" s="39" t="str">
        <f ca="1">IF(B455&lt;TODAY(), (SUMPRODUCT(A$8:A455,E$8:E455) - G456*SUM(E$8:E455) - H456*SUM(A$8:A455) + (A456-7)*G456*H456)/(SUMPRODUCT(A$8:A455,A$8:A455) - 2*G456*SUM(A$8:A455) + (A456-7)*G456*G456), "NA")</f>
        <v>NA</v>
      </c>
      <c r="J456" s="40" t="str">
        <f t="shared" ca="1" si="20"/>
        <v>NA</v>
      </c>
    </row>
    <row r="457" spans="1:10" x14ac:dyDescent="0.2">
      <c r="A457" s="2">
        <v>456</v>
      </c>
      <c r="B457" s="29">
        <v>44641</v>
      </c>
      <c r="C457" s="30"/>
      <c r="D457" s="30" t="str">
        <f t="shared" ca="1" si="21"/>
        <v>NA</v>
      </c>
      <c r="E457" s="31" t="str">
        <f t="shared" ref="E457:E520" ca="1" si="22">IF(B457&lt;TODAY(), AVERAGE(D451:D457), "NA")</f>
        <v>NA</v>
      </c>
      <c r="F457" s="66"/>
      <c r="G457" s="33" t="str">
        <f ca="1">IF(B456&lt;TODAY(), AVERAGE(A$8:A456), "NA")</f>
        <v>NA</v>
      </c>
      <c r="H457" s="31" t="str">
        <f ca="1">IF(B456&lt;TODAY(), AVERAGE(E$8:E456), "NA")</f>
        <v>NA</v>
      </c>
      <c r="I457" s="39" t="str">
        <f ca="1">IF(B456&lt;TODAY(), (SUMPRODUCT(A$8:A456,E$8:E456) - G457*SUM(E$8:E456) - H457*SUM(A$8:A456) + (A457-7)*G457*H457)/(SUMPRODUCT(A$8:A456,A$8:A456) - 2*G457*SUM(A$8:A456) + (A457-7)*G457*G457), "NA")</f>
        <v>NA</v>
      </c>
      <c r="J457" s="40" t="str">
        <f t="shared" ca="1" si="20"/>
        <v>NA</v>
      </c>
    </row>
    <row r="458" spans="1:10" x14ac:dyDescent="0.2">
      <c r="A458" s="2">
        <v>457</v>
      </c>
      <c r="B458" s="29">
        <v>44642</v>
      </c>
      <c r="C458" s="30"/>
      <c r="D458" s="30" t="str">
        <f t="shared" ca="1" si="21"/>
        <v>NA</v>
      </c>
      <c r="E458" s="31" t="str">
        <f t="shared" ca="1" si="22"/>
        <v>NA</v>
      </c>
      <c r="F458" s="66"/>
      <c r="G458" s="33" t="str">
        <f ca="1">IF(B457&lt;TODAY(), AVERAGE(A$8:A457), "NA")</f>
        <v>NA</v>
      </c>
      <c r="H458" s="31" t="str">
        <f ca="1">IF(B457&lt;TODAY(), AVERAGE(E$8:E457), "NA")</f>
        <v>NA</v>
      </c>
      <c r="I458" s="39" t="str">
        <f ca="1">IF(B457&lt;TODAY(), (SUMPRODUCT(A$8:A457,E$8:E457) - G458*SUM(E$8:E457) - H458*SUM(A$8:A457) + (A458-7)*G458*H458)/(SUMPRODUCT(A$8:A457,A$8:A457) - 2*G458*SUM(A$8:A457) + (A458-7)*G458*G458), "NA")</f>
        <v>NA</v>
      </c>
      <c r="J458" s="40" t="str">
        <f t="shared" ca="1" si="20"/>
        <v>NA</v>
      </c>
    </row>
    <row r="459" spans="1:10" x14ac:dyDescent="0.2">
      <c r="A459" s="2">
        <v>458</v>
      </c>
      <c r="B459" s="29">
        <v>44643</v>
      </c>
      <c r="C459" s="30"/>
      <c r="D459" s="30" t="str">
        <f t="shared" ca="1" si="21"/>
        <v>NA</v>
      </c>
      <c r="E459" s="31" t="str">
        <f t="shared" ca="1" si="22"/>
        <v>NA</v>
      </c>
      <c r="F459" s="66"/>
      <c r="G459" s="33" t="str">
        <f ca="1">IF(B458&lt;TODAY(), AVERAGE(A$8:A458), "NA")</f>
        <v>NA</v>
      </c>
      <c r="H459" s="31" t="str">
        <f ca="1">IF(B458&lt;TODAY(), AVERAGE(E$8:E458), "NA")</f>
        <v>NA</v>
      </c>
      <c r="I459" s="39" t="str">
        <f ca="1">IF(B458&lt;TODAY(), (SUMPRODUCT(A$8:A458,E$8:E458) - G459*SUM(E$8:E458) - H459*SUM(A$8:A458) + (A459-7)*G459*H459)/(SUMPRODUCT(A$8:A458,A$8:A458) - 2*G459*SUM(A$8:A458) + (A459-7)*G459*G459), "NA")</f>
        <v>NA</v>
      </c>
      <c r="J459" s="40" t="str">
        <f t="shared" ref="J459:J522" ca="1" si="23">IF(B458&lt;TODAY(), H459-I459*G459, "NA")</f>
        <v>NA</v>
      </c>
    </row>
    <row r="460" spans="1:10" x14ac:dyDescent="0.2">
      <c r="A460" s="2">
        <v>459</v>
      </c>
      <c r="B460" s="29">
        <v>44644</v>
      </c>
      <c r="C460" s="30"/>
      <c r="D460" s="30" t="str">
        <f t="shared" ca="1" si="21"/>
        <v>NA</v>
      </c>
      <c r="E460" s="31" t="str">
        <f t="shared" ca="1" si="22"/>
        <v>NA</v>
      </c>
      <c r="F460" s="66"/>
      <c r="G460" s="33" t="str">
        <f ca="1">IF(B459&lt;TODAY(), AVERAGE(A$8:A459), "NA")</f>
        <v>NA</v>
      </c>
      <c r="H460" s="31" t="str">
        <f ca="1">IF(B459&lt;TODAY(), AVERAGE(E$8:E459), "NA")</f>
        <v>NA</v>
      </c>
      <c r="I460" s="39" t="str">
        <f ca="1">IF(B459&lt;TODAY(), (SUMPRODUCT(A$8:A459,E$8:E459) - G460*SUM(E$8:E459) - H460*SUM(A$8:A459) + (A460-7)*G460*H460)/(SUMPRODUCT(A$8:A459,A$8:A459) - 2*G460*SUM(A$8:A459) + (A460-7)*G460*G460), "NA")</f>
        <v>NA</v>
      </c>
      <c r="J460" s="40" t="str">
        <f t="shared" ca="1" si="23"/>
        <v>NA</v>
      </c>
    </row>
    <row r="461" spans="1:10" x14ac:dyDescent="0.2">
      <c r="A461" s="2">
        <v>460</v>
      </c>
      <c r="B461" s="29">
        <v>44645</v>
      </c>
      <c r="C461" s="30"/>
      <c r="D461" s="30" t="str">
        <f t="shared" ca="1" si="21"/>
        <v>NA</v>
      </c>
      <c r="E461" s="31" t="str">
        <f t="shared" ca="1" si="22"/>
        <v>NA</v>
      </c>
      <c r="F461" s="66"/>
      <c r="G461" s="33" t="str">
        <f ca="1">IF(B460&lt;TODAY(), AVERAGE(A$8:A460), "NA")</f>
        <v>NA</v>
      </c>
      <c r="H461" s="31" t="str">
        <f ca="1">IF(B460&lt;TODAY(), AVERAGE(E$8:E460), "NA")</f>
        <v>NA</v>
      </c>
      <c r="I461" s="39" t="str">
        <f ca="1">IF(B460&lt;TODAY(), (SUMPRODUCT(A$8:A460,E$8:E460) - G461*SUM(E$8:E460) - H461*SUM(A$8:A460) + (A461-7)*G461*H461)/(SUMPRODUCT(A$8:A460,A$8:A460) - 2*G461*SUM(A$8:A460) + (A461-7)*G461*G461), "NA")</f>
        <v>NA</v>
      </c>
      <c r="J461" s="40" t="str">
        <f t="shared" ca="1" si="23"/>
        <v>NA</v>
      </c>
    </row>
    <row r="462" spans="1:10" x14ac:dyDescent="0.2">
      <c r="A462" s="2">
        <v>461</v>
      </c>
      <c r="B462" s="29">
        <v>44646</v>
      </c>
      <c r="C462" s="30"/>
      <c r="D462" s="30" t="str">
        <f t="shared" ca="1" si="21"/>
        <v>NA</v>
      </c>
      <c r="E462" s="31" t="str">
        <f t="shared" ca="1" si="22"/>
        <v>NA</v>
      </c>
      <c r="F462" s="66"/>
      <c r="G462" s="33" t="str">
        <f ca="1">IF(B461&lt;TODAY(), AVERAGE(A$8:A461), "NA")</f>
        <v>NA</v>
      </c>
      <c r="H462" s="31" t="str">
        <f ca="1">IF(B461&lt;TODAY(), AVERAGE(E$8:E461), "NA")</f>
        <v>NA</v>
      </c>
      <c r="I462" s="39" t="str">
        <f ca="1">IF(B461&lt;TODAY(), (SUMPRODUCT(A$8:A461,E$8:E461) - G462*SUM(E$8:E461) - H462*SUM(A$8:A461) + (A462-7)*G462*H462)/(SUMPRODUCT(A$8:A461,A$8:A461) - 2*G462*SUM(A$8:A461) + (A462-7)*G462*G462), "NA")</f>
        <v>NA</v>
      </c>
      <c r="J462" s="40" t="str">
        <f t="shared" ca="1" si="23"/>
        <v>NA</v>
      </c>
    </row>
    <row r="463" spans="1:10" x14ac:dyDescent="0.2">
      <c r="A463" s="2">
        <v>462</v>
      </c>
      <c r="B463" s="29">
        <v>44647</v>
      </c>
      <c r="C463" s="30"/>
      <c r="D463" s="30" t="str">
        <f t="shared" ca="1" si="21"/>
        <v>NA</v>
      </c>
      <c r="E463" s="31" t="str">
        <f t="shared" ca="1" si="22"/>
        <v>NA</v>
      </c>
      <c r="F463" s="66"/>
      <c r="G463" s="33" t="str">
        <f ca="1">IF(B462&lt;TODAY(), AVERAGE(A$8:A462), "NA")</f>
        <v>NA</v>
      </c>
      <c r="H463" s="31" t="str">
        <f ca="1">IF(B462&lt;TODAY(), AVERAGE(E$8:E462), "NA")</f>
        <v>NA</v>
      </c>
      <c r="I463" s="39" t="str">
        <f ca="1">IF(B462&lt;TODAY(), (SUMPRODUCT(A$8:A462,E$8:E462) - G463*SUM(E$8:E462) - H463*SUM(A$8:A462) + (A463-7)*G463*H463)/(SUMPRODUCT(A$8:A462,A$8:A462) - 2*G463*SUM(A$8:A462) + (A463-7)*G463*G463), "NA")</f>
        <v>NA</v>
      </c>
      <c r="J463" s="40" t="str">
        <f t="shared" ca="1" si="23"/>
        <v>NA</v>
      </c>
    </row>
    <row r="464" spans="1:10" x14ac:dyDescent="0.2">
      <c r="A464" s="2">
        <v>463</v>
      </c>
      <c r="B464" s="29">
        <v>44648</v>
      </c>
      <c r="C464" s="30"/>
      <c r="D464" s="30" t="str">
        <f t="shared" ca="1" si="21"/>
        <v>NA</v>
      </c>
      <c r="E464" s="31" t="str">
        <f t="shared" ca="1" si="22"/>
        <v>NA</v>
      </c>
      <c r="F464" s="66"/>
      <c r="G464" s="33" t="str">
        <f ca="1">IF(B463&lt;TODAY(), AVERAGE(A$8:A463), "NA")</f>
        <v>NA</v>
      </c>
      <c r="H464" s="31" t="str">
        <f ca="1">IF(B463&lt;TODAY(), AVERAGE(E$8:E463), "NA")</f>
        <v>NA</v>
      </c>
      <c r="I464" s="39" t="str">
        <f ca="1">IF(B463&lt;TODAY(), (SUMPRODUCT(A$8:A463,E$8:E463) - G464*SUM(E$8:E463) - H464*SUM(A$8:A463) + (A464-7)*G464*H464)/(SUMPRODUCT(A$8:A463,A$8:A463) - 2*G464*SUM(A$8:A463) + (A464-7)*G464*G464), "NA")</f>
        <v>NA</v>
      </c>
      <c r="J464" s="40" t="str">
        <f t="shared" ca="1" si="23"/>
        <v>NA</v>
      </c>
    </row>
    <row r="465" spans="1:10" x14ac:dyDescent="0.2">
      <c r="A465" s="2">
        <v>464</v>
      </c>
      <c r="B465" s="29">
        <v>44649</v>
      </c>
      <c r="C465" s="30"/>
      <c r="D465" s="30" t="str">
        <f t="shared" ca="1" si="21"/>
        <v>NA</v>
      </c>
      <c r="E465" s="31" t="str">
        <f t="shared" ca="1" si="22"/>
        <v>NA</v>
      </c>
      <c r="F465" s="66"/>
      <c r="G465" s="33" t="str">
        <f ca="1">IF(B464&lt;TODAY(), AVERAGE(A$8:A464), "NA")</f>
        <v>NA</v>
      </c>
      <c r="H465" s="31" t="str">
        <f ca="1">IF(B464&lt;TODAY(), AVERAGE(E$8:E464), "NA")</f>
        <v>NA</v>
      </c>
      <c r="I465" s="39" t="str">
        <f ca="1">IF(B464&lt;TODAY(), (SUMPRODUCT(A$8:A464,E$8:E464) - G465*SUM(E$8:E464) - H465*SUM(A$8:A464) + (A465-7)*G465*H465)/(SUMPRODUCT(A$8:A464,A$8:A464) - 2*G465*SUM(A$8:A464) + (A465-7)*G465*G465), "NA")</f>
        <v>NA</v>
      </c>
      <c r="J465" s="40" t="str">
        <f t="shared" ca="1" si="23"/>
        <v>NA</v>
      </c>
    </row>
    <row r="466" spans="1:10" x14ac:dyDescent="0.2">
      <c r="A466" s="2">
        <v>465</v>
      </c>
      <c r="B466" s="29">
        <v>44650</v>
      </c>
      <c r="C466" s="30"/>
      <c r="D466" s="30" t="str">
        <f t="shared" ca="1" si="21"/>
        <v>NA</v>
      </c>
      <c r="E466" s="31" t="str">
        <f t="shared" ca="1" si="22"/>
        <v>NA</v>
      </c>
      <c r="F466" s="66"/>
      <c r="G466" s="33" t="str">
        <f ca="1">IF(B465&lt;TODAY(), AVERAGE(A$8:A465), "NA")</f>
        <v>NA</v>
      </c>
      <c r="H466" s="31" t="str">
        <f ca="1">IF(B465&lt;TODAY(), AVERAGE(E$8:E465), "NA")</f>
        <v>NA</v>
      </c>
      <c r="I466" s="39" t="str">
        <f ca="1">IF(B465&lt;TODAY(), (SUMPRODUCT(A$8:A465,E$8:E465) - G466*SUM(E$8:E465) - H466*SUM(A$8:A465) + (A466-7)*G466*H466)/(SUMPRODUCT(A$8:A465,A$8:A465) - 2*G466*SUM(A$8:A465) + (A466-7)*G466*G466), "NA")</f>
        <v>NA</v>
      </c>
      <c r="J466" s="40" t="str">
        <f t="shared" ca="1" si="23"/>
        <v>NA</v>
      </c>
    </row>
    <row r="467" spans="1:10" x14ac:dyDescent="0.2">
      <c r="A467" s="2">
        <v>466</v>
      </c>
      <c r="B467" s="29">
        <v>44651</v>
      </c>
      <c r="C467" s="30"/>
      <c r="D467" s="30" t="str">
        <f t="shared" ca="1" si="21"/>
        <v>NA</v>
      </c>
      <c r="E467" s="31" t="str">
        <f t="shared" ca="1" si="22"/>
        <v>NA</v>
      </c>
      <c r="F467" s="66"/>
      <c r="G467" s="33" t="str">
        <f ca="1">IF(B466&lt;TODAY(), AVERAGE(A$8:A466), "NA")</f>
        <v>NA</v>
      </c>
      <c r="H467" s="31" t="str">
        <f ca="1">IF(B466&lt;TODAY(), AVERAGE(E$8:E466), "NA")</f>
        <v>NA</v>
      </c>
      <c r="I467" s="39" t="str">
        <f ca="1">IF(B466&lt;TODAY(), (SUMPRODUCT(A$8:A466,E$8:E466) - G467*SUM(E$8:E466) - H467*SUM(A$8:A466) + (A467-7)*G467*H467)/(SUMPRODUCT(A$8:A466,A$8:A466) - 2*G467*SUM(A$8:A466) + (A467-7)*G467*G467), "NA")</f>
        <v>NA</v>
      </c>
      <c r="J467" s="40" t="str">
        <f t="shared" ca="1" si="23"/>
        <v>NA</v>
      </c>
    </row>
    <row r="468" spans="1:10" x14ac:dyDescent="0.2">
      <c r="A468" s="2">
        <v>467</v>
      </c>
      <c r="B468" s="29">
        <v>44652</v>
      </c>
      <c r="C468" s="30"/>
      <c r="D468" s="30" t="str">
        <f t="shared" ca="1" si="21"/>
        <v>NA</v>
      </c>
      <c r="E468" s="31" t="str">
        <f t="shared" ca="1" si="22"/>
        <v>NA</v>
      </c>
      <c r="F468" s="66"/>
      <c r="G468" s="33" t="str">
        <f ca="1">IF(B467&lt;TODAY(), AVERAGE(A$8:A467), "NA")</f>
        <v>NA</v>
      </c>
      <c r="H468" s="31" t="str">
        <f ca="1">IF(B467&lt;TODAY(), AVERAGE(E$8:E467), "NA")</f>
        <v>NA</v>
      </c>
      <c r="I468" s="39" t="str">
        <f ca="1">IF(B467&lt;TODAY(), (SUMPRODUCT(A$8:A467,E$8:E467) - G468*SUM(E$8:E467) - H468*SUM(A$8:A467) + (A468-7)*G468*H468)/(SUMPRODUCT(A$8:A467,A$8:A467) - 2*G468*SUM(A$8:A467) + (A468-7)*G468*G468), "NA")</f>
        <v>NA</v>
      </c>
      <c r="J468" s="40" t="str">
        <f t="shared" ca="1" si="23"/>
        <v>NA</v>
      </c>
    </row>
    <row r="469" spans="1:10" x14ac:dyDescent="0.2">
      <c r="A469" s="2">
        <v>468</v>
      </c>
      <c r="B469" s="29">
        <v>44653</v>
      </c>
      <c r="C469" s="30"/>
      <c r="D469" s="30" t="str">
        <f t="shared" ca="1" si="21"/>
        <v>NA</v>
      </c>
      <c r="E469" s="31" t="str">
        <f t="shared" ca="1" si="22"/>
        <v>NA</v>
      </c>
      <c r="F469" s="66"/>
      <c r="G469" s="33" t="str">
        <f ca="1">IF(B468&lt;TODAY(), AVERAGE(A$8:A468), "NA")</f>
        <v>NA</v>
      </c>
      <c r="H469" s="31" t="str">
        <f ca="1">IF(B468&lt;TODAY(), AVERAGE(E$8:E468), "NA")</f>
        <v>NA</v>
      </c>
      <c r="I469" s="39" t="str">
        <f ca="1">IF(B468&lt;TODAY(), (SUMPRODUCT(A$8:A468,E$8:E468) - G469*SUM(E$8:E468) - H469*SUM(A$8:A468) + (A469-7)*G469*H469)/(SUMPRODUCT(A$8:A468,A$8:A468) - 2*G469*SUM(A$8:A468) + (A469-7)*G469*G469), "NA")</f>
        <v>NA</v>
      </c>
      <c r="J469" s="40" t="str">
        <f t="shared" ca="1" si="23"/>
        <v>NA</v>
      </c>
    </row>
    <row r="470" spans="1:10" x14ac:dyDescent="0.2">
      <c r="A470" s="2">
        <v>469</v>
      </c>
      <c r="B470" s="29">
        <v>44654</v>
      </c>
      <c r="C470" s="30"/>
      <c r="D470" s="30" t="str">
        <f t="shared" ca="1" si="21"/>
        <v>NA</v>
      </c>
      <c r="E470" s="31" t="str">
        <f t="shared" ca="1" si="22"/>
        <v>NA</v>
      </c>
      <c r="F470" s="66"/>
      <c r="G470" s="33" t="str">
        <f ca="1">IF(B469&lt;TODAY(), AVERAGE(A$8:A469), "NA")</f>
        <v>NA</v>
      </c>
      <c r="H470" s="31" t="str">
        <f ca="1">IF(B469&lt;TODAY(), AVERAGE(E$8:E469), "NA")</f>
        <v>NA</v>
      </c>
      <c r="I470" s="39" t="str">
        <f ca="1">IF(B469&lt;TODAY(), (SUMPRODUCT(A$8:A469,E$8:E469) - G470*SUM(E$8:E469) - H470*SUM(A$8:A469) + (A470-7)*G470*H470)/(SUMPRODUCT(A$8:A469,A$8:A469) - 2*G470*SUM(A$8:A469) + (A470-7)*G470*G470), "NA")</f>
        <v>NA</v>
      </c>
      <c r="J470" s="40" t="str">
        <f t="shared" ca="1" si="23"/>
        <v>NA</v>
      </c>
    </row>
    <row r="471" spans="1:10" x14ac:dyDescent="0.2">
      <c r="A471" s="2">
        <v>470</v>
      </c>
      <c r="B471" s="29">
        <v>44655</v>
      </c>
      <c r="C471" s="30"/>
      <c r="D471" s="30" t="str">
        <f t="shared" ca="1" si="21"/>
        <v>NA</v>
      </c>
      <c r="E471" s="31" t="str">
        <f t="shared" ca="1" si="22"/>
        <v>NA</v>
      </c>
      <c r="F471" s="66"/>
      <c r="G471" s="33" t="str">
        <f ca="1">IF(B470&lt;TODAY(), AVERAGE(A$8:A470), "NA")</f>
        <v>NA</v>
      </c>
      <c r="H471" s="31" t="str">
        <f ca="1">IF(B470&lt;TODAY(), AVERAGE(E$8:E470), "NA")</f>
        <v>NA</v>
      </c>
      <c r="I471" s="39" t="str">
        <f ca="1">IF(B470&lt;TODAY(), (SUMPRODUCT(A$8:A470,E$8:E470) - G471*SUM(E$8:E470) - H471*SUM(A$8:A470) + (A471-7)*G471*H471)/(SUMPRODUCT(A$8:A470,A$8:A470) - 2*G471*SUM(A$8:A470) + (A471-7)*G471*G471), "NA")</f>
        <v>NA</v>
      </c>
      <c r="J471" s="40" t="str">
        <f t="shared" ca="1" si="23"/>
        <v>NA</v>
      </c>
    </row>
    <row r="472" spans="1:10" x14ac:dyDescent="0.2">
      <c r="A472" s="2">
        <v>471</v>
      </c>
      <c r="B472" s="29">
        <v>44656</v>
      </c>
      <c r="C472" s="30"/>
      <c r="D472" s="30" t="str">
        <f t="shared" ca="1" si="21"/>
        <v>NA</v>
      </c>
      <c r="E472" s="31" t="str">
        <f t="shared" ca="1" si="22"/>
        <v>NA</v>
      </c>
      <c r="F472" s="66"/>
      <c r="G472" s="33" t="str">
        <f ca="1">IF(B471&lt;TODAY(), AVERAGE(A$8:A471), "NA")</f>
        <v>NA</v>
      </c>
      <c r="H472" s="31" t="str">
        <f ca="1">IF(B471&lt;TODAY(), AVERAGE(E$8:E471), "NA")</f>
        <v>NA</v>
      </c>
      <c r="I472" s="39" t="str">
        <f ca="1">IF(B471&lt;TODAY(), (SUMPRODUCT(A$8:A471,E$8:E471) - G472*SUM(E$8:E471) - H472*SUM(A$8:A471) + (A472-7)*G472*H472)/(SUMPRODUCT(A$8:A471,A$8:A471) - 2*G472*SUM(A$8:A471) + (A472-7)*G472*G472), "NA")</f>
        <v>NA</v>
      </c>
      <c r="J472" s="40" t="str">
        <f t="shared" ca="1" si="23"/>
        <v>NA</v>
      </c>
    </row>
    <row r="473" spans="1:10" x14ac:dyDescent="0.2">
      <c r="A473" s="2">
        <v>472</v>
      </c>
      <c r="B473" s="29">
        <v>44657</v>
      </c>
      <c r="C473" s="30"/>
      <c r="D473" s="30" t="str">
        <f t="shared" ca="1" si="21"/>
        <v>NA</v>
      </c>
      <c r="E473" s="31" t="str">
        <f t="shared" ca="1" si="22"/>
        <v>NA</v>
      </c>
      <c r="F473" s="66"/>
      <c r="G473" s="33" t="str">
        <f ca="1">IF(B472&lt;TODAY(), AVERAGE(A$8:A472), "NA")</f>
        <v>NA</v>
      </c>
      <c r="H473" s="31" t="str">
        <f ca="1">IF(B472&lt;TODAY(), AVERAGE(E$8:E472), "NA")</f>
        <v>NA</v>
      </c>
      <c r="I473" s="39" t="str">
        <f ca="1">IF(B472&lt;TODAY(), (SUMPRODUCT(A$8:A472,E$8:E472) - G473*SUM(E$8:E472) - H473*SUM(A$8:A472) + (A473-7)*G473*H473)/(SUMPRODUCT(A$8:A472,A$8:A472) - 2*G473*SUM(A$8:A472) + (A473-7)*G473*G473), "NA")</f>
        <v>NA</v>
      </c>
      <c r="J473" s="40" t="str">
        <f t="shared" ca="1" si="23"/>
        <v>NA</v>
      </c>
    </row>
    <row r="474" spans="1:10" x14ac:dyDescent="0.2">
      <c r="A474" s="2">
        <v>473</v>
      </c>
      <c r="B474" s="29">
        <v>44658</v>
      </c>
      <c r="C474" s="30"/>
      <c r="D474" s="30" t="str">
        <f t="shared" ca="1" si="21"/>
        <v>NA</v>
      </c>
      <c r="E474" s="31" t="str">
        <f t="shared" ca="1" si="22"/>
        <v>NA</v>
      </c>
      <c r="F474" s="66"/>
      <c r="G474" s="33" t="str">
        <f ca="1">IF(B473&lt;TODAY(), AVERAGE(A$8:A473), "NA")</f>
        <v>NA</v>
      </c>
      <c r="H474" s="31" t="str">
        <f ca="1">IF(B473&lt;TODAY(), AVERAGE(E$8:E473), "NA")</f>
        <v>NA</v>
      </c>
      <c r="I474" s="39" t="str">
        <f ca="1">IF(B473&lt;TODAY(), (SUMPRODUCT(A$8:A473,E$8:E473) - G474*SUM(E$8:E473) - H474*SUM(A$8:A473) + (A474-7)*G474*H474)/(SUMPRODUCT(A$8:A473,A$8:A473) - 2*G474*SUM(A$8:A473) + (A474-7)*G474*G474), "NA")</f>
        <v>NA</v>
      </c>
      <c r="J474" s="40" t="str">
        <f t="shared" ca="1" si="23"/>
        <v>NA</v>
      </c>
    </row>
    <row r="475" spans="1:10" x14ac:dyDescent="0.2">
      <c r="A475" s="2">
        <v>474</v>
      </c>
      <c r="B475" s="29">
        <v>44659</v>
      </c>
      <c r="C475" s="30"/>
      <c r="D475" s="30" t="str">
        <f t="shared" ca="1" si="21"/>
        <v>NA</v>
      </c>
      <c r="E475" s="31" t="str">
        <f t="shared" ca="1" si="22"/>
        <v>NA</v>
      </c>
      <c r="F475" s="66"/>
      <c r="G475" s="33" t="str">
        <f ca="1">IF(B474&lt;TODAY(), AVERAGE(A$8:A474), "NA")</f>
        <v>NA</v>
      </c>
      <c r="H475" s="31" t="str">
        <f ca="1">IF(B474&lt;TODAY(), AVERAGE(E$8:E474), "NA")</f>
        <v>NA</v>
      </c>
      <c r="I475" s="39" t="str">
        <f ca="1">IF(B474&lt;TODAY(), (SUMPRODUCT(A$8:A474,E$8:E474) - G475*SUM(E$8:E474) - H475*SUM(A$8:A474) + (A475-7)*G475*H475)/(SUMPRODUCT(A$8:A474,A$8:A474) - 2*G475*SUM(A$8:A474) + (A475-7)*G475*G475), "NA")</f>
        <v>NA</v>
      </c>
      <c r="J475" s="40" t="str">
        <f t="shared" ca="1" si="23"/>
        <v>NA</v>
      </c>
    </row>
    <row r="476" spans="1:10" x14ac:dyDescent="0.2">
      <c r="A476" s="2">
        <v>475</v>
      </c>
      <c r="B476" s="29">
        <v>44660</v>
      </c>
      <c r="C476" s="30"/>
      <c r="D476" s="30" t="str">
        <f t="shared" ca="1" si="21"/>
        <v>NA</v>
      </c>
      <c r="E476" s="31" t="str">
        <f t="shared" ca="1" si="22"/>
        <v>NA</v>
      </c>
      <c r="F476" s="66"/>
      <c r="G476" s="33" t="str">
        <f ca="1">IF(B475&lt;TODAY(), AVERAGE(A$8:A475), "NA")</f>
        <v>NA</v>
      </c>
      <c r="H476" s="31" t="str">
        <f ca="1">IF(B475&lt;TODAY(), AVERAGE(E$8:E475), "NA")</f>
        <v>NA</v>
      </c>
      <c r="I476" s="39" t="str">
        <f ca="1">IF(B475&lt;TODAY(), (SUMPRODUCT(A$8:A475,E$8:E475) - G476*SUM(E$8:E475) - H476*SUM(A$8:A475) + (A476-7)*G476*H476)/(SUMPRODUCT(A$8:A475,A$8:A475) - 2*G476*SUM(A$8:A475) + (A476-7)*G476*G476), "NA")</f>
        <v>NA</v>
      </c>
      <c r="J476" s="40" t="str">
        <f t="shared" ca="1" si="23"/>
        <v>NA</v>
      </c>
    </row>
    <row r="477" spans="1:10" x14ac:dyDescent="0.2">
      <c r="A477" s="2">
        <v>476</v>
      </c>
      <c r="B477" s="29">
        <v>44661</v>
      </c>
      <c r="C477" s="30"/>
      <c r="D477" s="30" t="str">
        <f t="shared" ca="1" si="21"/>
        <v>NA</v>
      </c>
      <c r="E477" s="31" t="str">
        <f t="shared" ca="1" si="22"/>
        <v>NA</v>
      </c>
      <c r="F477" s="66"/>
      <c r="G477" s="33" t="str">
        <f ca="1">IF(B476&lt;TODAY(), AVERAGE(A$8:A476), "NA")</f>
        <v>NA</v>
      </c>
      <c r="H477" s="31" t="str">
        <f ca="1">IF(B476&lt;TODAY(), AVERAGE(E$8:E476), "NA")</f>
        <v>NA</v>
      </c>
      <c r="I477" s="39" t="str">
        <f ca="1">IF(B476&lt;TODAY(), (SUMPRODUCT(A$8:A476,E$8:E476) - G477*SUM(E$8:E476) - H477*SUM(A$8:A476) + (A477-7)*G477*H477)/(SUMPRODUCT(A$8:A476,A$8:A476) - 2*G477*SUM(A$8:A476) + (A477-7)*G477*G477), "NA")</f>
        <v>NA</v>
      </c>
      <c r="J477" s="40" t="str">
        <f t="shared" ca="1" si="23"/>
        <v>NA</v>
      </c>
    </row>
    <row r="478" spans="1:10" x14ac:dyDescent="0.2">
      <c r="A478" s="2">
        <v>477</v>
      </c>
      <c r="B478" s="29">
        <v>44662</v>
      </c>
      <c r="C478" s="30"/>
      <c r="D478" s="30" t="str">
        <f t="shared" ca="1" si="21"/>
        <v>NA</v>
      </c>
      <c r="E478" s="31" t="str">
        <f t="shared" ca="1" si="22"/>
        <v>NA</v>
      </c>
      <c r="F478" s="66"/>
      <c r="G478" s="33" t="str">
        <f ca="1">IF(B477&lt;TODAY(), AVERAGE(A$8:A477), "NA")</f>
        <v>NA</v>
      </c>
      <c r="H478" s="31" t="str">
        <f ca="1">IF(B477&lt;TODAY(), AVERAGE(E$8:E477), "NA")</f>
        <v>NA</v>
      </c>
      <c r="I478" s="39" t="str">
        <f ca="1">IF(B477&lt;TODAY(), (SUMPRODUCT(A$8:A477,E$8:E477) - G478*SUM(E$8:E477) - H478*SUM(A$8:A477) + (A478-7)*G478*H478)/(SUMPRODUCT(A$8:A477,A$8:A477) - 2*G478*SUM(A$8:A477) + (A478-7)*G478*G478), "NA")</f>
        <v>NA</v>
      </c>
      <c r="J478" s="40" t="str">
        <f t="shared" ca="1" si="23"/>
        <v>NA</v>
      </c>
    </row>
    <row r="479" spans="1:10" x14ac:dyDescent="0.2">
      <c r="A479" s="2">
        <v>478</v>
      </c>
      <c r="B479" s="29">
        <v>44663</v>
      </c>
      <c r="C479" s="30"/>
      <c r="D479" s="30" t="str">
        <f t="shared" ca="1" si="21"/>
        <v>NA</v>
      </c>
      <c r="E479" s="31" t="str">
        <f t="shared" ca="1" si="22"/>
        <v>NA</v>
      </c>
      <c r="F479" s="66"/>
      <c r="G479" s="33" t="str">
        <f ca="1">IF(B478&lt;TODAY(), AVERAGE(A$8:A478), "NA")</f>
        <v>NA</v>
      </c>
      <c r="H479" s="31" t="str">
        <f ca="1">IF(B478&lt;TODAY(), AVERAGE(E$8:E478), "NA")</f>
        <v>NA</v>
      </c>
      <c r="I479" s="39" t="str">
        <f ca="1">IF(B478&lt;TODAY(), (SUMPRODUCT(A$8:A478,E$8:E478) - G479*SUM(E$8:E478) - H479*SUM(A$8:A478) + (A479-7)*G479*H479)/(SUMPRODUCT(A$8:A478,A$8:A478) - 2*G479*SUM(A$8:A478) + (A479-7)*G479*G479), "NA")</f>
        <v>NA</v>
      </c>
      <c r="J479" s="40" t="str">
        <f t="shared" ca="1" si="23"/>
        <v>NA</v>
      </c>
    </row>
    <row r="480" spans="1:10" x14ac:dyDescent="0.2">
      <c r="A480" s="2">
        <v>479</v>
      </c>
      <c r="B480" s="29">
        <v>44664</v>
      </c>
      <c r="C480" s="30"/>
      <c r="D480" s="30" t="str">
        <f t="shared" ca="1" si="21"/>
        <v>NA</v>
      </c>
      <c r="E480" s="31" t="str">
        <f t="shared" ca="1" si="22"/>
        <v>NA</v>
      </c>
      <c r="F480" s="66"/>
      <c r="G480" s="33" t="str">
        <f ca="1">IF(B479&lt;TODAY(), AVERAGE(A$8:A479), "NA")</f>
        <v>NA</v>
      </c>
      <c r="H480" s="31" t="str">
        <f ca="1">IF(B479&lt;TODAY(), AVERAGE(E$8:E479), "NA")</f>
        <v>NA</v>
      </c>
      <c r="I480" s="39" t="str">
        <f ca="1">IF(B479&lt;TODAY(), (SUMPRODUCT(A$8:A479,E$8:E479) - G480*SUM(E$8:E479) - H480*SUM(A$8:A479) + (A480-7)*G480*H480)/(SUMPRODUCT(A$8:A479,A$8:A479) - 2*G480*SUM(A$8:A479) + (A480-7)*G480*G480), "NA")</f>
        <v>NA</v>
      </c>
      <c r="J480" s="40" t="str">
        <f t="shared" ca="1" si="23"/>
        <v>NA</v>
      </c>
    </row>
    <row r="481" spans="1:10" x14ac:dyDescent="0.2">
      <c r="A481" s="2">
        <v>480</v>
      </c>
      <c r="B481" s="29">
        <v>44665</v>
      </c>
      <c r="C481" s="30"/>
      <c r="D481" s="30" t="str">
        <f t="shared" ca="1" si="21"/>
        <v>NA</v>
      </c>
      <c r="E481" s="31" t="str">
        <f t="shared" ca="1" si="22"/>
        <v>NA</v>
      </c>
      <c r="F481" s="66"/>
      <c r="G481" s="33" t="str">
        <f ca="1">IF(B480&lt;TODAY(), AVERAGE(A$8:A480), "NA")</f>
        <v>NA</v>
      </c>
      <c r="H481" s="31" t="str">
        <f ca="1">IF(B480&lt;TODAY(), AVERAGE(E$8:E480), "NA")</f>
        <v>NA</v>
      </c>
      <c r="I481" s="39" t="str">
        <f ca="1">IF(B480&lt;TODAY(), (SUMPRODUCT(A$8:A480,E$8:E480) - G481*SUM(E$8:E480) - H481*SUM(A$8:A480) + (A481-7)*G481*H481)/(SUMPRODUCT(A$8:A480,A$8:A480) - 2*G481*SUM(A$8:A480) + (A481-7)*G481*G481), "NA")</f>
        <v>NA</v>
      </c>
      <c r="J481" s="40" t="str">
        <f t="shared" ca="1" si="23"/>
        <v>NA</v>
      </c>
    </row>
    <row r="482" spans="1:10" x14ac:dyDescent="0.2">
      <c r="A482" s="2">
        <v>481</v>
      </c>
      <c r="B482" s="29">
        <v>44666</v>
      </c>
      <c r="C482" s="30"/>
      <c r="D482" s="30" t="str">
        <f t="shared" ca="1" si="21"/>
        <v>NA</v>
      </c>
      <c r="E482" s="31" t="str">
        <f t="shared" ca="1" si="22"/>
        <v>NA</v>
      </c>
      <c r="F482" s="66"/>
      <c r="G482" s="33" t="str">
        <f ca="1">IF(B481&lt;TODAY(), AVERAGE(A$8:A481), "NA")</f>
        <v>NA</v>
      </c>
      <c r="H482" s="31" t="str">
        <f ca="1">IF(B481&lt;TODAY(), AVERAGE(E$8:E481), "NA")</f>
        <v>NA</v>
      </c>
      <c r="I482" s="39" t="str">
        <f ca="1">IF(B481&lt;TODAY(), (SUMPRODUCT(A$8:A481,E$8:E481) - G482*SUM(E$8:E481) - H482*SUM(A$8:A481) + (A482-7)*G482*H482)/(SUMPRODUCT(A$8:A481,A$8:A481) - 2*G482*SUM(A$8:A481) + (A482-7)*G482*G482), "NA")</f>
        <v>NA</v>
      </c>
      <c r="J482" s="40" t="str">
        <f t="shared" ca="1" si="23"/>
        <v>NA</v>
      </c>
    </row>
    <row r="483" spans="1:10" x14ac:dyDescent="0.2">
      <c r="A483" s="2">
        <v>482</v>
      </c>
      <c r="B483" s="29">
        <v>44667</v>
      </c>
      <c r="C483" s="30"/>
      <c r="D483" s="30" t="str">
        <f t="shared" ca="1" si="21"/>
        <v>NA</v>
      </c>
      <c r="E483" s="31" t="str">
        <f t="shared" ca="1" si="22"/>
        <v>NA</v>
      </c>
      <c r="F483" s="66"/>
      <c r="G483" s="33" t="str">
        <f ca="1">IF(B482&lt;TODAY(), AVERAGE(A$8:A482), "NA")</f>
        <v>NA</v>
      </c>
      <c r="H483" s="31" t="str">
        <f ca="1">IF(B482&lt;TODAY(), AVERAGE(E$8:E482), "NA")</f>
        <v>NA</v>
      </c>
      <c r="I483" s="39" t="str">
        <f ca="1">IF(B482&lt;TODAY(), (SUMPRODUCT(A$8:A482,E$8:E482) - G483*SUM(E$8:E482) - H483*SUM(A$8:A482) + (A483-7)*G483*H483)/(SUMPRODUCT(A$8:A482,A$8:A482) - 2*G483*SUM(A$8:A482) + (A483-7)*G483*G483), "NA")</f>
        <v>NA</v>
      </c>
      <c r="J483" s="40" t="str">
        <f t="shared" ca="1" si="23"/>
        <v>NA</v>
      </c>
    </row>
    <row r="484" spans="1:10" x14ac:dyDescent="0.2">
      <c r="A484" s="2">
        <v>483</v>
      </c>
      <c r="B484" s="29">
        <v>44668</v>
      </c>
      <c r="C484" s="30"/>
      <c r="D484" s="30" t="str">
        <f t="shared" ca="1" si="21"/>
        <v>NA</v>
      </c>
      <c r="E484" s="31" t="str">
        <f t="shared" ca="1" si="22"/>
        <v>NA</v>
      </c>
      <c r="F484" s="66"/>
      <c r="G484" s="33" t="str">
        <f ca="1">IF(B483&lt;TODAY(), AVERAGE(A$8:A483), "NA")</f>
        <v>NA</v>
      </c>
      <c r="H484" s="31" t="str">
        <f ca="1">IF(B483&lt;TODAY(), AVERAGE(E$8:E483), "NA")</f>
        <v>NA</v>
      </c>
      <c r="I484" s="39" t="str">
        <f ca="1">IF(B483&lt;TODAY(), (SUMPRODUCT(A$8:A483,E$8:E483) - G484*SUM(E$8:E483) - H484*SUM(A$8:A483) + (A484-7)*G484*H484)/(SUMPRODUCT(A$8:A483,A$8:A483) - 2*G484*SUM(A$8:A483) + (A484-7)*G484*G484), "NA")</f>
        <v>NA</v>
      </c>
      <c r="J484" s="40" t="str">
        <f t="shared" ca="1" si="23"/>
        <v>NA</v>
      </c>
    </row>
    <row r="485" spans="1:10" x14ac:dyDescent="0.2">
      <c r="A485" s="2">
        <v>484</v>
      </c>
      <c r="B485" s="29">
        <v>44669</v>
      </c>
      <c r="C485" s="30"/>
      <c r="D485" s="30" t="str">
        <f t="shared" ca="1" si="21"/>
        <v>NA</v>
      </c>
      <c r="E485" s="31" t="str">
        <f t="shared" ca="1" si="22"/>
        <v>NA</v>
      </c>
      <c r="F485" s="66"/>
      <c r="G485" s="33" t="str">
        <f ca="1">IF(B484&lt;TODAY(), AVERAGE(A$8:A484), "NA")</f>
        <v>NA</v>
      </c>
      <c r="H485" s="31" t="str">
        <f ca="1">IF(B484&lt;TODAY(), AVERAGE(E$8:E484), "NA")</f>
        <v>NA</v>
      </c>
      <c r="I485" s="39" t="str">
        <f ca="1">IF(B484&lt;TODAY(), (SUMPRODUCT(A$8:A484,E$8:E484) - G485*SUM(E$8:E484) - H485*SUM(A$8:A484) + (A485-7)*G485*H485)/(SUMPRODUCT(A$8:A484,A$8:A484) - 2*G485*SUM(A$8:A484) + (A485-7)*G485*G485), "NA")</f>
        <v>NA</v>
      </c>
      <c r="J485" s="40" t="str">
        <f t="shared" ca="1" si="23"/>
        <v>NA</v>
      </c>
    </row>
    <row r="486" spans="1:10" x14ac:dyDescent="0.2">
      <c r="A486" s="2">
        <v>485</v>
      </c>
      <c r="B486" s="29">
        <v>44670</v>
      </c>
      <c r="C486" s="30"/>
      <c r="D486" s="30" t="str">
        <f t="shared" ca="1" si="21"/>
        <v>NA</v>
      </c>
      <c r="E486" s="31" t="str">
        <f t="shared" ca="1" si="22"/>
        <v>NA</v>
      </c>
      <c r="F486" s="66"/>
      <c r="G486" s="33" t="str">
        <f ca="1">IF(B485&lt;TODAY(), AVERAGE(A$8:A485), "NA")</f>
        <v>NA</v>
      </c>
      <c r="H486" s="31" t="str">
        <f ca="1">IF(B485&lt;TODAY(), AVERAGE(E$8:E485), "NA")</f>
        <v>NA</v>
      </c>
      <c r="I486" s="39" t="str">
        <f ca="1">IF(B485&lt;TODAY(), (SUMPRODUCT(A$8:A485,E$8:E485) - G486*SUM(E$8:E485) - H486*SUM(A$8:A485) + (A486-7)*G486*H486)/(SUMPRODUCT(A$8:A485,A$8:A485) - 2*G486*SUM(A$8:A485) + (A486-7)*G486*G486), "NA")</f>
        <v>NA</v>
      </c>
      <c r="J486" s="40" t="str">
        <f t="shared" ca="1" si="23"/>
        <v>NA</v>
      </c>
    </row>
    <row r="487" spans="1:10" x14ac:dyDescent="0.2">
      <c r="A487" s="2">
        <v>486</v>
      </c>
      <c r="B487" s="29">
        <v>44671</v>
      </c>
      <c r="C487" s="30"/>
      <c r="D487" s="30" t="str">
        <f t="shared" ca="1" si="21"/>
        <v>NA</v>
      </c>
      <c r="E487" s="31" t="str">
        <f t="shared" ca="1" si="22"/>
        <v>NA</v>
      </c>
      <c r="F487" s="66"/>
      <c r="G487" s="33" t="str">
        <f ca="1">IF(B486&lt;TODAY(), AVERAGE(A$8:A486), "NA")</f>
        <v>NA</v>
      </c>
      <c r="H487" s="31" t="str">
        <f ca="1">IF(B486&lt;TODAY(), AVERAGE(E$8:E486), "NA")</f>
        <v>NA</v>
      </c>
      <c r="I487" s="39" t="str">
        <f ca="1">IF(B486&lt;TODAY(), (SUMPRODUCT(A$8:A486,E$8:E486) - G487*SUM(E$8:E486) - H487*SUM(A$8:A486) + (A487-7)*G487*H487)/(SUMPRODUCT(A$8:A486,A$8:A486) - 2*G487*SUM(A$8:A486) + (A487-7)*G487*G487), "NA")</f>
        <v>NA</v>
      </c>
      <c r="J487" s="40" t="str">
        <f t="shared" ca="1" si="23"/>
        <v>NA</v>
      </c>
    </row>
    <row r="488" spans="1:10" x14ac:dyDescent="0.2">
      <c r="A488" s="2">
        <v>487</v>
      </c>
      <c r="B488" s="29">
        <v>44672</v>
      </c>
      <c r="C488" s="30"/>
      <c r="D488" s="30" t="str">
        <f t="shared" ca="1" si="21"/>
        <v>NA</v>
      </c>
      <c r="E488" s="31" t="str">
        <f t="shared" ca="1" si="22"/>
        <v>NA</v>
      </c>
      <c r="F488" s="66"/>
      <c r="G488" s="33" t="str">
        <f ca="1">IF(B487&lt;TODAY(), AVERAGE(A$8:A487), "NA")</f>
        <v>NA</v>
      </c>
      <c r="H488" s="31" t="str">
        <f ca="1">IF(B487&lt;TODAY(), AVERAGE(E$8:E487), "NA")</f>
        <v>NA</v>
      </c>
      <c r="I488" s="39" t="str">
        <f ca="1">IF(B487&lt;TODAY(), (SUMPRODUCT(A$8:A487,E$8:E487) - G488*SUM(E$8:E487) - H488*SUM(A$8:A487) + (A488-7)*G488*H488)/(SUMPRODUCT(A$8:A487,A$8:A487) - 2*G488*SUM(A$8:A487) + (A488-7)*G488*G488), "NA")</f>
        <v>NA</v>
      </c>
      <c r="J488" s="40" t="str">
        <f t="shared" ca="1" si="23"/>
        <v>NA</v>
      </c>
    </row>
    <row r="489" spans="1:10" x14ac:dyDescent="0.2">
      <c r="A489" s="2">
        <v>488</v>
      </c>
      <c r="B489" s="29">
        <v>44673</v>
      </c>
      <c r="C489" s="30"/>
      <c r="D489" s="30" t="str">
        <f t="shared" ca="1" si="21"/>
        <v>NA</v>
      </c>
      <c r="E489" s="31" t="str">
        <f t="shared" ca="1" si="22"/>
        <v>NA</v>
      </c>
      <c r="F489" s="66"/>
      <c r="G489" s="33" t="str">
        <f ca="1">IF(B488&lt;TODAY(), AVERAGE(A$8:A488), "NA")</f>
        <v>NA</v>
      </c>
      <c r="H489" s="31" t="str">
        <f ca="1">IF(B488&lt;TODAY(), AVERAGE(E$8:E488), "NA")</f>
        <v>NA</v>
      </c>
      <c r="I489" s="39" t="str">
        <f ca="1">IF(B488&lt;TODAY(), (SUMPRODUCT(A$8:A488,E$8:E488) - G489*SUM(E$8:E488) - H489*SUM(A$8:A488) + (A489-7)*G489*H489)/(SUMPRODUCT(A$8:A488,A$8:A488) - 2*G489*SUM(A$8:A488) + (A489-7)*G489*G489), "NA")</f>
        <v>NA</v>
      </c>
      <c r="J489" s="40" t="str">
        <f t="shared" ca="1" si="23"/>
        <v>NA</v>
      </c>
    </row>
    <row r="490" spans="1:10" x14ac:dyDescent="0.2">
      <c r="A490" s="2">
        <v>489</v>
      </c>
      <c r="B490" s="29">
        <v>44674</v>
      </c>
      <c r="C490" s="30"/>
      <c r="D490" s="30" t="str">
        <f t="shared" ca="1" si="21"/>
        <v>NA</v>
      </c>
      <c r="E490" s="31" t="str">
        <f t="shared" ca="1" si="22"/>
        <v>NA</v>
      </c>
      <c r="F490" s="66"/>
      <c r="G490" s="33" t="str">
        <f ca="1">IF(B489&lt;TODAY(), AVERAGE(A$8:A489), "NA")</f>
        <v>NA</v>
      </c>
      <c r="H490" s="31" t="str">
        <f ca="1">IF(B489&lt;TODAY(), AVERAGE(E$8:E489), "NA")</f>
        <v>NA</v>
      </c>
      <c r="I490" s="39" t="str">
        <f ca="1">IF(B489&lt;TODAY(), (SUMPRODUCT(A$8:A489,E$8:E489) - G490*SUM(E$8:E489) - H490*SUM(A$8:A489) + (A490-7)*G490*H490)/(SUMPRODUCT(A$8:A489,A$8:A489) - 2*G490*SUM(A$8:A489) + (A490-7)*G490*G490), "NA")</f>
        <v>NA</v>
      </c>
      <c r="J490" s="40" t="str">
        <f t="shared" ca="1" si="23"/>
        <v>NA</v>
      </c>
    </row>
    <row r="491" spans="1:10" x14ac:dyDescent="0.2">
      <c r="A491" s="2">
        <v>490</v>
      </c>
      <c r="B491" s="29">
        <v>44675</v>
      </c>
      <c r="C491" s="30"/>
      <c r="D491" s="30" t="str">
        <f t="shared" ca="1" si="21"/>
        <v>NA</v>
      </c>
      <c r="E491" s="31" t="str">
        <f t="shared" ca="1" si="22"/>
        <v>NA</v>
      </c>
      <c r="F491" s="66"/>
      <c r="G491" s="33" t="str">
        <f ca="1">IF(B490&lt;TODAY(), AVERAGE(A$8:A490), "NA")</f>
        <v>NA</v>
      </c>
      <c r="H491" s="31" t="str">
        <f ca="1">IF(B490&lt;TODAY(), AVERAGE(E$8:E490), "NA")</f>
        <v>NA</v>
      </c>
      <c r="I491" s="39" t="str">
        <f ca="1">IF(B490&lt;TODAY(), (SUMPRODUCT(A$8:A490,E$8:E490) - G491*SUM(E$8:E490) - H491*SUM(A$8:A490) + (A491-7)*G491*H491)/(SUMPRODUCT(A$8:A490,A$8:A490) - 2*G491*SUM(A$8:A490) + (A491-7)*G491*G491), "NA")</f>
        <v>NA</v>
      </c>
      <c r="J491" s="40" t="str">
        <f t="shared" ca="1" si="23"/>
        <v>NA</v>
      </c>
    </row>
    <row r="492" spans="1:10" x14ac:dyDescent="0.2">
      <c r="A492" s="2">
        <v>491</v>
      </c>
      <c r="B492" s="29">
        <v>44676</v>
      </c>
      <c r="C492" s="30"/>
      <c r="D492" s="30" t="str">
        <f t="shared" ca="1" si="21"/>
        <v>NA</v>
      </c>
      <c r="E492" s="31" t="str">
        <f t="shared" ca="1" si="22"/>
        <v>NA</v>
      </c>
      <c r="F492" s="66"/>
      <c r="G492" s="33" t="str">
        <f ca="1">IF(B491&lt;TODAY(), AVERAGE(A$8:A491), "NA")</f>
        <v>NA</v>
      </c>
      <c r="H492" s="31" t="str">
        <f ca="1">IF(B491&lt;TODAY(), AVERAGE(E$8:E491), "NA")</f>
        <v>NA</v>
      </c>
      <c r="I492" s="39" t="str">
        <f ca="1">IF(B491&lt;TODAY(), (SUMPRODUCT(A$8:A491,E$8:E491) - G492*SUM(E$8:E491) - H492*SUM(A$8:A491) + (A492-7)*G492*H492)/(SUMPRODUCT(A$8:A491,A$8:A491) - 2*G492*SUM(A$8:A491) + (A492-7)*G492*G492), "NA")</f>
        <v>NA</v>
      </c>
      <c r="J492" s="40" t="str">
        <f t="shared" ca="1" si="23"/>
        <v>NA</v>
      </c>
    </row>
    <row r="493" spans="1:10" x14ac:dyDescent="0.2">
      <c r="A493" s="2">
        <v>492</v>
      </c>
      <c r="B493" s="29">
        <v>44677</v>
      </c>
      <c r="C493" s="30"/>
      <c r="D493" s="30" t="str">
        <f t="shared" ca="1" si="21"/>
        <v>NA</v>
      </c>
      <c r="E493" s="31" t="str">
        <f t="shared" ca="1" si="22"/>
        <v>NA</v>
      </c>
      <c r="F493" s="66"/>
      <c r="G493" s="33" t="str">
        <f ca="1">IF(B492&lt;TODAY(), AVERAGE(A$8:A492), "NA")</f>
        <v>NA</v>
      </c>
      <c r="H493" s="31" t="str">
        <f ca="1">IF(B492&lt;TODAY(), AVERAGE(E$8:E492), "NA")</f>
        <v>NA</v>
      </c>
      <c r="I493" s="39" t="str">
        <f ca="1">IF(B492&lt;TODAY(), (SUMPRODUCT(A$8:A492,E$8:E492) - G493*SUM(E$8:E492) - H493*SUM(A$8:A492) + (A493-7)*G493*H493)/(SUMPRODUCT(A$8:A492,A$8:A492) - 2*G493*SUM(A$8:A492) + (A493-7)*G493*G493), "NA")</f>
        <v>NA</v>
      </c>
      <c r="J493" s="40" t="str">
        <f t="shared" ca="1" si="23"/>
        <v>NA</v>
      </c>
    </row>
    <row r="494" spans="1:10" x14ac:dyDescent="0.2">
      <c r="A494" s="2">
        <v>493</v>
      </c>
      <c r="B494" s="29">
        <v>44678</v>
      </c>
      <c r="C494" s="30"/>
      <c r="D494" s="30" t="str">
        <f t="shared" ca="1" si="21"/>
        <v>NA</v>
      </c>
      <c r="E494" s="31" t="str">
        <f t="shared" ca="1" si="22"/>
        <v>NA</v>
      </c>
      <c r="F494" s="66"/>
      <c r="G494" s="33" t="str">
        <f ca="1">IF(B493&lt;TODAY(), AVERAGE(A$8:A493), "NA")</f>
        <v>NA</v>
      </c>
      <c r="H494" s="31" t="str">
        <f ca="1">IF(B493&lt;TODAY(), AVERAGE(E$8:E493), "NA")</f>
        <v>NA</v>
      </c>
      <c r="I494" s="39" t="str">
        <f ca="1">IF(B493&lt;TODAY(), (SUMPRODUCT(A$8:A493,E$8:E493) - G494*SUM(E$8:E493) - H494*SUM(A$8:A493) + (A494-7)*G494*H494)/(SUMPRODUCT(A$8:A493,A$8:A493) - 2*G494*SUM(A$8:A493) + (A494-7)*G494*G494), "NA")</f>
        <v>NA</v>
      </c>
      <c r="J494" s="40" t="str">
        <f t="shared" ca="1" si="23"/>
        <v>NA</v>
      </c>
    </row>
    <row r="495" spans="1:10" x14ac:dyDescent="0.2">
      <c r="A495" s="2">
        <v>494</v>
      </c>
      <c r="B495" s="29">
        <v>44679</v>
      </c>
      <c r="C495" s="30"/>
      <c r="D495" s="30" t="str">
        <f t="shared" ca="1" si="21"/>
        <v>NA</v>
      </c>
      <c r="E495" s="31" t="str">
        <f t="shared" ca="1" si="22"/>
        <v>NA</v>
      </c>
      <c r="F495" s="66"/>
      <c r="G495" s="33" t="str">
        <f ca="1">IF(B494&lt;TODAY(), AVERAGE(A$8:A494), "NA")</f>
        <v>NA</v>
      </c>
      <c r="H495" s="31" t="str">
        <f ca="1">IF(B494&lt;TODAY(), AVERAGE(E$8:E494), "NA")</f>
        <v>NA</v>
      </c>
      <c r="I495" s="39" t="str">
        <f ca="1">IF(B494&lt;TODAY(), (SUMPRODUCT(A$8:A494,E$8:E494) - G495*SUM(E$8:E494) - H495*SUM(A$8:A494) + (A495-7)*G495*H495)/(SUMPRODUCT(A$8:A494,A$8:A494) - 2*G495*SUM(A$8:A494) + (A495-7)*G495*G495), "NA")</f>
        <v>NA</v>
      </c>
      <c r="J495" s="40" t="str">
        <f t="shared" ca="1" si="23"/>
        <v>NA</v>
      </c>
    </row>
    <row r="496" spans="1:10" x14ac:dyDescent="0.2">
      <c r="A496" s="2">
        <v>495</v>
      </c>
      <c r="B496" s="29">
        <v>44680</v>
      </c>
      <c r="C496" s="30"/>
      <c r="D496" s="30" t="str">
        <f t="shared" ca="1" si="21"/>
        <v>NA</v>
      </c>
      <c r="E496" s="31" t="str">
        <f t="shared" ca="1" si="22"/>
        <v>NA</v>
      </c>
      <c r="F496" s="66"/>
      <c r="G496" s="33" t="str">
        <f ca="1">IF(B495&lt;TODAY(), AVERAGE(A$8:A495), "NA")</f>
        <v>NA</v>
      </c>
      <c r="H496" s="31" t="str">
        <f ca="1">IF(B495&lt;TODAY(), AVERAGE(E$8:E495), "NA")</f>
        <v>NA</v>
      </c>
      <c r="I496" s="39" t="str">
        <f ca="1">IF(B495&lt;TODAY(), (SUMPRODUCT(A$8:A495,E$8:E495) - G496*SUM(E$8:E495) - H496*SUM(A$8:A495) + (A496-7)*G496*H496)/(SUMPRODUCT(A$8:A495,A$8:A495) - 2*G496*SUM(A$8:A495) + (A496-7)*G496*G496), "NA")</f>
        <v>NA</v>
      </c>
      <c r="J496" s="40" t="str">
        <f t="shared" ca="1" si="23"/>
        <v>NA</v>
      </c>
    </row>
    <row r="497" spans="1:10" x14ac:dyDescent="0.2">
      <c r="A497" s="2">
        <v>496</v>
      </c>
      <c r="B497" s="29">
        <v>44681</v>
      </c>
      <c r="C497" s="30"/>
      <c r="D497" s="30" t="str">
        <f t="shared" ca="1" si="21"/>
        <v>NA</v>
      </c>
      <c r="E497" s="31" t="str">
        <f t="shared" ca="1" si="22"/>
        <v>NA</v>
      </c>
      <c r="F497" s="66"/>
      <c r="G497" s="33" t="str">
        <f ca="1">IF(B496&lt;TODAY(), AVERAGE(A$8:A496), "NA")</f>
        <v>NA</v>
      </c>
      <c r="H497" s="31" t="str">
        <f ca="1">IF(B496&lt;TODAY(), AVERAGE(E$8:E496), "NA")</f>
        <v>NA</v>
      </c>
      <c r="I497" s="39" t="str">
        <f ca="1">IF(B496&lt;TODAY(), (SUMPRODUCT(A$8:A496,E$8:E496) - G497*SUM(E$8:E496) - H497*SUM(A$8:A496) + (A497-7)*G497*H497)/(SUMPRODUCT(A$8:A496,A$8:A496) - 2*G497*SUM(A$8:A496) + (A497-7)*G497*G497), "NA")</f>
        <v>NA</v>
      </c>
      <c r="J497" s="40" t="str">
        <f t="shared" ca="1" si="23"/>
        <v>NA</v>
      </c>
    </row>
    <row r="498" spans="1:10" x14ac:dyDescent="0.2">
      <c r="A498" s="2">
        <v>497</v>
      </c>
      <c r="B498" s="29">
        <v>44682</v>
      </c>
      <c r="C498" s="30"/>
      <c r="D498" s="30" t="str">
        <f t="shared" ca="1" si="21"/>
        <v>NA</v>
      </c>
      <c r="E498" s="31" t="str">
        <f t="shared" ca="1" si="22"/>
        <v>NA</v>
      </c>
      <c r="F498" s="66"/>
      <c r="G498" s="33" t="str">
        <f ca="1">IF(B497&lt;TODAY(), AVERAGE(A$8:A497), "NA")</f>
        <v>NA</v>
      </c>
      <c r="H498" s="31" t="str">
        <f ca="1">IF(B497&lt;TODAY(), AVERAGE(E$8:E497), "NA")</f>
        <v>NA</v>
      </c>
      <c r="I498" s="39" t="str">
        <f ca="1">IF(B497&lt;TODAY(), (SUMPRODUCT(A$8:A497,E$8:E497) - G498*SUM(E$8:E497) - H498*SUM(A$8:A497) + (A498-7)*G498*H498)/(SUMPRODUCT(A$8:A497,A$8:A497) - 2*G498*SUM(A$8:A497) + (A498-7)*G498*G498), "NA")</f>
        <v>NA</v>
      </c>
      <c r="J498" s="40" t="str">
        <f t="shared" ca="1" si="23"/>
        <v>NA</v>
      </c>
    </row>
    <row r="499" spans="1:10" x14ac:dyDescent="0.2">
      <c r="A499" s="2">
        <v>498</v>
      </c>
      <c r="B499" s="29">
        <v>44683</v>
      </c>
      <c r="C499" s="30"/>
      <c r="D499" s="30" t="str">
        <f t="shared" ca="1" si="21"/>
        <v>NA</v>
      </c>
      <c r="E499" s="31" t="str">
        <f t="shared" ca="1" si="22"/>
        <v>NA</v>
      </c>
      <c r="F499" s="66"/>
      <c r="G499" s="33" t="str">
        <f ca="1">IF(B498&lt;TODAY(), AVERAGE(A$8:A498), "NA")</f>
        <v>NA</v>
      </c>
      <c r="H499" s="31" t="str">
        <f ca="1">IF(B498&lt;TODAY(), AVERAGE(E$8:E498), "NA")</f>
        <v>NA</v>
      </c>
      <c r="I499" s="39" t="str">
        <f ca="1">IF(B498&lt;TODAY(), (SUMPRODUCT(A$8:A498,E$8:E498) - G499*SUM(E$8:E498) - H499*SUM(A$8:A498) + (A499-7)*G499*H499)/(SUMPRODUCT(A$8:A498,A$8:A498) - 2*G499*SUM(A$8:A498) + (A499-7)*G499*G499), "NA")</f>
        <v>NA</v>
      </c>
      <c r="J499" s="40" t="str">
        <f t="shared" ca="1" si="23"/>
        <v>NA</v>
      </c>
    </row>
    <row r="500" spans="1:10" x14ac:dyDescent="0.2">
      <c r="A500" s="2">
        <v>499</v>
      </c>
      <c r="B500" s="29">
        <v>44684</v>
      </c>
      <c r="C500" s="30"/>
      <c r="D500" s="30" t="str">
        <f t="shared" ca="1" si="21"/>
        <v>NA</v>
      </c>
      <c r="E500" s="31" t="str">
        <f t="shared" ca="1" si="22"/>
        <v>NA</v>
      </c>
      <c r="F500" s="66"/>
      <c r="G500" s="33" t="str">
        <f ca="1">IF(B499&lt;TODAY(), AVERAGE(A$8:A499), "NA")</f>
        <v>NA</v>
      </c>
      <c r="H500" s="31" t="str">
        <f ca="1">IF(B499&lt;TODAY(), AVERAGE(E$8:E499), "NA")</f>
        <v>NA</v>
      </c>
      <c r="I500" s="39" t="str">
        <f ca="1">IF(B499&lt;TODAY(), (SUMPRODUCT(A$8:A499,E$8:E499) - G500*SUM(E$8:E499) - H500*SUM(A$8:A499) + (A500-7)*G500*H500)/(SUMPRODUCT(A$8:A499,A$8:A499) - 2*G500*SUM(A$8:A499) + (A500-7)*G500*G500), "NA")</f>
        <v>NA</v>
      </c>
      <c r="J500" s="40" t="str">
        <f t="shared" ca="1" si="23"/>
        <v>NA</v>
      </c>
    </row>
    <row r="501" spans="1:10" x14ac:dyDescent="0.2">
      <c r="A501" s="2">
        <v>500</v>
      </c>
      <c r="B501" s="29">
        <v>44685</v>
      </c>
      <c r="C501" s="30"/>
      <c r="D501" s="30" t="str">
        <f t="shared" ca="1" si="21"/>
        <v>NA</v>
      </c>
      <c r="E501" s="31" t="str">
        <f t="shared" ca="1" si="22"/>
        <v>NA</v>
      </c>
      <c r="F501" s="66"/>
      <c r="G501" s="33" t="str">
        <f ca="1">IF(B500&lt;TODAY(), AVERAGE(A$8:A500), "NA")</f>
        <v>NA</v>
      </c>
      <c r="H501" s="31" t="str">
        <f ca="1">IF(B500&lt;TODAY(), AVERAGE(E$8:E500), "NA")</f>
        <v>NA</v>
      </c>
      <c r="I501" s="39" t="str">
        <f ca="1">IF(B500&lt;TODAY(), (SUMPRODUCT(A$8:A500,E$8:E500) - G501*SUM(E$8:E500) - H501*SUM(A$8:A500) + (A501-7)*G501*H501)/(SUMPRODUCT(A$8:A500,A$8:A500) - 2*G501*SUM(A$8:A500) + (A501-7)*G501*G501), "NA")</f>
        <v>NA</v>
      </c>
      <c r="J501" s="40" t="str">
        <f t="shared" ca="1" si="23"/>
        <v>NA</v>
      </c>
    </row>
    <row r="502" spans="1:10" x14ac:dyDescent="0.2">
      <c r="A502" s="2">
        <v>501</v>
      </c>
      <c r="B502" s="29">
        <v>44686</v>
      </c>
      <c r="C502" s="30"/>
      <c r="D502" s="30" t="str">
        <f t="shared" ca="1" si="21"/>
        <v>NA</v>
      </c>
      <c r="E502" s="31" t="str">
        <f t="shared" ca="1" si="22"/>
        <v>NA</v>
      </c>
      <c r="F502" s="66"/>
      <c r="G502" s="33" t="str">
        <f ca="1">IF(B501&lt;TODAY(), AVERAGE(A$8:A501), "NA")</f>
        <v>NA</v>
      </c>
      <c r="H502" s="31" t="str">
        <f ca="1">IF(B501&lt;TODAY(), AVERAGE(E$8:E501), "NA")</f>
        <v>NA</v>
      </c>
      <c r="I502" s="39" t="str">
        <f ca="1">IF(B501&lt;TODAY(), (SUMPRODUCT(A$8:A501,E$8:E501) - G502*SUM(E$8:E501) - H502*SUM(A$8:A501) + (A502-7)*G502*H502)/(SUMPRODUCT(A$8:A501,A$8:A501) - 2*G502*SUM(A$8:A501) + (A502-7)*G502*G502), "NA")</f>
        <v>NA</v>
      </c>
      <c r="J502" s="40" t="str">
        <f t="shared" ca="1" si="23"/>
        <v>NA</v>
      </c>
    </row>
    <row r="503" spans="1:10" x14ac:dyDescent="0.2">
      <c r="A503" s="2">
        <v>502</v>
      </c>
      <c r="B503" s="29">
        <v>44687</v>
      </c>
      <c r="C503" s="30"/>
      <c r="D503" s="30" t="str">
        <f t="shared" ca="1" si="21"/>
        <v>NA</v>
      </c>
      <c r="E503" s="31" t="str">
        <f t="shared" ca="1" si="22"/>
        <v>NA</v>
      </c>
      <c r="F503" s="66"/>
      <c r="G503" s="33" t="str">
        <f ca="1">IF(B502&lt;TODAY(), AVERAGE(A$8:A502), "NA")</f>
        <v>NA</v>
      </c>
      <c r="H503" s="31" t="str">
        <f ca="1">IF(B502&lt;TODAY(), AVERAGE(E$8:E502), "NA")</f>
        <v>NA</v>
      </c>
      <c r="I503" s="39" t="str">
        <f ca="1">IF(B502&lt;TODAY(), (SUMPRODUCT(A$8:A502,E$8:E502) - G503*SUM(E$8:E502) - H503*SUM(A$8:A502) + (A503-7)*G503*H503)/(SUMPRODUCT(A$8:A502,A$8:A502) - 2*G503*SUM(A$8:A502) + (A503-7)*G503*G503), "NA")</f>
        <v>NA</v>
      </c>
      <c r="J503" s="40" t="str">
        <f t="shared" ca="1" si="23"/>
        <v>NA</v>
      </c>
    </row>
    <row r="504" spans="1:10" x14ac:dyDescent="0.2">
      <c r="A504" s="2">
        <v>503</v>
      </c>
      <c r="B504" s="29">
        <v>44688</v>
      </c>
      <c r="C504" s="30"/>
      <c r="D504" s="30" t="str">
        <f t="shared" ca="1" si="21"/>
        <v>NA</v>
      </c>
      <c r="E504" s="31" t="str">
        <f t="shared" ca="1" si="22"/>
        <v>NA</v>
      </c>
      <c r="F504" s="66"/>
      <c r="G504" s="33" t="str">
        <f ca="1">IF(B503&lt;TODAY(), AVERAGE(A$8:A503), "NA")</f>
        <v>NA</v>
      </c>
      <c r="H504" s="31" t="str">
        <f ca="1">IF(B503&lt;TODAY(), AVERAGE(E$8:E503), "NA")</f>
        <v>NA</v>
      </c>
      <c r="I504" s="39" t="str">
        <f ca="1">IF(B503&lt;TODAY(), (SUMPRODUCT(A$8:A503,E$8:E503) - G504*SUM(E$8:E503) - H504*SUM(A$8:A503) + (A504-7)*G504*H504)/(SUMPRODUCT(A$8:A503,A$8:A503) - 2*G504*SUM(A$8:A503) + (A504-7)*G504*G504), "NA")</f>
        <v>NA</v>
      </c>
      <c r="J504" s="40" t="str">
        <f t="shared" ca="1" si="23"/>
        <v>NA</v>
      </c>
    </row>
    <row r="505" spans="1:10" x14ac:dyDescent="0.2">
      <c r="A505" s="2">
        <v>504</v>
      </c>
      <c r="B505" s="29">
        <v>44689</v>
      </c>
      <c r="C505" s="30"/>
      <c r="D505" s="30" t="str">
        <f t="shared" ca="1" si="21"/>
        <v>NA</v>
      </c>
      <c r="E505" s="31" t="str">
        <f t="shared" ca="1" si="22"/>
        <v>NA</v>
      </c>
      <c r="F505" s="66"/>
      <c r="G505" s="33" t="str">
        <f ca="1">IF(B504&lt;TODAY(), AVERAGE(A$8:A504), "NA")</f>
        <v>NA</v>
      </c>
      <c r="H505" s="31" t="str">
        <f ca="1">IF(B504&lt;TODAY(), AVERAGE(E$8:E504), "NA")</f>
        <v>NA</v>
      </c>
      <c r="I505" s="39" t="str">
        <f ca="1">IF(B504&lt;TODAY(), (SUMPRODUCT(A$8:A504,E$8:E504) - G505*SUM(E$8:E504) - H505*SUM(A$8:A504) + (A505-7)*G505*H505)/(SUMPRODUCT(A$8:A504,A$8:A504) - 2*G505*SUM(A$8:A504) + (A505-7)*G505*G505), "NA")</f>
        <v>NA</v>
      </c>
      <c r="J505" s="40" t="str">
        <f t="shared" ca="1" si="23"/>
        <v>NA</v>
      </c>
    </row>
    <row r="506" spans="1:10" x14ac:dyDescent="0.2">
      <c r="A506" s="2">
        <v>505</v>
      </c>
      <c r="B506" s="29">
        <v>44690</v>
      </c>
      <c r="C506" s="30"/>
      <c r="D506" s="30" t="str">
        <f t="shared" ca="1" si="21"/>
        <v>NA</v>
      </c>
      <c r="E506" s="31" t="str">
        <f t="shared" ca="1" si="22"/>
        <v>NA</v>
      </c>
      <c r="F506" s="66"/>
      <c r="G506" s="33" t="str">
        <f ca="1">IF(B505&lt;TODAY(), AVERAGE(A$8:A505), "NA")</f>
        <v>NA</v>
      </c>
      <c r="H506" s="31" t="str">
        <f ca="1">IF(B505&lt;TODAY(), AVERAGE(E$8:E505), "NA")</f>
        <v>NA</v>
      </c>
      <c r="I506" s="39" t="str">
        <f ca="1">IF(B505&lt;TODAY(), (SUMPRODUCT(A$8:A505,E$8:E505) - G506*SUM(E$8:E505) - H506*SUM(A$8:A505) + (A506-7)*G506*H506)/(SUMPRODUCT(A$8:A505,A$8:A505) - 2*G506*SUM(A$8:A505) + (A506-7)*G506*G506), "NA")</f>
        <v>NA</v>
      </c>
      <c r="J506" s="40" t="str">
        <f t="shared" ca="1" si="23"/>
        <v>NA</v>
      </c>
    </row>
    <row r="507" spans="1:10" x14ac:dyDescent="0.2">
      <c r="A507" s="2">
        <v>506</v>
      </c>
      <c r="B507" s="29">
        <v>44691</v>
      </c>
      <c r="C507" s="30"/>
      <c r="D507" s="30" t="str">
        <f t="shared" ca="1" si="21"/>
        <v>NA</v>
      </c>
      <c r="E507" s="31" t="str">
        <f t="shared" ca="1" si="22"/>
        <v>NA</v>
      </c>
      <c r="F507" s="66"/>
      <c r="G507" s="33" t="str">
        <f ca="1">IF(B506&lt;TODAY(), AVERAGE(A$8:A506), "NA")</f>
        <v>NA</v>
      </c>
      <c r="H507" s="31" t="str">
        <f ca="1">IF(B506&lt;TODAY(), AVERAGE(E$8:E506), "NA")</f>
        <v>NA</v>
      </c>
      <c r="I507" s="39" t="str">
        <f ca="1">IF(B506&lt;TODAY(), (SUMPRODUCT(A$8:A506,E$8:E506) - G507*SUM(E$8:E506) - H507*SUM(A$8:A506) + (A507-7)*G507*H507)/(SUMPRODUCT(A$8:A506,A$8:A506) - 2*G507*SUM(A$8:A506) + (A507-7)*G507*G507), "NA")</f>
        <v>NA</v>
      </c>
      <c r="J507" s="40" t="str">
        <f t="shared" ca="1" si="23"/>
        <v>NA</v>
      </c>
    </row>
    <row r="508" spans="1:10" x14ac:dyDescent="0.2">
      <c r="A508" s="2">
        <v>507</v>
      </c>
      <c r="B508" s="29">
        <v>44692</v>
      </c>
      <c r="C508" s="30"/>
      <c r="D508" s="30" t="str">
        <f t="shared" ca="1" si="21"/>
        <v>NA</v>
      </c>
      <c r="E508" s="31" t="str">
        <f t="shared" ca="1" si="22"/>
        <v>NA</v>
      </c>
      <c r="F508" s="66"/>
      <c r="G508" s="33" t="str">
        <f ca="1">IF(B507&lt;TODAY(), AVERAGE(A$8:A507), "NA")</f>
        <v>NA</v>
      </c>
      <c r="H508" s="31" t="str">
        <f ca="1">IF(B507&lt;TODAY(), AVERAGE(E$8:E507), "NA")</f>
        <v>NA</v>
      </c>
      <c r="I508" s="39" t="str">
        <f ca="1">IF(B507&lt;TODAY(), (SUMPRODUCT(A$8:A507,E$8:E507) - G508*SUM(E$8:E507) - H508*SUM(A$8:A507) + (A508-7)*G508*H508)/(SUMPRODUCT(A$8:A507,A$8:A507) - 2*G508*SUM(A$8:A507) + (A508-7)*G508*G508), "NA")</f>
        <v>NA</v>
      </c>
      <c r="J508" s="40" t="str">
        <f t="shared" ca="1" si="23"/>
        <v>NA</v>
      </c>
    </row>
    <row r="509" spans="1:10" x14ac:dyDescent="0.2">
      <c r="A509" s="2">
        <v>508</v>
      </c>
      <c r="B509" s="29">
        <v>44693</v>
      </c>
      <c r="C509" s="30"/>
      <c r="D509" s="30" t="str">
        <f t="shared" ca="1" si="21"/>
        <v>NA</v>
      </c>
      <c r="E509" s="31" t="str">
        <f t="shared" ca="1" si="22"/>
        <v>NA</v>
      </c>
      <c r="F509" s="66"/>
      <c r="G509" s="33" t="str">
        <f ca="1">IF(B508&lt;TODAY(), AVERAGE(A$8:A508), "NA")</f>
        <v>NA</v>
      </c>
      <c r="H509" s="31" t="str">
        <f ca="1">IF(B508&lt;TODAY(), AVERAGE(E$8:E508), "NA")</f>
        <v>NA</v>
      </c>
      <c r="I509" s="39" t="str">
        <f ca="1">IF(B508&lt;TODAY(), (SUMPRODUCT(A$8:A508,E$8:E508) - G509*SUM(E$8:E508) - H509*SUM(A$8:A508) + (A509-7)*G509*H509)/(SUMPRODUCT(A$8:A508,A$8:A508) - 2*G509*SUM(A$8:A508) + (A509-7)*G509*G509), "NA")</f>
        <v>NA</v>
      </c>
      <c r="J509" s="40" t="str">
        <f t="shared" ca="1" si="23"/>
        <v>NA</v>
      </c>
    </row>
    <row r="510" spans="1:10" x14ac:dyDescent="0.2">
      <c r="A510" s="2">
        <v>509</v>
      </c>
      <c r="B510" s="29">
        <v>44694</v>
      </c>
      <c r="C510" s="30"/>
      <c r="D510" s="30" t="str">
        <f t="shared" ca="1" si="21"/>
        <v>NA</v>
      </c>
      <c r="E510" s="31" t="str">
        <f t="shared" ca="1" si="22"/>
        <v>NA</v>
      </c>
      <c r="F510" s="66"/>
      <c r="G510" s="33" t="str">
        <f ca="1">IF(B509&lt;TODAY(), AVERAGE(A$8:A509), "NA")</f>
        <v>NA</v>
      </c>
      <c r="H510" s="31" t="str">
        <f ca="1">IF(B509&lt;TODAY(), AVERAGE(E$8:E509), "NA")</f>
        <v>NA</v>
      </c>
      <c r="I510" s="39" t="str">
        <f ca="1">IF(B509&lt;TODAY(), (SUMPRODUCT(A$8:A509,E$8:E509) - G510*SUM(E$8:E509) - H510*SUM(A$8:A509) + (A510-7)*G510*H510)/(SUMPRODUCT(A$8:A509,A$8:A509) - 2*G510*SUM(A$8:A509) + (A510-7)*G510*G510), "NA")</f>
        <v>NA</v>
      </c>
      <c r="J510" s="40" t="str">
        <f t="shared" ca="1" si="23"/>
        <v>NA</v>
      </c>
    </row>
    <row r="511" spans="1:10" x14ac:dyDescent="0.2">
      <c r="A511" s="2">
        <v>510</v>
      </c>
      <c r="B511" s="29">
        <v>44695</v>
      </c>
      <c r="C511" s="30"/>
      <c r="D511" s="30" t="str">
        <f t="shared" ca="1" si="21"/>
        <v>NA</v>
      </c>
      <c r="E511" s="31" t="str">
        <f t="shared" ca="1" si="22"/>
        <v>NA</v>
      </c>
      <c r="F511" s="66"/>
      <c r="G511" s="33" t="str">
        <f ca="1">IF(B510&lt;TODAY(), AVERAGE(A$8:A510), "NA")</f>
        <v>NA</v>
      </c>
      <c r="H511" s="31" t="str">
        <f ca="1">IF(B510&lt;TODAY(), AVERAGE(E$8:E510), "NA")</f>
        <v>NA</v>
      </c>
      <c r="I511" s="39" t="str">
        <f ca="1">IF(B510&lt;TODAY(), (SUMPRODUCT(A$8:A510,E$8:E510) - G511*SUM(E$8:E510) - H511*SUM(A$8:A510) + (A511-7)*G511*H511)/(SUMPRODUCT(A$8:A510,A$8:A510) - 2*G511*SUM(A$8:A510) + (A511-7)*G511*G511), "NA")</f>
        <v>NA</v>
      </c>
      <c r="J511" s="40" t="str">
        <f t="shared" ca="1" si="23"/>
        <v>NA</v>
      </c>
    </row>
    <row r="512" spans="1:10" x14ac:dyDescent="0.2">
      <c r="A512" s="2">
        <v>511</v>
      </c>
      <c r="B512" s="29">
        <v>44696</v>
      </c>
      <c r="C512" s="30"/>
      <c r="D512" s="30" t="str">
        <f t="shared" ca="1" si="21"/>
        <v>NA</v>
      </c>
      <c r="E512" s="31" t="str">
        <f t="shared" ca="1" si="22"/>
        <v>NA</v>
      </c>
      <c r="F512" s="66"/>
      <c r="G512" s="33" t="str">
        <f ca="1">IF(B511&lt;TODAY(), AVERAGE(A$8:A511), "NA")</f>
        <v>NA</v>
      </c>
      <c r="H512" s="31" t="str">
        <f ca="1">IF(B511&lt;TODAY(), AVERAGE(E$8:E511), "NA")</f>
        <v>NA</v>
      </c>
      <c r="I512" s="39" t="str">
        <f ca="1">IF(B511&lt;TODAY(), (SUMPRODUCT(A$8:A511,E$8:E511) - G512*SUM(E$8:E511) - H512*SUM(A$8:A511) + (A512-7)*G512*H512)/(SUMPRODUCT(A$8:A511,A$8:A511) - 2*G512*SUM(A$8:A511) + (A512-7)*G512*G512), "NA")</f>
        <v>NA</v>
      </c>
      <c r="J512" s="40" t="str">
        <f t="shared" ca="1" si="23"/>
        <v>NA</v>
      </c>
    </row>
    <row r="513" spans="1:10" x14ac:dyDescent="0.2">
      <c r="A513" s="2">
        <v>512</v>
      </c>
      <c r="B513" s="29">
        <v>44697</v>
      </c>
      <c r="C513" s="30"/>
      <c r="D513" s="30" t="str">
        <f t="shared" ca="1" si="21"/>
        <v>NA</v>
      </c>
      <c r="E513" s="31" t="str">
        <f t="shared" ca="1" si="22"/>
        <v>NA</v>
      </c>
      <c r="F513" s="66"/>
      <c r="G513" s="33" t="str">
        <f ca="1">IF(B512&lt;TODAY(), AVERAGE(A$8:A512), "NA")</f>
        <v>NA</v>
      </c>
      <c r="H513" s="31" t="str">
        <f ca="1">IF(B512&lt;TODAY(), AVERAGE(E$8:E512), "NA")</f>
        <v>NA</v>
      </c>
      <c r="I513" s="39" t="str">
        <f ca="1">IF(B512&lt;TODAY(), (SUMPRODUCT(A$8:A512,E$8:E512) - G513*SUM(E$8:E512) - H513*SUM(A$8:A512) + (A513-7)*G513*H513)/(SUMPRODUCT(A$8:A512,A$8:A512) - 2*G513*SUM(A$8:A512) + (A513-7)*G513*G513), "NA")</f>
        <v>NA</v>
      </c>
      <c r="J513" s="40" t="str">
        <f t="shared" ca="1" si="23"/>
        <v>NA</v>
      </c>
    </row>
    <row r="514" spans="1:10" x14ac:dyDescent="0.2">
      <c r="A514" s="2">
        <v>513</v>
      </c>
      <c r="B514" s="29">
        <v>44698</v>
      </c>
      <c r="C514" s="30"/>
      <c r="D514" s="30" t="str">
        <f t="shared" ca="1" si="21"/>
        <v>NA</v>
      </c>
      <c r="E514" s="31" t="str">
        <f t="shared" ca="1" si="22"/>
        <v>NA</v>
      </c>
      <c r="F514" s="66"/>
      <c r="G514" s="33" t="str">
        <f ca="1">IF(B513&lt;TODAY(), AVERAGE(A$8:A513), "NA")</f>
        <v>NA</v>
      </c>
      <c r="H514" s="31" t="str">
        <f ca="1">IF(B513&lt;TODAY(), AVERAGE(E$8:E513), "NA")</f>
        <v>NA</v>
      </c>
      <c r="I514" s="39" t="str">
        <f ca="1">IF(B513&lt;TODAY(), (SUMPRODUCT(A$8:A513,E$8:E513) - G514*SUM(E$8:E513) - H514*SUM(A$8:A513) + (A514-7)*G514*H514)/(SUMPRODUCT(A$8:A513,A$8:A513) - 2*G514*SUM(A$8:A513) + (A514-7)*G514*G514), "NA")</f>
        <v>NA</v>
      </c>
      <c r="J514" s="40" t="str">
        <f t="shared" ca="1" si="23"/>
        <v>NA</v>
      </c>
    </row>
    <row r="515" spans="1:10" x14ac:dyDescent="0.2">
      <c r="A515" s="2">
        <v>514</v>
      </c>
      <c r="B515" s="29">
        <v>44699</v>
      </c>
      <c r="C515" s="30"/>
      <c r="D515" s="30" t="str">
        <f t="shared" ref="D515:D578" ca="1" si="24">IF(B515&lt;TODAY(), C515-C514, "NA")</f>
        <v>NA</v>
      </c>
      <c r="E515" s="31" t="str">
        <f t="shared" ca="1" si="22"/>
        <v>NA</v>
      </c>
      <c r="F515" s="66"/>
      <c r="G515" s="33" t="str">
        <f ca="1">IF(B514&lt;TODAY(), AVERAGE(A$8:A514), "NA")</f>
        <v>NA</v>
      </c>
      <c r="H515" s="31" t="str">
        <f ca="1">IF(B514&lt;TODAY(), AVERAGE(E$8:E514), "NA")</f>
        <v>NA</v>
      </c>
      <c r="I515" s="39" t="str">
        <f ca="1">IF(B514&lt;TODAY(), (SUMPRODUCT(A$8:A514,E$8:E514) - G515*SUM(E$8:E514) - H515*SUM(A$8:A514) + (A515-7)*G515*H515)/(SUMPRODUCT(A$8:A514,A$8:A514) - 2*G515*SUM(A$8:A514) + (A515-7)*G515*G515), "NA")</f>
        <v>NA</v>
      </c>
      <c r="J515" s="40" t="str">
        <f t="shared" ca="1" si="23"/>
        <v>NA</v>
      </c>
    </row>
    <row r="516" spans="1:10" x14ac:dyDescent="0.2">
      <c r="A516" s="2">
        <v>515</v>
      </c>
      <c r="B516" s="29">
        <v>44700</v>
      </c>
      <c r="C516" s="30"/>
      <c r="D516" s="30" t="str">
        <f t="shared" ca="1" si="24"/>
        <v>NA</v>
      </c>
      <c r="E516" s="31" t="str">
        <f t="shared" ca="1" si="22"/>
        <v>NA</v>
      </c>
      <c r="F516" s="66"/>
      <c r="G516" s="33" t="str">
        <f ca="1">IF(B515&lt;TODAY(), AVERAGE(A$8:A515), "NA")</f>
        <v>NA</v>
      </c>
      <c r="H516" s="31" t="str">
        <f ca="1">IF(B515&lt;TODAY(), AVERAGE(E$8:E515), "NA")</f>
        <v>NA</v>
      </c>
      <c r="I516" s="39" t="str">
        <f ca="1">IF(B515&lt;TODAY(), (SUMPRODUCT(A$8:A515,E$8:E515) - G516*SUM(E$8:E515) - H516*SUM(A$8:A515) + (A516-7)*G516*H516)/(SUMPRODUCT(A$8:A515,A$8:A515) - 2*G516*SUM(A$8:A515) + (A516-7)*G516*G516), "NA")</f>
        <v>NA</v>
      </c>
      <c r="J516" s="40" t="str">
        <f t="shared" ca="1" si="23"/>
        <v>NA</v>
      </c>
    </row>
    <row r="517" spans="1:10" x14ac:dyDescent="0.2">
      <c r="A517" s="2">
        <v>516</v>
      </c>
      <c r="B517" s="29">
        <v>44701</v>
      </c>
      <c r="C517" s="30"/>
      <c r="D517" s="30" t="str">
        <f t="shared" ca="1" si="24"/>
        <v>NA</v>
      </c>
      <c r="E517" s="31" t="str">
        <f t="shared" ca="1" si="22"/>
        <v>NA</v>
      </c>
      <c r="F517" s="66"/>
      <c r="G517" s="33" t="str">
        <f ca="1">IF(B516&lt;TODAY(), AVERAGE(A$8:A516), "NA")</f>
        <v>NA</v>
      </c>
      <c r="H517" s="31" t="str">
        <f ca="1">IF(B516&lt;TODAY(), AVERAGE(E$8:E516), "NA")</f>
        <v>NA</v>
      </c>
      <c r="I517" s="39" t="str">
        <f ca="1">IF(B516&lt;TODAY(), (SUMPRODUCT(A$8:A516,E$8:E516) - G517*SUM(E$8:E516) - H517*SUM(A$8:A516) + (A517-7)*G517*H517)/(SUMPRODUCT(A$8:A516,A$8:A516) - 2*G517*SUM(A$8:A516) + (A517-7)*G517*G517), "NA")</f>
        <v>NA</v>
      </c>
      <c r="J517" s="40" t="str">
        <f t="shared" ca="1" si="23"/>
        <v>NA</v>
      </c>
    </row>
    <row r="518" spans="1:10" x14ac:dyDescent="0.2">
      <c r="A518" s="2">
        <v>517</v>
      </c>
      <c r="B518" s="29">
        <v>44702</v>
      </c>
      <c r="C518" s="30"/>
      <c r="D518" s="30" t="str">
        <f t="shared" ca="1" si="24"/>
        <v>NA</v>
      </c>
      <c r="E518" s="31" t="str">
        <f t="shared" ca="1" si="22"/>
        <v>NA</v>
      </c>
      <c r="F518" s="66"/>
      <c r="G518" s="33" t="str">
        <f ca="1">IF(B517&lt;TODAY(), AVERAGE(A$8:A517), "NA")</f>
        <v>NA</v>
      </c>
      <c r="H518" s="31" t="str">
        <f ca="1">IF(B517&lt;TODAY(), AVERAGE(E$8:E517), "NA")</f>
        <v>NA</v>
      </c>
      <c r="I518" s="39" t="str">
        <f ca="1">IF(B517&lt;TODAY(), (SUMPRODUCT(A$8:A517,E$8:E517) - G518*SUM(E$8:E517) - H518*SUM(A$8:A517) + (A518-7)*G518*H518)/(SUMPRODUCT(A$8:A517,A$8:A517) - 2*G518*SUM(A$8:A517) + (A518-7)*G518*G518), "NA")</f>
        <v>NA</v>
      </c>
      <c r="J518" s="40" t="str">
        <f t="shared" ca="1" si="23"/>
        <v>NA</v>
      </c>
    </row>
    <row r="519" spans="1:10" x14ac:dyDescent="0.2">
      <c r="A519" s="2">
        <v>518</v>
      </c>
      <c r="B519" s="29">
        <v>44703</v>
      </c>
      <c r="C519" s="30"/>
      <c r="D519" s="30" t="str">
        <f t="shared" ca="1" si="24"/>
        <v>NA</v>
      </c>
      <c r="E519" s="31" t="str">
        <f t="shared" ca="1" si="22"/>
        <v>NA</v>
      </c>
      <c r="F519" s="66"/>
      <c r="G519" s="33" t="str">
        <f ca="1">IF(B518&lt;TODAY(), AVERAGE(A$8:A518), "NA")</f>
        <v>NA</v>
      </c>
      <c r="H519" s="31" t="str">
        <f ca="1">IF(B518&lt;TODAY(), AVERAGE(E$8:E518), "NA")</f>
        <v>NA</v>
      </c>
      <c r="I519" s="39" t="str">
        <f ca="1">IF(B518&lt;TODAY(), (SUMPRODUCT(A$8:A518,E$8:E518) - G519*SUM(E$8:E518) - H519*SUM(A$8:A518) + (A519-7)*G519*H519)/(SUMPRODUCT(A$8:A518,A$8:A518) - 2*G519*SUM(A$8:A518) + (A519-7)*G519*G519), "NA")</f>
        <v>NA</v>
      </c>
      <c r="J519" s="40" t="str">
        <f t="shared" ca="1" si="23"/>
        <v>NA</v>
      </c>
    </row>
    <row r="520" spans="1:10" x14ac:dyDescent="0.2">
      <c r="A520" s="2">
        <v>519</v>
      </c>
      <c r="B520" s="29">
        <v>44704</v>
      </c>
      <c r="C520" s="30"/>
      <c r="D520" s="30" t="str">
        <f t="shared" ca="1" si="24"/>
        <v>NA</v>
      </c>
      <c r="E520" s="31" t="str">
        <f t="shared" ca="1" si="22"/>
        <v>NA</v>
      </c>
      <c r="F520" s="66"/>
      <c r="G520" s="33" t="str">
        <f ca="1">IF(B519&lt;TODAY(), AVERAGE(A$8:A519), "NA")</f>
        <v>NA</v>
      </c>
      <c r="H520" s="31" t="str">
        <f ca="1">IF(B519&lt;TODAY(), AVERAGE(E$8:E519), "NA")</f>
        <v>NA</v>
      </c>
      <c r="I520" s="39" t="str">
        <f ca="1">IF(B519&lt;TODAY(), (SUMPRODUCT(A$8:A519,E$8:E519) - G520*SUM(E$8:E519) - H520*SUM(A$8:A519) + (A520-7)*G520*H520)/(SUMPRODUCT(A$8:A519,A$8:A519) - 2*G520*SUM(A$8:A519) + (A520-7)*G520*G520), "NA")</f>
        <v>NA</v>
      </c>
      <c r="J520" s="40" t="str">
        <f t="shared" ca="1" si="23"/>
        <v>NA</v>
      </c>
    </row>
    <row r="521" spans="1:10" x14ac:dyDescent="0.2">
      <c r="A521" s="2">
        <v>520</v>
      </c>
      <c r="B521" s="29">
        <v>44705</v>
      </c>
      <c r="C521" s="30"/>
      <c r="D521" s="30" t="str">
        <f t="shared" ca="1" si="24"/>
        <v>NA</v>
      </c>
      <c r="E521" s="31" t="str">
        <f t="shared" ref="E521:E584" ca="1" si="25">IF(B521&lt;TODAY(), AVERAGE(D515:D521), "NA")</f>
        <v>NA</v>
      </c>
      <c r="F521" s="66"/>
      <c r="G521" s="33" t="str">
        <f ca="1">IF(B520&lt;TODAY(), AVERAGE(A$8:A520), "NA")</f>
        <v>NA</v>
      </c>
      <c r="H521" s="31" t="str">
        <f ca="1">IF(B520&lt;TODAY(), AVERAGE(E$8:E520), "NA")</f>
        <v>NA</v>
      </c>
      <c r="I521" s="39" t="str">
        <f ca="1">IF(B520&lt;TODAY(), (SUMPRODUCT(A$8:A520,E$8:E520) - G521*SUM(E$8:E520) - H521*SUM(A$8:A520) + (A521-7)*G521*H521)/(SUMPRODUCT(A$8:A520,A$8:A520) - 2*G521*SUM(A$8:A520) + (A521-7)*G521*G521), "NA")</f>
        <v>NA</v>
      </c>
      <c r="J521" s="40" t="str">
        <f t="shared" ca="1" si="23"/>
        <v>NA</v>
      </c>
    </row>
    <row r="522" spans="1:10" x14ac:dyDescent="0.2">
      <c r="A522" s="2">
        <v>521</v>
      </c>
      <c r="B522" s="29">
        <v>44706</v>
      </c>
      <c r="C522" s="30"/>
      <c r="D522" s="30" t="str">
        <f t="shared" ca="1" si="24"/>
        <v>NA</v>
      </c>
      <c r="E522" s="31" t="str">
        <f t="shared" ca="1" si="25"/>
        <v>NA</v>
      </c>
      <c r="F522" s="66"/>
      <c r="G522" s="33" t="str">
        <f ca="1">IF(B521&lt;TODAY(), AVERAGE(A$8:A521), "NA")</f>
        <v>NA</v>
      </c>
      <c r="H522" s="31" t="str">
        <f ca="1">IF(B521&lt;TODAY(), AVERAGE(E$8:E521), "NA")</f>
        <v>NA</v>
      </c>
      <c r="I522" s="39" t="str">
        <f ca="1">IF(B521&lt;TODAY(), (SUMPRODUCT(A$8:A521,E$8:E521) - G522*SUM(E$8:E521) - H522*SUM(A$8:A521) + (A522-7)*G522*H522)/(SUMPRODUCT(A$8:A521,A$8:A521) - 2*G522*SUM(A$8:A521) + (A522-7)*G522*G522), "NA")</f>
        <v>NA</v>
      </c>
      <c r="J522" s="40" t="str">
        <f t="shared" ca="1" si="23"/>
        <v>NA</v>
      </c>
    </row>
    <row r="523" spans="1:10" x14ac:dyDescent="0.2">
      <c r="A523" s="2">
        <v>522</v>
      </c>
      <c r="B523" s="29">
        <v>44707</v>
      </c>
      <c r="C523" s="30"/>
      <c r="D523" s="30" t="str">
        <f t="shared" ca="1" si="24"/>
        <v>NA</v>
      </c>
      <c r="E523" s="31" t="str">
        <f t="shared" ca="1" si="25"/>
        <v>NA</v>
      </c>
      <c r="F523" s="66"/>
      <c r="G523" s="33" t="str">
        <f ca="1">IF(B522&lt;TODAY(), AVERAGE(A$8:A522), "NA")</f>
        <v>NA</v>
      </c>
      <c r="H523" s="31" t="str">
        <f ca="1">IF(B522&lt;TODAY(), AVERAGE(E$8:E522), "NA")</f>
        <v>NA</v>
      </c>
      <c r="I523" s="39" t="str">
        <f ca="1">IF(B522&lt;TODAY(), (SUMPRODUCT(A$8:A522,E$8:E522) - G523*SUM(E$8:E522) - H523*SUM(A$8:A522) + (A523-7)*G523*H523)/(SUMPRODUCT(A$8:A522,A$8:A522) - 2*G523*SUM(A$8:A522) + (A523-7)*G523*G523), "NA")</f>
        <v>NA</v>
      </c>
      <c r="J523" s="40" t="str">
        <f t="shared" ref="J523:J586" ca="1" si="26">IF(B522&lt;TODAY(), H523-I523*G523, "NA")</f>
        <v>NA</v>
      </c>
    </row>
    <row r="524" spans="1:10" x14ac:dyDescent="0.2">
      <c r="A524" s="2">
        <v>523</v>
      </c>
      <c r="B524" s="29">
        <v>44708</v>
      </c>
      <c r="C524" s="30"/>
      <c r="D524" s="30" t="str">
        <f t="shared" ca="1" si="24"/>
        <v>NA</v>
      </c>
      <c r="E524" s="31" t="str">
        <f t="shared" ca="1" si="25"/>
        <v>NA</v>
      </c>
      <c r="F524" s="66"/>
      <c r="G524" s="33" t="str">
        <f ca="1">IF(B523&lt;TODAY(), AVERAGE(A$8:A523), "NA")</f>
        <v>NA</v>
      </c>
      <c r="H524" s="31" t="str">
        <f ca="1">IF(B523&lt;TODAY(), AVERAGE(E$8:E523), "NA")</f>
        <v>NA</v>
      </c>
      <c r="I524" s="39" t="str">
        <f ca="1">IF(B523&lt;TODAY(), (SUMPRODUCT(A$8:A523,E$8:E523) - G524*SUM(E$8:E523) - H524*SUM(A$8:A523) + (A524-7)*G524*H524)/(SUMPRODUCT(A$8:A523,A$8:A523) - 2*G524*SUM(A$8:A523) + (A524-7)*G524*G524), "NA")</f>
        <v>NA</v>
      </c>
      <c r="J524" s="40" t="str">
        <f t="shared" ca="1" si="26"/>
        <v>NA</v>
      </c>
    </row>
    <row r="525" spans="1:10" x14ac:dyDescent="0.2">
      <c r="A525" s="2">
        <v>524</v>
      </c>
      <c r="B525" s="29">
        <v>44709</v>
      </c>
      <c r="C525" s="30"/>
      <c r="D525" s="30" t="str">
        <f t="shared" ca="1" si="24"/>
        <v>NA</v>
      </c>
      <c r="E525" s="31" t="str">
        <f t="shared" ca="1" si="25"/>
        <v>NA</v>
      </c>
      <c r="F525" s="66"/>
      <c r="G525" s="33" t="str">
        <f ca="1">IF(B524&lt;TODAY(), AVERAGE(A$8:A524), "NA")</f>
        <v>NA</v>
      </c>
      <c r="H525" s="31" t="str">
        <f ca="1">IF(B524&lt;TODAY(), AVERAGE(E$8:E524), "NA")</f>
        <v>NA</v>
      </c>
      <c r="I525" s="39" t="str">
        <f ca="1">IF(B524&lt;TODAY(), (SUMPRODUCT(A$8:A524,E$8:E524) - G525*SUM(E$8:E524) - H525*SUM(A$8:A524) + (A525-7)*G525*H525)/(SUMPRODUCT(A$8:A524,A$8:A524) - 2*G525*SUM(A$8:A524) + (A525-7)*G525*G525), "NA")</f>
        <v>NA</v>
      </c>
      <c r="J525" s="40" t="str">
        <f t="shared" ca="1" si="26"/>
        <v>NA</v>
      </c>
    </row>
    <row r="526" spans="1:10" x14ac:dyDescent="0.2">
      <c r="A526" s="2">
        <v>525</v>
      </c>
      <c r="B526" s="29">
        <v>44710</v>
      </c>
      <c r="C526" s="30"/>
      <c r="D526" s="30" t="str">
        <f t="shared" ca="1" si="24"/>
        <v>NA</v>
      </c>
      <c r="E526" s="31" t="str">
        <f t="shared" ca="1" si="25"/>
        <v>NA</v>
      </c>
      <c r="F526" s="66"/>
      <c r="G526" s="33" t="str">
        <f ca="1">IF(B525&lt;TODAY(), AVERAGE(A$8:A525), "NA")</f>
        <v>NA</v>
      </c>
      <c r="H526" s="31" t="str">
        <f ca="1">IF(B525&lt;TODAY(), AVERAGE(E$8:E525), "NA")</f>
        <v>NA</v>
      </c>
      <c r="I526" s="39" t="str">
        <f ca="1">IF(B525&lt;TODAY(), (SUMPRODUCT(A$8:A525,E$8:E525) - G526*SUM(E$8:E525) - H526*SUM(A$8:A525) + (A526-7)*G526*H526)/(SUMPRODUCT(A$8:A525,A$8:A525) - 2*G526*SUM(A$8:A525) + (A526-7)*G526*G526), "NA")</f>
        <v>NA</v>
      </c>
      <c r="J526" s="40" t="str">
        <f t="shared" ca="1" si="26"/>
        <v>NA</v>
      </c>
    </row>
    <row r="527" spans="1:10" x14ac:dyDescent="0.2">
      <c r="A527" s="2">
        <v>526</v>
      </c>
      <c r="B527" s="29">
        <v>44711</v>
      </c>
      <c r="C527" s="30"/>
      <c r="D527" s="30" t="str">
        <f t="shared" ca="1" si="24"/>
        <v>NA</v>
      </c>
      <c r="E527" s="31" t="str">
        <f t="shared" ca="1" si="25"/>
        <v>NA</v>
      </c>
      <c r="F527" s="66"/>
      <c r="G527" s="33" t="str">
        <f ca="1">IF(B526&lt;TODAY(), AVERAGE(A$8:A526), "NA")</f>
        <v>NA</v>
      </c>
      <c r="H527" s="31" t="str">
        <f ca="1">IF(B526&lt;TODAY(), AVERAGE(E$8:E526), "NA")</f>
        <v>NA</v>
      </c>
      <c r="I527" s="39" t="str">
        <f ca="1">IF(B526&lt;TODAY(), (SUMPRODUCT(A$8:A526,E$8:E526) - G527*SUM(E$8:E526) - H527*SUM(A$8:A526) + (A527-7)*G527*H527)/(SUMPRODUCT(A$8:A526,A$8:A526) - 2*G527*SUM(A$8:A526) + (A527-7)*G527*G527), "NA")</f>
        <v>NA</v>
      </c>
      <c r="J527" s="40" t="str">
        <f t="shared" ca="1" si="26"/>
        <v>NA</v>
      </c>
    </row>
    <row r="528" spans="1:10" x14ac:dyDescent="0.2">
      <c r="A528" s="2">
        <v>527</v>
      </c>
      <c r="B528" s="29">
        <v>44712</v>
      </c>
      <c r="C528" s="30"/>
      <c r="D528" s="30" t="str">
        <f t="shared" ca="1" si="24"/>
        <v>NA</v>
      </c>
      <c r="E528" s="31" t="str">
        <f t="shared" ca="1" si="25"/>
        <v>NA</v>
      </c>
      <c r="F528" s="66"/>
      <c r="G528" s="33" t="str">
        <f ca="1">IF(B527&lt;TODAY(), AVERAGE(A$8:A527), "NA")</f>
        <v>NA</v>
      </c>
      <c r="H528" s="31" t="str">
        <f ca="1">IF(B527&lt;TODAY(), AVERAGE(E$8:E527), "NA")</f>
        <v>NA</v>
      </c>
      <c r="I528" s="39" t="str">
        <f ca="1">IF(B527&lt;TODAY(), (SUMPRODUCT(A$8:A527,E$8:E527) - G528*SUM(E$8:E527) - H528*SUM(A$8:A527) + (A528-7)*G528*H528)/(SUMPRODUCT(A$8:A527,A$8:A527) - 2*G528*SUM(A$8:A527) + (A528-7)*G528*G528), "NA")</f>
        <v>NA</v>
      </c>
      <c r="J528" s="40" t="str">
        <f t="shared" ca="1" si="26"/>
        <v>NA</v>
      </c>
    </row>
    <row r="529" spans="1:10" x14ac:dyDescent="0.2">
      <c r="A529" s="2">
        <v>528</v>
      </c>
      <c r="B529" s="29">
        <v>44713</v>
      </c>
      <c r="C529" s="30"/>
      <c r="D529" s="30" t="str">
        <f t="shared" ca="1" si="24"/>
        <v>NA</v>
      </c>
      <c r="E529" s="31" t="str">
        <f t="shared" ca="1" si="25"/>
        <v>NA</v>
      </c>
      <c r="F529" s="66"/>
      <c r="G529" s="33" t="str">
        <f ca="1">IF(B528&lt;TODAY(), AVERAGE(A$8:A528), "NA")</f>
        <v>NA</v>
      </c>
      <c r="H529" s="31" t="str">
        <f ca="1">IF(B528&lt;TODAY(), AVERAGE(E$8:E528), "NA")</f>
        <v>NA</v>
      </c>
      <c r="I529" s="39" t="str">
        <f ca="1">IF(B528&lt;TODAY(), (SUMPRODUCT(A$8:A528,E$8:E528) - G529*SUM(E$8:E528) - H529*SUM(A$8:A528) + (A529-7)*G529*H529)/(SUMPRODUCT(A$8:A528,A$8:A528) - 2*G529*SUM(A$8:A528) + (A529-7)*G529*G529), "NA")</f>
        <v>NA</v>
      </c>
      <c r="J529" s="40" t="str">
        <f t="shared" ca="1" si="26"/>
        <v>NA</v>
      </c>
    </row>
    <row r="530" spans="1:10" x14ac:dyDescent="0.2">
      <c r="A530" s="2">
        <v>529</v>
      </c>
      <c r="B530" s="29">
        <v>44714</v>
      </c>
      <c r="C530" s="30"/>
      <c r="D530" s="30" t="str">
        <f t="shared" ca="1" si="24"/>
        <v>NA</v>
      </c>
      <c r="E530" s="31" t="str">
        <f t="shared" ca="1" si="25"/>
        <v>NA</v>
      </c>
      <c r="F530" s="66"/>
      <c r="G530" s="33" t="str">
        <f ca="1">IF(B529&lt;TODAY(), AVERAGE(A$8:A529), "NA")</f>
        <v>NA</v>
      </c>
      <c r="H530" s="31" t="str">
        <f ca="1">IF(B529&lt;TODAY(), AVERAGE(E$8:E529), "NA")</f>
        <v>NA</v>
      </c>
      <c r="I530" s="39" t="str">
        <f ca="1">IF(B529&lt;TODAY(), (SUMPRODUCT(A$8:A529,E$8:E529) - G530*SUM(E$8:E529) - H530*SUM(A$8:A529) + (A530-7)*G530*H530)/(SUMPRODUCT(A$8:A529,A$8:A529) - 2*G530*SUM(A$8:A529) + (A530-7)*G530*G530), "NA")</f>
        <v>NA</v>
      </c>
      <c r="J530" s="40" t="str">
        <f t="shared" ca="1" si="26"/>
        <v>NA</v>
      </c>
    </row>
    <row r="531" spans="1:10" x14ac:dyDescent="0.2">
      <c r="A531" s="2">
        <v>530</v>
      </c>
      <c r="B531" s="29">
        <v>44715</v>
      </c>
      <c r="C531" s="30"/>
      <c r="D531" s="30" t="str">
        <f t="shared" ca="1" si="24"/>
        <v>NA</v>
      </c>
      <c r="E531" s="31" t="str">
        <f t="shared" ca="1" si="25"/>
        <v>NA</v>
      </c>
      <c r="F531" s="66"/>
      <c r="G531" s="33" t="str">
        <f ca="1">IF(B530&lt;TODAY(), AVERAGE(A$8:A530), "NA")</f>
        <v>NA</v>
      </c>
      <c r="H531" s="31" t="str">
        <f ca="1">IF(B530&lt;TODAY(), AVERAGE(E$8:E530), "NA")</f>
        <v>NA</v>
      </c>
      <c r="I531" s="39" t="str">
        <f ca="1">IF(B530&lt;TODAY(), (SUMPRODUCT(A$8:A530,E$8:E530) - G531*SUM(E$8:E530) - H531*SUM(A$8:A530) + (A531-7)*G531*H531)/(SUMPRODUCT(A$8:A530,A$8:A530) - 2*G531*SUM(A$8:A530) + (A531-7)*G531*G531), "NA")</f>
        <v>NA</v>
      </c>
      <c r="J531" s="40" t="str">
        <f t="shared" ca="1" si="26"/>
        <v>NA</v>
      </c>
    </row>
    <row r="532" spans="1:10" x14ac:dyDescent="0.2">
      <c r="A532" s="2">
        <v>531</v>
      </c>
      <c r="B532" s="29">
        <v>44716</v>
      </c>
      <c r="C532" s="30"/>
      <c r="D532" s="30" t="str">
        <f t="shared" ca="1" si="24"/>
        <v>NA</v>
      </c>
      <c r="E532" s="31" t="str">
        <f t="shared" ca="1" si="25"/>
        <v>NA</v>
      </c>
      <c r="F532" s="66"/>
      <c r="G532" s="33" t="str">
        <f ca="1">IF(B531&lt;TODAY(), AVERAGE(A$8:A531), "NA")</f>
        <v>NA</v>
      </c>
      <c r="H532" s="31" t="str">
        <f ca="1">IF(B531&lt;TODAY(), AVERAGE(E$8:E531), "NA")</f>
        <v>NA</v>
      </c>
      <c r="I532" s="39" t="str">
        <f ca="1">IF(B531&lt;TODAY(), (SUMPRODUCT(A$8:A531,E$8:E531) - G532*SUM(E$8:E531) - H532*SUM(A$8:A531) + (A532-7)*G532*H532)/(SUMPRODUCT(A$8:A531,A$8:A531) - 2*G532*SUM(A$8:A531) + (A532-7)*G532*G532), "NA")</f>
        <v>NA</v>
      </c>
      <c r="J532" s="40" t="str">
        <f t="shared" ca="1" si="26"/>
        <v>NA</v>
      </c>
    </row>
    <row r="533" spans="1:10" x14ac:dyDescent="0.2">
      <c r="A533" s="2">
        <v>532</v>
      </c>
      <c r="B533" s="29">
        <v>44717</v>
      </c>
      <c r="C533" s="30"/>
      <c r="D533" s="30" t="str">
        <f t="shared" ca="1" si="24"/>
        <v>NA</v>
      </c>
      <c r="E533" s="31" t="str">
        <f t="shared" ca="1" si="25"/>
        <v>NA</v>
      </c>
      <c r="F533" s="66"/>
      <c r="G533" s="33" t="str">
        <f ca="1">IF(B532&lt;TODAY(), AVERAGE(A$8:A532), "NA")</f>
        <v>NA</v>
      </c>
      <c r="H533" s="31" t="str">
        <f ca="1">IF(B532&lt;TODAY(), AVERAGE(E$8:E532), "NA")</f>
        <v>NA</v>
      </c>
      <c r="I533" s="39" t="str">
        <f ca="1">IF(B532&lt;TODAY(), (SUMPRODUCT(A$8:A532,E$8:E532) - G533*SUM(E$8:E532) - H533*SUM(A$8:A532) + (A533-7)*G533*H533)/(SUMPRODUCT(A$8:A532,A$8:A532) - 2*G533*SUM(A$8:A532) + (A533-7)*G533*G533), "NA")</f>
        <v>NA</v>
      </c>
      <c r="J533" s="40" t="str">
        <f t="shared" ca="1" si="26"/>
        <v>NA</v>
      </c>
    </row>
    <row r="534" spans="1:10" x14ac:dyDescent="0.2">
      <c r="A534" s="2">
        <v>533</v>
      </c>
      <c r="B534" s="29">
        <v>44718</v>
      </c>
      <c r="C534" s="30"/>
      <c r="D534" s="30" t="str">
        <f t="shared" ca="1" si="24"/>
        <v>NA</v>
      </c>
      <c r="E534" s="31" t="str">
        <f t="shared" ca="1" si="25"/>
        <v>NA</v>
      </c>
      <c r="F534" s="66"/>
      <c r="G534" s="33" t="str">
        <f ca="1">IF(B533&lt;TODAY(), AVERAGE(A$8:A533), "NA")</f>
        <v>NA</v>
      </c>
      <c r="H534" s="31" t="str">
        <f ca="1">IF(B533&lt;TODAY(), AVERAGE(E$8:E533), "NA")</f>
        <v>NA</v>
      </c>
      <c r="I534" s="39" t="str">
        <f ca="1">IF(B533&lt;TODAY(), (SUMPRODUCT(A$8:A533,E$8:E533) - G534*SUM(E$8:E533) - H534*SUM(A$8:A533) + (A534-7)*G534*H534)/(SUMPRODUCT(A$8:A533,A$8:A533) - 2*G534*SUM(A$8:A533) + (A534-7)*G534*G534), "NA")</f>
        <v>NA</v>
      </c>
      <c r="J534" s="40" t="str">
        <f t="shared" ca="1" si="26"/>
        <v>NA</v>
      </c>
    </row>
    <row r="535" spans="1:10" x14ac:dyDescent="0.2">
      <c r="A535" s="2">
        <v>534</v>
      </c>
      <c r="B535" s="29">
        <v>44719</v>
      </c>
      <c r="C535" s="30"/>
      <c r="D535" s="30" t="str">
        <f t="shared" ca="1" si="24"/>
        <v>NA</v>
      </c>
      <c r="E535" s="31" t="str">
        <f t="shared" ca="1" si="25"/>
        <v>NA</v>
      </c>
      <c r="F535" s="66"/>
      <c r="G535" s="33" t="str">
        <f ca="1">IF(B534&lt;TODAY(), AVERAGE(A$8:A534), "NA")</f>
        <v>NA</v>
      </c>
      <c r="H535" s="31" t="str">
        <f ca="1">IF(B534&lt;TODAY(), AVERAGE(E$8:E534), "NA")</f>
        <v>NA</v>
      </c>
      <c r="I535" s="39" t="str">
        <f ca="1">IF(B534&lt;TODAY(), (SUMPRODUCT(A$8:A534,E$8:E534) - G535*SUM(E$8:E534) - H535*SUM(A$8:A534) + (A535-7)*G535*H535)/(SUMPRODUCT(A$8:A534,A$8:A534) - 2*G535*SUM(A$8:A534) + (A535-7)*G535*G535), "NA")</f>
        <v>NA</v>
      </c>
      <c r="J535" s="40" t="str">
        <f t="shared" ca="1" si="26"/>
        <v>NA</v>
      </c>
    </row>
    <row r="536" spans="1:10" x14ac:dyDescent="0.2">
      <c r="A536" s="2">
        <v>535</v>
      </c>
      <c r="B536" s="29">
        <v>44720</v>
      </c>
      <c r="C536" s="30"/>
      <c r="D536" s="30" t="str">
        <f t="shared" ca="1" si="24"/>
        <v>NA</v>
      </c>
      <c r="E536" s="31" t="str">
        <f t="shared" ca="1" si="25"/>
        <v>NA</v>
      </c>
      <c r="F536" s="66"/>
      <c r="G536" s="33" t="str">
        <f ca="1">IF(B535&lt;TODAY(), AVERAGE(A$8:A535), "NA")</f>
        <v>NA</v>
      </c>
      <c r="H536" s="31" t="str">
        <f ca="1">IF(B535&lt;TODAY(), AVERAGE(E$8:E535), "NA")</f>
        <v>NA</v>
      </c>
      <c r="I536" s="39" t="str">
        <f ca="1">IF(B535&lt;TODAY(), (SUMPRODUCT(A$8:A535,E$8:E535) - G536*SUM(E$8:E535) - H536*SUM(A$8:A535) + (A536-7)*G536*H536)/(SUMPRODUCT(A$8:A535,A$8:A535) - 2*G536*SUM(A$8:A535) + (A536-7)*G536*G536), "NA")</f>
        <v>NA</v>
      </c>
      <c r="J536" s="40" t="str">
        <f t="shared" ca="1" si="26"/>
        <v>NA</v>
      </c>
    </row>
    <row r="537" spans="1:10" x14ac:dyDescent="0.2">
      <c r="A537" s="2">
        <v>536</v>
      </c>
      <c r="B537" s="29">
        <v>44721</v>
      </c>
      <c r="C537" s="30"/>
      <c r="D537" s="30" t="str">
        <f t="shared" ca="1" si="24"/>
        <v>NA</v>
      </c>
      <c r="E537" s="31" t="str">
        <f t="shared" ca="1" si="25"/>
        <v>NA</v>
      </c>
      <c r="F537" s="66"/>
      <c r="G537" s="33" t="str">
        <f ca="1">IF(B536&lt;TODAY(), AVERAGE(A$8:A536), "NA")</f>
        <v>NA</v>
      </c>
      <c r="H537" s="31" t="str">
        <f ca="1">IF(B536&lt;TODAY(), AVERAGE(E$8:E536), "NA")</f>
        <v>NA</v>
      </c>
      <c r="I537" s="39" t="str">
        <f ca="1">IF(B536&lt;TODAY(), (SUMPRODUCT(A$8:A536,E$8:E536) - G537*SUM(E$8:E536) - H537*SUM(A$8:A536) + (A537-7)*G537*H537)/(SUMPRODUCT(A$8:A536,A$8:A536) - 2*G537*SUM(A$8:A536) + (A537-7)*G537*G537), "NA")</f>
        <v>NA</v>
      </c>
      <c r="J537" s="40" t="str">
        <f t="shared" ca="1" si="26"/>
        <v>NA</v>
      </c>
    </row>
    <row r="538" spans="1:10" x14ac:dyDescent="0.2">
      <c r="A538" s="2">
        <v>537</v>
      </c>
      <c r="B538" s="29">
        <v>44722</v>
      </c>
      <c r="C538" s="30"/>
      <c r="D538" s="30" t="str">
        <f t="shared" ca="1" si="24"/>
        <v>NA</v>
      </c>
      <c r="E538" s="31" t="str">
        <f t="shared" ca="1" si="25"/>
        <v>NA</v>
      </c>
      <c r="F538" s="66"/>
      <c r="G538" s="33" t="str">
        <f ca="1">IF(B537&lt;TODAY(), AVERAGE(A$8:A537), "NA")</f>
        <v>NA</v>
      </c>
      <c r="H538" s="31" t="str">
        <f ca="1">IF(B537&lt;TODAY(), AVERAGE(E$8:E537), "NA")</f>
        <v>NA</v>
      </c>
      <c r="I538" s="39" t="str">
        <f ca="1">IF(B537&lt;TODAY(), (SUMPRODUCT(A$8:A537,E$8:E537) - G538*SUM(E$8:E537) - H538*SUM(A$8:A537) + (A538-7)*G538*H538)/(SUMPRODUCT(A$8:A537,A$8:A537) - 2*G538*SUM(A$8:A537) + (A538-7)*G538*G538), "NA")</f>
        <v>NA</v>
      </c>
      <c r="J538" s="40" t="str">
        <f t="shared" ca="1" si="26"/>
        <v>NA</v>
      </c>
    </row>
    <row r="539" spans="1:10" x14ac:dyDescent="0.2">
      <c r="A539" s="2">
        <v>538</v>
      </c>
      <c r="B539" s="29">
        <v>44723</v>
      </c>
      <c r="C539" s="30"/>
      <c r="D539" s="30" t="str">
        <f t="shared" ca="1" si="24"/>
        <v>NA</v>
      </c>
      <c r="E539" s="31" t="str">
        <f t="shared" ca="1" si="25"/>
        <v>NA</v>
      </c>
      <c r="F539" s="66"/>
      <c r="G539" s="33" t="str">
        <f ca="1">IF(B538&lt;TODAY(), AVERAGE(A$8:A538), "NA")</f>
        <v>NA</v>
      </c>
      <c r="H539" s="31" t="str">
        <f ca="1">IF(B538&lt;TODAY(), AVERAGE(E$8:E538), "NA")</f>
        <v>NA</v>
      </c>
      <c r="I539" s="39" t="str">
        <f ca="1">IF(B538&lt;TODAY(), (SUMPRODUCT(A$8:A538,E$8:E538) - G539*SUM(E$8:E538) - H539*SUM(A$8:A538) + (A539-7)*G539*H539)/(SUMPRODUCT(A$8:A538,A$8:A538) - 2*G539*SUM(A$8:A538) + (A539-7)*G539*G539), "NA")</f>
        <v>NA</v>
      </c>
      <c r="J539" s="40" t="str">
        <f t="shared" ca="1" si="26"/>
        <v>NA</v>
      </c>
    </row>
    <row r="540" spans="1:10" x14ac:dyDescent="0.2">
      <c r="A540" s="2">
        <v>539</v>
      </c>
      <c r="B540" s="29">
        <v>44724</v>
      </c>
      <c r="C540" s="30"/>
      <c r="D540" s="30" t="str">
        <f t="shared" ca="1" si="24"/>
        <v>NA</v>
      </c>
      <c r="E540" s="31" t="str">
        <f t="shared" ca="1" si="25"/>
        <v>NA</v>
      </c>
      <c r="F540" s="66"/>
      <c r="G540" s="33" t="str">
        <f ca="1">IF(B539&lt;TODAY(), AVERAGE(A$8:A539), "NA")</f>
        <v>NA</v>
      </c>
      <c r="H540" s="31" t="str">
        <f ca="1">IF(B539&lt;TODAY(), AVERAGE(E$8:E539), "NA")</f>
        <v>NA</v>
      </c>
      <c r="I540" s="39" t="str">
        <f ca="1">IF(B539&lt;TODAY(), (SUMPRODUCT(A$8:A539,E$8:E539) - G540*SUM(E$8:E539) - H540*SUM(A$8:A539) + (A540-7)*G540*H540)/(SUMPRODUCT(A$8:A539,A$8:A539) - 2*G540*SUM(A$8:A539) + (A540-7)*G540*G540), "NA")</f>
        <v>NA</v>
      </c>
      <c r="J540" s="40" t="str">
        <f t="shared" ca="1" si="26"/>
        <v>NA</v>
      </c>
    </row>
    <row r="541" spans="1:10" x14ac:dyDescent="0.2">
      <c r="A541" s="2">
        <v>540</v>
      </c>
      <c r="B541" s="29">
        <v>44725</v>
      </c>
      <c r="C541" s="30"/>
      <c r="D541" s="30" t="str">
        <f t="shared" ca="1" si="24"/>
        <v>NA</v>
      </c>
      <c r="E541" s="31" t="str">
        <f t="shared" ca="1" si="25"/>
        <v>NA</v>
      </c>
      <c r="F541" s="66"/>
      <c r="G541" s="33" t="str">
        <f ca="1">IF(B540&lt;TODAY(), AVERAGE(A$8:A540), "NA")</f>
        <v>NA</v>
      </c>
      <c r="H541" s="31" t="str">
        <f ca="1">IF(B540&lt;TODAY(), AVERAGE(E$8:E540), "NA")</f>
        <v>NA</v>
      </c>
      <c r="I541" s="39" t="str">
        <f ca="1">IF(B540&lt;TODAY(), (SUMPRODUCT(A$8:A540,E$8:E540) - G541*SUM(E$8:E540) - H541*SUM(A$8:A540) + (A541-7)*G541*H541)/(SUMPRODUCT(A$8:A540,A$8:A540) - 2*G541*SUM(A$8:A540) + (A541-7)*G541*G541), "NA")</f>
        <v>NA</v>
      </c>
      <c r="J541" s="40" t="str">
        <f t="shared" ca="1" si="26"/>
        <v>NA</v>
      </c>
    </row>
    <row r="542" spans="1:10" x14ac:dyDescent="0.2">
      <c r="A542" s="2">
        <v>541</v>
      </c>
      <c r="B542" s="29">
        <v>44726</v>
      </c>
      <c r="C542" s="30"/>
      <c r="D542" s="30" t="str">
        <f t="shared" ca="1" si="24"/>
        <v>NA</v>
      </c>
      <c r="E542" s="31" t="str">
        <f t="shared" ca="1" si="25"/>
        <v>NA</v>
      </c>
      <c r="F542" s="66"/>
      <c r="G542" s="33" t="str">
        <f ca="1">IF(B541&lt;TODAY(), AVERAGE(A$8:A541), "NA")</f>
        <v>NA</v>
      </c>
      <c r="H542" s="31" t="str">
        <f ca="1">IF(B541&lt;TODAY(), AVERAGE(E$8:E541), "NA")</f>
        <v>NA</v>
      </c>
      <c r="I542" s="39" t="str">
        <f ca="1">IF(B541&lt;TODAY(), (SUMPRODUCT(A$8:A541,E$8:E541) - G542*SUM(E$8:E541) - H542*SUM(A$8:A541) + (A542-7)*G542*H542)/(SUMPRODUCT(A$8:A541,A$8:A541) - 2*G542*SUM(A$8:A541) + (A542-7)*G542*G542), "NA")</f>
        <v>NA</v>
      </c>
      <c r="J542" s="40" t="str">
        <f t="shared" ca="1" si="26"/>
        <v>NA</v>
      </c>
    </row>
    <row r="543" spans="1:10" x14ac:dyDescent="0.2">
      <c r="A543" s="2">
        <v>542</v>
      </c>
      <c r="B543" s="29">
        <v>44727</v>
      </c>
      <c r="C543" s="30"/>
      <c r="D543" s="30" t="str">
        <f t="shared" ca="1" si="24"/>
        <v>NA</v>
      </c>
      <c r="E543" s="31" t="str">
        <f t="shared" ca="1" si="25"/>
        <v>NA</v>
      </c>
      <c r="F543" s="66"/>
      <c r="G543" s="33" t="str">
        <f ca="1">IF(B542&lt;TODAY(), AVERAGE(A$8:A542), "NA")</f>
        <v>NA</v>
      </c>
      <c r="H543" s="31" t="str">
        <f ca="1">IF(B542&lt;TODAY(), AVERAGE(E$8:E542), "NA")</f>
        <v>NA</v>
      </c>
      <c r="I543" s="39" t="str">
        <f ca="1">IF(B542&lt;TODAY(), (SUMPRODUCT(A$8:A542,E$8:E542) - G543*SUM(E$8:E542) - H543*SUM(A$8:A542) + (A543-7)*G543*H543)/(SUMPRODUCT(A$8:A542,A$8:A542) - 2*G543*SUM(A$8:A542) + (A543-7)*G543*G543), "NA")</f>
        <v>NA</v>
      </c>
      <c r="J543" s="40" t="str">
        <f t="shared" ca="1" si="26"/>
        <v>NA</v>
      </c>
    </row>
    <row r="544" spans="1:10" x14ac:dyDescent="0.2">
      <c r="A544" s="2">
        <v>543</v>
      </c>
      <c r="B544" s="29">
        <v>44728</v>
      </c>
      <c r="C544" s="30"/>
      <c r="D544" s="30" t="str">
        <f t="shared" ca="1" si="24"/>
        <v>NA</v>
      </c>
      <c r="E544" s="31" t="str">
        <f t="shared" ca="1" si="25"/>
        <v>NA</v>
      </c>
      <c r="F544" s="66"/>
      <c r="G544" s="33" t="str">
        <f ca="1">IF(B543&lt;TODAY(), AVERAGE(A$8:A543), "NA")</f>
        <v>NA</v>
      </c>
      <c r="H544" s="31" t="str">
        <f ca="1">IF(B543&lt;TODAY(), AVERAGE(E$8:E543), "NA")</f>
        <v>NA</v>
      </c>
      <c r="I544" s="39" t="str">
        <f ca="1">IF(B543&lt;TODAY(), (SUMPRODUCT(A$8:A543,E$8:E543) - G544*SUM(E$8:E543) - H544*SUM(A$8:A543) + (A544-7)*G544*H544)/(SUMPRODUCT(A$8:A543,A$8:A543) - 2*G544*SUM(A$8:A543) + (A544-7)*G544*G544), "NA")</f>
        <v>NA</v>
      </c>
      <c r="J544" s="40" t="str">
        <f t="shared" ca="1" si="26"/>
        <v>NA</v>
      </c>
    </row>
    <row r="545" spans="1:10" x14ac:dyDescent="0.2">
      <c r="A545" s="2">
        <v>544</v>
      </c>
      <c r="B545" s="29">
        <v>44729</v>
      </c>
      <c r="C545" s="30"/>
      <c r="D545" s="30" t="str">
        <f t="shared" ca="1" si="24"/>
        <v>NA</v>
      </c>
      <c r="E545" s="31" t="str">
        <f t="shared" ca="1" si="25"/>
        <v>NA</v>
      </c>
      <c r="F545" s="66"/>
      <c r="G545" s="33" t="str">
        <f ca="1">IF(B544&lt;TODAY(), AVERAGE(A$8:A544), "NA")</f>
        <v>NA</v>
      </c>
      <c r="H545" s="31" t="str">
        <f ca="1">IF(B544&lt;TODAY(), AVERAGE(E$8:E544), "NA")</f>
        <v>NA</v>
      </c>
      <c r="I545" s="39" t="str">
        <f ca="1">IF(B544&lt;TODAY(), (SUMPRODUCT(A$8:A544,E$8:E544) - G545*SUM(E$8:E544) - H545*SUM(A$8:A544) + (A545-7)*G545*H545)/(SUMPRODUCT(A$8:A544,A$8:A544) - 2*G545*SUM(A$8:A544) + (A545-7)*G545*G545), "NA")</f>
        <v>NA</v>
      </c>
      <c r="J545" s="40" t="str">
        <f t="shared" ca="1" si="26"/>
        <v>NA</v>
      </c>
    </row>
    <row r="546" spans="1:10" x14ac:dyDescent="0.2">
      <c r="A546" s="2">
        <v>545</v>
      </c>
      <c r="B546" s="29">
        <v>44730</v>
      </c>
      <c r="C546" s="30"/>
      <c r="D546" s="30" t="str">
        <f t="shared" ca="1" si="24"/>
        <v>NA</v>
      </c>
      <c r="E546" s="31" t="str">
        <f t="shared" ca="1" si="25"/>
        <v>NA</v>
      </c>
      <c r="F546" s="66"/>
      <c r="G546" s="33" t="str">
        <f ca="1">IF(B545&lt;TODAY(), AVERAGE(A$8:A545), "NA")</f>
        <v>NA</v>
      </c>
      <c r="H546" s="31" t="str">
        <f ca="1">IF(B545&lt;TODAY(), AVERAGE(E$8:E545), "NA")</f>
        <v>NA</v>
      </c>
      <c r="I546" s="39" t="str">
        <f ca="1">IF(B545&lt;TODAY(), (SUMPRODUCT(A$8:A545,E$8:E545) - G546*SUM(E$8:E545) - H546*SUM(A$8:A545) + (A546-7)*G546*H546)/(SUMPRODUCT(A$8:A545,A$8:A545) - 2*G546*SUM(A$8:A545) + (A546-7)*G546*G546), "NA")</f>
        <v>NA</v>
      </c>
      <c r="J546" s="40" t="str">
        <f t="shared" ca="1" si="26"/>
        <v>NA</v>
      </c>
    </row>
    <row r="547" spans="1:10" x14ac:dyDescent="0.2">
      <c r="A547" s="2">
        <v>546</v>
      </c>
      <c r="B547" s="29">
        <v>44731</v>
      </c>
      <c r="C547" s="30"/>
      <c r="D547" s="30" t="str">
        <f t="shared" ca="1" si="24"/>
        <v>NA</v>
      </c>
      <c r="E547" s="31" t="str">
        <f t="shared" ca="1" si="25"/>
        <v>NA</v>
      </c>
      <c r="F547" s="66"/>
      <c r="G547" s="33" t="str">
        <f ca="1">IF(B546&lt;TODAY(), AVERAGE(A$8:A546), "NA")</f>
        <v>NA</v>
      </c>
      <c r="H547" s="31" t="str">
        <f ca="1">IF(B546&lt;TODAY(), AVERAGE(E$8:E546), "NA")</f>
        <v>NA</v>
      </c>
      <c r="I547" s="39" t="str">
        <f ca="1">IF(B546&lt;TODAY(), (SUMPRODUCT(A$8:A546,E$8:E546) - G547*SUM(E$8:E546) - H547*SUM(A$8:A546) + (A547-7)*G547*H547)/(SUMPRODUCT(A$8:A546,A$8:A546) - 2*G547*SUM(A$8:A546) + (A547-7)*G547*G547), "NA")</f>
        <v>NA</v>
      </c>
      <c r="J547" s="40" t="str">
        <f t="shared" ca="1" si="26"/>
        <v>NA</v>
      </c>
    </row>
    <row r="548" spans="1:10" x14ac:dyDescent="0.2">
      <c r="A548" s="2">
        <v>547</v>
      </c>
      <c r="B548" s="29">
        <v>44732</v>
      </c>
      <c r="C548" s="30"/>
      <c r="D548" s="30" t="str">
        <f t="shared" ca="1" si="24"/>
        <v>NA</v>
      </c>
      <c r="E548" s="31" t="str">
        <f t="shared" ca="1" si="25"/>
        <v>NA</v>
      </c>
      <c r="F548" s="66"/>
      <c r="G548" s="33" t="str">
        <f ca="1">IF(B547&lt;TODAY(), AVERAGE(A$8:A547), "NA")</f>
        <v>NA</v>
      </c>
      <c r="H548" s="31" t="str">
        <f ca="1">IF(B547&lt;TODAY(), AVERAGE(E$8:E547), "NA")</f>
        <v>NA</v>
      </c>
      <c r="I548" s="39" t="str">
        <f ca="1">IF(B547&lt;TODAY(), (SUMPRODUCT(A$8:A547,E$8:E547) - G548*SUM(E$8:E547) - H548*SUM(A$8:A547) + (A548-7)*G548*H548)/(SUMPRODUCT(A$8:A547,A$8:A547) - 2*G548*SUM(A$8:A547) + (A548-7)*G548*G548), "NA")</f>
        <v>NA</v>
      </c>
      <c r="J548" s="40" t="str">
        <f t="shared" ca="1" si="26"/>
        <v>NA</v>
      </c>
    </row>
    <row r="549" spans="1:10" x14ac:dyDescent="0.2">
      <c r="A549" s="2">
        <v>548</v>
      </c>
      <c r="B549" s="29">
        <v>44733</v>
      </c>
      <c r="C549" s="30"/>
      <c r="D549" s="30" t="str">
        <f t="shared" ca="1" si="24"/>
        <v>NA</v>
      </c>
      <c r="E549" s="31" t="str">
        <f t="shared" ca="1" si="25"/>
        <v>NA</v>
      </c>
      <c r="F549" s="66"/>
      <c r="G549" s="33" t="str">
        <f ca="1">IF(B548&lt;TODAY(), AVERAGE(A$8:A548), "NA")</f>
        <v>NA</v>
      </c>
      <c r="H549" s="31" t="str">
        <f ca="1">IF(B548&lt;TODAY(), AVERAGE(E$8:E548), "NA")</f>
        <v>NA</v>
      </c>
      <c r="I549" s="39" t="str">
        <f ca="1">IF(B548&lt;TODAY(), (SUMPRODUCT(A$8:A548,E$8:E548) - G549*SUM(E$8:E548) - H549*SUM(A$8:A548) + (A549-7)*G549*H549)/(SUMPRODUCT(A$8:A548,A$8:A548) - 2*G549*SUM(A$8:A548) + (A549-7)*G549*G549), "NA")</f>
        <v>NA</v>
      </c>
      <c r="J549" s="40" t="str">
        <f t="shared" ca="1" si="26"/>
        <v>NA</v>
      </c>
    </row>
    <row r="550" spans="1:10" x14ac:dyDescent="0.2">
      <c r="A550" s="2">
        <v>549</v>
      </c>
      <c r="B550" s="29">
        <v>44734</v>
      </c>
      <c r="C550" s="30"/>
      <c r="D550" s="30" t="str">
        <f t="shared" ca="1" si="24"/>
        <v>NA</v>
      </c>
      <c r="E550" s="31" t="str">
        <f t="shared" ca="1" si="25"/>
        <v>NA</v>
      </c>
      <c r="F550" s="66"/>
      <c r="G550" s="33" t="str">
        <f ca="1">IF(B549&lt;TODAY(), AVERAGE(A$8:A549), "NA")</f>
        <v>NA</v>
      </c>
      <c r="H550" s="31" t="str">
        <f ca="1">IF(B549&lt;TODAY(), AVERAGE(E$8:E549), "NA")</f>
        <v>NA</v>
      </c>
      <c r="I550" s="39" t="str">
        <f ca="1">IF(B549&lt;TODAY(), (SUMPRODUCT(A$8:A549,E$8:E549) - G550*SUM(E$8:E549) - H550*SUM(A$8:A549) + (A550-7)*G550*H550)/(SUMPRODUCT(A$8:A549,A$8:A549) - 2*G550*SUM(A$8:A549) + (A550-7)*G550*G550), "NA")</f>
        <v>NA</v>
      </c>
      <c r="J550" s="40" t="str">
        <f t="shared" ca="1" si="26"/>
        <v>NA</v>
      </c>
    </row>
    <row r="551" spans="1:10" x14ac:dyDescent="0.2">
      <c r="A551" s="2">
        <v>550</v>
      </c>
      <c r="B551" s="29">
        <v>44735</v>
      </c>
      <c r="C551" s="30"/>
      <c r="D551" s="30" t="str">
        <f t="shared" ca="1" si="24"/>
        <v>NA</v>
      </c>
      <c r="E551" s="31" t="str">
        <f t="shared" ca="1" si="25"/>
        <v>NA</v>
      </c>
      <c r="F551" s="66"/>
      <c r="G551" s="33" t="str">
        <f ca="1">IF(B550&lt;TODAY(), AVERAGE(A$8:A550), "NA")</f>
        <v>NA</v>
      </c>
      <c r="H551" s="31" t="str">
        <f ca="1">IF(B550&lt;TODAY(), AVERAGE(E$8:E550), "NA")</f>
        <v>NA</v>
      </c>
      <c r="I551" s="39" t="str">
        <f ca="1">IF(B550&lt;TODAY(), (SUMPRODUCT(A$8:A550,E$8:E550) - G551*SUM(E$8:E550) - H551*SUM(A$8:A550) + (A551-7)*G551*H551)/(SUMPRODUCT(A$8:A550,A$8:A550) - 2*G551*SUM(A$8:A550) + (A551-7)*G551*G551), "NA")</f>
        <v>NA</v>
      </c>
      <c r="J551" s="40" t="str">
        <f t="shared" ca="1" si="26"/>
        <v>NA</v>
      </c>
    </row>
    <row r="552" spans="1:10" x14ac:dyDescent="0.2">
      <c r="A552" s="2">
        <v>551</v>
      </c>
      <c r="B552" s="29">
        <v>44736</v>
      </c>
      <c r="C552" s="30"/>
      <c r="D552" s="30" t="str">
        <f t="shared" ca="1" si="24"/>
        <v>NA</v>
      </c>
      <c r="E552" s="31" t="str">
        <f t="shared" ca="1" si="25"/>
        <v>NA</v>
      </c>
      <c r="F552" s="66"/>
      <c r="G552" s="33" t="str">
        <f ca="1">IF(B551&lt;TODAY(), AVERAGE(A$8:A551), "NA")</f>
        <v>NA</v>
      </c>
      <c r="H552" s="31" t="str">
        <f ca="1">IF(B551&lt;TODAY(), AVERAGE(E$8:E551), "NA")</f>
        <v>NA</v>
      </c>
      <c r="I552" s="39" t="str">
        <f ca="1">IF(B551&lt;TODAY(), (SUMPRODUCT(A$8:A551,E$8:E551) - G552*SUM(E$8:E551) - H552*SUM(A$8:A551) + (A552-7)*G552*H552)/(SUMPRODUCT(A$8:A551,A$8:A551) - 2*G552*SUM(A$8:A551) + (A552-7)*G552*G552), "NA")</f>
        <v>NA</v>
      </c>
      <c r="J552" s="40" t="str">
        <f t="shared" ca="1" si="26"/>
        <v>NA</v>
      </c>
    </row>
    <row r="553" spans="1:10" x14ac:dyDescent="0.2">
      <c r="A553" s="2">
        <v>552</v>
      </c>
      <c r="B553" s="29">
        <v>44737</v>
      </c>
      <c r="C553" s="30"/>
      <c r="D553" s="30" t="str">
        <f t="shared" ca="1" si="24"/>
        <v>NA</v>
      </c>
      <c r="E553" s="31" t="str">
        <f t="shared" ca="1" si="25"/>
        <v>NA</v>
      </c>
      <c r="F553" s="66"/>
      <c r="G553" s="33" t="str">
        <f ca="1">IF(B552&lt;TODAY(), AVERAGE(A$8:A552), "NA")</f>
        <v>NA</v>
      </c>
      <c r="H553" s="31" t="str">
        <f ca="1">IF(B552&lt;TODAY(), AVERAGE(E$8:E552), "NA")</f>
        <v>NA</v>
      </c>
      <c r="I553" s="39" t="str">
        <f ca="1">IF(B552&lt;TODAY(), (SUMPRODUCT(A$8:A552,E$8:E552) - G553*SUM(E$8:E552) - H553*SUM(A$8:A552) + (A553-7)*G553*H553)/(SUMPRODUCT(A$8:A552,A$8:A552) - 2*G553*SUM(A$8:A552) + (A553-7)*G553*G553), "NA")</f>
        <v>NA</v>
      </c>
      <c r="J553" s="40" t="str">
        <f t="shared" ca="1" si="26"/>
        <v>NA</v>
      </c>
    </row>
    <row r="554" spans="1:10" x14ac:dyDescent="0.2">
      <c r="A554" s="2">
        <v>553</v>
      </c>
      <c r="B554" s="29">
        <v>44738</v>
      </c>
      <c r="C554" s="30"/>
      <c r="D554" s="30" t="str">
        <f t="shared" ca="1" si="24"/>
        <v>NA</v>
      </c>
      <c r="E554" s="31" t="str">
        <f t="shared" ca="1" si="25"/>
        <v>NA</v>
      </c>
      <c r="F554" s="66"/>
      <c r="G554" s="33" t="str">
        <f ca="1">IF(B553&lt;TODAY(), AVERAGE(A$8:A553), "NA")</f>
        <v>NA</v>
      </c>
      <c r="H554" s="31" t="str">
        <f ca="1">IF(B553&lt;TODAY(), AVERAGE(E$8:E553), "NA")</f>
        <v>NA</v>
      </c>
      <c r="I554" s="39" t="str">
        <f ca="1">IF(B553&lt;TODAY(), (SUMPRODUCT(A$8:A553,E$8:E553) - G554*SUM(E$8:E553) - H554*SUM(A$8:A553) + (A554-7)*G554*H554)/(SUMPRODUCT(A$8:A553,A$8:A553) - 2*G554*SUM(A$8:A553) + (A554-7)*G554*G554), "NA")</f>
        <v>NA</v>
      </c>
      <c r="J554" s="40" t="str">
        <f t="shared" ca="1" si="26"/>
        <v>NA</v>
      </c>
    </row>
    <row r="555" spans="1:10" x14ac:dyDescent="0.2">
      <c r="A555" s="2">
        <v>554</v>
      </c>
      <c r="B555" s="29">
        <v>44739</v>
      </c>
      <c r="C555" s="30"/>
      <c r="D555" s="30" t="str">
        <f t="shared" ca="1" si="24"/>
        <v>NA</v>
      </c>
      <c r="E555" s="31" t="str">
        <f t="shared" ca="1" si="25"/>
        <v>NA</v>
      </c>
      <c r="F555" s="66"/>
      <c r="G555" s="33" t="str">
        <f ca="1">IF(B554&lt;TODAY(), AVERAGE(A$8:A554), "NA")</f>
        <v>NA</v>
      </c>
      <c r="H555" s="31" t="str">
        <f ca="1">IF(B554&lt;TODAY(), AVERAGE(E$8:E554), "NA")</f>
        <v>NA</v>
      </c>
      <c r="I555" s="39" t="str">
        <f ca="1">IF(B554&lt;TODAY(), (SUMPRODUCT(A$8:A554,E$8:E554) - G555*SUM(E$8:E554) - H555*SUM(A$8:A554) + (A555-7)*G555*H555)/(SUMPRODUCT(A$8:A554,A$8:A554) - 2*G555*SUM(A$8:A554) + (A555-7)*G555*G555), "NA")</f>
        <v>NA</v>
      </c>
      <c r="J555" s="40" t="str">
        <f t="shared" ca="1" si="26"/>
        <v>NA</v>
      </c>
    </row>
    <row r="556" spans="1:10" x14ac:dyDescent="0.2">
      <c r="A556" s="2">
        <v>555</v>
      </c>
      <c r="B556" s="29">
        <v>44740</v>
      </c>
      <c r="C556" s="30"/>
      <c r="D556" s="30" t="str">
        <f t="shared" ca="1" si="24"/>
        <v>NA</v>
      </c>
      <c r="E556" s="31" t="str">
        <f t="shared" ca="1" si="25"/>
        <v>NA</v>
      </c>
      <c r="F556" s="66"/>
      <c r="G556" s="33" t="str">
        <f ca="1">IF(B555&lt;TODAY(), AVERAGE(A$8:A555), "NA")</f>
        <v>NA</v>
      </c>
      <c r="H556" s="31" t="str">
        <f ca="1">IF(B555&lt;TODAY(), AVERAGE(E$8:E555), "NA")</f>
        <v>NA</v>
      </c>
      <c r="I556" s="39" t="str">
        <f ca="1">IF(B555&lt;TODAY(), (SUMPRODUCT(A$8:A555,E$8:E555) - G556*SUM(E$8:E555) - H556*SUM(A$8:A555) + (A556-7)*G556*H556)/(SUMPRODUCT(A$8:A555,A$8:A555) - 2*G556*SUM(A$8:A555) + (A556-7)*G556*G556), "NA")</f>
        <v>NA</v>
      </c>
      <c r="J556" s="40" t="str">
        <f t="shared" ca="1" si="26"/>
        <v>NA</v>
      </c>
    </row>
    <row r="557" spans="1:10" x14ac:dyDescent="0.2">
      <c r="A557" s="2">
        <v>556</v>
      </c>
      <c r="B557" s="29">
        <v>44741</v>
      </c>
      <c r="C557" s="30"/>
      <c r="D557" s="30" t="str">
        <f t="shared" ca="1" si="24"/>
        <v>NA</v>
      </c>
      <c r="E557" s="31" t="str">
        <f t="shared" ca="1" si="25"/>
        <v>NA</v>
      </c>
      <c r="F557" s="66"/>
      <c r="G557" s="33" t="str">
        <f ca="1">IF(B556&lt;TODAY(), AVERAGE(A$8:A556), "NA")</f>
        <v>NA</v>
      </c>
      <c r="H557" s="31" t="str">
        <f ca="1">IF(B556&lt;TODAY(), AVERAGE(E$8:E556), "NA")</f>
        <v>NA</v>
      </c>
      <c r="I557" s="39" t="str">
        <f ca="1">IF(B556&lt;TODAY(), (SUMPRODUCT(A$8:A556,E$8:E556) - G557*SUM(E$8:E556) - H557*SUM(A$8:A556) + (A557-7)*G557*H557)/(SUMPRODUCT(A$8:A556,A$8:A556) - 2*G557*SUM(A$8:A556) + (A557-7)*G557*G557), "NA")</f>
        <v>NA</v>
      </c>
      <c r="J557" s="40" t="str">
        <f t="shared" ca="1" si="26"/>
        <v>NA</v>
      </c>
    </row>
    <row r="558" spans="1:10" x14ac:dyDescent="0.2">
      <c r="A558" s="2">
        <v>557</v>
      </c>
      <c r="B558" s="29">
        <v>44742</v>
      </c>
      <c r="C558" s="30"/>
      <c r="D558" s="30" t="str">
        <f t="shared" ca="1" si="24"/>
        <v>NA</v>
      </c>
      <c r="E558" s="31" t="str">
        <f t="shared" ca="1" si="25"/>
        <v>NA</v>
      </c>
      <c r="F558" s="66"/>
      <c r="G558" s="33" t="str">
        <f ca="1">IF(B557&lt;TODAY(), AVERAGE(A$8:A557), "NA")</f>
        <v>NA</v>
      </c>
      <c r="H558" s="31" t="str">
        <f ca="1">IF(B557&lt;TODAY(), AVERAGE(E$8:E557), "NA")</f>
        <v>NA</v>
      </c>
      <c r="I558" s="39" t="str">
        <f ca="1">IF(B557&lt;TODAY(), (SUMPRODUCT(A$8:A557,E$8:E557) - G558*SUM(E$8:E557) - H558*SUM(A$8:A557) + (A558-7)*G558*H558)/(SUMPRODUCT(A$8:A557,A$8:A557) - 2*G558*SUM(A$8:A557) + (A558-7)*G558*G558), "NA")</f>
        <v>NA</v>
      </c>
      <c r="J558" s="40" t="str">
        <f t="shared" ca="1" si="26"/>
        <v>NA</v>
      </c>
    </row>
    <row r="559" spans="1:10" x14ac:dyDescent="0.2">
      <c r="A559" s="2">
        <v>558</v>
      </c>
      <c r="B559" s="29">
        <v>44743</v>
      </c>
      <c r="C559" s="30"/>
      <c r="D559" s="30" t="str">
        <f t="shared" ca="1" si="24"/>
        <v>NA</v>
      </c>
      <c r="E559" s="31" t="str">
        <f t="shared" ca="1" si="25"/>
        <v>NA</v>
      </c>
      <c r="F559" s="66"/>
      <c r="G559" s="33" t="str">
        <f ca="1">IF(B558&lt;TODAY(), AVERAGE(A$8:A558), "NA")</f>
        <v>NA</v>
      </c>
      <c r="H559" s="31" t="str">
        <f ca="1">IF(B558&lt;TODAY(), AVERAGE(E$8:E558), "NA")</f>
        <v>NA</v>
      </c>
      <c r="I559" s="39" t="str">
        <f ca="1">IF(B558&lt;TODAY(), (SUMPRODUCT(A$8:A558,E$8:E558) - G559*SUM(E$8:E558) - H559*SUM(A$8:A558) + (A559-7)*G559*H559)/(SUMPRODUCT(A$8:A558,A$8:A558) - 2*G559*SUM(A$8:A558) + (A559-7)*G559*G559), "NA")</f>
        <v>NA</v>
      </c>
      <c r="J559" s="40" t="str">
        <f t="shared" ca="1" si="26"/>
        <v>NA</v>
      </c>
    </row>
    <row r="560" spans="1:10" x14ac:dyDescent="0.2">
      <c r="A560" s="2">
        <v>559</v>
      </c>
      <c r="B560" s="29">
        <v>44744</v>
      </c>
      <c r="C560" s="30"/>
      <c r="D560" s="30" t="str">
        <f t="shared" ca="1" si="24"/>
        <v>NA</v>
      </c>
      <c r="E560" s="31" t="str">
        <f t="shared" ca="1" si="25"/>
        <v>NA</v>
      </c>
      <c r="F560" s="66"/>
      <c r="G560" s="33" t="str">
        <f ca="1">IF(B559&lt;TODAY(), AVERAGE(A$8:A559), "NA")</f>
        <v>NA</v>
      </c>
      <c r="H560" s="31" t="str">
        <f ca="1">IF(B559&lt;TODAY(), AVERAGE(E$8:E559), "NA")</f>
        <v>NA</v>
      </c>
      <c r="I560" s="39" t="str">
        <f ca="1">IF(B559&lt;TODAY(), (SUMPRODUCT(A$8:A559,E$8:E559) - G560*SUM(E$8:E559) - H560*SUM(A$8:A559) + (A560-7)*G560*H560)/(SUMPRODUCT(A$8:A559,A$8:A559) - 2*G560*SUM(A$8:A559) + (A560-7)*G560*G560), "NA")</f>
        <v>NA</v>
      </c>
      <c r="J560" s="40" t="str">
        <f t="shared" ca="1" si="26"/>
        <v>NA</v>
      </c>
    </row>
    <row r="561" spans="1:10" x14ac:dyDescent="0.2">
      <c r="A561" s="2">
        <v>560</v>
      </c>
      <c r="B561" s="29">
        <v>44745</v>
      </c>
      <c r="C561" s="30"/>
      <c r="D561" s="30" t="str">
        <f t="shared" ca="1" si="24"/>
        <v>NA</v>
      </c>
      <c r="E561" s="31" t="str">
        <f t="shared" ca="1" si="25"/>
        <v>NA</v>
      </c>
      <c r="F561" s="66"/>
      <c r="G561" s="33" t="str">
        <f ca="1">IF(B560&lt;TODAY(), AVERAGE(A$8:A560), "NA")</f>
        <v>NA</v>
      </c>
      <c r="H561" s="31" t="str">
        <f ca="1">IF(B560&lt;TODAY(), AVERAGE(E$8:E560), "NA")</f>
        <v>NA</v>
      </c>
      <c r="I561" s="39" t="str">
        <f ca="1">IF(B560&lt;TODAY(), (SUMPRODUCT(A$8:A560,E$8:E560) - G561*SUM(E$8:E560) - H561*SUM(A$8:A560) + (A561-7)*G561*H561)/(SUMPRODUCT(A$8:A560,A$8:A560) - 2*G561*SUM(A$8:A560) + (A561-7)*G561*G561), "NA")</f>
        <v>NA</v>
      </c>
      <c r="J561" s="40" t="str">
        <f t="shared" ca="1" si="26"/>
        <v>NA</v>
      </c>
    </row>
    <row r="562" spans="1:10" x14ac:dyDescent="0.2">
      <c r="A562" s="2">
        <v>561</v>
      </c>
      <c r="B562" s="29">
        <v>44746</v>
      </c>
      <c r="C562" s="30"/>
      <c r="D562" s="30" t="str">
        <f t="shared" ca="1" si="24"/>
        <v>NA</v>
      </c>
      <c r="E562" s="31" t="str">
        <f t="shared" ca="1" si="25"/>
        <v>NA</v>
      </c>
      <c r="F562" s="66"/>
      <c r="G562" s="33" t="str">
        <f ca="1">IF(B561&lt;TODAY(), AVERAGE(A$8:A561), "NA")</f>
        <v>NA</v>
      </c>
      <c r="H562" s="31" t="str">
        <f ca="1">IF(B561&lt;TODAY(), AVERAGE(E$8:E561), "NA")</f>
        <v>NA</v>
      </c>
      <c r="I562" s="39" t="str">
        <f ca="1">IF(B561&lt;TODAY(), (SUMPRODUCT(A$8:A561,E$8:E561) - G562*SUM(E$8:E561) - H562*SUM(A$8:A561) + (A562-7)*G562*H562)/(SUMPRODUCT(A$8:A561,A$8:A561) - 2*G562*SUM(A$8:A561) + (A562-7)*G562*G562), "NA")</f>
        <v>NA</v>
      </c>
      <c r="J562" s="40" t="str">
        <f t="shared" ca="1" si="26"/>
        <v>NA</v>
      </c>
    </row>
    <row r="563" spans="1:10" x14ac:dyDescent="0.2">
      <c r="A563" s="2">
        <v>562</v>
      </c>
      <c r="B563" s="29">
        <v>44747</v>
      </c>
      <c r="C563" s="30"/>
      <c r="D563" s="30" t="str">
        <f t="shared" ca="1" si="24"/>
        <v>NA</v>
      </c>
      <c r="E563" s="31" t="str">
        <f t="shared" ca="1" si="25"/>
        <v>NA</v>
      </c>
      <c r="F563" s="66"/>
      <c r="G563" s="33" t="str">
        <f ca="1">IF(B562&lt;TODAY(), AVERAGE(A$8:A562), "NA")</f>
        <v>NA</v>
      </c>
      <c r="H563" s="31" t="str">
        <f ca="1">IF(B562&lt;TODAY(), AVERAGE(E$8:E562), "NA")</f>
        <v>NA</v>
      </c>
      <c r="I563" s="39" t="str">
        <f ca="1">IF(B562&lt;TODAY(), (SUMPRODUCT(A$8:A562,E$8:E562) - G563*SUM(E$8:E562) - H563*SUM(A$8:A562) + (A563-7)*G563*H563)/(SUMPRODUCT(A$8:A562,A$8:A562) - 2*G563*SUM(A$8:A562) + (A563-7)*G563*G563), "NA")</f>
        <v>NA</v>
      </c>
      <c r="J563" s="40" t="str">
        <f t="shared" ca="1" si="26"/>
        <v>NA</v>
      </c>
    </row>
    <row r="564" spans="1:10" x14ac:dyDescent="0.2">
      <c r="A564" s="2">
        <v>563</v>
      </c>
      <c r="B564" s="29">
        <v>44748</v>
      </c>
      <c r="C564" s="30"/>
      <c r="D564" s="30" t="str">
        <f t="shared" ca="1" si="24"/>
        <v>NA</v>
      </c>
      <c r="E564" s="31" t="str">
        <f t="shared" ca="1" si="25"/>
        <v>NA</v>
      </c>
      <c r="F564" s="66"/>
      <c r="G564" s="33" t="str">
        <f ca="1">IF(B563&lt;TODAY(), AVERAGE(A$8:A563), "NA")</f>
        <v>NA</v>
      </c>
      <c r="H564" s="31" t="str">
        <f ca="1">IF(B563&lt;TODAY(), AVERAGE(E$8:E563), "NA")</f>
        <v>NA</v>
      </c>
      <c r="I564" s="39" t="str">
        <f ca="1">IF(B563&lt;TODAY(), (SUMPRODUCT(A$8:A563,E$8:E563) - G564*SUM(E$8:E563) - H564*SUM(A$8:A563) + (A564-7)*G564*H564)/(SUMPRODUCT(A$8:A563,A$8:A563) - 2*G564*SUM(A$8:A563) + (A564-7)*G564*G564), "NA")</f>
        <v>NA</v>
      </c>
      <c r="J564" s="40" t="str">
        <f t="shared" ca="1" si="26"/>
        <v>NA</v>
      </c>
    </row>
    <row r="565" spans="1:10" x14ac:dyDescent="0.2">
      <c r="A565" s="2">
        <v>564</v>
      </c>
      <c r="B565" s="29">
        <v>44749</v>
      </c>
      <c r="C565" s="30"/>
      <c r="D565" s="30" t="str">
        <f t="shared" ca="1" si="24"/>
        <v>NA</v>
      </c>
      <c r="E565" s="31" t="str">
        <f t="shared" ca="1" si="25"/>
        <v>NA</v>
      </c>
      <c r="F565" s="66"/>
      <c r="G565" s="33" t="str">
        <f ca="1">IF(B564&lt;TODAY(), AVERAGE(A$8:A564), "NA")</f>
        <v>NA</v>
      </c>
      <c r="H565" s="31" t="str">
        <f ca="1">IF(B564&lt;TODAY(), AVERAGE(E$8:E564), "NA")</f>
        <v>NA</v>
      </c>
      <c r="I565" s="39" t="str">
        <f ca="1">IF(B564&lt;TODAY(), (SUMPRODUCT(A$8:A564,E$8:E564) - G565*SUM(E$8:E564) - H565*SUM(A$8:A564) + (A565-7)*G565*H565)/(SUMPRODUCT(A$8:A564,A$8:A564) - 2*G565*SUM(A$8:A564) + (A565-7)*G565*G565), "NA")</f>
        <v>NA</v>
      </c>
      <c r="J565" s="40" t="str">
        <f t="shared" ca="1" si="26"/>
        <v>NA</v>
      </c>
    </row>
    <row r="566" spans="1:10" x14ac:dyDescent="0.2">
      <c r="A566" s="2">
        <v>565</v>
      </c>
      <c r="B566" s="29">
        <v>44750</v>
      </c>
      <c r="C566" s="30"/>
      <c r="D566" s="30" t="str">
        <f t="shared" ca="1" si="24"/>
        <v>NA</v>
      </c>
      <c r="E566" s="31" t="str">
        <f t="shared" ca="1" si="25"/>
        <v>NA</v>
      </c>
      <c r="F566" s="66"/>
      <c r="G566" s="33" t="str">
        <f ca="1">IF(B565&lt;TODAY(), AVERAGE(A$8:A565), "NA")</f>
        <v>NA</v>
      </c>
      <c r="H566" s="31" t="str">
        <f ca="1">IF(B565&lt;TODAY(), AVERAGE(E$8:E565), "NA")</f>
        <v>NA</v>
      </c>
      <c r="I566" s="39" t="str">
        <f ca="1">IF(B565&lt;TODAY(), (SUMPRODUCT(A$8:A565,E$8:E565) - G566*SUM(E$8:E565) - H566*SUM(A$8:A565) + (A566-7)*G566*H566)/(SUMPRODUCT(A$8:A565,A$8:A565) - 2*G566*SUM(A$8:A565) + (A566-7)*G566*G566), "NA")</f>
        <v>NA</v>
      </c>
      <c r="J566" s="40" t="str">
        <f t="shared" ca="1" si="26"/>
        <v>NA</v>
      </c>
    </row>
    <row r="567" spans="1:10" x14ac:dyDescent="0.2">
      <c r="A567" s="2">
        <v>566</v>
      </c>
      <c r="B567" s="29">
        <v>44751</v>
      </c>
      <c r="C567" s="30"/>
      <c r="D567" s="30" t="str">
        <f t="shared" ca="1" si="24"/>
        <v>NA</v>
      </c>
      <c r="E567" s="31" t="str">
        <f t="shared" ca="1" si="25"/>
        <v>NA</v>
      </c>
      <c r="F567" s="66"/>
      <c r="G567" s="33" t="str">
        <f ca="1">IF(B566&lt;TODAY(), AVERAGE(A$8:A566), "NA")</f>
        <v>NA</v>
      </c>
      <c r="H567" s="31" t="str">
        <f ca="1">IF(B566&lt;TODAY(), AVERAGE(E$8:E566), "NA")</f>
        <v>NA</v>
      </c>
      <c r="I567" s="39" t="str">
        <f ca="1">IF(B566&lt;TODAY(), (SUMPRODUCT(A$8:A566,E$8:E566) - G567*SUM(E$8:E566) - H567*SUM(A$8:A566) + (A567-7)*G567*H567)/(SUMPRODUCT(A$8:A566,A$8:A566) - 2*G567*SUM(A$8:A566) + (A567-7)*G567*G567), "NA")</f>
        <v>NA</v>
      </c>
      <c r="J567" s="40" t="str">
        <f t="shared" ca="1" si="26"/>
        <v>NA</v>
      </c>
    </row>
    <row r="568" spans="1:10" x14ac:dyDescent="0.2">
      <c r="A568" s="2">
        <v>567</v>
      </c>
      <c r="B568" s="29">
        <v>44752</v>
      </c>
      <c r="C568" s="30"/>
      <c r="D568" s="30" t="str">
        <f t="shared" ca="1" si="24"/>
        <v>NA</v>
      </c>
      <c r="E568" s="31" t="str">
        <f t="shared" ca="1" si="25"/>
        <v>NA</v>
      </c>
      <c r="F568" s="66"/>
      <c r="G568" s="33" t="str">
        <f ca="1">IF(B567&lt;TODAY(), AVERAGE(A$8:A567), "NA")</f>
        <v>NA</v>
      </c>
      <c r="H568" s="31" t="str">
        <f ca="1">IF(B567&lt;TODAY(), AVERAGE(E$8:E567), "NA")</f>
        <v>NA</v>
      </c>
      <c r="I568" s="39" t="str">
        <f ca="1">IF(B567&lt;TODAY(), (SUMPRODUCT(A$8:A567,E$8:E567) - G568*SUM(E$8:E567) - H568*SUM(A$8:A567) + (A568-7)*G568*H568)/(SUMPRODUCT(A$8:A567,A$8:A567) - 2*G568*SUM(A$8:A567) + (A568-7)*G568*G568), "NA")</f>
        <v>NA</v>
      </c>
      <c r="J568" s="40" t="str">
        <f t="shared" ca="1" si="26"/>
        <v>NA</v>
      </c>
    </row>
    <row r="569" spans="1:10" x14ac:dyDescent="0.2">
      <c r="A569" s="2">
        <v>568</v>
      </c>
      <c r="B569" s="29">
        <v>44753</v>
      </c>
      <c r="C569" s="30"/>
      <c r="D569" s="30" t="str">
        <f t="shared" ca="1" si="24"/>
        <v>NA</v>
      </c>
      <c r="E569" s="31" t="str">
        <f t="shared" ca="1" si="25"/>
        <v>NA</v>
      </c>
      <c r="F569" s="66"/>
      <c r="G569" s="33" t="str">
        <f ca="1">IF(B568&lt;TODAY(), AVERAGE(A$8:A568), "NA")</f>
        <v>NA</v>
      </c>
      <c r="H569" s="31" t="str">
        <f ca="1">IF(B568&lt;TODAY(), AVERAGE(E$8:E568), "NA")</f>
        <v>NA</v>
      </c>
      <c r="I569" s="39" t="str">
        <f ca="1">IF(B568&lt;TODAY(), (SUMPRODUCT(A$8:A568,E$8:E568) - G569*SUM(E$8:E568) - H569*SUM(A$8:A568) + (A569-7)*G569*H569)/(SUMPRODUCT(A$8:A568,A$8:A568) - 2*G569*SUM(A$8:A568) + (A569-7)*G569*G569), "NA")</f>
        <v>NA</v>
      </c>
      <c r="J569" s="40" t="str">
        <f t="shared" ca="1" si="26"/>
        <v>NA</v>
      </c>
    </row>
    <row r="570" spans="1:10" x14ac:dyDescent="0.2">
      <c r="A570" s="2">
        <v>569</v>
      </c>
      <c r="B570" s="29">
        <v>44754</v>
      </c>
      <c r="C570" s="30"/>
      <c r="D570" s="30" t="str">
        <f t="shared" ca="1" si="24"/>
        <v>NA</v>
      </c>
      <c r="E570" s="31" t="str">
        <f t="shared" ca="1" si="25"/>
        <v>NA</v>
      </c>
      <c r="F570" s="66"/>
      <c r="G570" s="33" t="str">
        <f ca="1">IF(B569&lt;TODAY(), AVERAGE(A$8:A569), "NA")</f>
        <v>NA</v>
      </c>
      <c r="H570" s="31" t="str">
        <f ca="1">IF(B569&lt;TODAY(), AVERAGE(E$8:E569), "NA")</f>
        <v>NA</v>
      </c>
      <c r="I570" s="39" t="str">
        <f ca="1">IF(B569&lt;TODAY(), (SUMPRODUCT(A$8:A569,E$8:E569) - G570*SUM(E$8:E569) - H570*SUM(A$8:A569) + (A570-7)*G570*H570)/(SUMPRODUCT(A$8:A569,A$8:A569) - 2*G570*SUM(A$8:A569) + (A570-7)*G570*G570), "NA")</f>
        <v>NA</v>
      </c>
      <c r="J570" s="40" t="str">
        <f t="shared" ca="1" si="26"/>
        <v>NA</v>
      </c>
    </row>
    <row r="571" spans="1:10" x14ac:dyDescent="0.2">
      <c r="A571" s="2">
        <v>570</v>
      </c>
      <c r="B571" s="29">
        <v>44755</v>
      </c>
      <c r="C571" s="30"/>
      <c r="D571" s="30" t="str">
        <f t="shared" ca="1" si="24"/>
        <v>NA</v>
      </c>
      <c r="E571" s="31" t="str">
        <f t="shared" ca="1" si="25"/>
        <v>NA</v>
      </c>
      <c r="F571" s="66"/>
      <c r="G571" s="33" t="str">
        <f ca="1">IF(B570&lt;TODAY(), AVERAGE(A$8:A570), "NA")</f>
        <v>NA</v>
      </c>
      <c r="H571" s="31" t="str">
        <f ca="1">IF(B570&lt;TODAY(), AVERAGE(E$8:E570), "NA")</f>
        <v>NA</v>
      </c>
      <c r="I571" s="39" t="str">
        <f ca="1">IF(B570&lt;TODAY(), (SUMPRODUCT(A$8:A570,E$8:E570) - G571*SUM(E$8:E570) - H571*SUM(A$8:A570) + (A571-7)*G571*H571)/(SUMPRODUCT(A$8:A570,A$8:A570) - 2*G571*SUM(A$8:A570) + (A571-7)*G571*G571), "NA")</f>
        <v>NA</v>
      </c>
      <c r="J571" s="40" t="str">
        <f t="shared" ca="1" si="26"/>
        <v>NA</v>
      </c>
    </row>
    <row r="572" spans="1:10" x14ac:dyDescent="0.2">
      <c r="A572" s="2">
        <v>571</v>
      </c>
      <c r="B572" s="29">
        <v>44756</v>
      </c>
      <c r="C572" s="30"/>
      <c r="D572" s="30" t="str">
        <f t="shared" ca="1" si="24"/>
        <v>NA</v>
      </c>
      <c r="E572" s="31" t="str">
        <f t="shared" ca="1" si="25"/>
        <v>NA</v>
      </c>
      <c r="F572" s="66"/>
      <c r="G572" s="33" t="str">
        <f ca="1">IF(B571&lt;TODAY(), AVERAGE(A$8:A571), "NA")</f>
        <v>NA</v>
      </c>
      <c r="H572" s="31" t="str">
        <f ca="1">IF(B571&lt;TODAY(), AVERAGE(E$8:E571), "NA")</f>
        <v>NA</v>
      </c>
      <c r="I572" s="39" t="str">
        <f ca="1">IF(B571&lt;TODAY(), (SUMPRODUCT(A$8:A571,E$8:E571) - G572*SUM(E$8:E571) - H572*SUM(A$8:A571) + (A572-7)*G572*H572)/(SUMPRODUCT(A$8:A571,A$8:A571) - 2*G572*SUM(A$8:A571) + (A572-7)*G572*G572), "NA")</f>
        <v>NA</v>
      </c>
      <c r="J572" s="40" t="str">
        <f t="shared" ca="1" si="26"/>
        <v>NA</v>
      </c>
    </row>
    <row r="573" spans="1:10" x14ac:dyDescent="0.2">
      <c r="A573" s="2">
        <v>572</v>
      </c>
      <c r="B573" s="29">
        <v>44757</v>
      </c>
      <c r="C573" s="30"/>
      <c r="D573" s="30" t="str">
        <f t="shared" ca="1" si="24"/>
        <v>NA</v>
      </c>
      <c r="E573" s="31" t="str">
        <f t="shared" ca="1" si="25"/>
        <v>NA</v>
      </c>
      <c r="F573" s="66"/>
      <c r="G573" s="33" t="str">
        <f ca="1">IF(B572&lt;TODAY(), AVERAGE(A$8:A572), "NA")</f>
        <v>NA</v>
      </c>
      <c r="H573" s="31" t="str">
        <f ca="1">IF(B572&lt;TODAY(), AVERAGE(E$8:E572), "NA")</f>
        <v>NA</v>
      </c>
      <c r="I573" s="39" t="str">
        <f ca="1">IF(B572&lt;TODAY(), (SUMPRODUCT(A$8:A572,E$8:E572) - G573*SUM(E$8:E572) - H573*SUM(A$8:A572) + (A573-7)*G573*H573)/(SUMPRODUCT(A$8:A572,A$8:A572) - 2*G573*SUM(A$8:A572) + (A573-7)*G573*G573), "NA")</f>
        <v>NA</v>
      </c>
      <c r="J573" s="40" t="str">
        <f t="shared" ca="1" si="26"/>
        <v>NA</v>
      </c>
    </row>
    <row r="574" spans="1:10" x14ac:dyDescent="0.2">
      <c r="A574" s="2">
        <v>573</v>
      </c>
      <c r="B574" s="29">
        <v>44758</v>
      </c>
      <c r="C574" s="30"/>
      <c r="D574" s="30" t="str">
        <f t="shared" ca="1" si="24"/>
        <v>NA</v>
      </c>
      <c r="E574" s="31" t="str">
        <f t="shared" ca="1" si="25"/>
        <v>NA</v>
      </c>
      <c r="F574" s="66"/>
      <c r="G574" s="33" t="str">
        <f ca="1">IF(B573&lt;TODAY(), AVERAGE(A$8:A573), "NA")</f>
        <v>NA</v>
      </c>
      <c r="H574" s="31" t="str">
        <f ca="1">IF(B573&lt;TODAY(), AVERAGE(E$8:E573), "NA")</f>
        <v>NA</v>
      </c>
      <c r="I574" s="39" t="str">
        <f ca="1">IF(B573&lt;TODAY(), (SUMPRODUCT(A$8:A573,E$8:E573) - G574*SUM(E$8:E573) - H574*SUM(A$8:A573) + (A574-7)*G574*H574)/(SUMPRODUCT(A$8:A573,A$8:A573) - 2*G574*SUM(A$8:A573) + (A574-7)*G574*G574), "NA")</f>
        <v>NA</v>
      </c>
      <c r="J574" s="40" t="str">
        <f t="shared" ca="1" si="26"/>
        <v>NA</v>
      </c>
    </row>
    <row r="575" spans="1:10" x14ac:dyDescent="0.2">
      <c r="A575" s="2">
        <v>574</v>
      </c>
      <c r="B575" s="29">
        <v>44759</v>
      </c>
      <c r="C575" s="30"/>
      <c r="D575" s="30" t="str">
        <f t="shared" ca="1" si="24"/>
        <v>NA</v>
      </c>
      <c r="E575" s="31" t="str">
        <f t="shared" ca="1" si="25"/>
        <v>NA</v>
      </c>
      <c r="F575" s="66"/>
      <c r="G575" s="33" t="str">
        <f ca="1">IF(B574&lt;TODAY(), AVERAGE(A$8:A574), "NA")</f>
        <v>NA</v>
      </c>
      <c r="H575" s="31" t="str">
        <f ca="1">IF(B574&lt;TODAY(), AVERAGE(E$8:E574), "NA")</f>
        <v>NA</v>
      </c>
      <c r="I575" s="39" t="str">
        <f ca="1">IF(B574&lt;TODAY(), (SUMPRODUCT(A$8:A574,E$8:E574) - G575*SUM(E$8:E574) - H575*SUM(A$8:A574) + (A575-7)*G575*H575)/(SUMPRODUCT(A$8:A574,A$8:A574) - 2*G575*SUM(A$8:A574) + (A575-7)*G575*G575), "NA")</f>
        <v>NA</v>
      </c>
      <c r="J575" s="40" t="str">
        <f t="shared" ca="1" si="26"/>
        <v>NA</v>
      </c>
    </row>
    <row r="576" spans="1:10" x14ac:dyDescent="0.2">
      <c r="A576" s="2">
        <v>575</v>
      </c>
      <c r="B576" s="29">
        <v>44760</v>
      </c>
      <c r="C576" s="30"/>
      <c r="D576" s="30" t="str">
        <f t="shared" ca="1" si="24"/>
        <v>NA</v>
      </c>
      <c r="E576" s="31" t="str">
        <f t="shared" ca="1" si="25"/>
        <v>NA</v>
      </c>
      <c r="F576" s="66"/>
      <c r="G576" s="33" t="str">
        <f ca="1">IF(B575&lt;TODAY(), AVERAGE(A$8:A575), "NA")</f>
        <v>NA</v>
      </c>
      <c r="H576" s="31" t="str">
        <f ca="1">IF(B575&lt;TODAY(), AVERAGE(E$8:E575), "NA")</f>
        <v>NA</v>
      </c>
      <c r="I576" s="39" t="str">
        <f ca="1">IF(B575&lt;TODAY(), (SUMPRODUCT(A$8:A575,E$8:E575) - G576*SUM(E$8:E575) - H576*SUM(A$8:A575) + (A576-7)*G576*H576)/(SUMPRODUCT(A$8:A575,A$8:A575) - 2*G576*SUM(A$8:A575) + (A576-7)*G576*G576), "NA")</f>
        <v>NA</v>
      </c>
      <c r="J576" s="40" t="str">
        <f t="shared" ca="1" si="26"/>
        <v>NA</v>
      </c>
    </row>
    <row r="577" spans="1:10" x14ac:dyDescent="0.2">
      <c r="A577" s="2">
        <v>576</v>
      </c>
      <c r="B577" s="29">
        <v>44761</v>
      </c>
      <c r="C577" s="30"/>
      <c r="D577" s="30" t="str">
        <f t="shared" ca="1" si="24"/>
        <v>NA</v>
      </c>
      <c r="E577" s="31" t="str">
        <f t="shared" ca="1" si="25"/>
        <v>NA</v>
      </c>
      <c r="F577" s="66"/>
      <c r="G577" s="33" t="str">
        <f ca="1">IF(B576&lt;TODAY(), AVERAGE(A$8:A576), "NA")</f>
        <v>NA</v>
      </c>
      <c r="H577" s="31" t="str">
        <f ca="1">IF(B576&lt;TODAY(), AVERAGE(E$8:E576), "NA")</f>
        <v>NA</v>
      </c>
      <c r="I577" s="39" t="str">
        <f ca="1">IF(B576&lt;TODAY(), (SUMPRODUCT(A$8:A576,E$8:E576) - G577*SUM(E$8:E576) - H577*SUM(A$8:A576) + (A577-7)*G577*H577)/(SUMPRODUCT(A$8:A576,A$8:A576) - 2*G577*SUM(A$8:A576) + (A577-7)*G577*G577), "NA")</f>
        <v>NA</v>
      </c>
      <c r="J577" s="40" t="str">
        <f t="shared" ca="1" si="26"/>
        <v>NA</v>
      </c>
    </row>
    <row r="578" spans="1:10" x14ac:dyDescent="0.2">
      <c r="A578" s="2">
        <v>577</v>
      </c>
      <c r="B578" s="29">
        <v>44762</v>
      </c>
      <c r="C578" s="30"/>
      <c r="D578" s="30" t="str">
        <f t="shared" ca="1" si="24"/>
        <v>NA</v>
      </c>
      <c r="E578" s="31" t="str">
        <f t="shared" ca="1" si="25"/>
        <v>NA</v>
      </c>
      <c r="F578" s="66"/>
      <c r="G578" s="33" t="str">
        <f ca="1">IF(B577&lt;TODAY(), AVERAGE(A$8:A577), "NA")</f>
        <v>NA</v>
      </c>
      <c r="H578" s="31" t="str">
        <f ca="1">IF(B577&lt;TODAY(), AVERAGE(E$8:E577), "NA")</f>
        <v>NA</v>
      </c>
      <c r="I578" s="39" t="str">
        <f ca="1">IF(B577&lt;TODAY(), (SUMPRODUCT(A$8:A577,E$8:E577) - G578*SUM(E$8:E577) - H578*SUM(A$8:A577) + (A578-7)*G578*H578)/(SUMPRODUCT(A$8:A577,A$8:A577) - 2*G578*SUM(A$8:A577) + (A578-7)*G578*G578), "NA")</f>
        <v>NA</v>
      </c>
      <c r="J578" s="40" t="str">
        <f t="shared" ca="1" si="26"/>
        <v>NA</v>
      </c>
    </row>
    <row r="579" spans="1:10" x14ac:dyDescent="0.2">
      <c r="A579" s="2">
        <v>578</v>
      </c>
      <c r="B579" s="29">
        <v>44763</v>
      </c>
      <c r="C579" s="30"/>
      <c r="D579" s="30" t="str">
        <f t="shared" ref="D579:D642" ca="1" si="27">IF(B579&lt;TODAY(), C579-C578, "NA")</f>
        <v>NA</v>
      </c>
      <c r="E579" s="31" t="str">
        <f t="shared" ca="1" si="25"/>
        <v>NA</v>
      </c>
      <c r="F579" s="66"/>
      <c r="G579" s="33" t="str">
        <f ca="1">IF(B578&lt;TODAY(), AVERAGE(A$8:A578), "NA")</f>
        <v>NA</v>
      </c>
      <c r="H579" s="31" t="str">
        <f ca="1">IF(B578&lt;TODAY(), AVERAGE(E$8:E578), "NA")</f>
        <v>NA</v>
      </c>
      <c r="I579" s="39" t="str">
        <f ca="1">IF(B578&lt;TODAY(), (SUMPRODUCT(A$8:A578,E$8:E578) - G579*SUM(E$8:E578) - H579*SUM(A$8:A578) + (A579-7)*G579*H579)/(SUMPRODUCT(A$8:A578,A$8:A578) - 2*G579*SUM(A$8:A578) + (A579-7)*G579*G579), "NA")</f>
        <v>NA</v>
      </c>
      <c r="J579" s="40" t="str">
        <f t="shared" ca="1" si="26"/>
        <v>NA</v>
      </c>
    </row>
    <row r="580" spans="1:10" x14ac:dyDescent="0.2">
      <c r="A580" s="2">
        <v>579</v>
      </c>
      <c r="B580" s="29">
        <v>44764</v>
      </c>
      <c r="C580" s="30"/>
      <c r="D580" s="30" t="str">
        <f t="shared" ca="1" si="27"/>
        <v>NA</v>
      </c>
      <c r="E580" s="31" t="str">
        <f t="shared" ca="1" si="25"/>
        <v>NA</v>
      </c>
      <c r="F580" s="66"/>
      <c r="G580" s="33" t="str">
        <f ca="1">IF(B579&lt;TODAY(), AVERAGE(A$8:A579), "NA")</f>
        <v>NA</v>
      </c>
      <c r="H580" s="31" t="str">
        <f ca="1">IF(B579&lt;TODAY(), AVERAGE(E$8:E579), "NA")</f>
        <v>NA</v>
      </c>
      <c r="I580" s="39" t="str">
        <f ca="1">IF(B579&lt;TODAY(), (SUMPRODUCT(A$8:A579,E$8:E579) - G580*SUM(E$8:E579) - H580*SUM(A$8:A579) + (A580-7)*G580*H580)/(SUMPRODUCT(A$8:A579,A$8:A579) - 2*G580*SUM(A$8:A579) + (A580-7)*G580*G580), "NA")</f>
        <v>NA</v>
      </c>
      <c r="J580" s="40" t="str">
        <f t="shared" ca="1" si="26"/>
        <v>NA</v>
      </c>
    </row>
    <row r="581" spans="1:10" x14ac:dyDescent="0.2">
      <c r="A581" s="2">
        <v>580</v>
      </c>
      <c r="B581" s="29">
        <v>44765</v>
      </c>
      <c r="C581" s="30"/>
      <c r="D581" s="30" t="str">
        <f t="shared" ca="1" si="27"/>
        <v>NA</v>
      </c>
      <c r="E581" s="31" t="str">
        <f t="shared" ca="1" si="25"/>
        <v>NA</v>
      </c>
      <c r="F581" s="66"/>
      <c r="G581" s="33" t="str">
        <f ca="1">IF(B580&lt;TODAY(), AVERAGE(A$8:A580), "NA")</f>
        <v>NA</v>
      </c>
      <c r="H581" s="31" t="str">
        <f ca="1">IF(B580&lt;TODAY(), AVERAGE(E$8:E580), "NA")</f>
        <v>NA</v>
      </c>
      <c r="I581" s="39" t="str">
        <f ca="1">IF(B580&lt;TODAY(), (SUMPRODUCT(A$8:A580,E$8:E580) - G581*SUM(E$8:E580) - H581*SUM(A$8:A580) + (A581-7)*G581*H581)/(SUMPRODUCT(A$8:A580,A$8:A580) - 2*G581*SUM(A$8:A580) + (A581-7)*G581*G581), "NA")</f>
        <v>NA</v>
      </c>
      <c r="J581" s="40" t="str">
        <f t="shared" ca="1" si="26"/>
        <v>NA</v>
      </c>
    </row>
    <row r="582" spans="1:10" x14ac:dyDescent="0.2">
      <c r="A582" s="2">
        <v>581</v>
      </c>
      <c r="B582" s="29">
        <v>44766</v>
      </c>
      <c r="C582" s="30"/>
      <c r="D582" s="30" t="str">
        <f t="shared" ca="1" si="27"/>
        <v>NA</v>
      </c>
      <c r="E582" s="31" t="str">
        <f t="shared" ca="1" si="25"/>
        <v>NA</v>
      </c>
      <c r="F582" s="66"/>
      <c r="G582" s="33" t="str">
        <f ca="1">IF(B581&lt;TODAY(), AVERAGE(A$8:A581), "NA")</f>
        <v>NA</v>
      </c>
      <c r="H582" s="31" t="str">
        <f ca="1">IF(B581&lt;TODAY(), AVERAGE(E$8:E581), "NA")</f>
        <v>NA</v>
      </c>
      <c r="I582" s="39" t="str">
        <f ca="1">IF(B581&lt;TODAY(), (SUMPRODUCT(A$8:A581,E$8:E581) - G582*SUM(E$8:E581) - H582*SUM(A$8:A581) + (A582-7)*G582*H582)/(SUMPRODUCT(A$8:A581,A$8:A581) - 2*G582*SUM(A$8:A581) + (A582-7)*G582*G582), "NA")</f>
        <v>NA</v>
      </c>
      <c r="J582" s="40" t="str">
        <f t="shared" ca="1" si="26"/>
        <v>NA</v>
      </c>
    </row>
    <row r="583" spans="1:10" x14ac:dyDescent="0.2">
      <c r="A583" s="2">
        <v>582</v>
      </c>
      <c r="B583" s="29">
        <v>44767</v>
      </c>
      <c r="C583" s="30"/>
      <c r="D583" s="30" t="str">
        <f t="shared" ca="1" si="27"/>
        <v>NA</v>
      </c>
      <c r="E583" s="31" t="str">
        <f t="shared" ca="1" si="25"/>
        <v>NA</v>
      </c>
      <c r="F583" s="66"/>
      <c r="G583" s="33" t="str">
        <f ca="1">IF(B582&lt;TODAY(), AVERAGE(A$8:A582), "NA")</f>
        <v>NA</v>
      </c>
      <c r="H583" s="31" t="str">
        <f ca="1">IF(B582&lt;TODAY(), AVERAGE(E$8:E582), "NA")</f>
        <v>NA</v>
      </c>
      <c r="I583" s="39" t="str">
        <f ca="1">IF(B582&lt;TODAY(), (SUMPRODUCT(A$8:A582,E$8:E582) - G583*SUM(E$8:E582) - H583*SUM(A$8:A582) + (A583-7)*G583*H583)/(SUMPRODUCT(A$8:A582,A$8:A582) - 2*G583*SUM(A$8:A582) + (A583-7)*G583*G583), "NA")</f>
        <v>NA</v>
      </c>
      <c r="J583" s="40" t="str">
        <f t="shared" ca="1" si="26"/>
        <v>NA</v>
      </c>
    </row>
    <row r="584" spans="1:10" x14ac:dyDescent="0.2">
      <c r="A584" s="2">
        <v>583</v>
      </c>
      <c r="B584" s="29">
        <v>44768</v>
      </c>
      <c r="C584" s="30"/>
      <c r="D584" s="30" t="str">
        <f t="shared" ca="1" si="27"/>
        <v>NA</v>
      </c>
      <c r="E584" s="31" t="str">
        <f t="shared" ca="1" si="25"/>
        <v>NA</v>
      </c>
      <c r="F584" s="66"/>
      <c r="G584" s="33" t="str">
        <f ca="1">IF(B583&lt;TODAY(), AVERAGE(A$8:A583), "NA")</f>
        <v>NA</v>
      </c>
      <c r="H584" s="31" t="str">
        <f ca="1">IF(B583&lt;TODAY(), AVERAGE(E$8:E583), "NA")</f>
        <v>NA</v>
      </c>
      <c r="I584" s="39" t="str">
        <f ca="1">IF(B583&lt;TODAY(), (SUMPRODUCT(A$8:A583,E$8:E583) - G584*SUM(E$8:E583) - H584*SUM(A$8:A583) + (A584-7)*G584*H584)/(SUMPRODUCT(A$8:A583,A$8:A583) - 2*G584*SUM(A$8:A583) + (A584-7)*G584*G584), "NA")</f>
        <v>NA</v>
      </c>
      <c r="J584" s="40" t="str">
        <f t="shared" ca="1" si="26"/>
        <v>NA</v>
      </c>
    </row>
    <row r="585" spans="1:10" x14ac:dyDescent="0.2">
      <c r="A585" s="2">
        <v>584</v>
      </c>
      <c r="B585" s="29">
        <v>44769</v>
      </c>
      <c r="C585" s="30"/>
      <c r="D585" s="30" t="str">
        <f t="shared" ca="1" si="27"/>
        <v>NA</v>
      </c>
      <c r="E585" s="31" t="str">
        <f t="shared" ref="E585:E648" ca="1" si="28">IF(B585&lt;TODAY(), AVERAGE(D579:D585), "NA")</f>
        <v>NA</v>
      </c>
      <c r="F585" s="66"/>
      <c r="G585" s="33" t="str">
        <f ca="1">IF(B584&lt;TODAY(), AVERAGE(A$8:A584), "NA")</f>
        <v>NA</v>
      </c>
      <c r="H585" s="31" t="str">
        <f ca="1">IF(B584&lt;TODAY(), AVERAGE(E$8:E584), "NA")</f>
        <v>NA</v>
      </c>
      <c r="I585" s="39" t="str">
        <f ca="1">IF(B584&lt;TODAY(), (SUMPRODUCT(A$8:A584,E$8:E584) - G585*SUM(E$8:E584) - H585*SUM(A$8:A584) + (A585-7)*G585*H585)/(SUMPRODUCT(A$8:A584,A$8:A584) - 2*G585*SUM(A$8:A584) + (A585-7)*G585*G585), "NA")</f>
        <v>NA</v>
      </c>
      <c r="J585" s="40" t="str">
        <f t="shared" ca="1" si="26"/>
        <v>NA</v>
      </c>
    </row>
    <row r="586" spans="1:10" x14ac:dyDescent="0.2">
      <c r="A586" s="2">
        <v>585</v>
      </c>
      <c r="B586" s="29">
        <v>44770</v>
      </c>
      <c r="C586" s="30"/>
      <c r="D586" s="30" t="str">
        <f t="shared" ca="1" si="27"/>
        <v>NA</v>
      </c>
      <c r="E586" s="31" t="str">
        <f t="shared" ca="1" si="28"/>
        <v>NA</v>
      </c>
      <c r="F586" s="66"/>
      <c r="G586" s="33" t="str">
        <f ca="1">IF(B585&lt;TODAY(), AVERAGE(A$8:A585), "NA")</f>
        <v>NA</v>
      </c>
      <c r="H586" s="31" t="str">
        <f ca="1">IF(B585&lt;TODAY(), AVERAGE(E$8:E585), "NA")</f>
        <v>NA</v>
      </c>
      <c r="I586" s="39" t="str">
        <f ca="1">IF(B585&lt;TODAY(), (SUMPRODUCT(A$8:A585,E$8:E585) - G586*SUM(E$8:E585) - H586*SUM(A$8:A585) + (A586-7)*G586*H586)/(SUMPRODUCT(A$8:A585,A$8:A585) - 2*G586*SUM(A$8:A585) + (A586-7)*G586*G586), "NA")</f>
        <v>NA</v>
      </c>
      <c r="J586" s="40" t="str">
        <f t="shared" ca="1" si="26"/>
        <v>NA</v>
      </c>
    </row>
    <row r="587" spans="1:10" x14ac:dyDescent="0.2">
      <c r="A587" s="2">
        <v>586</v>
      </c>
      <c r="B587" s="29">
        <v>44771</v>
      </c>
      <c r="C587" s="30"/>
      <c r="D587" s="30" t="str">
        <f t="shared" ca="1" si="27"/>
        <v>NA</v>
      </c>
      <c r="E587" s="31" t="str">
        <f t="shared" ca="1" si="28"/>
        <v>NA</v>
      </c>
      <c r="F587" s="66"/>
      <c r="G587" s="33" t="str">
        <f ca="1">IF(B586&lt;TODAY(), AVERAGE(A$8:A586), "NA")</f>
        <v>NA</v>
      </c>
      <c r="H587" s="31" t="str">
        <f ca="1">IF(B586&lt;TODAY(), AVERAGE(E$8:E586), "NA")</f>
        <v>NA</v>
      </c>
      <c r="I587" s="39" t="str">
        <f ca="1">IF(B586&lt;TODAY(), (SUMPRODUCT(A$8:A586,E$8:E586) - G587*SUM(E$8:E586) - H587*SUM(A$8:A586) + (A587-7)*G587*H587)/(SUMPRODUCT(A$8:A586,A$8:A586) - 2*G587*SUM(A$8:A586) + (A587-7)*G587*G587), "NA")</f>
        <v>NA</v>
      </c>
      <c r="J587" s="40" t="str">
        <f t="shared" ref="J587:J650" ca="1" si="29">IF(B586&lt;TODAY(), H587-I587*G587, "NA")</f>
        <v>NA</v>
      </c>
    </row>
    <row r="588" spans="1:10" x14ac:dyDescent="0.2">
      <c r="A588" s="2">
        <v>587</v>
      </c>
      <c r="B588" s="29">
        <v>44772</v>
      </c>
      <c r="C588" s="30"/>
      <c r="D588" s="30" t="str">
        <f t="shared" ca="1" si="27"/>
        <v>NA</v>
      </c>
      <c r="E588" s="31" t="str">
        <f t="shared" ca="1" si="28"/>
        <v>NA</v>
      </c>
      <c r="F588" s="66"/>
      <c r="G588" s="33" t="str">
        <f ca="1">IF(B587&lt;TODAY(), AVERAGE(A$8:A587), "NA")</f>
        <v>NA</v>
      </c>
      <c r="H588" s="31" t="str">
        <f ca="1">IF(B587&lt;TODAY(), AVERAGE(E$8:E587), "NA")</f>
        <v>NA</v>
      </c>
      <c r="I588" s="39" t="str">
        <f ca="1">IF(B587&lt;TODAY(), (SUMPRODUCT(A$8:A587,E$8:E587) - G588*SUM(E$8:E587) - H588*SUM(A$8:A587) + (A588-7)*G588*H588)/(SUMPRODUCT(A$8:A587,A$8:A587) - 2*G588*SUM(A$8:A587) + (A588-7)*G588*G588), "NA")</f>
        <v>NA</v>
      </c>
      <c r="J588" s="40" t="str">
        <f t="shared" ca="1" si="29"/>
        <v>NA</v>
      </c>
    </row>
    <row r="589" spans="1:10" x14ac:dyDescent="0.2">
      <c r="A589" s="2">
        <v>588</v>
      </c>
      <c r="B589" s="29">
        <v>44773</v>
      </c>
      <c r="C589" s="30"/>
      <c r="D589" s="30" t="str">
        <f t="shared" ca="1" si="27"/>
        <v>NA</v>
      </c>
      <c r="E589" s="31" t="str">
        <f t="shared" ca="1" si="28"/>
        <v>NA</v>
      </c>
      <c r="F589" s="66"/>
      <c r="G589" s="33" t="str">
        <f ca="1">IF(B588&lt;TODAY(), AVERAGE(A$8:A588), "NA")</f>
        <v>NA</v>
      </c>
      <c r="H589" s="31" t="str">
        <f ca="1">IF(B588&lt;TODAY(), AVERAGE(E$8:E588), "NA")</f>
        <v>NA</v>
      </c>
      <c r="I589" s="39" t="str">
        <f ca="1">IF(B588&lt;TODAY(), (SUMPRODUCT(A$8:A588,E$8:E588) - G589*SUM(E$8:E588) - H589*SUM(A$8:A588) + (A589-7)*G589*H589)/(SUMPRODUCT(A$8:A588,A$8:A588) - 2*G589*SUM(A$8:A588) + (A589-7)*G589*G589), "NA")</f>
        <v>NA</v>
      </c>
      <c r="J589" s="40" t="str">
        <f t="shared" ca="1" si="29"/>
        <v>NA</v>
      </c>
    </row>
    <row r="590" spans="1:10" x14ac:dyDescent="0.2">
      <c r="A590" s="2">
        <v>589</v>
      </c>
      <c r="B590" s="29">
        <v>44774</v>
      </c>
      <c r="C590" s="30"/>
      <c r="D590" s="30" t="str">
        <f t="shared" ca="1" si="27"/>
        <v>NA</v>
      </c>
      <c r="E590" s="31" t="str">
        <f t="shared" ca="1" si="28"/>
        <v>NA</v>
      </c>
      <c r="F590" s="66"/>
      <c r="G590" s="33" t="str">
        <f ca="1">IF(B589&lt;TODAY(), AVERAGE(A$8:A589), "NA")</f>
        <v>NA</v>
      </c>
      <c r="H590" s="31" t="str">
        <f ca="1">IF(B589&lt;TODAY(), AVERAGE(E$8:E589), "NA")</f>
        <v>NA</v>
      </c>
      <c r="I590" s="39" t="str">
        <f ca="1">IF(B589&lt;TODAY(), (SUMPRODUCT(A$8:A589,E$8:E589) - G590*SUM(E$8:E589) - H590*SUM(A$8:A589) + (A590-7)*G590*H590)/(SUMPRODUCT(A$8:A589,A$8:A589) - 2*G590*SUM(A$8:A589) + (A590-7)*G590*G590), "NA")</f>
        <v>NA</v>
      </c>
      <c r="J590" s="40" t="str">
        <f t="shared" ca="1" si="29"/>
        <v>NA</v>
      </c>
    </row>
    <row r="591" spans="1:10" x14ac:dyDescent="0.2">
      <c r="A591" s="2">
        <v>590</v>
      </c>
      <c r="B591" s="29">
        <v>44775</v>
      </c>
      <c r="C591" s="30"/>
      <c r="D591" s="30" t="str">
        <f t="shared" ca="1" si="27"/>
        <v>NA</v>
      </c>
      <c r="E591" s="31" t="str">
        <f t="shared" ca="1" si="28"/>
        <v>NA</v>
      </c>
      <c r="F591" s="66"/>
      <c r="G591" s="33" t="str">
        <f ca="1">IF(B590&lt;TODAY(), AVERAGE(A$8:A590), "NA")</f>
        <v>NA</v>
      </c>
      <c r="H591" s="31" t="str">
        <f ca="1">IF(B590&lt;TODAY(), AVERAGE(E$8:E590), "NA")</f>
        <v>NA</v>
      </c>
      <c r="I591" s="39" t="str">
        <f ca="1">IF(B590&lt;TODAY(), (SUMPRODUCT(A$8:A590,E$8:E590) - G591*SUM(E$8:E590) - H591*SUM(A$8:A590) + (A591-7)*G591*H591)/(SUMPRODUCT(A$8:A590,A$8:A590) - 2*G591*SUM(A$8:A590) + (A591-7)*G591*G591), "NA")</f>
        <v>NA</v>
      </c>
      <c r="J591" s="40" t="str">
        <f t="shared" ca="1" si="29"/>
        <v>NA</v>
      </c>
    </row>
    <row r="592" spans="1:10" x14ac:dyDescent="0.2">
      <c r="A592" s="2">
        <v>591</v>
      </c>
      <c r="B592" s="29">
        <v>44776</v>
      </c>
      <c r="C592" s="30"/>
      <c r="D592" s="30" t="str">
        <f t="shared" ca="1" si="27"/>
        <v>NA</v>
      </c>
      <c r="E592" s="31" t="str">
        <f t="shared" ca="1" si="28"/>
        <v>NA</v>
      </c>
      <c r="F592" s="66"/>
      <c r="G592" s="33" t="str">
        <f ca="1">IF(B591&lt;TODAY(), AVERAGE(A$8:A591), "NA")</f>
        <v>NA</v>
      </c>
      <c r="H592" s="31" t="str">
        <f ca="1">IF(B591&lt;TODAY(), AVERAGE(E$8:E591), "NA")</f>
        <v>NA</v>
      </c>
      <c r="I592" s="39" t="str">
        <f ca="1">IF(B591&lt;TODAY(), (SUMPRODUCT(A$8:A591,E$8:E591) - G592*SUM(E$8:E591) - H592*SUM(A$8:A591) + (A592-7)*G592*H592)/(SUMPRODUCT(A$8:A591,A$8:A591) - 2*G592*SUM(A$8:A591) + (A592-7)*G592*G592), "NA")</f>
        <v>NA</v>
      </c>
      <c r="J592" s="40" t="str">
        <f t="shared" ca="1" si="29"/>
        <v>NA</v>
      </c>
    </row>
    <row r="593" spans="1:10" x14ac:dyDescent="0.2">
      <c r="A593" s="2">
        <v>592</v>
      </c>
      <c r="B593" s="29">
        <v>44777</v>
      </c>
      <c r="C593" s="30"/>
      <c r="D593" s="30" t="str">
        <f t="shared" ca="1" si="27"/>
        <v>NA</v>
      </c>
      <c r="E593" s="31" t="str">
        <f t="shared" ca="1" si="28"/>
        <v>NA</v>
      </c>
      <c r="F593" s="66"/>
      <c r="G593" s="33" t="str">
        <f ca="1">IF(B592&lt;TODAY(), AVERAGE(A$8:A592), "NA")</f>
        <v>NA</v>
      </c>
      <c r="H593" s="31" t="str">
        <f ca="1">IF(B592&lt;TODAY(), AVERAGE(E$8:E592), "NA")</f>
        <v>NA</v>
      </c>
      <c r="I593" s="39" t="str">
        <f ca="1">IF(B592&lt;TODAY(), (SUMPRODUCT(A$8:A592,E$8:E592) - G593*SUM(E$8:E592) - H593*SUM(A$8:A592) + (A593-7)*G593*H593)/(SUMPRODUCT(A$8:A592,A$8:A592) - 2*G593*SUM(A$8:A592) + (A593-7)*G593*G593), "NA")</f>
        <v>NA</v>
      </c>
      <c r="J593" s="40" t="str">
        <f t="shared" ca="1" si="29"/>
        <v>NA</v>
      </c>
    </row>
    <row r="594" spans="1:10" x14ac:dyDescent="0.2">
      <c r="A594" s="2">
        <v>593</v>
      </c>
      <c r="B594" s="29">
        <v>44778</v>
      </c>
      <c r="C594" s="30"/>
      <c r="D594" s="30" t="str">
        <f t="shared" ca="1" si="27"/>
        <v>NA</v>
      </c>
      <c r="E594" s="31" t="str">
        <f t="shared" ca="1" si="28"/>
        <v>NA</v>
      </c>
      <c r="F594" s="66"/>
      <c r="G594" s="33" t="str">
        <f ca="1">IF(B593&lt;TODAY(), AVERAGE(A$8:A593), "NA")</f>
        <v>NA</v>
      </c>
      <c r="H594" s="31" t="str">
        <f ca="1">IF(B593&lt;TODAY(), AVERAGE(E$8:E593), "NA")</f>
        <v>NA</v>
      </c>
      <c r="I594" s="39" t="str">
        <f ca="1">IF(B593&lt;TODAY(), (SUMPRODUCT(A$8:A593,E$8:E593) - G594*SUM(E$8:E593) - H594*SUM(A$8:A593) + (A594-7)*G594*H594)/(SUMPRODUCT(A$8:A593,A$8:A593) - 2*G594*SUM(A$8:A593) + (A594-7)*G594*G594), "NA")</f>
        <v>NA</v>
      </c>
      <c r="J594" s="40" t="str">
        <f t="shared" ca="1" si="29"/>
        <v>NA</v>
      </c>
    </row>
    <row r="595" spans="1:10" x14ac:dyDescent="0.2">
      <c r="A595" s="2">
        <v>594</v>
      </c>
      <c r="B595" s="29">
        <v>44779</v>
      </c>
      <c r="C595" s="30"/>
      <c r="D595" s="30" t="str">
        <f t="shared" ca="1" si="27"/>
        <v>NA</v>
      </c>
      <c r="E595" s="31" t="str">
        <f t="shared" ca="1" si="28"/>
        <v>NA</v>
      </c>
      <c r="F595" s="66"/>
      <c r="G595" s="33" t="str">
        <f ca="1">IF(B594&lt;TODAY(), AVERAGE(A$8:A594), "NA")</f>
        <v>NA</v>
      </c>
      <c r="H595" s="31" t="str">
        <f ca="1">IF(B594&lt;TODAY(), AVERAGE(E$8:E594), "NA")</f>
        <v>NA</v>
      </c>
      <c r="I595" s="39" t="str">
        <f ca="1">IF(B594&lt;TODAY(), (SUMPRODUCT(A$8:A594,E$8:E594) - G595*SUM(E$8:E594) - H595*SUM(A$8:A594) + (A595-7)*G595*H595)/(SUMPRODUCT(A$8:A594,A$8:A594) - 2*G595*SUM(A$8:A594) + (A595-7)*G595*G595), "NA")</f>
        <v>NA</v>
      </c>
      <c r="J595" s="40" t="str">
        <f t="shared" ca="1" si="29"/>
        <v>NA</v>
      </c>
    </row>
    <row r="596" spans="1:10" x14ac:dyDescent="0.2">
      <c r="A596" s="2">
        <v>595</v>
      </c>
      <c r="B596" s="29">
        <v>44780</v>
      </c>
      <c r="C596" s="30"/>
      <c r="D596" s="30" t="str">
        <f t="shared" ca="1" si="27"/>
        <v>NA</v>
      </c>
      <c r="E596" s="31" t="str">
        <f t="shared" ca="1" si="28"/>
        <v>NA</v>
      </c>
      <c r="F596" s="66"/>
      <c r="G596" s="33" t="str">
        <f ca="1">IF(B595&lt;TODAY(), AVERAGE(A$8:A595), "NA")</f>
        <v>NA</v>
      </c>
      <c r="H596" s="31" t="str">
        <f ca="1">IF(B595&lt;TODAY(), AVERAGE(E$8:E595), "NA")</f>
        <v>NA</v>
      </c>
      <c r="I596" s="39" t="str">
        <f ca="1">IF(B595&lt;TODAY(), (SUMPRODUCT(A$8:A595,E$8:E595) - G596*SUM(E$8:E595) - H596*SUM(A$8:A595) + (A596-7)*G596*H596)/(SUMPRODUCT(A$8:A595,A$8:A595) - 2*G596*SUM(A$8:A595) + (A596-7)*G596*G596), "NA")</f>
        <v>NA</v>
      </c>
      <c r="J596" s="40" t="str">
        <f t="shared" ca="1" si="29"/>
        <v>NA</v>
      </c>
    </row>
    <row r="597" spans="1:10" x14ac:dyDescent="0.2">
      <c r="A597" s="2">
        <v>596</v>
      </c>
      <c r="B597" s="29">
        <v>44781</v>
      </c>
      <c r="C597" s="30"/>
      <c r="D597" s="30" t="str">
        <f t="shared" ca="1" si="27"/>
        <v>NA</v>
      </c>
      <c r="E597" s="31" t="str">
        <f t="shared" ca="1" si="28"/>
        <v>NA</v>
      </c>
      <c r="F597" s="66"/>
      <c r="G597" s="33" t="str">
        <f ca="1">IF(B596&lt;TODAY(), AVERAGE(A$8:A596), "NA")</f>
        <v>NA</v>
      </c>
      <c r="H597" s="31" t="str">
        <f ca="1">IF(B596&lt;TODAY(), AVERAGE(E$8:E596), "NA")</f>
        <v>NA</v>
      </c>
      <c r="I597" s="39" t="str">
        <f ca="1">IF(B596&lt;TODAY(), (SUMPRODUCT(A$8:A596,E$8:E596) - G597*SUM(E$8:E596) - H597*SUM(A$8:A596) + (A597-7)*G597*H597)/(SUMPRODUCT(A$8:A596,A$8:A596) - 2*G597*SUM(A$8:A596) + (A597-7)*G597*G597), "NA")</f>
        <v>NA</v>
      </c>
      <c r="J597" s="40" t="str">
        <f t="shared" ca="1" si="29"/>
        <v>NA</v>
      </c>
    </row>
    <row r="598" spans="1:10" x14ac:dyDescent="0.2">
      <c r="A598" s="2">
        <v>597</v>
      </c>
      <c r="B598" s="29">
        <v>44782</v>
      </c>
      <c r="C598" s="30"/>
      <c r="D598" s="30" t="str">
        <f t="shared" ca="1" si="27"/>
        <v>NA</v>
      </c>
      <c r="E598" s="31" t="str">
        <f t="shared" ca="1" si="28"/>
        <v>NA</v>
      </c>
      <c r="F598" s="66"/>
      <c r="G598" s="33" t="str">
        <f ca="1">IF(B597&lt;TODAY(), AVERAGE(A$8:A597), "NA")</f>
        <v>NA</v>
      </c>
      <c r="H598" s="31" t="str">
        <f ca="1">IF(B597&lt;TODAY(), AVERAGE(E$8:E597), "NA")</f>
        <v>NA</v>
      </c>
      <c r="I598" s="39" t="str">
        <f ca="1">IF(B597&lt;TODAY(), (SUMPRODUCT(A$8:A597,E$8:E597) - G598*SUM(E$8:E597) - H598*SUM(A$8:A597) + (A598-7)*G598*H598)/(SUMPRODUCT(A$8:A597,A$8:A597) - 2*G598*SUM(A$8:A597) + (A598-7)*G598*G598), "NA")</f>
        <v>NA</v>
      </c>
      <c r="J598" s="40" t="str">
        <f t="shared" ca="1" si="29"/>
        <v>NA</v>
      </c>
    </row>
    <row r="599" spans="1:10" x14ac:dyDescent="0.2">
      <c r="A599" s="2">
        <v>598</v>
      </c>
      <c r="B599" s="29">
        <v>44783</v>
      </c>
      <c r="C599" s="30"/>
      <c r="D599" s="30" t="str">
        <f t="shared" ca="1" si="27"/>
        <v>NA</v>
      </c>
      <c r="E599" s="31" t="str">
        <f t="shared" ca="1" si="28"/>
        <v>NA</v>
      </c>
      <c r="F599" s="66"/>
      <c r="G599" s="33" t="str">
        <f ca="1">IF(B598&lt;TODAY(), AVERAGE(A$8:A598), "NA")</f>
        <v>NA</v>
      </c>
      <c r="H599" s="31" t="str">
        <f ca="1">IF(B598&lt;TODAY(), AVERAGE(E$8:E598), "NA")</f>
        <v>NA</v>
      </c>
      <c r="I599" s="39" t="str">
        <f ca="1">IF(B598&lt;TODAY(), (SUMPRODUCT(A$8:A598,E$8:E598) - G599*SUM(E$8:E598) - H599*SUM(A$8:A598) + (A599-7)*G599*H599)/(SUMPRODUCT(A$8:A598,A$8:A598) - 2*G599*SUM(A$8:A598) + (A599-7)*G599*G599), "NA")</f>
        <v>NA</v>
      </c>
      <c r="J599" s="40" t="str">
        <f t="shared" ca="1" si="29"/>
        <v>NA</v>
      </c>
    </row>
    <row r="600" spans="1:10" x14ac:dyDescent="0.2">
      <c r="A600" s="2">
        <v>599</v>
      </c>
      <c r="B600" s="29">
        <v>44784</v>
      </c>
      <c r="C600" s="30"/>
      <c r="D600" s="30" t="str">
        <f t="shared" ca="1" si="27"/>
        <v>NA</v>
      </c>
      <c r="E600" s="31" t="str">
        <f t="shared" ca="1" si="28"/>
        <v>NA</v>
      </c>
      <c r="F600" s="66"/>
      <c r="G600" s="33" t="str">
        <f ca="1">IF(B599&lt;TODAY(), AVERAGE(A$8:A599), "NA")</f>
        <v>NA</v>
      </c>
      <c r="H600" s="31" t="str">
        <f ca="1">IF(B599&lt;TODAY(), AVERAGE(E$8:E599), "NA")</f>
        <v>NA</v>
      </c>
      <c r="I600" s="39" t="str">
        <f ca="1">IF(B599&lt;TODAY(), (SUMPRODUCT(A$8:A599,E$8:E599) - G600*SUM(E$8:E599) - H600*SUM(A$8:A599) + (A600-7)*G600*H600)/(SUMPRODUCT(A$8:A599,A$8:A599) - 2*G600*SUM(A$8:A599) + (A600-7)*G600*G600), "NA")</f>
        <v>NA</v>
      </c>
      <c r="J600" s="40" t="str">
        <f t="shared" ca="1" si="29"/>
        <v>NA</v>
      </c>
    </row>
    <row r="601" spans="1:10" x14ac:dyDescent="0.2">
      <c r="A601" s="2">
        <v>600</v>
      </c>
      <c r="B601" s="29">
        <v>44785</v>
      </c>
      <c r="C601" s="30"/>
      <c r="D601" s="30" t="str">
        <f t="shared" ca="1" si="27"/>
        <v>NA</v>
      </c>
      <c r="E601" s="31" t="str">
        <f t="shared" ca="1" si="28"/>
        <v>NA</v>
      </c>
      <c r="F601" s="66"/>
      <c r="G601" s="33" t="str">
        <f ca="1">IF(B600&lt;TODAY(), AVERAGE(A$8:A600), "NA")</f>
        <v>NA</v>
      </c>
      <c r="H601" s="31" t="str">
        <f ca="1">IF(B600&lt;TODAY(), AVERAGE(E$8:E600), "NA")</f>
        <v>NA</v>
      </c>
      <c r="I601" s="39" t="str">
        <f ca="1">IF(B600&lt;TODAY(), (SUMPRODUCT(A$8:A600,E$8:E600) - G601*SUM(E$8:E600) - H601*SUM(A$8:A600) + (A601-7)*G601*H601)/(SUMPRODUCT(A$8:A600,A$8:A600) - 2*G601*SUM(A$8:A600) + (A601-7)*G601*G601), "NA")</f>
        <v>NA</v>
      </c>
      <c r="J601" s="40" t="str">
        <f t="shared" ca="1" si="29"/>
        <v>NA</v>
      </c>
    </row>
    <row r="602" spans="1:10" x14ac:dyDescent="0.2">
      <c r="A602" s="2">
        <v>601</v>
      </c>
      <c r="B602" s="29">
        <v>44786</v>
      </c>
      <c r="C602" s="30"/>
      <c r="D602" s="30" t="str">
        <f t="shared" ca="1" si="27"/>
        <v>NA</v>
      </c>
      <c r="E602" s="31" t="str">
        <f t="shared" ca="1" si="28"/>
        <v>NA</v>
      </c>
      <c r="F602" s="66"/>
      <c r="G602" s="33" t="str">
        <f ca="1">IF(B601&lt;TODAY(), AVERAGE(A$8:A601), "NA")</f>
        <v>NA</v>
      </c>
      <c r="H602" s="31" t="str">
        <f ca="1">IF(B601&lt;TODAY(), AVERAGE(E$8:E601), "NA")</f>
        <v>NA</v>
      </c>
      <c r="I602" s="39" t="str">
        <f ca="1">IF(B601&lt;TODAY(), (SUMPRODUCT(A$8:A601,E$8:E601) - G602*SUM(E$8:E601) - H602*SUM(A$8:A601) + (A602-7)*G602*H602)/(SUMPRODUCT(A$8:A601,A$8:A601) - 2*G602*SUM(A$8:A601) + (A602-7)*G602*G602), "NA")</f>
        <v>NA</v>
      </c>
      <c r="J602" s="40" t="str">
        <f t="shared" ca="1" si="29"/>
        <v>NA</v>
      </c>
    </row>
    <row r="603" spans="1:10" x14ac:dyDescent="0.2">
      <c r="A603" s="2">
        <v>602</v>
      </c>
      <c r="B603" s="29">
        <v>44787</v>
      </c>
      <c r="C603" s="30"/>
      <c r="D603" s="30" t="str">
        <f t="shared" ca="1" si="27"/>
        <v>NA</v>
      </c>
      <c r="E603" s="31" t="str">
        <f t="shared" ca="1" si="28"/>
        <v>NA</v>
      </c>
      <c r="F603" s="66"/>
      <c r="G603" s="33" t="str">
        <f ca="1">IF(B602&lt;TODAY(), AVERAGE(A$8:A602), "NA")</f>
        <v>NA</v>
      </c>
      <c r="H603" s="31" t="str">
        <f ca="1">IF(B602&lt;TODAY(), AVERAGE(E$8:E602), "NA")</f>
        <v>NA</v>
      </c>
      <c r="I603" s="39" t="str">
        <f ca="1">IF(B602&lt;TODAY(), (SUMPRODUCT(A$8:A602,E$8:E602) - G603*SUM(E$8:E602) - H603*SUM(A$8:A602) + (A603-7)*G603*H603)/(SUMPRODUCT(A$8:A602,A$8:A602) - 2*G603*SUM(A$8:A602) + (A603-7)*G603*G603), "NA")</f>
        <v>NA</v>
      </c>
      <c r="J603" s="40" t="str">
        <f t="shared" ca="1" si="29"/>
        <v>NA</v>
      </c>
    </row>
    <row r="604" spans="1:10" x14ac:dyDescent="0.2">
      <c r="A604" s="2">
        <v>603</v>
      </c>
      <c r="B604" s="29">
        <v>44788</v>
      </c>
      <c r="C604" s="30"/>
      <c r="D604" s="30" t="str">
        <f t="shared" ca="1" si="27"/>
        <v>NA</v>
      </c>
      <c r="E604" s="31" t="str">
        <f t="shared" ca="1" si="28"/>
        <v>NA</v>
      </c>
      <c r="F604" s="66"/>
      <c r="G604" s="33" t="str">
        <f ca="1">IF(B603&lt;TODAY(), AVERAGE(A$8:A603), "NA")</f>
        <v>NA</v>
      </c>
      <c r="H604" s="31" t="str">
        <f ca="1">IF(B603&lt;TODAY(), AVERAGE(E$8:E603), "NA")</f>
        <v>NA</v>
      </c>
      <c r="I604" s="39" t="str">
        <f ca="1">IF(B603&lt;TODAY(), (SUMPRODUCT(A$8:A603,E$8:E603) - G604*SUM(E$8:E603) - H604*SUM(A$8:A603) + (A604-7)*G604*H604)/(SUMPRODUCT(A$8:A603,A$8:A603) - 2*G604*SUM(A$8:A603) + (A604-7)*G604*G604), "NA")</f>
        <v>NA</v>
      </c>
      <c r="J604" s="40" t="str">
        <f t="shared" ca="1" si="29"/>
        <v>NA</v>
      </c>
    </row>
    <row r="605" spans="1:10" x14ac:dyDescent="0.2">
      <c r="A605" s="2">
        <v>604</v>
      </c>
      <c r="B605" s="29">
        <v>44789</v>
      </c>
      <c r="C605" s="30"/>
      <c r="D605" s="30" t="str">
        <f t="shared" ca="1" si="27"/>
        <v>NA</v>
      </c>
      <c r="E605" s="31" t="str">
        <f t="shared" ca="1" si="28"/>
        <v>NA</v>
      </c>
      <c r="F605" s="66"/>
      <c r="G605" s="33" t="str">
        <f ca="1">IF(B604&lt;TODAY(), AVERAGE(A$8:A604), "NA")</f>
        <v>NA</v>
      </c>
      <c r="H605" s="31" t="str">
        <f ca="1">IF(B604&lt;TODAY(), AVERAGE(E$8:E604), "NA")</f>
        <v>NA</v>
      </c>
      <c r="I605" s="39" t="str">
        <f ca="1">IF(B604&lt;TODAY(), (SUMPRODUCT(A$8:A604,E$8:E604) - G605*SUM(E$8:E604) - H605*SUM(A$8:A604) + (A605-7)*G605*H605)/(SUMPRODUCT(A$8:A604,A$8:A604) - 2*G605*SUM(A$8:A604) + (A605-7)*G605*G605), "NA")</f>
        <v>NA</v>
      </c>
      <c r="J605" s="40" t="str">
        <f t="shared" ca="1" si="29"/>
        <v>NA</v>
      </c>
    </row>
    <row r="606" spans="1:10" x14ac:dyDescent="0.2">
      <c r="A606" s="2">
        <v>605</v>
      </c>
      <c r="B606" s="29">
        <v>44790</v>
      </c>
      <c r="C606" s="30"/>
      <c r="D606" s="30" t="str">
        <f t="shared" ca="1" si="27"/>
        <v>NA</v>
      </c>
      <c r="E606" s="31" t="str">
        <f t="shared" ca="1" si="28"/>
        <v>NA</v>
      </c>
      <c r="F606" s="66"/>
      <c r="G606" s="33" t="str">
        <f ca="1">IF(B605&lt;TODAY(), AVERAGE(A$8:A605), "NA")</f>
        <v>NA</v>
      </c>
      <c r="H606" s="31" t="str">
        <f ca="1">IF(B605&lt;TODAY(), AVERAGE(E$8:E605), "NA")</f>
        <v>NA</v>
      </c>
      <c r="I606" s="39" t="str">
        <f ca="1">IF(B605&lt;TODAY(), (SUMPRODUCT(A$8:A605,E$8:E605) - G606*SUM(E$8:E605) - H606*SUM(A$8:A605) + (A606-7)*G606*H606)/(SUMPRODUCT(A$8:A605,A$8:A605) - 2*G606*SUM(A$8:A605) + (A606-7)*G606*G606), "NA")</f>
        <v>NA</v>
      </c>
      <c r="J606" s="40" t="str">
        <f t="shared" ca="1" si="29"/>
        <v>NA</v>
      </c>
    </row>
    <row r="607" spans="1:10" x14ac:dyDescent="0.2">
      <c r="A607" s="2">
        <v>606</v>
      </c>
      <c r="B607" s="29">
        <v>44791</v>
      </c>
      <c r="C607" s="30"/>
      <c r="D607" s="30" t="str">
        <f t="shared" ca="1" si="27"/>
        <v>NA</v>
      </c>
      <c r="E607" s="31" t="str">
        <f t="shared" ca="1" si="28"/>
        <v>NA</v>
      </c>
      <c r="F607" s="66"/>
      <c r="G607" s="33" t="str">
        <f ca="1">IF(B606&lt;TODAY(), AVERAGE(A$8:A606), "NA")</f>
        <v>NA</v>
      </c>
      <c r="H607" s="31" t="str">
        <f ca="1">IF(B606&lt;TODAY(), AVERAGE(E$8:E606), "NA")</f>
        <v>NA</v>
      </c>
      <c r="I607" s="39" t="str">
        <f ca="1">IF(B606&lt;TODAY(), (SUMPRODUCT(A$8:A606,E$8:E606) - G607*SUM(E$8:E606) - H607*SUM(A$8:A606) + (A607-7)*G607*H607)/(SUMPRODUCT(A$8:A606,A$8:A606) - 2*G607*SUM(A$8:A606) + (A607-7)*G607*G607), "NA")</f>
        <v>NA</v>
      </c>
      <c r="J607" s="40" t="str">
        <f t="shared" ca="1" si="29"/>
        <v>NA</v>
      </c>
    </row>
    <row r="608" spans="1:10" x14ac:dyDescent="0.2">
      <c r="A608" s="2">
        <v>607</v>
      </c>
      <c r="B608" s="29">
        <v>44792</v>
      </c>
      <c r="C608" s="30"/>
      <c r="D608" s="30" t="str">
        <f t="shared" ca="1" si="27"/>
        <v>NA</v>
      </c>
      <c r="E608" s="31" t="str">
        <f t="shared" ca="1" si="28"/>
        <v>NA</v>
      </c>
      <c r="F608" s="66"/>
      <c r="G608" s="33" t="str">
        <f ca="1">IF(B607&lt;TODAY(), AVERAGE(A$8:A607), "NA")</f>
        <v>NA</v>
      </c>
      <c r="H608" s="31" t="str">
        <f ca="1">IF(B607&lt;TODAY(), AVERAGE(E$8:E607), "NA")</f>
        <v>NA</v>
      </c>
      <c r="I608" s="39" t="str">
        <f ca="1">IF(B607&lt;TODAY(), (SUMPRODUCT(A$8:A607,E$8:E607) - G608*SUM(E$8:E607) - H608*SUM(A$8:A607) + (A608-7)*G608*H608)/(SUMPRODUCT(A$8:A607,A$8:A607) - 2*G608*SUM(A$8:A607) + (A608-7)*G608*G608), "NA")</f>
        <v>NA</v>
      </c>
      <c r="J608" s="40" t="str">
        <f t="shared" ca="1" si="29"/>
        <v>NA</v>
      </c>
    </row>
    <row r="609" spans="1:60" x14ac:dyDescent="0.2">
      <c r="A609" s="2">
        <v>608</v>
      </c>
      <c r="B609" s="29">
        <v>44793</v>
      </c>
      <c r="C609" s="30"/>
      <c r="D609" s="30" t="str">
        <f t="shared" ca="1" si="27"/>
        <v>NA</v>
      </c>
      <c r="E609" s="31" t="str">
        <f t="shared" ca="1" si="28"/>
        <v>NA</v>
      </c>
      <c r="F609" s="66"/>
      <c r="G609" s="33" t="str">
        <f ca="1">IF(B608&lt;TODAY(), AVERAGE(A$8:A608), "NA")</f>
        <v>NA</v>
      </c>
      <c r="H609" s="31" t="str">
        <f ca="1">IF(B608&lt;TODAY(), AVERAGE(E$8:E608), "NA")</f>
        <v>NA</v>
      </c>
      <c r="I609" s="39" t="str">
        <f ca="1">IF(B608&lt;TODAY(), (SUMPRODUCT(A$8:A608,E$8:E608) - G609*SUM(E$8:E608) - H609*SUM(A$8:A608) + (A609-7)*G609*H609)/(SUMPRODUCT(A$8:A608,A$8:A608) - 2*G609*SUM(A$8:A608) + (A609-7)*G609*G609), "NA")</f>
        <v>NA</v>
      </c>
      <c r="J609" s="40" t="str">
        <f t="shared" ca="1" si="29"/>
        <v>NA</v>
      </c>
    </row>
    <row r="610" spans="1:60" x14ac:dyDescent="0.2">
      <c r="A610" s="2">
        <v>609</v>
      </c>
      <c r="B610" s="29">
        <v>44794</v>
      </c>
      <c r="C610" s="30"/>
      <c r="D610" s="30" t="str">
        <f t="shared" ca="1" si="27"/>
        <v>NA</v>
      </c>
      <c r="E610" s="31" t="str">
        <f t="shared" ca="1" si="28"/>
        <v>NA</v>
      </c>
      <c r="F610" s="66"/>
      <c r="G610" s="33" t="str">
        <f ca="1">IF(B609&lt;TODAY(), AVERAGE(A$8:A609), "NA")</f>
        <v>NA</v>
      </c>
      <c r="H610" s="31" t="str">
        <f ca="1">IF(B609&lt;TODAY(), AVERAGE(E$8:E609), "NA")</f>
        <v>NA</v>
      </c>
      <c r="I610" s="39" t="str">
        <f ca="1">IF(B609&lt;TODAY(), (SUMPRODUCT(A$8:A609,E$8:E609) - G610*SUM(E$8:E609) - H610*SUM(A$8:A609) + (A610-7)*G610*H610)/(SUMPRODUCT(A$8:A609,A$8:A609) - 2*G610*SUM(A$8:A609) + (A610-7)*G610*G610), "NA")</f>
        <v>NA</v>
      </c>
      <c r="J610" s="40" t="str">
        <f t="shared" ca="1" si="29"/>
        <v>NA</v>
      </c>
    </row>
    <row r="611" spans="1:60" x14ac:dyDescent="0.2">
      <c r="A611" s="2">
        <v>610</v>
      </c>
      <c r="B611" s="29">
        <v>44795</v>
      </c>
      <c r="C611" s="30"/>
      <c r="D611" s="30" t="str">
        <f t="shared" ca="1" si="27"/>
        <v>NA</v>
      </c>
      <c r="E611" s="31" t="str">
        <f t="shared" ca="1" si="28"/>
        <v>NA</v>
      </c>
      <c r="F611" s="66"/>
      <c r="G611" s="33" t="str">
        <f ca="1">IF(B610&lt;TODAY(), AVERAGE(A$8:A610), "NA")</f>
        <v>NA</v>
      </c>
      <c r="H611" s="31" t="str">
        <f ca="1">IF(B610&lt;TODAY(), AVERAGE(E$8:E610), "NA")</f>
        <v>NA</v>
      </c>
      <c r="I611" s="39" t="str">
        <f ca="1">IF(B610&lt;TODAY(), (SUMPRODUCT(A$8:A610,E$8:E610) - G611*SUM(E$8:E610) - H611*SUM(A$8:A610) + (A611-7)*G611*H611)/(SUMPRODUCT(A$8:A610,A$8:A610) - 2*G611*SUM(A$8:A610) + (A611-7)*G611*G611), "NA")</f>
        <v>NA</v>
      </c>
      <c r="J611" s="40" t="str">
        <f t="shared" ca="1" si="29"/>
        <v>NA</v>
      </c>
    </row>
    <row r="612" spans="1:60" x14ac:dyDescent="0.2">
      <c r="A612" s="2">
        <v>611</v>
      </c>
      <c r="B612" s="29">
        <v>44796</v>
      </c>
      <c r="C612" s="30"/>
      <c r="D612" s="30" t="str">
        <f t="shared" ca="1" si="27"/>
        <v>NA</v>
      </c>
      <c r="E612" s="31" t="str">
        <f t="shared" ca="1" si="28"/>
        <v>NA</v>
      </c>
      <c r="F612" s="66"/>
      <c r="G612" s="33" t="str">
        <f ca="1">IF(B611&lt;TODAY(), AVERAGE(A$8:A611), "NA")</f>
        <v>NA</v>
      </c>
      <c r="H612" s="31" t="str">
        <f ca="1">IF(B611&lt;TODAY(), AVERAGE(E$8:E611), "NA")</f>
        <v>NA</v>
      </c>
      <c r="I612" s="39" t="str">
        <f ca="1">IF(B611&lt;TODAY(), (SUMPRODUCT(A$8:A611,E$8:E611) - G612*SUM(E$8:E611) - H612*SUM(A$8:A611) + (A612-7)*G612*H612)/(SUMPRODUCT(A$8:A611,A$8:A611) - 2*G612*SUM(A$8:A611) + (A612-7)*G612*G612), "NA")</f>
        <v>NA</v>
      </c>
      <c r="J612" s="40" t="str">
        <f t="shared" ca="1" si="29"/>
        <v>NA</v>
      </c>
    </row>
    <row r="613" spans="1:60" x14ac:dyDescent="0.2">
      <c r="A613" s="2">
        <v>612</v>
      </c>
      <c r="B613" s="29">
        <v>44797</v>
      </c>
      <c r="C613" s="30"/>
      <c r="D613" s="30" t="str">
        <f t="shared" ca="1" si="27"/>
        <v>NA</v>
      </c>
      <c r="E613" s="31" t="str">
        <f t="shared" ca="1" si="28"/>
        <v>NA</v>
      </c>
      <c r="F613" s="66"/>
      <c r="G613" s="33" t="str">
        <f ca="1">IF(B612&lt;TODAY(), AVERAGE(A$8:A612), "NA")</f>
        <v>NA</v>
      </c>
      <c r="H613" s="31" t="str">
        <f ca="1">IF(B612&lt;TODAY(), AVERAGE(E$8:E612), "NA")</f>
        <v>NA</v>
      </c>
      <c r="I613" s="39" t="str">
        <f ca="1">IF(B612&lt;TODAY(), (SUMPRODUCT(A$8:A612,E$8:E612) - G613*SUM(E$8:E612) - H613*SUM(A$8:A612) + (A613-7)*G613*H613)/(SUMPRODUCT(A$8:A612,A$8:A612) - 2*G613*SUM(A$8:A612) + (A613-7)*G613*G613), "NA")</f>
        <v>NA</v>
      </c>
      <c r="J613" s="40" t="str">
        <f t="shared" ca="1" si="29"/>
        <v>NA</v>
      </c>
    </row>
    <row r="614" spans="1:60" x14ac:dyDescent="0.2">
      <c r="A614" s="2">
        <v>613</v>
      </c>
      <c r="B614" s="29">
        <v>44798</v>
      </c>
      <c r="C614" s="30"/>
      <c r="D614" s="30" t="str">
        <f t="shared" ca="1" si="27"/>
        <v>NA</v>
      </c>
      <c r="E614" s="31" t="str">
        <f t="shared" ca="1" si="28"/>
        <v>NA</v>
      </c>
      <c r="F614" s="66"/>
      <c r="G614" s="33" t="str">
        <f ca="1">IF(B613&lt;TODAY(), AVERAGE(A$8:A613), "NA")</f>
        <v>NA</v>
      </c>
      <c r="H614" s="31" t="str">
        <f ca="1">IF(B613&lt;TODAY(), AVERAGE(E$8:E613), "NA")</f>
        <v>NA</v>
      </c>
      <c r="I614" s="39" t="str">
        <f ca="1">IF(B613&lt;TODAY(), (SUMPRODUCT(A$8:A613,E$8:E613) - G614*SUM(E$8:E613) - H614*SUM(A$8:A613) + (A614-7)*G614*H614)/(SUMPRODUCT(A$8:A613,A$8:A613) - 2*G614*SUM(A$8:A613) + (A614-7)*G614*G614), "NA")</f>
        <v>NA</v>
      </c>
      <c r="J614" s="40" t="str">
        <f t="shared" ca="1" si="29"/>
        <v>NA</v>
      </c>
    </row>
    <row r="615" spans="1:60" x14ac:dyDescent="0.2">
      <c r="A615" s="2">
        <v>614</v>
      </c>
      <c r="B615" s="29">
        <v>44799</v>
      </c>
      <c r="C615" s="30"/>
      <c r="D615" s="30" t="str">
        <f t="shared" ca="1" si="27"/>
        <v>NA</v>
      </c>
      <c r="E615" s="31" t="str">
        <f t="shared" ca="1" si="28"/>
        <v>NA</v>
      </c>
      <c r="F615" s="66"/>
      <c r="G615" s="33" t="str">
        <f ca="1">IF(B614&lt;TODAY(), AVERAGE(A$8:A614), "NA")</f>
        <v>NA</v>
      </c>
      <c r="H615" s="31" t="str">
        <f ca="1">IF(B614&lt;TODAY(), AVERAGE(E$8:E614), "NA")</f>
        <v>NA</v>
      </c>
      <c r="I615" s="39" t="str">
        <f ca="1">IF(B614&lt;TODAY(), (SUMPRODUCT(A$8:A614,E$8:E614) - G615*SUM(E$8:E614) - H615*SUM(A$8:A614) + (A615-7)*G615*H615)/(SUMPRODUCT(A$8:A614,A$8:A614) - 2*G615*SUM(A$8:A614) + (A615-7)*G615*G615), "NA")</f>
        <v>NA</v>
      </c>
      <c r="J615" s="40" t="str">
        <f t="shared" ca="1" si="29"/>
        <v>NA</v>
      </c>
    </row>
    <row r="616" spans="1:60" x14ac:dyDescent="0.2">
      <c r="A616" s="2">
        <v>615</v>
      </c>
      <c r="B616" s="29">
        <v>44800</v>
      </c>
      <c r="C616" s="30"/>
      <c r="D616" s="30" t="str">
        <f t="shared" ca="1" si="27"/>
        <v>NA</v>
      </c>
      <c r="E616" s="31" t="str">
        <f t="shared" ca="1" si="28"/>
        <v>NA</v>
      </c>
      <c r="F616" s="66"/>
      <c r="G616" s="33" t="str">
        <f ca="1">IF(B615&lt;TODAY(), AVERAGE(A$8:A615), "NA")</f>
        <v>NA</v>
      </c>
      <c r="H616" s="31" t="str">
        <f ca="1">IF(B615&lt;TODAY(), AVERAGE(E$8:E615), "NA")</f>
        <v>NA</v>
      </c>
      <c r="I616" s="39" t="str">
        <f ca="1">IF(B615&lt;TODAY(), (SUMPRODUCT(A$8:A615,E$8:E615) - G616*SUM(E$8:E615) - H616*SUM(A$8:A615) + (A616-7)*G616*H616)/(SUMPRODUCT(A$8:A615,A$8:A615) - 2*G616*SUM(A$8:A615) + (A616-7)*G616*G616), "NA")</f>
        <v>NA</v>
      </c>
      <c r="J616" s="40" t="str">
        <f t="shared" ca="1" si="29"/>
        <v>NA</v>
      </c>
    </row>
    <row r="617" spans="1:60" x14ac:dyDescent="0.2">
      <c r="A617" s="2">
        <v>616</v>
      </c>
      <c r="B617" s="29">
        <v>44801</v>
      </c>
      <c r="C617" s="30"/>
      <c r="D617" s="30" t="str">
        <f t="shared" ca="1" si="27"/>
        <v>NA</v>
      </c>
      <c r="E617" s="31" t="str">
        <f t="shared" ca="1" si="28"/>
        <v>NA</v>
      </c>
      <c r="F617" s="66"/>
      <c r="G617" s="33" t="str">
        <f ca="1">IF(B616&lt;TODAY(), AVERAGE(A$8:A616), "NA")</f>
        <v>NA</v>
      </c>
      <c r="H617" s="31" t="str">
        <f ca="1">IF(B616&lt;TODAY(), AVERAGE(E$8:E616), "NA")</f>
        <v>NA</v>
      </c>
      <c r="I617" s="39" t="str">
        <f ca="1">IF(B616&lt;TODAY(), (SUMPRODUCT(A$8:A616,E$8:E616) - G617*SUM(E$8:E616) - H617*SUM(A$8:A616) + (A617-7)*G617*H617)/(SUMPRODUCT(A$8:A616,A$8:A616) - 2*G617*SUM(A$8:A616) + (A617-7)*G617*G617), "NA")</f>
        <v>NA</v>
      </c>
      <c r="J617" s="40" t="str">
        <f t="shared" ca="1" si="29"/>
        <v>NA</v>
      </c>
    </row>
    <row r="618" spans="1:60" x14ac:dyDescent="0.2">
      <c r="A618" s="2">
        <v>617</v>
      </c>
      <c r="B618" s="29">
        <v>44802</v>
      </c>
      <c r="C618" s="30"/>
      <c r="D618" s="30" t="str">
        <f t="shared" ca="1" si="27"/>
        <v>NA</v>
      </c>
      <c r="E618" s="31" t="str">
        <f t="shared" ca="1" si="28"/>
        <v>NA</v>
      </c>
      <c r="F618" s="66"/>
      <c r="G618" s="33" t="str">
        <f ca="1">IF(B617&lt;TODAY(), AVERAGE(A$8:A617), "NA")</f>
        <v>NA</v>
      </c>
      <c r="H618" s="31" t="str">
        <f ca="1">IF(B617&lt;TODAY(), AVERAGE(E$8:E617), "NA")</f>
        <v>NA</v>
      </c>
      <c r="I618" s="39" t="str">
        <f ca="1">IF(B617&lt;TODAY(), (SUMPRODUCT(A$8:A617,E$8:E617) - G618*SUM(E$8:E617) - H618*SUM(A$8:A617) + (A618-7)*G618*H618)/(SUMPRODUCT(A$8:A617,A$8:A617) - 2*G618*SUM(A$8:A617) + (A618-7)*G618*G618), "NA")</f>
        <v>NA</v>
      </c>
      <c r="J618" s="40" t="str">
        <f t="shared" ca="1" si="29"/>
        <v>NA</v>
      </c>
    </row>
    <row r="619" spans="1:60" x14ac:dyDescent="0.2">
      <c r="A619" s="2">
        <v>618</v>
      </c>
      <c r="B619" s="29">
        <v>44803</v>
      </c>
      <c r="C619" s="30"/>
      <c r="D619" s="30" t="str">
        <f t="shared" ca="1" si="27"/>
        <v>NA</v>
      </c>
      <c r="E619" s="31" t="str">
        <f t="shared" ca="1" si="28"/>
        <v>NA</v>
      </c>
      <c r="F619" s="66"/>
      <c r="G619" s="33" t="str">
        <f ca="1">IF(B618&lt;TODAY(), AVERAGE(A$8:A618), "NA")</f>
        <v>NA</v>
      </c>
      <c r="H619" s="31" t="str">
        <f ca="1">IF(B618&lt;TODAY(), AVERAGE(E$8:E618), "NA")</f>
        <v>NA</v>
      </c>
      <c r="I619" s="39" t="str">
        <f ca="1">IF(B618&lt;TODAY(), (SUMPRODUCT(A$8:A618,E$8:E618) - G619*SUM(E$8:E618) - H619*SUM(A$8:A618) + (A619-7)*G619*H619)/(SUMPRODUCT(A$8:A618,A$8:A618) - 2*G619*SUM(A$8:A618) + (A619-7)*G619*G619), "NA")</f>
        <v>NA</v>
      </c>
      <c r="J619" s="40" t="str">
        <f t="shared" ca="1" si="29"/>
        <v>NA</v>
      </c>
    </row>
    <row r="620" spans="1:60" x14ac:dyDescent="0.2">
      <c r="A620" s="2">
        <v>619</v>
      </c>
      <c r="B620" s="29">
        <v>44804</v>
      </c>
      <c r="C620" s="30"/>
      <c r="D620" s="30" t="str">
        <f t="shared" ca="1" si="27"/>
        <v>NA</v>
      </c>
      <c r="E620" s="31" t="str">
        <f t="shared" ca="1" si="28"/>
        <v>NA</v>
      </c>
      <c r="F620" s="66"/>
      <c r="G620" s="33" t="str">
        <f ca="1">IF(B619&lt;TODAY(), AVERAGE(A$8:A619), "NA")</f>
        <v>NA</v>
      </c>
      <c r="H620" s="31" t="str">
        <f ca="1">IF(B619&lt;TODAY(), AVERAGE(E$8:E619), "NA")</f>
        <v>NA</v>
      </c>
      <c r="I620" s="39" t="str">
        <f ca="1">IF(B619&lt;TODAY(), (SUMPRODUCT(A$8:A619,E$8:E619) - G620*SUM(E$8:E619) - H620*SUM(A$8:A619) + (A620-7)*G620*H620)/(SUMPRODUCT(A$8:A619,A$8:A619) - 2*G620*SUM(A$8:A619) + (A620-7)*G620*G620), "NA")</f>
        <v>NA</v>
      </c>
      <c r="J620" s="40" t="str">
        <f t="shared" ca="1" si="29"/>
        <v>NA</v>
      </c>
      <c r="L620" s="68"/>
      <c r="M620" s="25"/>
      <c r="N620" s="25"/>
      <c r="O620" s="25"/>
      <c r="P620" s="25"/>
      <c r="Q620" s="25"/>
      <c r="R620" s="25"/>
      <c r="S620" s="25"/>
      <c r="T620" s="25"/>
      <c r="U620" s="25"/>
      <c r="W620" s="25"/>
      <c r="X620" s="25"/>
      <c r="Y620" s="25"/>
      <c r="Z620" s="25"/>
      <c r="AA620" s="25"/>
      <c r="AB620" s="25"/>
      <c r="AC620" s="25"/>
      <c r="AD620" s="25"/>
      <c r="AE620" s="25"/>
      <c r="AG620" s="25"/>
      <c r="AH620" s="25"/>
      <c r="AI620" s="25"/>
      <c r="AJ620" s="25"/>
      <c r="AK620" s="25"/>
      <c r="AL620" s="25"/>
      <c r="AM620" s="25"/>
      <c r="AN620" s="25"/>
      <c r="AO620" s="25"/>
      <c r="AQ620" s="38"/>
      <c r="AR620" s="38"/>
      <c r="AS620" s="38"/>
      <c r="AT620" s="38"/>
      <c r="AU620" s="38"/>
      <c r="AV620" s="38"/>
      <c r="AW620" s="38"/>
      <c r="AX620" s="38"/>
      <c r="AY620" s="38"/>
      <c r="BA620" s="38"/>
      <c r="BB620" s="38"/>
      <c r="BC620" s="38"/>
      <c r="BD620" s="38"/>
      <c r="BE620" s="38"/>
      <c r="BF620" s="38"/>
      <c r="BG620" s="38"/>
      <c r="BH620" s="38"/>
    </row>
    <row r="621" spans="1:60" x14ac:dyDescent="0.2">
      <c r="A621" s="2">
        <v>620</v>
      </c>
      <c r="B621" s="29">
        <v>44805</v>
      </c>
      <c r="C621" s="30"/>
      <c r="D621" s="30" t="str">
        <f t="shared" ca="1" si="27"/>
        <v>NA</v>
      </c>
      <c r="E621" s="31" t="str">
        <f t="shared" ca="1" si="28"/>
        <v>NA</v>
      </c>
      <c r="F621" s="66"/>
      <c r="G621" s="33" t="str">
        <f ca="1">IF(B620&lt;TODAY(), AVERAGE(A$8:A620), "NA")</f>
        <v>NA</v>
      </c>
      <c r="H621" s="31" t="str">
        <f ca="1">IF(B620&lt;TODAY(), AVERAGE(E$8:E620), "NA")</f>
        <v>NA</v>
      </c>
      <c r="I621" s="39" t="str">
        <f ca="1">IF(B620&lt;TODAY(), (SUMPRODUCT(A$8:A620,E$8:E620) - G621*SUM(E$8:E620) - H621*SUM(A$8:A620) + (A621-7)*G621*H621)/(SUMPRODUCT(A$8:A620,A$8:A620) - 2*G621*SUM(A$8:A620) + (A621-7)*G621*G621), "NA")</f>
        <v>NA</v>
      </c>
      <c r="J621" s="40" t="str">
        <f t="shared" ca="1" si="29"/>
        <v>NA</v>
      </c>
    </row>
    <row r="622" spans="1:60" x14ac:dyDescent="0.2">
      <c r="A622" s="2">
        <v>621</v>
      </c>
      <c r="B622" s="29">
        <v>44806</v>
      </c>
      <c r="C622" s="30"/>
      <c r="D622" s="30" t="str">
        <f t="shared" ca="1" si="27"/>
        <v>NA</v>
      </c>
      <c r="E622" s="31" t="str">
        <f t="shared" ca="1" si="28"/>
        <v>NA</v>
      </c>
      <c r="F622" s="66"/>
      <c r="G622" s="33" t="str">
        <f ca="1">IF(B621&lt;TODAY(), AVERAGE(A$8:A621), "NA")</f>
        <v>NA</v>
      </c>
      <c r="H622" s="31" t="str">
        <f ca="1">IF(B621&lt;TODAY(), AVERAGE(E$8:E621), "NA")</f>
        <v>NA</v>
      </c>
      <c r="I622" s="39" t="str">
        <f ca="1">IF(B621&lt;TODAY(), (SUMPRODUCT(A$8:A621,E$8:E621) - G622*SUM(E$8:E621) - H622*SUM(A$8:A621) + (A622-7)*G622*H622)/(SUMPRODUCT(A$8:A621,A$8:A621) - 2*G622*SUM(A$8:A621) + (A622-7)*G622*G622), "NA")</f>
        <v>NA</v>
      </c>
      <c r="J622" s="40" t="str">
        <f t="shared" ca="1" si="29"/>
        <v>NA</v>
      </c>
    </row>
    <row r="623" spans="1:60" x14ac:dyDescent="0.2">
      <c r="A623" s="2">
        <v>622</v>
      </c>
      <c r="B623" s="29">
        <v>44807</v>
      </c>
      <c r="C623" s="30"/>
      <c r="D623" s="30" t="str">
        <f t="shared" ca="1" si="27"/>
        <v>NA</v>
      </c>
      <c r="E623" s="31" t="str">
        <f t="shared" ca="1" si="28"/>
        <v>NA</v>
      </c>
      <c r="F623" s="66"/>
      <c r="G623" s="33" t="str">
        <f ca="1">IF(B622&lt;TODAY(), AVERAGE(A$8:A622), "NA")</f>
        <v>NA</v>
      </c>
      <c r="H623" s="31" t="str">
        <f ca="1">IF(B622&lt;TODAY(), AVERAGE(E$8:E622), "NA")</f>
        <v>NA</v>
      </c>
      <c r="I623" s="39" t="str">
        <f ca="1">IF(B622&lt;TODAY(), (SUMPRODUCT(A$8:A622,E$8:E622) - G623*SUM(E$8:E622) - H623*SUM(A$8:A622) + (A623-7)*G623*H623)/(SUMPRODUCT(A$8:A622,A$8:A622) - 2*G623*SUM(A$8:A622) + (A623-7)*G623*G623), "NA")</f>
        <v>NA</v>
      </c>
      <c r="J623" s="40" t="str">
        <f t="shared" ca="1" si="29"/>
        <v>NA</v>
      </c>
    </row>
    <row r="624" spans="1:60" x14ac:dyDescent="0.2">
      <c r="A624" s="2">
        <v>623</v>
      </c>
      <c r="B624" s="29">
        <v>44808</v>
      </c>
      <c r="C624" s="30"/>
      <c r="D624" s="30" t="str">
        <f t="shared" ca="1" si="27"/>
        <v>NA</v>
      </c>
      <c r="E624" s="31" t="str">
        <f t="shared" ca="1" si="28"/>
        <v>NA</v>
      </c>
      <c r="F624" s="66"/>
      <c r="G624" s="33" t="str">
        <f ca="1">IF(B623&lt;TODAY(), AVERAGE(A$8:A623), "NA")</f>
        <v>NA</v>
      </c>
      <c r="H624" s="31" t="str">
        <f ca="1">IF(B623&lt;TODAY(), AVERAGE(E$8:E623), "NA")</f>
        <v>NA</v>
      </c>
      <c r="I624" s="39" t="str">
        <f ca="1">IF(B623&lt;TODAY(), (SUMPRODUCT(A$8:A623,E$8:E623) - G624*SUM(E$8:E623) - H624*SUM(A$8:A623) + (A624-7)*G624*H624)/(SUMPRODUCT(A$8:A623,A$8:A623) - 2*G624*SUM(A$8:A623) + (A624-7)*G624*G624), "NA")</f>
        <v>NA</v>
      </c>
      <c r="J624" s="40" t="str">
        <f t="shared" ca="1" si="29"/>
        <v>NA</v>
      </c>
    </row>
    <row r="625" spans="1:60" x14ac:dyDescent="0.2">
      <c r="A625" s="2">
        <v>624</v>
      </c>
      <c r="B625" s="29">
        <v>44809</v>
      </c>
      <c r="C625" s="30"/>
      <c r="D625" s="30" t="str">
        <f t="shared" ca="1" si="27"/>
        <v>NA</v>
      </c>
      <c r="E625" s="31" t="str">
        <f t="shared" ca="1" si="28"/>
        <v>NA</v>
      </c>
      <c r="F625" s="66"/>
      <c r="G625" s="33" t="str">
        <f ca="1">IF(B624&lt;TODAY(), AVERAGE(A$8:A624), "NA")</f>
        <v>NA</v>
      </c>
      <c r="H625" s="31" t="str">
        <f ca="1">IF(B624&lt;TODAY(), AVERAGE(E$8:E624), "NA")</f>
        <v>NA</v>
      </c>
      <c r="I625" s="39" t="str">
        <f ca="1">IF(B624&lt;TODAY(), (SUMPRODUCT(A$8:A624,E$8:E624) - G625*SUM(E$8:E624) - H625*SUM(A$8:A624) + (A625-7)*G625*H625)/(SUMPRODUCT(A$8:A624,A$8:A624) - 2*G625*SUM(A$8:A624) + (A625-7)*G625*G625), "NA")</f>
        <v>NA</v>
      </c>
      <c r="J625" s="40" t="str">
        <f t="shared" ca="1" si="29"/>
        <v>NA</v>
      </c>
    </row>
    <row r="626" spans="1:60" x14ac:dyDescent="0.2">
      <c r="A626" s="2">
        <v>625</v>
      </c>
      <c r="B626" s="29">
        <v>44810</v>
      </c>
      <c r="C626" s="30"/>
      <c r="D626" s="30" t="str">
        <f t="shared" ca="1" si="27"/>
        <v>NA</v>
      </c>
      <c r="E626" s="31" t="str">
        <f t="shared" ca="1" si="28"/>
        <v>NA</v>
      </c>
      <c r="F626" s="66"/>
      <c r="G626" s="33" t="str">
        <f ca="1">IF(B625&lt;TODAY(), AVERAGE(A$8:A625), "NA")</f>
        <v>NA</v>
      </c>
      <c r="H626" s="31" t="str">
        <f ca="1">IF(B625&lt;TODAY(), AVERAGE(E$8:E625), "NA")</f>
        <v>NA</v>
      </c>
      <c r="I626" s="39" t="str">
        <f ca="1">IF(B625&lt;TODAY(), (SUMPRODUCT(A$8:A625,E$8:E625) - G626*SUM(E$8:E625) - H626*SUM(A$8:A625) + (A626-7)*G626*H626)/(SUMPRODUCT(A$8:A625,A$8:A625) - 2*G626*SUM(A$8:A625) + (A626-7)*G626*G626), "NA")</f>
        <v>NA</v>
      </c>
      <c r="J626" s="40" t="str">
        <f t="shared" ca="1" si="29"/>
        <v>NA</v>
      </c>
    </row>
    <row r="627" spans="1:60" x14ac:dyDescent="0.2">
      <c r="A627" s="2">
        <v>626</v>
      </c>
      <c r="B627" s="29">
        <v>44811</v>
      </c>
      <c r="C627" s="30"/>
      <c r="D627" s="30" t="str">
        <f t="shared" ca="1" si="27"/>
        <v>NA</v>
      </c>
      <c r="E627" s="31" t="str">
        <f t="shared" ca="1" si="28"/>
        <v>NA</v>
      </c>
      <c r="F627" s="66"/>
      <c r="G627" s="33" t="str">
        <f ca="1">IF(B626&lt;TODAY(), AVERAGE(A$8:A626), "NA")</f>
        <v>NA</v>
      </c>
      <c r="H627" s="31" t="str">
        <f ca="1">IF(B626&lt;TODAY(), AVERAGE(E$8:E626), "NA")</f>
        <v>NA</v>
      </c>
      <c r="I627" s="39" t="str">
        <f ca="1">IF(B626&lt;TODAY(), (SUMPRODUCT(A$8:A626,E$8:E626) - G627*SUM(E$8:E626) - H627*SUM(A$8:A626) + (A627-7)*G627*H627)/(SUMPRODUCT(A$8:A626,A$8:A626) - 2*G627*SUM(A$8:A626) + (A627-7)*G627*G627), "NA")</f>
        <v>NA</v>
      </c>
      <c r="J627" s="40" t="str">
        <f t="shared" ca="1" si="29"/>
        <v>NA</v>
      </c>
    </row>
    <row r="628" spans="1:60" x14ac:dyDescent="0.2">
      <c r="A628" s="2">
        <v>627</v>
      </c>
      <c r="B628" s="29">
        <v>44812</v>
      </c>
      <c r="C628" s="30"/>
      <c r="D628" s="30" t="str">
        <f t="shared" ca="1" si="27"/>
        <v>NA</v>
      </c>
      <c r="E628" s="31" t="str">
        <f t="shared" ca="1" si="28"/>
        <v>NA</v>
      </c>
      <c r="F628" s="66"/>
      <c r="G628" s="33" t="str">
        <f ca="1">IF(B627&lt;TODAY(), AVERAGE(A$8:A627), "NA")</f>
        <v>NA</v>
      </c>
      <c r="H628" s="31" t="str">
        <f ca="1">IF(B627&lt;TODAY(), AVERAGE(E$8:E627), "NA")</f>
        <v>NA</v>
      </c>
      <c r="I628" s="39" t="str">
        <f ca="1">IF(B627&lt;TODAY(), (SUMPRODUCT(A$8:A627,E$8:E627) - G628*SUM(E$8:E627) - H628*SUM(A$8:A627) + (A628-7)*G628*H628)/(SUMPRODUCT(A$8:A627,A$8:A627) - 2*G628*SUM(A$8:A627) + (A628-7)*G628*G628), "NA")</f>
        <v>NA</v>
      </c>
      <c r="J628" s="40" t="str">
        <f t="shared" ca="1" si="29"/>
        <v>NA</v>
      </c>
    </row>
    <row r="629" spans="1:60" x14ac:dyDescent="0.2">
      <c r="A629" s="2">
        <v>628</v>
      </c>
      <c r="B629" s="29">
        <v>44813</v>
      </c>
      <c r="C629" s="30"/>
      <c r="D629" s="30" t="str">
        <f t="shared" ca="1" si="27"/>
        <v>NA</v>
      </c>
      <c r="E629" s="31" t="str">
        <f t="shared" ca="1" si="28"/>
        <v>NA</v>
      </c>
      <c r="F629" s="66"/>
      <c r="G629" s="33" t="str">
        <f ca="1">IF(B628&lt;TODAY(), AVERAGE(A$8:A628), "NA")</f>
        <v>NA</v>
      </c>
      <c r="H629" s="31" t="str">
        <f ca="1">IF(B628&lt;TODAY(), AVERAGE(E$8:E628), "NA")</f>
        <v>NA</v>
      </c>
      <c r="I629" s="39" t="str">
        <f ca="1">IF(B628&lt;TODAY(), (SUMPRODUCT(A$8:A628,E$8:E628) - G629*SUM(E$8:E628) - H629*SUM(A$8:A628) + (A629-7)*G629*H629)/(SUMPRODUCT(A$8:A628,A$8:A628) - 2*G629*SUM(A$8:A628) + (A629-7)*G629*G629), "NA")</f>
        <v>NA</v>
      </c>
      <c r="J629" s="40" t="str">
        <f t="shared" ca="1" si="29"/>
        <v>NA</v>
      </c>
    </row>
    <row r="630" spans="1:60" x14ac:dyDescent="0.2">
      <c r="A630" s="2">
        <v>629</v>
      </c>
      <c r="B630" s="29">
        <v>44814</v>
      </c>
      <c r="C630" s="30"/>
      <c r="D630" s="30" t="str">
        <f t="shared" ca="1" si="27"/>
        <v>NA</v>
      </c>
      <c r="E630" s="31" t="str">
        <f t="shared" ca="1" si="28"/>
        <v>NA</v>
      </c>
      <c r="F630" s="66"/>
      <c r="G630" s="33" t="str">
        <f ca="1">IF(B629&lt;TODAY(), AVERAGE(A$8:A629), "NA")</f>
        <v>NA</v>
      </c>
      <c r="H630" s="31" t="str">
        <f ca="1">IF(B629&lt;TODAY(), AVERAGE(E$8:E629), "NA")</f>
        <v>NA</v>
      </c>
      <c r="I630" s="39" t="str">
        <f ca="1">IF(B629&lt;TODAY(), (SUMPRODUCT(A$8:A629,E$8:E629) - G630*SUM(E$8:E629) - H630*SUM(A$8:A629) + (A630-7)*G630*H630)/(SUMPRODUCT(A$8:A629,A$8:A629) - 2*G630*SUM(A$8:A629) + (A630-7)*G630*G630), "NA")</f>
        <v>NA</v>
      </c>
      <c r="J630" s="40" t="str">
        <f t="shared" ca="1" si="29"/>
        <v>NA</v>
      </c>
    </row>
    <row r="631" spans="1:60" x14ac:dyDescent="0.2">
      <c r="A631" s="2">
        <v>630</v>
      </c>
      <c r="B631" s="29">
        <v>44815</v>
      </c>
      <c r="C631" s="30"/>
      <c r="D631" s="30" t="str">
        <f t="shared" ca="1" si="27"/>
        <v>NA</v>
      </c>
      <c r="E631" s="31" t="str">
        <f t="shared" ca="1" si="28"/>
        <v>NA</v>
      </c>
      <c r="F631" s="66"/>
      <c r="G631" s="33" t="str">
        <f ca="1">IF(B630&lt;TODAY(), AVERAGE(A$8:A630), "NA")</f>
        <v>NA</v>
      </c>
      <c r="H631" s="31" t="str">
        <f ca="1">IF(B630&lt;TODAY(), AVERAGE(E$8:E630), "NA")</f>
        <v>NA</v>
      </c>
      <c r="I631" s="39" t="str">
        <f ca="1">IF(B630&lt;TODAY(), (SUMPRODUCT(A$8:A630,E$8:E630) - G631*SUM(E$8:E630) - H631*SUM(A$8:A630) + (A631-7)*G631*H631)/(SUMPRODUCT(A$8:A630,A$8:A630) - 2*G631*SUM(A$8:A630) + (A631-7)*G631*G631), "NA")</f>
        <v>NA</v>
      </c>
      <c r="J631" s="40" t="str">
        <f t="shared" ca="1" si="29"/>
        <v>NA</v>
      </c>
    </row>
    <row r="632" spans="1:60" x14ac:dyDescent="0.2">
      <c r="A632" s="2">
        <v>631</v>
      </c>
      <c r="B632" s="29">
        <v>44816</v>
      </c>
      <c r="C632" s="30"/>
      <c r="D632" s="30" t="str">
        <f t="shared" ca="1" si="27"/>
        <v>NA</v>
      </c>
      <c r="E632" s="31" t="str">
        <f t="shared" ca="1" si="28"/>
        <v>NA</v>
      </c>
      <c r="F632" s="66"/>
      <c r="G632" s="33" t="str">
        <f ca="1">IF(B631&lt;TODAY(), AVERAGE(A$8:A631), "NA")</f>
        <v>NA</v>
      </c>
      <c r="H632" s="31" t="str">
        <f ca="1">IF(B631&lt;TODAY(), AVERAGE(E$8:E631), "NA")</f>
        <v>NA</v>
      </c>
      <c r="I632" s="39" t="str">
        <f ca="1">IF(B631&lt;TODAY(), (SUMPRODUCT(A$8:A631,E$8:E631) - G632*SUM(E$8:E631) - H632*SUM(A$8:A631) + (A632-7)*G632*H632)/(SUMPRODUCT(A$8:A631,A$8:A631) - 2*G632*SUM(A$8:A631) + (A632-7)*G632*G632), "NA")</f>
        <v>NA</v>
      </c>
      <c r="J632" s="40" t="str">
        <f t="shared" ca="1" si="29"/>
        <v>NA</v>
      </c>
    </row>
    <row r="633" spans="1:60" x14ac:dyDescent="0.2">
      <c r="A633" s="2">
        <v>632</v>
      </c>
      <c r="B633" s="29">
        <v>44817</v>
      </c>
      <c r="C633" s="30"/>
      <c r="D633" s="30" t="str">
        <f t="shared" ca="1" si="27"/>
        <v>NA</v>
      </c>
      <c r="E633" s="31" t="str">
        <f t="shared" ca="1" si="28"/>
        <v>NA</v>
      </c>
      <c r="F633" s="66"/>
      <c r="G633" s="33" t="str">
        <f ca="1">IF(B632&lt;TODAY(), AVERAGE(A$8:A632), "NA")</f>
        <v>NA</v>
      </c>
      <c r="H633" s="31" t="str">
        <f ca="1">IF(B632&lt;TODAY(), AVERAGE(E$8:E632), "NA")</f>
        <v>NA</v>
      </c>
      <c r="I633" s="39" t="str">
        <f ca="1">IF(B632&lt;TODAY(), (SUMPRODUCT(A$8:A632,E$8:E632) - G633*SUM(E$8:E632) - H633*SUM(A$8:A632) + (A633-7)*G633*H633)/(SUMPRODUCT(A$8:A632,A$8:A632) - 2*G633*SUM(A$8:A632) + (A633-7)*G633*G633), "NA")</f>
        <v>NA</v>
      </c>
      <c r="J633" s="40" t="str">
        <f t="shared" ca="1" si="29"/>
        <v>NA</v>
      </c>
    </row>
    <row r="634" spans="1:60" x14ac:dyDescent="0.2">
      <c r="A634" s="2">
        <v>633</v>
      </c>
      <c r="B634" s="29">
        <v>44818</v>
      </c>
      <c r="C634" s="30"/>
      <c r="D634" s="30" t="str">
        <f t="shared" ca="1" si="27"/>
        <v>NA</v>
      </c>
      <c r="E634" s="31" t="str">
        <f t="shared" ca="1" si="28"/>
        <v>NA</v>
      </c>
      <c r="F634" s="66"/>
      <c r="G634" s="33" t="str">
        <f ca="1">IF(B633&lt;TODAY(), AVERAGE(A$8:A633), "NA")</f>
        <v>NA</v>
      </c>
      <c r="H634" s="31" t="str">
        <f ca="1">IF(B633&lt;TODAY(), AVERAGE(E$8:E633), "NA")</f>
        <v>NA</v>
      </c>
      <c r="I634" s="39" t="str">
        <f ca="1">IF(B633&lt;TODAY(), (SUMPRODUCT(A$8:A633,E$8:E633) - G634*SUM(E$8:E633) - H634*SUM(A$8:A633) + (A634-7)*G634*H634)/(SUMPRODUCT(A$8:A633,A$8:A633) - 2*G634*SUM(A$8:A633) + (A634-7)*G634*G634), "NA")</f>
        <v>NA</v>
      </c>
      <c r="J634" s="40" t="str">
        <f t="shared" ca="1" si="29"/>
        <v>NA</v>
      </c>
    </row>
    <row r="635" spans="1:60" x14ac:dyDescent="0.2">
      <c r="A635" s="2">
        <v>634</v>
      </c>
      <c r="B635" s="29">
        <v>44819</v>
      </c>
      <c r="C635" s="30"/>
      <c r="D635" s="30" t="str">
        <f t="shared" ca="1" si="27"/>
        <v>NA</v>
      </c>
      <c r="E635" s="31" t="str">
        <f t="shared" ca="1" si="28"/>
        <v>NA</v>
      </c>
      <c r="F635" s="66"/>
      <c r="G635" s="33" t="str">
        <f ca="1">IF(B634&lt;TODAY(), AVERAGE(A$8:A634), "NA")</f>
        <v>NA</v>
      </c>
      <c r="H635" s="31" t="str">
        <f ca="1">IF(B634&lt;TODAY(), AVERAGE(E$8:E634), "NA")</f>
        <v>NA</v>
      </c>
      <c r="I635" s="39" t="str">
        <f ca="1">IF(B634&lt;TODAY(), (SUMPRODUCT(A$8:A634,E$8:E634) - G635*SUM(E$8:E634) - H635*SUM(A$8:A634) + (A635-7)*G635*H635)/(SUMPRODUCT(A$8:A634,A$8:A634) - 2*G635*SUM(A$8:A634) + (A635-7)*G635*G635), "NA")</f>
        <v>NA</v>
      </c>
      <c r="J635" s="40" t="str">
        <f t="shared" ca="1" si="29"/>
        <v>NA</v>
      </c>
    </row>
    <row r="636" spans="1:60" x14ac:dyDescent="0.2">
      <c r="A636" s="2">
        <v>635</v>
      </c>
      <c r="B636" s="29">
        <v>44820</v>
      </c>
      <c r="C636" s="30"/>
      <c r="D636" s="30" t="str">
        <f t="shared" ca="1" si="27"/>
        <v>NA</v>
      </c>
      <c r="E636" s="31" t="str">
        <f t="shared" ca="1" si="28"/>
        <v>NA</v>
      </c>
      <c r="F636" s="66"/>
      <c r="G636" s="33" t="str">
        <f ca="1">IF(B635&lt;TODAY(), AVERAGE(A$8:A635), "NA")</f>
        <v>NA</v>
      </c>
      <c r="H636" s="31" t="str">
        <f ca="1">IF(B635&lt;TODAY(), AVERAGE(E$8:E635), "NA")</f>
        <v>NA</v>
      </c>
      <c r="I636" s="39" t="str">
        <f ca="1">IF(B635&lt;TODAY(), (SUMPRODUCT(A$8:A635,E$8:E635) - G636*SUM(E$8:E635) - H636*SUM(A$8:A635) + (A636-7)*G636*H636)/(SUMPRODUCT(A$8:A635,A$8:A635) - 2*G636*SUM(A$8:A635) + (A636-7)*G636*G636), "NA")</f>
        <v>NA</v>
      </c>
      <c r="J636" s="40" t="str">
        <f t="shared" ca="1" si="29"/>
        <v>NA</v>
      </c>
      <c r="L636" s="68"/>
      <c r="M636" s="25"/>
      <c r="N636" s="25"/>
      <c r="O636" s="25"/>
      <c r="P636" s="25"/>
      <c r="Q636" s="25"/>
      <c r="R636" s="25"/>
      <c r="S636" s="25"/>
      <c r="T636" s="25"/>
      <c r="U636" s="25"/>
      <c r="W636" s="25"/>
      <c r="X636" s="25"/>
      <c r="Y636" s="25"/>
      <c r="Z636" s="25"/>
      <c r="AA636" s="25"/>
      <c r="AB636" s="25"/>
      <c r="AC636" s="25"/>
      <c r="AD636" s="25"/>
      <c r="AE636" s="25"/>
      <c r="AG636" s="25"/>
      <c r="AH636" s="25"/>
      <c r="AI636" s="25"/>
      <c r="AJ636" s="25"/>
      <c r="AK636" s="25"/>
      <c r="AL636" s="25"/>
      <c r="AM636" s="25"/>
      <c r="AN636" s="25"/>
      <c r="AO636" s="25"/>
      <c r="AQ636" s="38"/>
      <c r="AR636" s="38"/>
      <c r="AS636" s="38"/>
      <c r="AT636" s="38"/>
      <c r="AU636" s="38"/>
      <c r="AV636" s="38"/>
      <c r="AW636" s="38"/>
      <c r="AX636" s="38"/>
      <c r="AY636" s="38"/>
      <c r="BA636" s="38"/>
      <c r="BB636" s="38"/>
      <c r="BC636" s="38"/>
      <c r="BD636" s="38"/>
      <c r="BE636" s="38"/>
      <c r="BF636" s="38"/>
      <c r="BG636" s="38"/>
      <c r="BH636" s="38"/>
    </row>
    <row r="637" spans="1:60" x14ac:dyDescent="0.2">
      <c r="A637" s="2">
        <v>636</v>
      </c>
      <c r="B637" s="29">
        <v>44821</v>
      </c>
      <c r="C637" s="30"/>
      <c r="D637" s="30" t="str">
        <f t="shared" ca="1" si="27"/>
        <v>NA</v>
      </c>
      <c r="E637" s="31" t="str">
        <f t="shared" ca="1" si="28"/>
        <v>NA</v>
      </c>
      <c r="F637" s="66"/>
      <c r="G637" s="33" t="str">
        <f ca="1">IF(B636&lt;TODAY(), AVERAGE(A$8:A636), "NA")</f>
        <v>NA</v>
      </c>
      <c r="H637" s="31" t="str">
        <f ca="1">IF(B636&lt;TODAY(), AVERAGE(E$8:E636), "NA")</f>
        <v>NA</v>
      </c>
      <c r="I637" s="39" t="str">
        <f ca="1">IF(B636&lt;TODAY(), (SUMPRODUCT(A$8:A636,E$8:E636) - G637*SUM(E$8:E636) - H637*SUM(A$8:A636) + (A637-7)*G637*H637)/(SUMPRODUCT(A$8:A636,A$8:A636) - 2*G637*SUM(A$8:A636) + (A637-7)*G637*G637), "NA")</f>
        <v>NA</v>
      </c>
      <c r="J637" s="40" t="str">
        <f t="shared" ca="1" si="29"/>
        <v>NA</v>
      </c>
    </row>
    <row r="638" spans="1:60" x14ac:dyDescent="0.2">
      <c r="A638" s="2">
        <v>637</v>
      </c>
      <c r="B638" s="29">
        <v>44822</v>
      </c>
      <c r="C638" s="30"/>
      <c r="D638" s="30" t="str">
        <f t="shared" ca="1" si="27"/>
        <v>NA</v>
      </c>
      <c r="E638" s="31" t="str">
        <f t="shared" ca="1" si="28"/>
        <v>NA</v>
      </c>
      <c r="F638" s="66"/>
      <c r="G638" s="33" t="str">
        <f ca="1">IF(B637&lt;TODAY(), AVERAGE(A$8:A637), "NA")</f>
        <v>NA</v>
      </c>
      <c r="H638" s="31" t="str">
        <f ca="1">IF(B637&lt;TODAY(), AVERAGE(E$8:E637), "NA")</f>
        <v>NA</v>
      </c>
      <c r="I638" s="39" t="str">
        <f ca="1">IF(B637&lt;TODAY(), (SUMPRODUCT(A$8:A637,E$8:E637) - G638*SUM(E$8:E637) - H638*SUM(A$8:A637) + (A638-7)*G638*H638)/(SUMPRODUCT(A$8:A637,A$8:A637) - 2*G638*SUM(A$8:A637) + (A638-7)*G638*G638), "NA")</f>
        <v>NA</v>
      </c>
      <c r="J638" s="40" t="str">
        <f t="shared" ca="1" si="29"/>
        <v>NA</v>
      </c>
    </row>
    <row r="639" spans="1:60" x14ac:dyDescent="0.2">
      <c r="A639" s="2">
        <v>638</v>
      </c>
      <c r="B639" s="29">
        <v>44823</v>
      </c>
      <c r="C639" s="30"/>
      <c r="D639" s="30" t="str">
        <f t="shared" ca="1" si="27"/>
        <v>NA</v>
      </c>
      <c r="E639" s="31" t="str">
        <f t="shared" ca="1" si="28"/>
        <v>NA</v>
      </c>
      <c r="F639" s="66"/>
      <c r="G639" s="33" t="str">
        <f ca="1">IF(B638&lt;TODAY(), AVERAGE(A$8:A638), "NA")</f>
        <v>NA</v>
      </c>
      <c r="H639" s="31" t="str">
        <f ca="1">IF(B638&lt;TODAY(), AVERAGE(E$8:E638), "NA")</f>
        <v>NA</v>
      </c>
      <c r="I639" s="39" t="str">
        <f ca="1">IF(B638&lt;TODAY(), (SUMPRODUCT(A$8:A638,E$8:E638) - G639*SUM(E$8:E638) - H639*SUM(A$8:A638) + (A639-7)*G639*H639)/(SUMPRODUCT(A$8:A638,A$8:A638) - 2*G639*SUM(A$8:A638) + (A639-7)*G639*G639), "NA")</f>
        <v>NA</v>
      </c>
      <c r="J639" s="40" t="str">
        <f t="shared" ca="1" si="29"/>
        <v>NA</v>
      </c>
    </row>
    <row r="640" spans="1:60" x14ac:dyDescent="0.2">
      <c r="A640" s="2">
        <v>639</v>
      </c>
      <c r="B640" s="29">
        <v>44824</v>
      </c>
      <c r="C640" s="30"/>
      <c r="D640" s="30" t="str">
        <f t="shared" ca="1" si="27"/>
        <v>NA</v>
      </c>
      <c r="E640" s="31" t="str">
        <f t="shared" ca="1" si="28"/>
        <v>NA</v>
      </c>
      <c r="F640" s="66"/>
      <c r="G640" s="33" t="str">
        <f ca="1">IF(B639&lt;TODAY(), AVERAGE(A$8:A639), "NA")</f>
        <v>NA</v>
      </c>
      <c r="H640" s="31" t="str">
        <f ca="1">IF(B639&lt;TODAY(), AVERAGE(E$8:E639), "NA")</f>
        <v>NA</v>
      </c>
      <c r="I640" s="39" t="str">
        <f ca="1">IF(B639&lt;TODAY(), (SUMPRODUCT(A$8:A639,E$8:E639) - G640*SUM(E$8:E639) - H640*SUM(A$8:A639) + (A640-7)*G640*H640)/(SUMPRODUCT(A$8:A639,A$8:A639) - 2*G640*SUM(A$8:A639) + (A640-7)*G640*G640), "NA")</f>
        <v>NA</v>
      </c>
      <c r="J640" s="40" t="str">
        <f t="shared" ca="1" si="29"/>
        <v>NA</v>
      </c>
    </row>
    <row r="641" spans="1:10" x14ac:dyDescent="0.2">
      <c r="A641" s="2">
        <v>640</v>
      </c>
      <c r="B641" s="29">
        <v>44825</v>
      </c>
      <c r="C641" s="30"/>
      <c r="D641" s="30" t="str">
        <f t="shared" ca="1" si="27"/>
        <v>NA</v>
      </c>
      <c r="E641" s="31" t="str">
        <f t="shared" ca="1" si="28"/>
        <v>NA</v>
      </c>
      <c r="F641" s="66"/>
      <c r="G641" s="33" t="str">
        <f ca="1">IF(B640&lt;TODAY(), AVERAGE(A$8:A640), "NA")</f>
        <v>NA</v>
      </c>
      <c r="H641" s="31" t="str">
        <f ca="1">IF(B640&lt;TODAY(), AVERAGE(E$8:E640), "NA")</f>
        <v>NA</v>
      </c>
      <c r="I641" s="39" t="str">
        <f ca="1">IF(B640&lt;TODAY(), (SUMPRODUCT(A$8:A640,E$8:E640) - G641*SUM(E$8:E640) - H641*SUM(A$8:A640) + (A641-7)*G641*H641)/(SUMPRODUCT(A$8:A640,A$8:A640) - 2*G641*SUM(A$8:A640) + (A641-7)*G641*G641), "NA")</f>
        <v>NA</v>
      </c>
      <c r="J641" s="40" t="str">
        <f t="shared" ca="1" si="29"/>
        <v>NA</v>
      </c>
    </row>
    <row r="642" spans="1:10" x14ac:dyDescent="0.2">
      <c r="A642" s="2">
        <v>641</v>
      </c>
      <c r="B642" s="29">
        <v>44826</v>
      </c>
      <c r="C642" s="30"/>
      <c r="D642" s="30" t="str">
        <f t="shared" ca="1" si="27"/>
        <v>NA</v>
      </c>
      <c r="E642" s="31" t="str">
        <f t="shared" ca="1" si="28"/>
        <v>NA</v>
      </c>
      <c r="F642" s="66"/>
      <c r="G642" s="33" t="str">
        <f ca="1">IF(B641&lt;TODAY(), AVERAGE(A$8:A641), "NA")</f>
        <v>NA</v>
      </c>
      <c r="H642" s="31" t="str">
        <f ca="1">IF(B641&lt;TODAY(), AVERAGE(E$8:E641), "NA")</f>
        <v>NA</v>
      </c>
      <c r="I642" s="39" t="str">
        <f ca="1">IF(B641&lt;TODAY(), (SUMPRODUCT(A$8:A641,E$8:E641) - G642*SUM(E$8:E641) - H642*SUM(A$8:A641) + (A642-7)*G642*H642)/(SUMPRODUCT(A$8:A641,A$8:A641) - 2*G642*SUM(A$8:A641) + (A642-7)*G642*G642), "NA")</f>
        <v>NA</v>
      </c>
      <c r="J642" s="40" t="str">
        <f t="shared" ca="1" si="29"/>
        <v>NA</v>
      </c>
    </row>
    <row r="643" spans="1:10" x14ac:dyDescent="0.2">
      <c r="A643" s="2">
        <v>642</v>
      </c>
      <c r="B643" s="29">
        <v>44827</v>
      </c>
      <c r="C643" s="30"/>
      <c r="D643" s="30" t="str">
        <f t="shared" ref="D643:D706" ca="1" si="30">IF(B643&lt;TODAY(), C643-C642, "NA")</f>
        <v>NA</v>
      </c>
      <c r="E643" s="31" t="str">
        <f t="shared" ca="1" si="28"/>
        <v>NA</v>
      </c>
      <c r="F643" s="66"/>
      <c r="G643" s="33" t="str">
        <f ca="1">IF(B642&lt;TODAY(), AVERAGE(A$8:A642), "NA")</f>
        <v>NA</v>
      </c>
      <c r="H643" s="31" t="str">
        <f ca="1">IF(B642&lt;TODAY(), AVERAGE(E$8:E642), "NA")</f>
        <v>NA</v>
      </c>
      <c r="I643" s="39" t="str">
        <f ca="1">IF(B642&lt;TODAY(), (SUMPRODUCT(A$8:A642,E$8:E642) - G643*SUM(E$8:E642) - H643*SUM(A$8:A642) + (A643-7)*G643*H643)/(SUMPRODUCT(A$8:A642,A$8:A642) - 2*G643*SUM(A$8:A642) + (A643-7)*G643*G643), "NA")</f>
        <v>NA</v>
      </c>
      <c r="J643" s="40" t="str">
        <f t="shared" ca="1" si="29"/>
        <v>NA</v>
      </c>
    </row>
    <row r="644" spans="1:10" x14ac:dyDescent="0.2">
      <c r="A644" s="2">
        <v>643</v>
      </c>
      <c r="B644" s="29">
        <v>44828</v>
      </c>
      <c r="C644" s="30"/>
      <c r="D644" s="30" t="str">
        <f t="shared" ca="1" si="30"/>
        <v>NA</v>
      </c>
      <c r="E644" s="31" t="str">
        <f t="shared" ca="1" si="28"/>
        <v>NA</v>
      </c>
      <c r="F644" s="66"/>
      <c r="G644" s="33" t="str">
        <f ca="1">IF(B643&lt;TODAY(), AVERAGE(A$8:A643), "NA")</f>
        <v>NA</v>
      </c>
      <c r="H644" s="31" t="str">
        <f ca="1">IF(B643&lt;TODAY(), AVERAGE(E$8:E643), "NA")</f>
        <v>NA</v>
      </c>
      <c r="I644" s="39" t="str">
        <f ca="1">IF(B643&lt;TODAY(), (SUMPRODUCT(A$8:A643,E$8:E643) - G644*SUM(E$8:E643) - H644*SUM(A$8:A643) + (A644-7)*G644*H644)/(SUMPRODUCT(A$8:A643,A$8:A643) - 2*G644*SUM(A$8:A643) + (A644-7)*G644*G644), "NA")</f>
        <v>NA</v>
      </c>
      <c r="J644" s="40" t="str">
        <f t="shared" ca="1" si="29"/>
        <v>NA</v>
      </c>
    </row>
    <row r="645" spans="1:10" x14ac:dyDescent="0.2">
      <c r="A645" s="2">
        <v>644</v>
      </c>
      <c r="B645" s="29">
        <v>44829</v>
      </c>
      <c r="C645" s="30"/>
      <c r="D645" s="30" t="str">
        <f t="shared" ca="1" si="30"/>
        <v>NA</v>
      </c>
      <c r="E645" s="31" t="str">
        <f t="shared" ca="1" si="28"/>
        <v>NA</v>
      </c>
      <c r="F645" s="66"/>
      <c r="G645" s="33" t="str">
        <f ca="1">IF(B644&lt;TODAY(), AVERAGE(A$8:A644), "NA")</f>
        <v>NA</v>
      </c>
      <c r="H645" s="31" t="str">
        <f ca="1">IF(B644&lt;TODAY(), AVERAGE(E$8:E644), "NA")</f>
        <v>NA</v>
      </c>
      <c r="I645" s="39" t="str">
        <f ca="1">IF(B644&lt;TODAY(), (SUMPRODUCT(A$8:A644,E$8:E644) - G645*SUM(E$8:E644) - H645*SUM(A$8:A644) + (A645-7)*G645*H645)/(SUMPRODUCT(A$8:A644,A$8:A644) - 2*G645*SUM(A$8:A644) + (A645-7)*G645*G645), "NA")</f>
        <v>NA</v>
      </c>
      <c r="J645" s="40" t="str">
        <f t="shared" ca="1" si="29"/>
        <v>NA</v>
      </c>
    </row>
    <row r="646" spans="1:10" x14ac:dyDescent="0.2">
      <c r="A646" s="2">
        <v>645</v>
      </c>
      <c r="B646" s="29">
        <v>44830</v>
      </c>
      <c r="C646" s="30"/>
      <c r="D646" s="30" t="str">
        <f t="shared" ca="1" si="30"/>
        <v>NA</v>
      </c>
      <c r="E646" s="31" t="str">
        <f t="shared" ca="1" si="28"/>
        <v>NA</v>
      </c>
      <c r="F646" s="66"/>
      <c r="G646" s="33" t="str">
        <f ca="1">IF(B645&lt;TODAY(), AVERAGE(A$8:A645), "NA")</f>
        <v>NA</v>
      </c>
      <c r="H646" s="31" t="str">
        <f ca="1">IF(B645&lt;TODAY(), AVERAGE(E$8:E645), "NA")</f>
        <v>NA</v>
      </c>
      <c r="I646" s="39" t="str">
        <f ca="1">IF(B645&lt;TODAY(), (SUMPRODUCT(A$8:A645,E$8:E645) - G646*SUM(E$8:E645) - H646*SUM(A$8:A645) + (A646-7)*G646*H646)/(SUMPRODUCT(A$8:A645,A$8:A645) - 2*G646*SUM(A$8:A645) + (A646-7)*G646*G646), "NA")</f>
        <v>NA</v>
      </c>
      <c r="J646" s="40" t="str">
        <f t="shared" ca="1" si="29"/>
        <v>NA</v>
      </c>
    </row>
    <row r="647" spans="1:10" x14ac:dyDescent="0.2">
      <c r="A647" s="2">
        <v>646</v>
      </c>
      <c r="B647" s="29">
        <v>44831</v>
      </c>
      <c r="C647" s="30"/>
      <c r="D647" s="30" t="str">
        <f t="shared" ca="1" si="30"/>
        <v>NA</v>
      </c>
      <c r="E647" s="31" t="str">
        <f t="shared" ca="1" si="28"/>
        <v>NA</v>
      </c>
      <c r="F647" s="66"/>
      <c r="G647" s="33" t="str">
        <f ca="1">IF(B646&lt;TODAY(), AVERAGE(A$8:A646), "NA")</f>
        <v>NA</v>
      </c>
      <c r="H647" s="31" t="str">
        <f ca="1">IF(B646&lt;TODAY(), AVERAGE(E$8:E646), "NA")</f>
        <v>NA</v>
      </c>
      <c r="I647" s="39" t="str">
        <f ca="1">IF(B646&lt;TODAY(), (SUMPRODUCT(A$8:A646,E$8:E646) - G647*SUM(E$8:E646) - H647*SUM(A$8:A646) + (A647-7)*G647*H647)/(SUMPRODUCT(A$8:A646,A$8:A646) - 2*G647*SUM(A$8:A646) + (A647-7)*G647*G647), "NA")</f>
        <v>NA</v>
      </c>
      <c r="J647" s="40" t="str">
        <f t="shared" ca="1" si="29"/>
        <v>NA</v>
      </c>
    </row>
    <row r="648" spans="1:10" x14ac:dyDescent="0.2">
      <c r="A648" s="2">
        <v>647</v>
      </c>
      <c r="B648" s="29">
        <v>44832</v>
      </c>
      <c r="C648" s="30"/>
      <c r="D648" s="30" t="str">
        <f t="shared" ca="1" si="30"/>
        <v>NA</v>
      </c>
      <c r="E648" s="31" t="str">
        <f t="shared" ca="1" si="28"/>
        <v>NA</v>
      </c>
      <c r="F648" s="66"/>
      <c r="G648" s="33" t="str">
        <f ca="1">IF(B647&lt;TODAY(), AVERAGE(A$8:A647), "NA")</f>
        <v>NA</v>
      </c>
      <c r="H648" s="31" t="str">
        <f ca="1">IF(B647&lt;TODAY(), AVERAGE(E$8:E647), "NA")</f>
        <v>NA</v>
      </c>
      <c r="I648" s="39" t="str">
        <f ca="1">IF(B647&lt;TODAY(), (SUMPRODUCT(A$8:A647,E$8:E647) - G648*SUM(E$8:E647) - H648*SUM(A$8:A647) + (A648-7)*G648*H648)/(SUMPRODUCT(A$8:A647,A$8:A647) - 2*G648*SUM(A$8:A647) + (A648-7)*G648*G648), "NA")</f>
        <v>NA</v>
      </c>
      <c r="J648" s="40" t="str">
        <f t="shared" ca="1" si="29"/>
        <v>NA</v>
      </c>
    </row>
    <row r="649" spans="1:10" x14ac:dyDescent="0.2">
      <c r="A649" s="2">
        <v>648</v>
      </c>
      <c r="B649" s="29">
        <v>44833</v>
      </c>
      <c r="C649" s="30"/>
      <c r="D649" s="30" t="str">
        <f t="shared" ca="1" si="30"/>
        <v>NA</v>
      </c>
      <c r="E649" s="31" t="str">
        <f t="shared" ref="E649:E712" ca="1" si="31">IF(B649&lt;TODAY(), AVERAGE(D643:D649), "NA")</f>
        <v>NA</v>
      </c>
      <c r="F649" s="66"/>
      <c r="G649" s="33" t="str">
        <f ca="1">IF(B648&lt;TODAY(), AVERAGE(A$8:A648), "NA")</f>
        <v>NA</v>
      </c>
      <c r="H649" s="31" t="str">
        <f ca="1">IF(B648&lt;TODAY(), AVERAGE(E$8:E648), "NA")</f>
        <v>NA</v>
      </c>
      <c r="I649" s="39" t="str">
        <f ca="1">IF(B648&lt;TODAY(), (SUMPRODUCT(A$8:A648,E$8:E648) - G649*SUM(E$8:E648) - H649*SUM(A$8:A648) + (A649-7)*G649*H649)/(SUMPRODUCT(A$8:A648,A$8:A648) - 2*G649*SUM(A$8:A648) + (A649-7)*G649*G649), "NA")</f>
        <v>NA</v>
      </c>
      <c r="J649" s="40" t="str">
        <f t="shared" ca="1" si="29"/>
        <v>NA</v>
      </c>
    </row>
    <row r="650" spans="1:10" x14ac:dyDescent="0.2">
      <c r="A650" s="2">
        <v>649</v>
      </c>
      <c r="B650" s="29">
        <v>44834</v>
      </c>
      <c r="C650" s="30"/>
      <c r="D650" s="30" t="str">
        <f t="shared" ca="1" si="30"/>
        <v>NA</v>
      </c>
      <c r="E650" s="31" t="str">
        <f t="shared" ca="1" si="31"/>
        <v>NA</v>
      </c>
      <c r="F650" s="66"/>
      <c r="G650" s="33" t="str">
        <f ca="1">IF(B649&lt;TODAY(), AVERAGE(A$8:A649), "NA")</f>
        <v>NA</v>
      </c>
      <c r="H650" s="31" t="str">
        <f ca="1">IF(B649&lt;TODAY(), AVERAGE(E$8:E649), "NA")</f>
        <v>NA</v>
      </c>
      <c r="I650" s="39" t="str">
        <f ca="1">IF(B649&lt;TODAY(), (SUMPRODUCT(A$8:A649,E$8:E649) - G650*SUM(E$8:E649) - H650*SUM(A$8:A649) + (A650-7)*G650*H650)/(SUMPRODUCT(A$8:A649,A$8:A649) - 2*G650*SUM(A$8:A649) + (A650-7)*G650*G650), "NA")</f>
        <v>NA</v>
      </c>
      <c r="J650" s="40" t="str">
        <f t="shared" ca="1" si="29"/>
        <v>NA</v>
      </c>
    </row>
    <row r="651" spans="1:10" x14ac:dyDescent="0.2">
      <c r="A651" s="2">
        <v>650</v>
      </c>
      <c r="B651" s="29">
        <v>44835</v>
      </c>
      <c r="C651" s="30"/>
      <c r="D651" s="30" t="str">
        <f t="shared" ca="1" si="30"/>
        <v>NA</v>
      </c>
      <c r="E651" s="31" t="str">
        <f t="shared" ca="1" si="31"/>
        <v>NA</v>
      </c>
      <c r="F651" s="66"/>
      <c r="G651" s="33" t="str">
        <f ca="1">IF(B650&lt;TODAY(), AVERAGE(A$8:A650), "NA")</f>
        <v>NA</v>
      </c>
      <c r="H651" s="31" t="str">
        <f ca="1">IF(B650&lt;TODAY(), AVERAGE(E$8:E650), "NA")</f>
        <v>NA</v>
      </c>
      <c r="I651" s="39" t="str">
        <f ca="1">IF(B650&lt;TODAY(), (SUMPRODUCT(A$8:A650,E$8:E650) - G651*SUM(E$8:E650) - H651*SUM(A$8:A650) + (A651-7)*G651*H651)/(SUMPRODUCT(A$8:A650,A$8:A650) - 2*G651*SUM(A$8:A650) + (A651-7)*G651*G651), "NA")</f>
        <v>NA</v>
      </c>
      <c r="J651" s="40" t="str">
        <f t="shared" ref="J651:J714" ca="1" si="32">IF(B650&lt;TODAY(), H651-I651*G651, "NA")</f>
        <v>NA</v>
      </c>
    </row>
    <row r="652" spans="1:10" x14ac:dyDescent="0.2">
      <c r="A652" s="2">
        <v>651</v>
      </c>
      <c r="B652" s="29">
        <v>44836</v>
      </c>
      <c r="C652" s="30"/>
      <c r="D652" s="30" t="str">
        <f t="shared" ca="1" si="30"/>
        <v>NA</v>
      </c>
      <c r="E652" s="31" t="str">
        <f t="shared" ca="1" si="31"/>
        <v>NA</v>
      </c>
      <c r="F652" s="66"/>
      <c r="G652" s="33" t="str">
        <f ca="1">IF(B651&lt;TODAY(), AVERAGE(A$8:A651), "NA")</f>
        <v>NA</v>
      </c>
      <c r="H652" s="31" t="str">
        <f ca="1">IF(B651&lt;TODAY(), AVERAGE(E$8:E651), "NA")</f>
        <v>NA</v>
      </c>
      <c r="I652" s="39" t="str">
        <f ca="1">IF(B651&lt;TODAY(), (SUMPRODUCT(A$8:A651,E$8:E651) - G652*SUM(E$8:E651) - H652*SUM(A$8:A651) + (A652-7)*G652*H652)/(SUMPRODUCT(A$8:A651,A$8:A651) - 2*G652*SUM(A$8:A651) + (A652-7)*G652*G652), "NA")</f>
        <v>NA</v>
      </c>
      <c r="J652" s="40" t="str">
        <f t="shared" ca="1" si="32"/>
        <v>NA</v>
      </c>
    </row>
    <row r="653" spans="1:10" x14ac:dyDescent="0.2">
      <c r="A653" s="2">
        <v>652</v>
      </c>
      <c r="B653" s="29">
        <v>44837</v>
      </c>
      <c r="C653" s="30"/>
      <c r="D653" s="30" t="str">
        <f t="shared" ca="1" si="30"/>
        <v>NA</v>
      </c>
      <c r="E653" s="31" t="str">
        <f t="shared" ca="1" si="31"/>
        <v>NA</v>
      </c>
      <c r="F653" s="66"/>
      <c r="G653" s="33" t="str">
        <f ca="1">IF(B652&lt;TODAY(), AVERAGE(A$8:A652), "NA")</f>
        <v>NA</v>
      </c>
      <c r="H653" s="31" t="str">
        <f ca="1">IF(B652&lt;TODAY(), AVERAGE(E$8:E652), "NA")</f>
        <v>NA</v>
      </c>
      <c r="I653" s="39" t="str">
        <f ca="1">IF(B652&lt;TODAY(), (SUMPRODUCT(A$8:A652,E$8:E652) - G653*SUM(E$8:E652) - H653*SUM(A$8:A652) + (A653-7)*G653*H653)/(SUMPRODUCT(A$8:A652,A$8:A652) - 2*G653*SUM(A$8:A652) + (A653-7)*G653*G653), "NA")</f>
        <v>NA</v>
      </c>
      <c r="J653" s="40" t="str">
        <f t="shared" ca="1" si="32"/>
        <v>NA</v>
      </c>
    </row>
    <row r="654" spans="1:10" x14ac:dyDescent="0.2">
      <c r="A654" s="2">
        <v>653</v>
      </c>
      <c r="B654" s="29">
        <v>44838</v>
      </c>
      <c r="C654" s="30"/>
      <c r="D654" s="30" t="str">
        <f t="shared" ca="1" si="30"/>
        <v>NA</v>
      </c>
      <c r="E654" s="31" t="str">
        <f t="shared" ca="1" si="31"/>
        <v>NA</v>
      </c>
      <c r="F654" s="66"/>
      <c r="G654" s="33" t="str">
        <f ca="1">IF(B653&lt;TODAY(), AVERAGE(A$8:A653), "NA")</f>
        <v>NA</v>
      </c>
      <c r="H654" s="31" t="str">
        <f ca="1">IF(B653&lt;TODAY(), AVERAGE(E$8:E653), "NA")</f>
        <v>NA</v>
      </c>
      <c r="I654" s="39" t="str">
        <f ca="1">IF(B653&lt;TODAY(), (SUMPRODUCT(A$8:A653,E$8:E653) - G654*SUM(E$8:E653) - H654*SUM(A$8:A653) + (A654-7)*G654*H654)/(SUMPRODUCT(A$8:A653,A$8:A653) - 2*G654*SUM(A$8:A653) + (A654-7)*G654*G654), "NA")</f>
        <v>NA</v>
      </c>
      <c r="J654" s="40" t="str">
        <f t="shared" ca="1" si="32"/>
        <v>NA</v>
      </c>
    </row>
    <row r="655" spans="1:10" x14ac:dyDescent="0.2">
      <c r="A655" s="2">
        <v>654</v>
      </c>
      <c r="B655" s="29">
        <v>44839</v>
      </c>
      <c r="C655" s="30"/>
      <c r="D655" s="30" t="str">
        <f t="shared" ca="1" si="30"/>
        <v>NA</v>
      </c>
      <c r="E655" s="31" t="str">
        <f t="shared" ca="1" si="31"/>
        <v>NA</v>
      </c>
      <c r="F655" s="66"/>
      <c r="G655" s="33" t="str">
        <f ca="1">IF(B654&lt;TODAY(), AVERAGE(A$8:A654), "NA")</f>
        <v>NA</v>
      </c>
      <c r="H655" s="31" t="str">
        <f ca="1">IF(B654&lt;TODAY(), AVERAGE(E$8:E654), "NA")</f>
        <v>NA</v>
      </c>
      <c r="I655" s="39" t="str">
        <f ca="1">IF(B654&lt;TODAY(), (SUMPRODUCT(A$8:A654,E$8:E654) - G655*SUM(E$8:E654) - H655*SUM(A$8:A654) + (A655-7)*G655*H655)/(SUMPRODUCT(A$8:A654,A$8:A654) - 2*G655*SUM(A$8:A654) + (A655-7)*G655*G655), "NA")</f>
        <v>NA</v>
      </c>
      <c r="J655" s="40" t="str">
        <f t="shared" ca="1" si="32"/>
        <v>NA</v>
      </c>
    </row>
    <row r="656" spans="1:10" x14ac:dyDescent="0.2">
      <c r="A656" s="2">
        <v>655</v>
      </c>
      <c r="B656" s="29">
        <v>44840</v>
      </c>
      <c r="C656" s="30"/>
      <c r="D656" s="30" t="str">
        <f t="shared" ca="1" si="30"/>
        <v>NA</v>
      </c>
      <c r="E656" s="31" t="str">
        <f t="shared" ca="1" si="31"/>
        <v>NA</v>
      </c>
      <c r="F656" s="66"/>
      <c r="G656" s="33" t="str">
        <f ca="1">IF(B655&lt;TODAY(), AVERAGE(A$8:A655), "NA")</f>
        <v>NA</v>
      </c>
      <c r="H656" s="31" t="str">
        <f ca="1">IF(B655&lt;TODAY(), AVERAGE(E$8:E655), "NA")</f>
        <v>NA</v>
      </c>
      <c r="I656" s="39" t="str">
        <f ca="1">IF(B655&lt;TODAY(), (SUMPRODUCT(A$8:A655,E$8:E655) - G656*SUM(E$8:E655) - H656*SUM(A$8:A655) + (A656-7)*G656*H656)/(SUMPRODUCT(A$8:A655,A$8:A655) - 2*G656*SUM(A$8:A655) + (A656-7)*G656*G656), "NA")</f>
        <v>NA</v>
      </c>
      <c r="J656" s="40" t="str">
        <f t="shared" ca="1" si="32"/>
        <v>NA</v>
      </c>
    </row>
    <row r="657" spans="1:10" x14ac:dyDescent="0.2">
      <c r="A657" s="2">
        <v>656</v>
      </c>
      <c r="B657" s="29">
        <v>44841</v>
      </c>
      <c r="C657" s="30"/>
      <c r="D657" s="30" t="str">
        <f t="shared" ca="1" si="30"/>
        <v>NA</v>
      </c>
      <c r="E657" s="31" t="str">
        <f t="shared" ca="1" si="31"/>
        <v>NA</v>
      </c>
      <c r="F657" s="66"/>
      <c r="G657" s="33" t="str">
        <f ca="1">IF(B656&lt;TODAY(), AVERAGE(A$8:A656), "NA")</f>
        <v>NA</v>
      </c>
      <c r="H657" s="31" t="str">
        <f ca="1">IF(B656&lt;TODAY(), AVERAGE(E$8:E656), "NA")</f>
        <v>NA</v>
      </c>
      <c r="I657" s="39" t="str">
        <f ca="1">IF(B656&lt;TODAY(), (SUMPRODUCT(A$8:A656,E$8:E656) - G657*SUM(E$8:E656) - H657*SUM(A$8:A656) + (A657-7)*G657*H657)/(SUMPRODUCT(A$8:A656,A$8:A656) - 2*G657*SUM(A$8:A656) + (A657-7)*G657*G657), "NA")</f>
        <v>NA</v>
      </c>
      <c r="J657" s="40" t="str">
        <f t="shared" ca="1" si="32"/>
        <v>NA</v>
      </c>
    </row>
    <row r="658" spans="1:10" x14ac:dyDescent="0.2">
      <c r="A658" s="2">
        <v>657</v>
      </c>
      <c r="B658" s="29">
        <v>44842</v>
      </c>
      <c r="C658" s="30"/>
      <c r="D658" s="30" t="str">
        <f t="shared" ca="1" si="30"/>
        <v>NA</v>
      </c>
      <c r="E658" s="31" t="str">
        <f t="shared" ca="1" si="31"/>
        <v>NA</v>
      </c>
      <c r="F658" s="66"/>
      <c r="G658" s="33" t="str">
        <f ca="1">IF(B657&lt;TODAY(), AVERAGE(A$8:A657), "NA")</f>
        <v>NA</v>
      </c>
      <c r="H658" s="31" t="str">
        <f ca="1">IF(B657&lt;TODAY(), AVERAGE(E$8:E657), "NA")</f>
        <v>NA</v>
      </c>
      <c r="I658" s="39" t="str">
        <f ca="1">IF(B657&lt;TODAY(), (SUMPRODUCT(A$8:A657,E$8:E657) - G658*SUM(E$8:E657) - H658*SUM(A$8:A657) + (A658-7)*G658*H658)/(SUMPRODUCT(A$8:A657,A$8:A657) - 2*G658*SUM(A$8:A657) + (A658-7)*G658*G658), "NA")</f>
        <v>NA</v>
      </c>
      <c r="J658" s="40" t="str">
        <f t="shared" ca="1" si="32"/>
        <v>NA</v>
      </c>
    </row>
    <row r="659" spans="1:10" x14ac:dyDescent="0.2">
      <c r="A659" s="2">
        <v>658</v>
      </c>
      <c r="B659" s="29">
        <v>44843</v>
      </c>
      <c r="C659" s="30"/>
      <c r="D659" s="30" t="str">
        <f t="shared" ca="1" si="30"/>
        <v>NA</v>
      </c>
      <c r="E659" s="31" t="str">
        <f t="shared" ca="1" si="31"/>
        <v>NA</v>
      </c>
      <c r="F659" s="66"/>
      <c r="G659" s="33" t="str">
        <f ca="1">IF(B658&lt;TODAY(), AVERAGE(A$8:A658), "NA")</f>
        <v>NA</v>
      </c>
      <c r="H659" s="31" t="str">
        <f ca="1">IF(B658&lt;TODAY(), AVERAGE(E$8:E658), "NA")</f>
        <v>NA</v>
      </c>
      <c r="I659" s="39" t="str">
        <f ca="1">IF(B658&lt;TODAY(), (SUMPRODUCT(A$8:A658,E$8:E658) - G659*SUM(E$8:E658) - H659*SUM(A$8:A658) + (A659-7)*G659*H659)/(SUMPRODUCT(A$8:A658,A$8:A658) - 2*G659*SUM(A$8:A658) + (A659-7)*G659*G659), "NA")</f>
        <v>NA</v>
      </c>
      <c r="J659" s="40" t="str">
        <f t="shared" ca="1" si="32"/>
        <v>NA</v>
      </c>
    </row>
    <row r="660" spans="1:10" x14ac:dyDescent="0.2">
      <c r="A660" s="2">
        <v>659</v>
      </c>
      <c r="B660" s="29">
        <v>44844</v>
      </c>
      <c r="C660" s="30"/>
      <c r="D660" s="30" t="str">
        <f t="shared" ca="1" si="30"/>
        <v>NA</v>
      </c>
      <c r="E660" s="31" t="str">
        <f t="shared" ca="1" si="31"/>
        <v>NA</v>
      </c>
      <c r="F660" s="66"/>
      <c r="G660" s="33" t="str">
        <f ca="1">IF(B659&lt;TODAY(), AVERAGE(A$8:A659), "NA")</f>
        <v>NA</v>
      </c>
      <c r="H660" s="31" t="str">
        <f ca="1">IF(B659&lt;TODAY(), AVERAGE(E$8:E659), "NA")</f>
        <v>NA</v>
      </c>
      <c r="I660" s="39" t="str">
        <f ca="1">IF(B659&lt;TODAY(), (SUMPRODUCT(A$8:A659,E$8:E659) - G660*SUM(E$8:E659) - H660*SUM(A$8:A659) + (A660-7)*G660*H660)/(SUMPRODUCT(A$8:A659,A$8:A659) - 2*G660*SUM(A$8:A659) + (A660-7)*G660*G660), "NA")</f>
        <v>NA</v>
      </c>
      <c r="J660" s="40" t="str">
        <f t="shared" ca="1" si="32"/>
        <v>NA</v>
      </c>
    </row>
    <row r="661" spans="1:10" x14ac:dyDescent="0.2">
      <c r="A661" s="2">
        <v>660</v>
      </c>
      <c r="B661" s="29">
        <v>44845</v>
      </c>
      <c r="C661" s="30"/>
      <c r="D661" s="30" t="str">
        <f t="shared" ca="1" si="30"/>
        <v>NA</v>
      </c>
      <c r="E661" s="31" t="str">
        <f t="shared" ca="1" si="31"/>
        <v>NA</v>
      </c>
      <c r="F661" s="66"/>
      <c r="G661" s="33" t="str">
        <f ca="1">IF(B660&lt;TODAY(), AVERAGE(A$8:A660), "NA")</f>
        <v>NA</v>
      </c>
      <c r="H661" s="31" t="str">
        <f ca="1">IF(B660&lt;TODAY(), AVERAGE(E$8:E660), "NA")</f>
        <v>NA</v>
      </c>
      <c r="I661" s="39" t="str">
        <f ca="1">IF(B660&lt;TODAY(), (SUMPRODUCT(A$8:A660,E$8:E660) - G661*SUM(E$8:E660) - H661*SUM(A$8:A660) + (A661-7)*G661*H661)/(SUMPRODUCT(A$8:A660,A$8:A660) - 2*G661*SUM(A$8:A660) + (A661-7)*G661*G661), "NA")</f>
        <v>NA</v>
      </c>
      <c r="J661" s="40" t="str">
        <f t="shared" ca="1" si="32"/>
        <v>NA</v>
      </c>
    </row>
    <row r="662" spans="1:10" x14ac:dyDescent="0.2">
      <c r="A662" s="2">
        <v>661</v>
      </c>
      <c r="B662" s="29">
        <v>44846</v>
      </c>
      <c r="C662" s="30"/>
      <c r="D662" s="30" t="str">
        <f t="shared" ca="1" si="30"/>
        <v>NA</v>
      </c>
      <c r="E662" s="31" t="str">
        <f t="shared" ca="1" si="31"/>
        <v>NA</v>
      </c>
      <c r="F662" s="66"/>
      <c r="G662" s="33" t="str">
        <f ca="1">IF(B661&lt;TODAY(), AVERAGE(A$8:A661), "NA")</f>
        <v>NA</v>
      </c>
      <c r="H662" s="31" t="str">
        <f ca="1">IF(B661&lt;TODAY(), AVERAGE(E$8:E661), "NA")</f>
        <v>NA</v>
      </c>
      <c r="I662" s="39" t="str">
        <f ca="1">IF(B661&lt;TODAY(), (SUMPRODUCT(A$8:A661,E$8:E661) - G662*SUM(E$8:E661) - H662*SUM(A$8:A661) + (A662-7)*G662*H662)/(SUMPRODUCT(A$8:A661,A$8:A661) - 2*G662*SUM(A$8:A661) + (A662-7)*G662*G662), "NA")</f>
        <v>NA</v>
      </c>
      <c r="J662" s="40" t="str">
        <f t="shared" ca="1" si="32"/>
        <v>NA</v>
      </c>
    </row>
    <row r="663" spans="1:10" x14ac:dyDescent="0.2">
      <c r="A663" s="2">
        <v>662</v>
      </c>
      <c r="B663" s="29">
        <v>44847</v>
      </c>
      <c r="C663" s="30"/>
      <c r="D663" s="30" t="str">
        <f t="shared" ca="1" si="30"/>
        <v>NA</v>
      </c>
      <c r="E663" s="31" t="str">
        <f t="shared" ca="1" si="31"/>
        <v>NA</v>
      </c>
      <c r="F663" s="66"/>
      <c r="G663" s="33" t="str">
        <f ca="1">IF(B662&lt;TODAY(), AVERAGE(A$8:A662), "NA")</f>
        <v>NA</v>
      </c>
      <c r="H663" s="31" t="str">
        <f ca="1">IF(B662&lt;TODAY(), AVERAGE(E$8:E662), "NA")</f>
        <v>NA</v>
      </c>
      <c r="I663" s="39" t="str">
        <f ca="1">IF(B662&lt;TODAY(), (SUMPRODUCT(A$8:A662,E$8:E662) - G663*SUM(E$8:E662) - H663*SUM(A$8:A662) + (A663-7)*G663*H663)/(SUMPRODUCT(A$8:A662,A$8:A662) - 2*G663*SUM(A$8:A662) + (A663-7)*G663*G663), "NA")</f>
        <v>NA</v>
      </c>
      <c r="J663" s="40" t="str">
        <f t="shared" ca="1" si="32"/>
        <v>NA</v>
      </c>
    </row>
    <row r="664" spans="1:10" x14ac:dyDescent="0.2">
      <c r="A664" s="2">
        <v>663</v>
      </c>
      <c r="B664" s="29">
        <v>44848</v>
      </c>
      <c r="C664" s="30"/>
      <c r="D664" s="30" t="str">
        <f t="shared" ca="1" si="30"/>
        <v>NA</v>
      </c>
      <c r="E664" s="31" t="str">
        <f t="shared" ca="1" si="31"/>
        <v>NA</v>
      </c>
      <c r="F664" s="66"/>
      <c r="G664" s="33" t="str">
        <f ca="1">IF(B663&lt;TODAY(), AVERAGE(A$8:A663), "NA")</f>
        <v>NA</v>
      </c>
      <c r="H664" s="31" t="str">
        <f ca="1">IF(B663&lt;TODAY(), AVERAGE(E$8:E663), "NA")</f>
        <v>NA</v>
      </c>
      <c r="I664" s="39" t="str">
        <f ca="1">IF(B663&lt;TODAY(), (SUMPRODUCT(A$8:A663,E$8:E663) - G664*SUM(E$8:E663) - H664*SUM(A$8:A663) + (A664-7)*G664*H664)/(SUMPRODUCT(A$8:A663,A$8:A663) - 2*G664*SUM(A$8:A663) + (A664-7)*G664*G664), "NA")</f>
        <v>NA</v>
      </c>
      <c r="J664" s="40" t="str">
        <f t="shared" ca="1" si="32"/>
        <v>NA</v>
      </c>
    </row>
    <row r="665" spans="1:10" x14ac:dyDescent="0.2">
      <c r="A665" s="2">
        <v>664</v>
      </c>
      <c r="B665" s="29">
        <v>44849</v>
      </c>
      <c r="C665" s="30"/>
      <c r="D665" s="30" t="str">
        <f t="shared" ca="1" si="30"/>
        <v>NA</v>
      </c>
      <c r="E665" s="31" t="str">
        <f t="shared" ca="1" si="31"/>
        <v>NA</v>
      </c>
      <c r="F665" s="66"/>
      <c r="G665" s="33" t="str">
        <f ca="1">IF(B664&lt;TODAY(), AVERAGE(A$8:A664), "NA")</f>
        <v>NA</v>
      </c>
      <c r="H665" s="31" t="str">
        <f ca="1">IF(B664&lt;TODAY(), AVERAGE(E$8:E664), "NA")</f>
        <v>NA</v>
      </c>
      <c r="I665" s="39" t="str">
        <f ca="1">IF(B664&lt;TODAY(), (SUMPRODUCT(A$8:A664,E$8:E664) - G665*SUM(E$8:E664) - H665*SUM(A$8:A664) + (A665-7)*G665*H665)/(SUMPRODUCT(A$8:A664,A$8:A664) - 2*G665*SUM(A$8:A664) + (A665-7)*G665*G665), "NA")</f>
        <v>NA</v>
      </c>
      <c r="J665" s="40" t="str">
        <f t="shared" ca="1" si="32"/>
        <v>NA</v>
      </c>
    </row>
    <row r="666" spans="1:10" x14ac:dyDescent="0.2">
      <c r="A666" s="2">
        <v>665</v>
      </c>
      <c r="B666" s="29">
        <v>44850</v>
      </c>
      <c r="C666" s="30"/>
      <c r="D666" s="30" t="str">
        <f t="shared" ca="1" si="30"/>
        <v>NA</v>
      </c>
      <c r="E666" s="31" t="str">
        <f t="shared" ca="1" si="31"/>
        <v>NA</v>
      </c>
      <c r="F666" s="66"/>
      <c r="G666" s="33" t="str">
        <f ca="1">IF(B665&lt;TODAY(), AVERAGE(A$8:A665), "NA")</f>
        <v>NA</v>
      </c>
      <c r="H666" s="31" t="str">
        <f ca="1">IF(B665&lt;TODAY(), AVERAGE(E$8:E665), "NA")</f>
        <v>NA</v>
      </c>
      <c r="I666" s="39" t="str">
        <f ca="1">IF(B665&lt;TODAY(), (SUMPRODUCT(A$8:A665,E$8:E665) - G666*SUM(E$8:E665) - H666*SUM(A$8:A665) + (A666-7)*G666*H666)/(SUMPRODUCT(A$8:A665,A$8:A665) - 2*G666*SUM(A$8:A665) + (A666-7)*G666*G666), "NA")</f>
        <v>NA</v>
      </c>
      <c r="J666" s="40" t="str">
        <f t="shared" ca="1" si="32"/>
        <v>NA</v>
      </c>
    </row>
    <row r="667" spans="1:10" x14ac:dyDescent="0.2">
      <c r="A667" s="2">
        <v>666</v>
      </c>
      <c r="B667" s="29">
        <v>44851</v>
      </c>
      <c r="C667" s="30"/>
      <c r="D667" s="30" t="str">
        <f t="shared" ca="1" si="30"/>
        <v>NA</v>
      </c>
      <c r="E667" s="31" t="str">
        <f t="shared" ca="1" si="31"/>
        <v>NA</v>
      </c>
      <c r="F667" s="66"/>
      <c r="G667" s="33" t="str">
        <f ca="1">IF(B666&lt;TODAY(), AVERAGE(A$8:A666), "NA")</f>
        <v>NA</v>
      </c>
      <c r="H667" s="31" t="str">
        <f ca="1">IF(B666&lt;TODAY(), AVERAGE(E$8:E666), "NA")</f>
        <v>NA</v>
      </c>
      <c r="I667" s="39" t="str">
        <f ca="1">IF(B666&lt;TODAY(), (SUMPRODUCT(A$8:A666,E$8:E666) - G667*SUM(E$8:E666) - H667*SUM(A$8:A666) + (A667-7)*G667*H667)/(SUMPRODUCT(A$8:A666,A$8:A666) - 2*G667*SUM(A$8:A666) + (A667-7)*G667*G667), "NA")</f>
        <v>NA</v>
      </c>
      <c r="J667" s="40" t="str">
        <f t="shared" ca="1" si="32"/>
        <v>NA</v>
      </c>
    </row>
    <row r="668" spans="1:10" x14ac:dyDescent="0.2">
      <c r="A668" s="2">
        <v>667</v>
      </c>
      <c r="B668" s="29">
        <v>44852</v>
      </c>
      <c r="C668" s="30"/>
      <c r="D668" s="30" t="str">
        <f t="shared" ca="1" si="30"/>
        <v>NA</v>
      </c>
      <c r="E668" s="31" t="str">
        <f t="shared" ca="1" si="31"/>
        <v>NA</v>
      </c>
      <c r="F668" s="66"/>
      <c r="G668" s="33" t="str">
        <f ca="1">IF(B667&lt;TODAY(), AVERAGE(A$8:A667), "NA")</f>
        <v>NA</v>
      </c>
      <c r="H668" s="31" t="str">
        <f ca="1">IF(B667&lt;TODAY(), AVERAGE(E$8:E667), "NA")</f>
        <v>NA</v>
      </c>
      <c r="I668" s="39" t="str">
        <f ca="1">IF(B667&lt;TODAY(), (SUMPRODUCT(A$8:A667,E$8:E667) - G668*SUM(E$8:E667) - H668*SUM(A$8:A667) + (A668-7)*G668*H668)/(SUMPRODUCT(A$8:A667,A$8:A667) - 2*G668*SUM(A$8:A667) + (A668-7)*G668*G668), "NA")</f>
        <v>NA</v>
      </c>
      <c r="J668" s="40" t="str">
        <f t="shared" ca="1" si="32"/>
        <v>NA</v>
      </c>
    </row>
    <row r="669" spans="1:10" x14ac:dyDescent="0.2">
      <c r="A669" s="2">
        <v>668</v>
      </c>
      <c r="B669" s="29">
        <v>44853</v>
      </c>
      <c r="C669" s="30"/>
      <c r="D669" s="30" t="str">
        <f t="shared" ca="1" si="30"/>
        <v>NA</v>
      </c>
      <c r="E669" s="31" t="str">
        <f t="shared" ca="1" si="31"/>
        <v>NA</v>
      </c>
      <c r="F669" s="66"/>
      <c r="G669" s="33" t="str">
        <f ca="1">IF(B668&lt;TODAY(), AVERAGE(A$8:A668), "NA")</f>
        <v>NA</v>
      </c>
      <c r="H669" s="31" t="str">
        <f ca="1">IF(B668&lt;TODAY(), AVERAGE(E$8:E668), "NA")</f>
        <v>NA</v>
      </c>
      <c r="I669" s="39" t="str">
        <f ca="1">IF(B668&lt;TODAY(), (SUMPRODUCT(A$8:A668,E$8:E668) - G669*SUM(E$8:E668) - H669*SUM(A$8:A668) + (A669-7)*G669*H669)/(SUMPRODUCT(A$8:A668,A$8:A668) - 2*G669*SUM(A$8:A668) + (A669-7)*G669*G669), "NA")</f>
        <v>NA</v>
      </c>
      <c r="J669" s="40" t="str">
        <f t="shared" ca="1" si="32"/>
        <v>NA</v>
      </c>
    </row>
    <row r="670" spans="1:10" x14ac:dyDescent="0.2">
      <c r="A670" s="2">
        <v>669</v>
      </c>
      <c r="B670" s="29">
        <v>44854</v>
      </c>
      <c r="C670" s="30"/>
      <c r="D670" s="30" t="str">
        <f t="shared" ca="1" si="30"/>
        <v>NA</v>
      </c>
      <c r="E670" s="31" t="str">
        <f t="shared" ca="1" si="31"/>
        <v>NA</v>
      </c>
      <c r="F670" s="66"/>
      <c r="G670" s="33" t="str">
        <f ca="1">IF(B669&lt;TODAY(), AVERAGE(A$8:A669), "NA")</f>
        <v>NA</v>
      </c>
      <c r="H670" s="31" t="str">
        <f ca="1">IF(B669&lt;TODAY(), AVERAGE(E$8:E669), "NA")</f>
        <v>NA</v>
      </c>
      <c r="I670" s="39" t="str">
        <f ca="1">IF(B669&lt;TODAY(), (SUMPRODUCT(A$8:A669,E$8:E669) - G670*SUM(E$8:E669) - H670*SUM(A$8:A669) + (A670-7)*G670*H670)/(SUMPRODUCT(A$8:A669,A$8:A669) - 2*G670*SUM(A$8:A669) + (A670-7)*G670*G670), "NA")</f>
        <v>NA</v>
      </c>
      <c r="J670" s="40" t="str">
        <f t="shared" ca="1" si="32"/>
        <v>NA</v>
      </c>
    </row>
    <row r="671" spans="1:10" x14ac:dyDescent="0.2">
      <c r="A671" s="2">
        <v>670</v>
      </c>
      <c r="B671" s="29">
        <v>44855</v>
      </c>
      <c r="C671" s="30"/>
      <c r="D671" s="30" t="str">
        <f t="shared" ca="1" si="30"/>
        <v>NA</v>
      </c>
      <c r="E671" s="31" t="str">
        <f t="shared" ca="1" si="31"/>
        <v>NA</v>
      </c>
      <c r="F671" s="66"/>
      <c r="G671" s="33" t="str">
        <f ca="1">IF(B670&lt;TODAY(), AVERAGE(A$8:A670), "NA")</f>
        <v>NA</v>
      </c>
      <c r="H671" s="31" t="str">
        <f ca="1">IF(B670&lt;TODAY(), AVERAGE(E$8:E670), "NA")</f>
        <v>NA</v>
      </c>
      <c r="I671" s="39" t="str">
        <f ca="1">IF(B670&lt;TODAY(), (SUMPRODUCT(A$8:A670,E$8:E670) - G671*SUM(E$8:E670) - H671*SUM(A$8:A670) + (A671-7)*G671*H671)/(SUMPRODUCT(A$8:A670,A$8:A670) - 2*G671*SUM(A$8:A670) + (A671-7)*G671*G671), "NA")</f>
        <v>NA</v>
      </c>
      <c r="J671" s="40" t="str">
        <f t="shared" ca="1" si="32"/>
        <v>NA</v>
      </c>
    </row>
    <row r="672" spans="1:10" x14ac:dyDescent="0.2">
      <c r="A672" s="2">
        <v>671</v>
      </c>
      <c r="B672" s="29">
        <v>44856</v>
      </c>
      <c r="C672" s="30"/>
      <c r="D672" s="30" t="str">
        <f t="shared" ca="1" si="30"/>
        <v>NA</v>
      </c>
      <c r="E672" s="31" t="str">
        <f t="shared" ca="1" si="31"/>
        <v>NA</v>
      </c>
      <c r="F672" s="66"/>
      <c r="G672" s="33" t="str">
        <f ca="1">IF(B671&lt;TODAY(), AVERAGE(A$8:A671), "NA")</f>
        <v>NA</v>
      </c>
      <c r="H672" s="31" t="str">
        <f ca="1">IF(B671&lt;TODAY(), AVERAGE(E$8:E671), "NA")</f>
        <v>NA</v>
      </c>
      <c r="I672" s="39" t="str">
        <f ca="1">IF(B671&lt;TODAY(), (SUMPRODUCT(A$8:A671,E$8:E671) - G672*SUM(E$8:E671) - H672*SUM(A$8:A671) + (A672-7)*G672*H672)/(SUMPRODUCT(A$8:A671,A$8:A671) - 2*G672*SUM(A$8:A671) + (A672-7)*G672*G672), "NA")</f>
        <v>NA</v>
      </c>
      <c r="J672" s="40" t="str">
        <f t="shared" ca="1" si="32"/>
        <v>NA</v>
      </c>
    </row>
    <row r="673" spans="1:10" x14ac:dyDescent="0.2">
      <c r="A673" s="2">
        <v>672</v>
      </c>
      <c r="B673" s="29">
        <v>44857</v>
      </c>
      <c r="C673" s="30"/>
      <c r="D673" s="30" t="str">
        <f t="shared" ca="1" si="30"/>
        <v>NA</v>
      </c>
      <c r="E673" s="31" t="str">
        <f t="shared" ca="1" si="31"/>
        <v>NA</v>
      </c>
      <c r="F673" s="66"/>
      <c r="G673" s="33" t="str">
        <f ca="1">IF(B672&lt;TODAY(), AVERAGE(A$8:A672), "NA")</f>
        <v>NA</v>
      </c>
      <c r="H673" s="31" t="str">
        <f ca="1">IF(B672&lt;TODAY(), AVERAGE(E$8:E672), "NA")</f>
        <v>NA</v>
      </c>
      <c r="I673" s="39" t="str">
        <f ca="1">IF(B672&lt;TODAY(), (SUMPRODUCT(A$8:A672,E$8:E672) - G673*SUM(E$8:E672) - H673*SUM(A$8:A672) + (A673-7)*G673*H673)/(SUMPRODUCT(A$8:A672,A$8:A672) - 2*G673*SUM(A$8:A672) + (A673-7)*G673*G673), "NA")</f>
        <v>NA</v>
      </c>
      <c r="J673" s="40" t="str">
        <f t="shared" ca="1" si="32"/>
        <v>NA</v>
      </c>
    </row>
    <row r="674" spans="1:10" x14ac:dyDescent="0.2">
      <c r="A674" s="2">
        <v>673</v>
      </c>
      <c r="B674" s="29">
        <v>44858</v>
      </c>
      <c r="C674" s="30"/>
      <c r="D674" s="30" t="str">
        <f t="shared" ca="1" si="30"/>
        <v>NA</v>
      </c>
      <c r="E674" s="31" t="str">
        <f t="shared" ca="1" si="31"/>
        <v>NA</v>
      </c>
      <c r="F674" s="66"/>
      <c r="G674" s="33" t="str">
        <f ca="1">IF(B673&lt;TODAY(), AVERAGE(A$8:A673), "NA")</f>
        <v>NA</v>
      </c>
      <c r="H674" s="31" t="str">
        <f ca="1">IF(B673&lt;TODAY(), AVERAGE(E$8:E673), "NA")</f>
        <v>NA</v>
      </c>
      <c r="I674" s="39" t="str">
        <f ca="1">IF(B673&lt;TODAY(), (SUMPRODUCT(A$8:A673,E$8:E673) - G674*SUM(E$8:E673) - H674*SUM(A$8:A673) + (A674-7)*G674*H674)/(SUMPRODUCT(A$8:A673,A$8:A673) - 2*G674*SUM(A$8:A673) + (A674-7)*G674*G674), "NA")</f>
        <v>NA</v>
      </c>
      <c r="J674" s="40" t="str">
        <f t="shared" ca="1" si="32"/>
        <v>NA</v>
      </c>
    </row>
    <row r="675" spans="1:10" x14ac:dyDescent="0.2">
      <c r="A675" s="2">
        <v>674</v>
      </c>
      <c r="B675" s="29">
        <v>44859</v>
      </c>
      <c r="C675" s="30"/>
      <c r="D675" s="30" t="str">
        <f t="shared" ca="1" si="30"/>
        <v>NA</v>
      </c>
      <c r="E675" s="31" t="str">
        <f t="shared" ca="1" si="31"/>
        <v>NA</v>
      </c>
      <c r="F675" s="66"/>
      <c r="G675" s="33" t="str">
        <f ca="1">IF(B674&lt;TODAY(), AVERAGE(A$8:A674), "NA")</f>
        <v>NA</v>
      </c>
      <c r="H675" s="31" t="str">
        <f ca="1">IF(B674&lt;TODAY(), AVERAGE(E$8:E674), "NA")</f>
        <v>NA</v>
      </c>
      <c r="I675" s="39" t="str">
        <f ca="1">IF(B674&lt;TODAY(), (SUMPRODUCT(A$8:A674,E$8:E674) - G675*SUM(E$8:E674) - H675*SUM(A$8:A674) + (A675-7)*G675*H675)/(SUMPRODUCT(A$8:A674,A$8:A674) - 2*G675*SUM(A$8:A674) + (A675-7)*G675*G675), "NA")</f>
        <v>NA</v>
      </c>
      <c r="J675" s="40" t="str">
        <f t="shared" ca="1" si="32"/>
        <v>NA</v>
      </c>
    </row>
    <row r="676" spans="1:10" x14ac:dyDescent="0.2">
      <c r="A676" s="2">
        <v>675</v>
      </c>
      <c r="B676" s="29">
        <v>44860</v>
      </c>
      <c r="C676" s="30"/>
      <c r="D676" s="30" t="str">
        <f t="shared" ca="1" si="30"/>
        <v>NA</v>
      </c>
      <c r="E676" s="31" t="str">
        <f t="shared" ca="1" si="31"/>
        <v>NA</v>
      </c>
      <c r="F676" s="66"/>
      <c r="G676" s="33" t="str">
        <f ca="1">IF(B675&lt;TODAY(), AVERAGE(A$8:A675), "NA")</f>
        <v>NA</v>
      </c>
      <c r="H676" s="31" t="str">
        <f ca="1">IF(B675&lt;TODAY(), AVERAGE(E$8:E675), "NA")</f>
        <v>NA</v>
      </c>
      <c r="I676" s="39" t="str">
        <f ca="1">IF(B675&lt;TODAY(), (SUMPRODUCT(A$8:A675,E$8:E675) - G676*SUM(E$8:E675) - H676*SUM(A$8:A675) + (A676-7)*G676*H676)/(SUMPRODUCT(A$8:A675,A$8:A675) - 2*G676*SUM(A$8:A675) + (A676-7)*G676*G676), "NA")</f>
        <v>NA</v>
      </c>
      <c r="J676" s="40" t="str">
        <f t="shared" ca="1" si="32"/>
        <v>NA</v>
      </c>
    </row>
    <row r="677" spans="1:10" x14ac:dyDescent="0.2">
      <c r="A677" s="2">
        <v>676</v>
      </c>
      <c r="B677" s="29">
        <v>44861</v>
      </c>
      <c r="C677" s="30"/>
      <c r="D677" s="30" t="str">
        <f t="shared" ca="1" si="30"/>
        <v>NA</v>
      </c>
      <c r="E677" s="31" t="str">
        <f t="shared" ca="1" si="31"/>
        <v>NA</v>
      </c>
      <c r="F677" s="66"/>
      <c r="G677" s="33" t="str">
        <f ca="1">IF(B676&lt;TODAY(), AVERAGE(A$8:A676), "NA")</f>
        <v>NA</v>
      </c>
      <c r="H677" s="31" t="str">
        <f ca="1">IF(B676&lt;TODAY(), AVERAGE(E$8:E676), "NA")</f>
        <v>NA</v>
      </c>
      <c r="I677" s="39" t="str">
        <f ca="1">IF(B676&lt;TODAY(), (SUMPRODUCT(A$8:A676,E$8:E676) - G677*SUM(E$8:E676) - H677*SUM(A$8:A676) + (A677-7)*G677*H677)/(SUMPRODUCT(A$8:A676,A$8:A676) - 2*G677*SUM(A$8:A676) + (A677-7)*G677*G677), "NA")</f>
        <v>NA</v>
      </c>
      <c r="J677" s="40" t="str">
        <f t="shared" ca="1" si="32"/>
        <v>NA</v>
      </c>
    </row>
    <row r="678" spans="1:10" x14ac:dyDescent="0.2">
      <c r="A678" s="2">
        <v>677</v>
      </c>
      <c r="B678" s="29">
        <v>44862</v>
      </c>
      <c r="C678" s="30"/>
      <c r="D678" s="30" t="str">
        <f t="shared" ca="1" si="30"/>
        <v>NA</v>
      </c>
      <c r="E678" s="31" t="str">
        <f t="shared" ca="1" si="31"/>
        <v>NA</v>
      </c>
      <c r="F678" s="66"/>
      <c r="G678" s="33" t="str">
        <f ca="1">IF(B677&lt;TODAY(), AVERAGE(A$8:A677), "NA")</f>
        <v>NA</v>
      </c>
      <c r="H678" s="31" t="str">
        <f ca="1">IF(B677&lt;TODAY(), AVERAGE(E$8:E677), "NA")</f>
        <v>NA</v>
      </c>
      <c r="I678" s="39" t="str">
        <f ca="1">IF(B677&lt;TODAY(), (SUMPRODUCT(A$8:A677,E$8:E677) - G678*SUM(E$8:E677) - H678*SUM(A$8:A677) + (A678-7)*G678*H678)/(SUMPRODUCT(A$8:A677,A$8:A677) - 2*G678*SUM(A$8:A677) + (A678-7)*G678*G678), "NA")</f>
        <v>NA</v>
      </c>
      <c r="J678" s="40" t="str">
        <f t="shared" ca="1" si="32"/>
        <v>NA</v>
      </c>
    </row>
    <row r="679" spans="1:10" x14ac:dyDescent="0.2">
      <c r="A679" s="2">
        <v>678</v>
      </c>
      <c r="B679" s="29">
        <v>44863</v>
      </c>
      <c r="C679" s="30"/>
      <c r="D679" s="30" t="str">
        <f t="shared" ca="1" si="30"/>
        <v>NA</v>
      </c>
      <c r="E679" s="31" t="str">
        <f t="shared" ca="1" si="31"/>
        <v>NA</v>
      </c>
      <c r="F679" s="66"/>
      <c r="G679" s="33" t="str">
        <f ca="1">IF(B678&lt;TODAY(), AVERAGE(A$8:A678), "NA")</f>
        <v>NA</v>
      </c>
      <c r="H679" s="31" t="str">
        <f ca="1">IF(B678&lt;TODAY(), AVERAGE(E$8:E678), "NA")</f>
        <v>NA</v>
      </c>
      <c r="I679" s="39" t="str">
        <f ca="1">IF(B678&lt;TODAY(), (SUMPRODUCT(A$8:A678,E$8:E678) - G679*SUM(E$8:E678) - H679*SUM(A$8:A678) + (A679-7)*G679*H679)/(SUMPRODUCT(A$8:A678,A$8:A678) - 2*G679*SUM(A$8:A678) + (A679-7)*G679*G679), "NA")</f>
        <v>NA</v>
      </c>
      <c r="J679" s="40" t="str">
        <f t="shared" ca="1" si="32"/>
        <v>NA</v>
      </c>
    </row>
    <row r="680" spans="1:10" x14ac:dyDescent="0.2">
      <c r="A680" s="2">
        <v>679</v>
      </c>
      <c r="B680" s="29">
        <v>44864</v>
      </c>
      <c r="C680" s="30"/>
      <c r="D680" s="30" t="str">
        <f t="shared" ca="1" si="30"/>
        <v>NA</v>
      </c>
      <c r="E680" s="31" t="str">
        <f t="shared" ca="1" si="31"/>
        <v>NA</v>
      </c>
      <c r="F680" s="66"/>
      <c r="G680" s="33" t="str">
        <f ca="1">IF(B679&lt;TODAY(), AVERAGE(A$8:A679), "NA")</f>
        <v>NA</v>
      </c>
      <c r="H680" s="31" t="str">
        <f ca="1">IF(B679&lt;TODAY(), AVERAGE(E$8:E679), "NA")</f>
        <v>NA</v>
      </c>
      <c r="I680" s="39" t="str">
        <f ca="1">IF(B679&lt;TODAY(), (SUMPRODUCT(A$8:A679,E$8:E679) - G680*SUM(E$8:E679) - H680*SUM(A$8:A679) + (A680-7)*G680*H680)/(SUMPRODUCT(A$8:A679,A$8:A679) - 2*G680*SUM(A$8:A679) + (A680-7)*G680*G680), "NA")</f>
        <v>NA</v>
      </c>
      <c r="J680" s="40" t="str">
        <f t="shared" ca="1" si="32"/>
        <v>NA</v>
      </c>
    </row>
    <row r="681" spans="1:10" x14ac:dyDescent="0.2">
      <c r="A681" s="2">
        <v>680</v>
      </c>
      <c r="B681" s="29">
        <v>44865</v>
      </c>
      <c r="C681" s="30"/>
      <c r="D681" s="30" t="str">
        <f t="shared" ca="1" si="30"/>
        <v>NA</v>
      </c>
      <c r="E681" s="31" t="str">
        <f t="shared" ca="1" si="31"/>
        <v>NA</v>
      </c>
      <c r="F681" s="66"/>
      <c r="G681" s="33" t="str">
        <f ca="1">IF(B680&lt;TODAY(), AVERAGE(A$8:A680), "NA")</f>
        <v>NA</v>
      </c>
      <c r="H681" s="31" t="str">
        <f ca="1">IF(B680&lt;TODAY(), AVERAGE(E$8:E680), "NA")</f>
        <v>NA</v>
      </c>
      <c r="I681" s="39" t="str">
        <f ca="1">IF(B680&lt;TODAY(), (SUMPRODUCT(A$8:A680,E$8:E680) - G681*SUM(E$8:E680) - H681*SUM(A$8:A680) + (A681-7)*G681*H681)/(SUMPRODUCT(A$8:A680,A$8:A680) - 2*G681*SUM(A$8:A680) + (A681-7)*G681*G681), "NA")</f>
        <v>NA</v>
      </c>
      <c r="J681" s="40" t="str">
        <f t="shared" ca="1" si="32"/>
        <v>NA</v>
      </c>
    </row>
    <row r="682" spans="1:10" x14ac:dyDescent="0.2">
      <c r="A682" s="2">
        <v>681</v>
      </c>
      <c r="B682" s="29">
        <v>44866</v>
      </c>
      <c r="C682" s="30"/>
      <c r="D682" s="30" t="str">
        <f t="shared" ca="1" si="30"/>
        <v>NA</v>
      </c>
      <c r="E682" s="31" t="str">
        <f t="shared" ca="1" si="31"/>
        <v>NA</v>
      </c>
      <c r="F682" s="66"/>
      <c r="G682" s="33" t="str">
        <f ca="1">IF(B681&lt;TODAY(), AVERAGE(A$8:A681), "NA")</f>
        <v>NA</v>
      </c>
      <c r="H682" s="31" t="str">
        <f ca="1">IF(B681&lt;TODAY(), AVERAGE(E$8:E681), "NA")</f>
        <v>NA</v>
      </c>
      <c r="I682" s="39" t="str">
        <f ca="1">IF(B681&lt;TODAY(), (SUMPRODUCT(A$8:A681,E$8:E681) - G682*SUM(E$8:E681) - H682*SUM(A$8:A681) + (A682-7)*G682*H682)/(SUMPRODUCT(A$8:A681,A$8:A681) - 2*G682*SUM(A$8:A681) + (A682-7)*G682*G682), "NA")</f>
        <v>NA</v>
      </c>
      <c r="J682" s="40" t="str">
        <f t="shared" ca="1" si="32"/>
        <v>NA</v>
      </c>
    </row>
    <row r="683" spans="1:10" x14ac:dyDescent="0.2">
      <c r="A683" s="2">
        <v>682</v>
      </c>
      <c r="B683" s="29">
        <v>44867</v>
      </c>
      <c r="C683" s="30"/>
      <c r="D683" s="30" t="str">
        <f t="shared" ca="1" si="30"/>
        <v>NA</v>
      </c>
      <c r="E683" s="31" t="str">
        <f t="shared" ca="1" si="31"/>
        <v>NA</v>
      </c>
      <c r="F683" s="66"/>
      <c r="G683" s="33" t="str">
        <f ca="1">IF(B682&lt;TODAY(), AVERAGE(A$8:A682), "NA")</f>
        <v>NA</v>
      </c>
      <c r="H683" s="31" t="str">
        <f ca="1">IF(B682&lt;TODAY(), AVERAGE(E$8:E682), "NA")</f>
        <v>NA</v>
      </c>
      <c r="I683" s="39" t="str">
        <f ca="1">IF(B682&lt;TODAY(), (SUMPRODUCT(A$8:A682,E$8:E682) - G683*SUM(E$8:E682) - H683*SUM(A$8:A682) + (A683-7)*G683*H683)/(SUMPRODUCT(A$8:A682,A$8:A682) - 2*G683*SUM(A$8:A682) + (A683-7)*G683*G683), "NA")</f>
        <v>NA</v>
      </c>
      <c r="J683" s="40" t="str">
        <f t="shared" ca="1" si="32"/>
        <v>NA</v>
      </c>
    </row>
    <row r="684" spans="1:10" x14ac:dyDescent="0.2">
      <c r="A684" s="2">
        <v>683</v>
      </c>
      <c r="B684" s="29">
        <v>44868</v>
      </c>
      <c r="C684" s="30"/>
      <c r="D684" s="30" t="str">
        <f t="shared" ca="1" si="30"/>
        <v>NA</v>
      </c>
      <c r="E684" s="31" t="str">
        <f t="shared" ca="1" si="31"/>
        <v>NA</v>
      </c>
      <c r="F684" s="66"/>
      <c r="G684" s="33" t="str">
        <f ca="1">IF(B683&lt;TODAY(), AVERAGE(A$8:A683), "NA")</f>
        <v>NA</v>
      </c>
      <c r="H684" s="31" t="str">
        <f ca="1">IF(B683&lt;TODAY(), AVERAGE(E$8:E683), "NA")</f>
        <v>NA</v>
      </c>
      <c r="I684" s="39" t="str">
        <f ca="1">IF(B683&lt;TODAY(), (SUMPRODUCT(A$8:A683,E$8:E683) - G684*SUM(E$8:E683) - H684*SUM(A$8:A683) + (A684-7)*G684*H684)/(SUMPRODUCT(A$8:A683,A$8:A683) - 2*G684*SUM(A$8:A683) + (A684-7)*G684*G684), "NA")</f>
        <v>NA</v>
      </c>
      <c r="J684" s="40" t="str">
        <f t="shared" ca="1" si="32"/>
        <v>NA</v>
      </c>
    </row>
    <row r="685" spans="1:10" x14ac:dyDescent="0.2">
      <c r="A685" s="2">
        <v>684</v>
      </c>
      <c r="B685" s="29">
        <v>44869</v>
      </c>
      <c r="C685" s="30"/>
      <c r="D685" s="30" t="str">
        <f t="shared" ca="1" si="30"/>
        <v>NA</v>
      </c>
      <c r="E685" s="31" t="str">
        <f t="shared" ca="1" si="31"/>
        <v>NA</v>
      </c>
      <c r="F685" s="66"/>
      <c r="G685" s="33" t="str">
        <f ca="1">IF(B684&lt;TODAY(), AVERAGE(A$8:A684), "NA")</f>
        <v>NA</v>
      </c>
      <c r="H685" s="31" t="str">
        <f ca="1">IF(B684&lt;TODAY(), AVERAGE(E$8:E684), "NA")</f>
        <v>NA</v>
      </c>
      <c r="I685" s="39" t="str">
        <f ca="1">IF(B684&lt;TODAY(), (SUMPRODUCT(A$8:A684,E$8:E684) - G685*SUM(E$8:E684) - H685*SUM(A$8:A684) + (A685-7)*G685*H685)/(SUMPRODUCT(A$8:A684,A$8:A684) - 2*G685*SUM(A$8:A684) + (A685-7)*G685*G685), "NA")</f>
        <v>NA</v>
      </c>
      <c r="J685" s="40" t="str">
        <f t="shared" ca="1" si="32"/>
        <v>NA</v>
      </c>
    </row>
    <row r="686" spans="1:10" x14ac:dyDescent="0.2">
      <c r="A686" s="2">
        <v>685</v>
      </c>
      <c r="B686" s="29">
        <v>44870</v>
      </c>
      <c r="C686" s="30"/>
      <c r="D686" s="30" t="str">
        <f t="shared" ca="1" si="30"/>
        <v>NA</v>
      </c>
      <c r="E686" s="31" t="str">
        <f t="shared" ca="1" si="31"/>
        <v>NA</v>
      </c>
      <c r="F686" s="66"/>
      <c r="G686" s="33" t="str">
        <f ca="1">IF(B685&lt;TODAY(), AVERAGE(A$8:A685), "NA")</f>
        <v>NA</v>
      </c>
      <c r="H686" s="31" t="str">
        <f ca="1">IF(B685&lt;TODAY(), AVERAGE(E$8:E685), "NA")</f>
        <v>NA</v>
      </c>
      <c r="I686" s="39" t="str">
        <f ca="1">IF(B685&lt;TODAY(), (SUMPRODUCT(A$8:A685,E$8:E685) - G686*SUM(E$8:E685) - H686*SUM(A$8:A685) + (A686-7)*G686*H686)/(SUMPRODUCT(A$8:A685,A$8:A685) - 2*G686*SUM(A$8:A685) + (A686-7)*G686*G686), "NA")</f>
        <v>NA</v>
      </c>
      <c r="J686" s="40" t="str">
        <f t="shared" ca="1" si="32"/>
        <v>NA</v>
      </c>
    </row>
    <row r="687" spans="1:10" x14ac:dyDescent="0.2">
      <c r="A687" s="2">
        <v>686</v>
      </c>
      <c r="B687" s="29">
        <v>44871</v>
      </c>
      <c r="C687" s="30"/>
      <c r="D687" s="30" t="str">
        <f t="shared" ca="1" si="30"/>
        <v>NA</v>
      </c>
      <c r="E687" s="31" t="str">
        <f t="shared" ca="1" si="31"/>
        <v>NA</v>
      </c>
      <c r="F687" s="66"/>
      <c r="G687" s="33" t="str">
        <f ca="1">IF(B686&lt;TODAY(), AVERAGE(A$8:A686), "NA")</f>
        <v>NA</v>
      </c>
      <c r="H687" s="31" t="str">
        <f ca="1">IF(B686&lt;TODAY(), AVERAGE(E$8:E686), "NA")</f>
        <v>NA</v>
      </c>
      <c r="I687" s="39" t="str">
        <f ca="1">IF(B686&lt;TODAY(), (SUMPRODUCT(A$8:A686,E$8:E686) - G687*SUM(E$8:E686) - H687*SUM(A$8:A686) + (A687-7)*G687*H687)/(SUMPRODUCT(A$8:A686,A$8:A686) - 2*G687*SUM(A$8:A686) + (A687-7)*G687*G687), "NA")</f>
        <v>NA</v>
      </c>
      <c r="J687" s="40" t="str">
        <f t="shared" ca="1" si="32"/>
        <v>NA</v>
      </c>
    </row>
    <row r="688" spans="1:10" x14ac:dyDescent="0.2">
      <c r="A688" s="2">
        <v>687</v>
      </c>
      <c r="B688" s="29">
        <v>44872</v>
      </c>
      <c r="C688" s="30"/>
      <c r="D688" s="30" t="str">
        <f t="shared" ca="1" si="30"/>
        <v>NA</v>
      </c>
      <c r="E688" s="31" t="str">
        <f t="shared" ca="1" si="31"/>
        <v>NA</v>
      </c>
      <c r="F688" s="66"/>
      <c r="G688" s="33" t="str">
        <f ca="1">IF(B687&lt;TODAY(), AVERAGE(A$8:A687), "NA")</f>
        <v>NA</v>
      </c>
      <c r="H688" s="31" t="str">
        <f ca="1">IF(B687&lt;TODAY(), AVERAGE(E$8:E687), "NA")</f>
        <v>NA</v>
      </c>
      <c r="I688" s="39" t="str">
        <f ca="1">IF(B687&lt;TODAY(), (SUMPRODUCT(A$8:A687,E$8:E687) - G688*SUM(E$8:E687) - H688*SUM(A$8:A687) + (A688-7)*G688*H688)/(SUMPRODUCT(A$8:A687,A$8:A687) - 2*G688*SUM(A$8:A687) + (A688-7)*G688*G688), "NA")</f>
        <v>NA</v>
      </c>
      <c r="J688" s="40" t="str">
        <f t="shared" ca="1" si="32"/>
        <v>NA</v>
      </c>
    </row>
    <row r="689" spans="1:10" x14ac:dyDescent="0.2">
      <c r="A689" s="2">
        <v>688</v>
      </c>
      <c r="B689" s="29">
        <v>44873</v>
      </c>
      <c r="C689" s="30"/>
      <c r="D689" s="30" t="str">
        <f t="shared" ca="1" si="30"/>
        <v>NA</v>
      </c>
      <c r="E689" s="31" t="str">
        <f t="shared" ca="1" si="31"/>
        <v>NA</v>
      </c>
      <c r="F689" s="66"/>
      <c r="G689" s="33" t="str">
        <f ca="1">IF(B688&lt;TODAY(), AVERAGE(A$8:A688), "NA")</f>
        <v>NA</v>
      </c>
      <c r="H689" s="31" t="str">
        <f ca="1">IF(B688&lt;TODAY(), AVERAGE(E$8:E688), "NA")</f>
        <v>NA</v>
      </c>
      <c r="I689" s="39" t="str">
        <f ca="1">IF(B688&lt;TODAY(), (SUMPRODUCT(A$8:A688,E$8:E688) - G689*SUM(E$8:E688) - H689*SUM(A$8:A688) + (A689-7)*G689*H689)/(SUMPRODUCT(A$8:A688,A$8:A688) - 2*G689*SUM(A$8:A688) + (A689-7)*G689*G689), "NA")</f>
        <v>NA</v>
      </c>
      <c r="J689" s="40" t="str">
        <f t="shared" ca="1" si="32"/>
        <v>NA</v>
      </c>
    </row>
    <row r="690" spans="1:10" x14ac:dyDescent="0.2">
      <c r="A690" s="2">
        <v>689</v>
      </c>
      <c r="B690" s="29">
        <v>44874</v>
      </c>
      <c r="C690" s="30"/>
      <c r="D690" s="30" t="str">
        <f t="shared" ca="1" si="30"/>
        <v>NA</v>
      </c>
      <c r="E690" s="31" t="str">
        <f t="shared" ca="1" si="31"/>
        <v>NA</v>
      </c>
      <c r="F690" s="66"/>
      <c r="G690" s="33" t="str">
        <f ca="1">IF(B689&lt;TODAY(), AVERAGE(A$8:A689), "NA")</f>
        <v>NA</v>
      </c>
      <c r="H690" s="31" t="str">
        <f ca="1">IF(B689&lt;TODAY(), AVERAGE(E$8:E689), "NA")</f>
        <v>NA</v>
      </c>
      <c r="I690" s="39" t="str">
        <f ca="1">IF(B689&lt;TODAY(), (SUMPRODUCT(A$8:A689,E$8:E689) - G690*SUM(E$8:E689) - H690*SUM(A$8:A689) + (A690-7)*G690*H690)/(SUMPRODUCT(A$8:A689,A$8:A689) - 2*G690*SUM(A$8:A689) + (A690-7)*G690*G690), "NA")</f>
        <v>NA</v>
      </c>
      <c r="J690" s="40" t="str">
        <f t="shared" ca="1" si="32"/>
        <v>NA</v>
      </c>
    </row>
    <row r="691" spans="1:10" x14ac:dyDescent="0.2">
      <c r="A691" s="2">
        <v>690</v>
      </c>
      <c r="B691" s="29">
        <v>44875</v>
      </c>
      <c r="C691" s="30"/>
      <c r="D691" s="30" t="str">
        <f t="shared" ca="1" si="30"/>
        <v>NA</v>
      </c>
      <c r="E691" s="31" t="str">
        <f t="shared" ca="1" si="31"/>
        <v>NA</v>
      </c>
      <c r="F691" s="66"/>
      <c r="G691" s="33" t="str">
        <f ca="1">IF(B690&lt;TODAY(), AVERAGE(A$8:A690), "NA")</f>
        <v>NA</v>
      </c>
      <c r="H691" s="31" t="str">
        <f ca="1">IF(B690&lt;TODAY(), AVERAGE(E$8:E690), "NA")</f>
        <v>NA</v>
      </c>
      <c r="I691" s="39" t="str">
        <f ca="1">IF(B690&lt;TODAY(), (SUMPRODUCT(A$8:A690,E$8:E690) - G691*SUM(E$8:E690) - H691*SUM(A$8:A690) + (A691-7)*G691*H691)/(SUMPRODUCT(A$8:A690,A$8:A690) - 2*G691*SUM(A$8:A690) + (A691-7)*G691*G691), "NA")</f>
        <v>NA</v>
      </c>
      <c r="J691" s="40" t="str">
        <f t="shared" ca="1" si="32"/>
        <v>NA</v>
      </c>
    </row>
    <row r="692" spans="1:10" x14ac:dyDescent="0.2">
      <c r="A692" s="2">
        <v>691</v>
      </c>
      <c r="B692" s="29">
        <v>44876</v>
      </c>
      <c r="C692" s="30"/>
      <c r="D692" s="30" t="str">
        <f t="shared" ca="1" si="30"/>
        <v>NA</v>
      </c>
      <c r="E692" s="31" t="str">
        <f t="shared" ca="1" si="31"/>
        <v>NA</v>
      </c>
      <c r="F692" s="66"/>
      <c r="G692" s="33" t="str">
        <f ca="1">IF(B691&lt;TODAY(), AVERAGE(A$8:A691), "NA")</f>
        <v>NA</v>
      </c>
      <c r="H692" s="31" t="str">
        <f ca="1">IF(B691&lt;TODAY(), AVERAGE(E$8:E691), "NA")</f>
        <v>NA</v>
      </c>
      <c r="I692" s="39" t="str">
        <f ca="1">IF(B691&lt;TODAY(), (SUMPRODUCT(A$8:A691,E$8:E691) - G692*SUM(E$8:E691) - H692*SUM(A$8:A691) + (A692-7)*G692*H692)/(SUMPRODUCT(A$8:A691,A$8:A691) - 2*G692*SUM(A$8:A691) + (A692-7)*G692*G692), "NA")</f>
        <v>NA</v>
      </c>
      <c r="J692" s="40" t="str">
        <f t="shared" ca="1" si="32"/>
        <v>NA</v>
      </c>
    </row>
    <row r="693" spans="1:10" x14ac:dyDescent="0.2">
      <c r="A693" s="2">
        <v>692</v>
      </c>
      <c r="B693" s="29">
        <v>44877</v>
      </c>
      <c r="C693" s="30"/>
      <c r="D693" s="30" t="str">
        <f t="shared" ca="1" si="30"/>
        <v>NA</v>
      </c>
      <c r="E693" s="31" t="str">
        <f t="shared" ca="1" si="31"/>
        <v>NA</v>
      </c>
      <c r="F693" s="66"/>
      <c r="G693" s="33" t="str">
        <f ca="1">IF(B692&lt;TODAY(), AVERAGE(A$8:A692), "NA")</f>
        <v>NA</v>
      </c>
      <c r="H693" s="31" t="str">
        <f ca="1">IF(B692&lt;TODAY(), AVERAGE(E$8:E692), "NA")</f>
        <v>NA</v>
      </c>
      <c r="I693" s="39" t="str">
        <f ca="1">IF(B692&lt;TODAY(), (SUMPRODUCT(A$8:A692,E$8:E692) - G693*SUM(E$8:E692) - H693*SUM(A$8:A692) + (A693-7)*G693*H693)/(SUMPRODUCT(A$8:A692,A$8:A692) - 2*G693*SUM(A$8:A692) + (A693-7)*G693*G693), "NA")</f>
        <v>NA</v>
      </c>
      <c r="J693" s="40" t="str">
        <f t="shared" ca="1" si="32"/>
        <v>NA</v>
      </c>
    </row>
    <row r="694" spans="1:10" x14ac:dyDescent="0.2">
      <c r="A694" s="2">
        <v>693</v>
      </c>
      <c r="B694" s="29">
        <v>44878</v>
      </c>
      <c r="C694" s="30"/>
      <c r="D694" s="30" t="str">
        <f t="shared" ca="1" si="30"/>
        <v>NA</v>
      </c>
      <c r="E694" s="31" t="str">
        <f t="shared" ca="1" si="31"/>
        <v>NA</v>
      </c>
      <c r="F694" s="66"/>
      <c r="G694" s="33" t="str">
        <f ca="1">IF(B693&lt;TODAY(), AVERAGE(A$8:A693), "NA")</f>
        <v>NA</v>
      </c>
      <c r="H694" s="31" t="str">
        <f ca="1">IF(B693&lt;TODAY(), AVERAGE(E$8:E693), "NA")</f>
        <v>NA</v>
      </c>
      <c r="I694" s="39" t="str">
        <f ca="1">IF(B693&lt;TODAY(), (SUMPRODUCT(A$8:A693,E$8:E693) - G694*SUM(E$8:E693) - H694*SUM(A$8:A693) + (A694-7)*G694*H694)/(SUMPRODUCT(A$8:A693,A$8:A693) - 2*G694*SUM(A$8:A693) + (A694-7)*G694*G694), "NA")</f>
        <v>NA</v>
      </c>
      <c r="J694" s="40" t="str">
        <f t="shared" ca="1" si="32"/>
        <v>NA</v>
      </c>
    </row>
    <row r="695" spans="1:10" x14ac:dyDescent="0.2">
      <c r="A695" s="2">
        <v>694</v>
      </c>
      <c r="B695" s="29">
        <v>44879</v>
      </c>
      <c r="C695" s="30"/>
      <c r="D695" s="30" t="str">
        <f t="shared" ca="1" si="30"/>
        <v>NA</v>
      </c>
      <c r="E695" s="31" t="str">
        <f t="shared" ca="1" si="31"/>
        <v>NA</v>
      </c>
      <c r="F695" s="66"/>
      <c r="G695" s="33" t="str">
        <f ca="1">IF(B694&lt;TODAY(), AVERAGE(A$8:A694), "NA")</f>
        <v>NA</v>
      </c>
      <c r="H695" s="31" t="str">
        <f ca="1">IF(B694&lt;TODAY(), AVERAGE(E$8:E694), "NA")</f>
        <v>NA</v>
      </c>
      <c r="I695" s="39" t="str">
        <f ca="1">IF(B694&lt;TODAY(), (SUMPRODUCT(A$8:A694,E$8:E694) - G695*SUM(E$8:E694) - H695*SUM(A$8:A694) + (A695-7)*G695*H695)/(SUMPRODUCT(A$8:A694,A$8:A694) - 2*G695*SUM(A$8:A694) + (A695-7)*G695*G695), "NA")</f>
        <v>NA</v>
      </c>
      <c r="J695" s="40" t="str">
        <f t="shared" ca="1" si="32"/>
        <v>NA</v>
      </c>
    </row>
    <row r="696" spans="1:10" x14ac:dyDescent="0.2">
      <c r="A696" s="2">
        <v>695</v>
      </c>
      <c r="B696" s="29">
        <v>44880</v>
      </c>
      <c r="C696" s="30"/>
      <c r="D696" s="30" t="str">
        <f t="shared" ca="1" si="30"/>
        <v>NA</v>
      </c>
      <c r="E696" s="31" t="str">
        <f t="shared" ca="1" si="31"/>
        <v>NA</v>
      </c>
      <c r="F696" s="66"/>
      <c r="G696" s="33" t="str">
        <f ca="1">IF(B695&lt;TODAY(), AVERAGE(A$8:A695), "NA")</f>
        <v>NA</v>
      </c>
      <c r="H696" s="31" t="str">
        <f ca="1">IF(B695&lt;TODAY(), AVERAGE(E$8:E695), "NA")</f>
        <v>NA</v>
      </c>
      <c r="I696" s="39" t="str">
        <f ca="1">IF(B695&lt;TODAY(), (SUMPRODUCT(A$8:A695,E$8:E695) - G696*SUM(E$8:E695) - H696*SUM(A$8:A695) + (A696-7)*G696*H696)/(SUMPRODUCT(A$8:A695,A$8:A695) - 2*G696*SUM(A$8:A695) + (A696-7)*G696*G696), "NA")</f>
        <v>NA</v>
      </c>
      <c r="J696" s="40" t="str">
        <f t="shared" ca="1" si="32"/>
        <v>NA</v>
      </c>
    </row>
    <row r="697" spans="1:10" x14ac:dyDescent="0.2">
      <c r="A697" s="2">
        <v>696</v>
      </c>
      <c r="B697" s="29">
        <v>44881</v>
      </c>
      <c r="C697" s="30"/>
      <c r="D697" s="30" t="str">
        <f t="shared" ca="1" si="30"/>
        <v>NA</v>
      </c>
      <c r="E697" s="31" t="str">
        <f t="shared" ca="1" si="31"/>
        <v>NA</v>
      </c>
      <c r="F697" s="66"/>
      <c r="G697" s="33" t="str">
        <f ca="1">IF(B696&lt;TODAY(), AVERAGE(A$8:A696), "NA")</f>
        <v>NA</v>
      </c>
      <c r="H697" s="31" t="str">
        <f ca="1">IF(B696&lt;TODAY(), AVERAGE(E$8:E696), "NA")</f>
        <v>NA</v>
      </c>
      <c r="I697" s="39" t="str">
        <f ca="1">IF(B696&lt;TODAY(), (SUMPRODUCT(A$8:A696,E$8:E696) - G697*SUM(E$8:E696) - H697*SUM(A$8:A696) + (A697-7)*G697*H697)/(SUMPRODUCT(A$8:A696,A$8:A696) - 2*G697*SUM(A$8:A696) + (A697-7)*G697*G697), "NA")</f>
        <v>NA</v>
      </c>
      <c r="J697" s="40" t="str">
        <f t="shared" ca="1" si="32"/>
        <v>NA</v>
      </c>
    </row>
    <row r="698" spans="1:10" x14ac:dyDescent="0.2">
      <c r="A698" s="2">
        <v>697</v>
      </c>
      <c r="B698" s="29">
        <v>44882</v>
      </c>
      <c r="C698" s="30"/>
      <c r="D698" s="30" t="str">
        <f t="shared" ca="1" si="30"/>
        <v>NA</v>
      </c>
      <c r="E698" s="31" t="str">
        <f t="shared" ca="1" si="31"/>
        <v>NA</v>
      </c>
      <c r="F698" s="66"/>
      <c r="G698" s="33" t="str">
        <f ca="1">IF(B697&lt;TODAY(), AVERAGE(A$8:A697), "NA")</f>
        <v>NA</v>
      </c>
      <c r="H698" s="31" t="str">
        <f ca="1">IF(B697&lt;TODAY(), AVERAGE(E$8:E697), "NA")</f>
        <v>NA</v>
      </c>
      <c r="I698" s="39" t="str">
        <f ca="1">IF(B697&lt;TODAY(), (SUMPRODUCT(A$8:A697,E$8:E697) - G698*SUM(E$8:E697) - H698*SUM(A$8:A697) + (A698-7)*G698*H698)/(SUMPRODUCT(A$8:A697,A$8:A697) - 2*G698*SUM(A$8:A697) + (A698-7)*G698*G698), "NA")</f>
        <v>NA</v>
      </c>
      <c r="J698" s="40" t="str">
        <f t="shared" ca="1" si="32"/>
        <v>NA</v>
      </c>
    </row>
    <row r="699" spans="1:10" x14ac:dyDescent="0.2">
      <c r="A699" s="2">
        <v>698</v>
      </c>
      <c r="B699" s="29">
        <v>44883</v>
      </c>
      <c r="C699" s="30"/>
      <c r="D699" s="30" t="str">
        <f t="shared" ca="1" si="30"/>
        <v>NA</v>
      </c>
      <c r="E699" s="31" t="str">
        <f t="shared" ca="1" si="31"/>
        <v>NA</v>
      </c>
      <c r="F699" s="66"/>
      <c r="G699" s="33" t="str">
        <f ca="1">IF(B698&lt;TODAY(), AVERAGE(A$8:A698), "NA")</f>
        <v>NA</v>
      </c>
      <c r="H699" s="31" t="str">
        <f ca="1">IF(B698&lt;TODAY(), AVERAGE(E$8:E698), "NA")</f>
        <v>NA</v>
      </c>
      <c r="I699" s="39" t="str">
        <f ca="1">IF(B698&lt;TODAY(), (SUMPRODUCT(A$8:A698,E$8:E698) - G699*SUM(E$8:E698) - H699*SUM(A$8:A698) + (A699-7)*G699*H699)/(SUMPRODUCT(A$8:A698,A$8:A698) - 2*G699*SUM(A$8:A698) + (A699-7)*G699*G699), "NA")</f>
        <v>NA</v>
      </c>
      <c r="J699" s="40" t="str">
        <f t="shared" ca="1" si="32"/>
        <v>NA</v>
      </c>
    </row>
    <row r="700" spans="1:10" x14ac:dyDescent="0.2">
      <c r="A700" s="2">
        <v>699</v>
      </c>
      <c r="B700" s="29">
        <v>44884</v>
      </c>
      <c r="C700" s="30"/>
      <c r="D700" s="30" t="str">
        <f t="shared" ca="1" si="30"/>
        <v>NA</v>
      </c>
      <c r="E700" s="31" t="str">
        <f t="shared" ca="1" si="31"/>
        <v>NA</v>
      </c>
      <c r="F700" s="66"/>
      <c r="G700" s="33" t="str">
        <f ca="1">IF(B699&lt;TODAY(), AVERAGE(A$8:A699), "NA")</f>
        <v>NA</v>
      </c>
      <c r="H700" s="31" t="str">
        <f ca="1">IF(B699&lt;TODAY(), AVERAGE(E$8:E699), "NA")</f>
        <v>NA</v>
      </c>
      <c r="I700" s="39" t="str">
        <f ca="1">IF(B699&lt;TODAY(), (SUMPRODUCT(A$8:A699,E$8:E699) - G700*SUM(E$8:E699) - H700*SUM(A$8:A699) + (A700-7)*G700*H700)/(SUMPRODUCT(A$8:A699,A$8:A699) - 2*G700*SUM(A$8:A699) + (A700-7)*G700*G700), "NA")</f>
        <v>NA</v>
      </c>
      <c r="J700" s="40" t="str">
        <f t="shared" ca="1" si="32"/>
        <v>NA</v>
      </c>
    </row>
    <row r="701" spans="1:10" x14ac:dyDescent="0.2">
      <c r="A701" s="2">
        <v>700</v>
      </c>
      <c r="B701" s="29">
        <v>44885</v>
      </c>
      <c r="C701" s="30"/>
      <c r="D701" s="30" t="str">
        <f t="shared" ca="1" si="30"/>
        <v>NA</v>
      </c>
      <c r="E701" s="31" t="str">
        <f t="shared" ca="1" si="31"/>
        <v>NA</v>
      </c>
      <c r="F701" s="66"/>
      <c r="G701" s="33" t="str">
        <f ca="1">IF(B700&lt;TODAY(), AVERAGE(A$8:A700), "NA")</f>
        <v>NA</v>
      </c>
      <c r="H701" s="31" t="str">
        <f ca="1">IF(B700&lt;TODAY(), AVERAGE(E$8:E700), "NA")</f>
        <v>NA</v>
      </c>
      <c r="I701" s="39" t="str">
        <f ca="1">IF(B700&lt;TODAY(), (SUMPRODUCT(A$8:A700,E$8:E700) - G701*SUM(E$8:E700) - H701*SUM(A$8:A700) + (A701-7)*G701*H701)/(SUMPRODUCT(A$8:A700,A$8:A700) - 2*G701*SUM(A$8:A700) + (A701-7)*G701*G701), "NA")</f>
        <v>NA</v>
      </c>
      <c r="J701" s="40" t="str">
        <f t="shared" ca="1" si="32"/>
        <v>NA</v>
      </c>
    </row>
    <row r="702" spans="1:10" x14ac:dyDescent="0.2">
      <c r="A702" s="2">
        <v>701</v>
      </c>
      <c r="B702" s="29">
        <v>44886</v>
      </c>
      <c r="C702" s="30"/>
      <c r="D702" s="30" t="str">
        <f t="shared" ca="1" si="30"/>
        <v>NA</v>
      </c>
      <c r="E702" s="31" t="str">
        <f t="shared" ca="1" si="31"/>
        <v>NA</v>
      </c>
      <c r="F702" s="66"/>
      <c r="G702" s="33" t="str">
        <f ca="1">IF(B701&lt;TODAY(), AVERAGE(A$8:A701), "NA")</f>
        <v>NA</v>
      </c>
      <c r="H702" s="31" t="str">
        <f ca="1">IF(B701&lt;TODAY(), AVERAGE(E$8:E701), "NA")</f>
        <v>NA</v>
      </c>
      <c r="I702" s="39" t="str">
        <f ca="1">IF(B701&lt;TODAY(), (SUMPRODUCT(A$8:A701,E$8:E701) - G702*SUM(E$8:E701) - H702*SUM(A$8:A701) + (A702-7)*G702*H702)/(SUMPRODUCT(A$8:A701,A$8:A701) - 2*G702*SUM(A$8:A701) + (A702-7)*G702*G702), "NA")</f>
        <v>NA</v>
      </c>
      <c r="J702" s="40" t="str">
        <f t="shared" ca="1" si="32"/>
        <v>NA</v>
      </c>
    </row>
    <row r="703" spans="1:10" x14ac:dyDescent="0.2">
      <c r="A703" s="2">
        <v>702</v>
      </c>
      <c r="B703" s="29">
        <v>44887</v>
      </c>
      <c r="C703" s="30"/>
      <c r="D703" s="30" t="str">
        <f t="shared" ca="1" si="30"/>
        <v>NA</v>
      </c>
      <c r="E703" s="31" t="str">
        <f t="shared" ca="1" si="31"/>
        <v>NA</v>
      </c>
      <c r="F703" s="66"/>
      <c r="G703" s="33" t="str">
        <f ca="1">IF(B702&lt;TODAY(), AVERAGE(A$8:A702), "NA")</f>
        <v>NA</v>
      </c>
      <c r="H703" s="31" t="str">
        <f ca="1">IF(B702&lt;TODAY(), AVERAGE(E$8:E702), "NA")</f>
        <v>NA</v>
      </c>
      <c r="I703" s="39" t="str">
        <f ca="1">IF(B702&lt;TODAY(), (SUMPRODUCT(A$8:A702,E$8:E702) - G703*SUM(E$8:E702) - H703*SUM(A$8:A702) + (A703-7)*G703*H703)/(SUMPRODUCT(A$8:A702,A$8:A702) - 2*G703*SUM(A$8:A702) + (A703-7)*G703*G703), "NA")</f>
        <v>NA</v>
      </c>
      <c r="J703" s="40" t="str">
        <f t="shared" ca="1" si="32"/>
        <v>NA</v>
      </c>
    </row>
    <row r="704" spans="1:10" x14ac:dyDescent="0.2">
      <c r="A704" s="2">
        <v>703</v>
      </c>
      <c r="B704" s="29">
        <v>44888</v>
      </c>
      <c r="C704" s="30"/>
      <c r="D704" s="30" t="str">
        <f t="shared" ca="1" si="30"/>
        <v>NA</v>
      </c>
      <c r="E704" s="31" t="str">
        <f t="shared" ca="1" si="31"/>
        <v>NA</v>
      </c>
      <c r="F704" s="66"/>
      <c r="G704" s="33" t="str">
        <f ca="1">IF(B703&lt;TODAY(), AVERAGE(A$8:A703), "NA")</f>
        <v>NA</v>
      </c>
      <c r="H704" s="31" t="str">
        <f ca="1">IF(B703&lt;TODAY(), AVERAGE(E$8:E703), "NA")</f>
        <v>NA</v>
      </c>
      <c r="I704" s="39" t="str">
        <f ca="1">IF(B703&lt;TODAY(), (SUMPRODUCT(A$8:A703,E$8:E703) - G704*SUM(E$8:E703) - H704*SUM(A$8:A703) + (A704-7)*G704*H704)/(SUMPRODUCT(A$8:A703,A$8:A703) - 2*G704*SUM(A$8:A703) + (A704-7)*G704*G704), "NA")</f>
        <v>NA</v>
      </c>
      <c r="J704" s="40" t="str">
        <f t="shared" ca="1" si="32"/>
        <v>NA</v>
      </c>
    </row>
    <row r="705" spans="1:10" x14ac:dyDescent="0.2">
      <c r="A705" s="2">
        <v>704</v>
      </c>
      <c r="B705" s="29">
        <v>44889</v>
      </c>
      <c r="C705" s="30"/>
      <c r="D705" s="30" t="str">
        <f t="shared" ca="1" si="30"/>
        <v>NA</v>
      </c>
      <c r="E705" s="31" t="str">
        <f t="shared" ca="1" si="31"/>
        <v>NA</v>
      </c>
      <c r="F705" s="66"/>
      <c r="G705" s="33" t="str">
        <f ca="1">IF(B704&lt;TODAY(), AVERAGE(A$8:A704), "NA")</f>
        <v>NA</v>
      </c>
      <c r="H705" s="31" t="str">
        <f ca="1">IF(B704&lt;TODAY(), AVERAGE(E$8:E704), "NA")</f>
        <v>NA</v>
      </c>
      <c r="I705" s="39" t="str">
        <f ca="1">IF(B704&lt;TODAY(), (SUMPRODUCT(A$8:A704,E$8:E704) - G705*SUM(E$8:E704) - H705*SUM(A$8:A704) + (A705-7)*G705*H705)/(SUMPRODUCT(A$8:A704,A$8:A704) - 2*G705*SUM(A$8:A704) + (A705-7)*G705*G705), "NA")</f>
        <v>NA</v>
      </c>
      <c r="J705" s="40" t="str">
        <f t="shared" ca="1" si="32"/>
        <v>NA</v>
      </c>
    </row>
    <row r="706" spans="1:10" x14ac:dyDescent="0.2">
      <c r="A706" s="2">
        <v>705</v>
      </c>
      <c r="B706" s="29">
        <v>44890</v>
      </c>
      <c r="C706" s="30"/>
      <c r="D706" s="30" t="str">
        <f t="shared" ca="1" si="30"/>
        <v>NA</v>
      </c>
      <c r="E706" s="31" t="str">
        <f t="shared" ca="1" si="31"/>
        <v>NA</v>
      </c>
      <c r="F706" s="66"/>
      <c r="G706" s="33" t="str">
        <f ca="1">IF(B705&lt;TODAY(), AVERAGE(A$8:A705), "NA")</f>
        <v>NA</v>
      </c>
      <c r="H706" s="31" t="str">
        <f ca="1">IF(B705&lt;TODAY(), AVERAGE(E$8:E705), "NA")</f>
        <v>NA</v>
      </c>
      <c r="I706" s="39" t="str">
        <f ca="1">IF(B705&lt;TODAY(), (SUMPRODUCT(A$8:A705,E$8:E705) - G706*SUM(E$8:E705) - H706*SUM(A$8:A705) + (A706-7)*G706*H706)/(SUMPRODUCT(A$8:A705,A$8:A705) - 2*G706*SUM(A$8:A705) + (A706-7)*G706*G706), "NA")</f>
        <v>NA</v>
      </c>
      <c r="J706" s="40" t="str">
        <f t="shared" ca="1" si="32"/>
        <v>NA</v>
      </c>
    </row>
    <row r="707" spans="1:10" x14ac:dyDescent="0.2">
      <c r="A707" s="2">
        <v>706</v>
      </c>
      <c r="B707" s="29">
        <v>44891</v>
      </c>
      <c r="C707" s="30"/>
      <c r="D707" s="30" t="str">
        <f t="shared" ref="D707:D770" ca="1" si="33">IF(B707&lt;TODAY(), C707-C706, "NA")</f>
        <v>NA</v>
      </c>
      <c r="E707" s="31" t="str">
        <f t="shared" ca="1" si="31"/>
        <v>NA</v>
      </c>
      <c r="F707" s="66"/>
      <c r="G707" s="33" t="str">
        <f ca="1">IF(B706&lt;TODAY(), AVERAGE(A$8:A706), "NA")</f>
        <v>NA</v>
      </c>
      <c r="H707" s="31" t="str">
        <f ca="1">IF(B706&lt;TODAY(), AVERAGE(E$8:E706), "NA")</f>
        <v>NA</v>
      </c>
      <c r="I707" s="39" t="str">
        <f ca="1">IF(B706&lt;TODAY(), (SUMPRODUCT(A$8:A706,E$8:E706) - G707*SUM(E$8:E706) - H707*SUM(A$8:A706) + (A707-7)*G707*H707)/(SUMPRODUCT(A$8:A706,A$8:A706) - 2*G707*SUM(A$8:A706) + (A707-7)*G707*G707), "NA")</f>
        <v>NA</v>
      </c>
      <c r="J707" s="40" t="str">
        <f t="shared" ca="1" si="32"/>
        <v>NA</v>
      </c>
    </row>
    <row r="708" spans="1:10" x14ac:dyDescent="0.2">
      <c r="A708" s="2">
        <v>707</v>
      </c>
      <c r="B708" s="29">
        <v>44892</v>
      </c>
      <c r="C708" s="30"/>
      <c r="D708" s="30" t="str">
        <f t="shared" ca="1" si="33"/>
        <v>NA</v>
      </c>
      <c r="E708" s="31" t="str">
        <f t="shared" ca="1" si="31"/>
        <v>NA</v>
      </c>
      <c r="F708" s="66"/>
      <c r="G708" s="33" t="str">
        <f ca="1">IF(B707&lt;TODAY(), AVERAGE(A$8:A707), "NA")</f>
        <v>NA</v>
      </c>
      <c r="H708" s="31" t="str">
        <f ca="1">IF(B707&lt;TODAY(), AVERAGE(E$8:E707), "NA")</f>
        <v>NA</v>
      </c>
      <c r="I708" s="39" t="str">
        <f ca="1">IF(B707&lt;TODAY(), (SUMPRODUCT(A$8:A707,E$8:E707) - G708*SUM(E$8:E707) - H708*SUM(A$8:A707) + (A708-7)*G708*H708)/(SUMPRODUCT(A$8:A707,A$8:A707) - 2*G708*SUM(A$8:A707) + (A708-7)*G708*G708), "NA")</f>
        <v>NA</v>
      </c>
      <c r="J708" s="40" t="str">
        <f t="shared" ca="1" si="32"/>
        <v>NA</v>
      </c>
    </row>
    <row r="709" spans="1:10" x14ac:dyDescent="0.2">
      <c r="A709" s="2">
        <v>708</v>
      </c>
      <c r="B709" s="29">
        <v>44893</v>
      </c>
      <c r="C709" s="30"/>
      <c r="D709" s="30" t="str">
        <f t="shared" ca="1" si="33"/>
        <v>NA</v>
      </c>
      <c r="E709" s="31" t="str">
        <f t="shared" ca="1" si="31"/>
        <v>NA</v>
      </c>
      <c r="F709" s="66"/>
      <c r="G709" s="33" t="str">
        <f ca="1">IF(B708&lt;TODAY(), AVERAGE(A$8:A708), "NA")</f>
        <v>NA</v>
      </c>
      <c r="H709" s="31" t="str">
        <f ca="1">IF(B708&lt;TODAY(), AVERAGE(E$8:E708), "NA")</f>
        <v>NA</v>
      </c>
      <c r="I709" s="39" t="str">
        <f ca="1">IF(B708&lt;TODAY(), (SUMPRODUCT(A$8:A708,E$8:E708) - G709*SUM(E$8:E708) - H709*SUM(A$8:A708) + (A709-7)*G709*H709)/(SUMPRODUCT(A$8:A708,A$8:A708) - 2*G709*SUM(A$8:A708) + (A709-7)*G709*G709), "NA")</f>
        <v>NA</v>
      </c>
      <c r="J709" s="40" t="str">
        <f t="shared" ca="1" si="32"/>
        <v>NA</v>
      </c>
    </row>
    <row r="710" spans="1:10" x14ac:dyDescent="0.2">
      <c r="A710" s="2">
        <v>709</v>
      </c>
      <c r="B710" s="29">
        <v>44894</v>
      </c>
      <c r="C710" s="30"/>
      <c r="D710" s="30" t="str">
        <f t="shared" ca="1" si="33"/>
        <v>NA</v>
      </c>
      <c r="E710" s="31" t="str">
        <f t="shared" ca="1" si="31"/>
        <v>NA</v>
      </c>
      <c r="F710" s="66"/>
      <c r="G710" s="33" t="str">
        <f ca="1">IF(B709&lt;TODAY(), AVERAGE(A$8:A709), "NA")</f>
        <v>NA</v>
      </c>
      <c r="H710" s="31" t="str">
        <f ca="1">IF(B709&lt;TODAY(), AVERAGE(E$8:E709), "NA")</f>
        <v>NA</v>
      </c>
      <c r="I710" s="39" t="str">
        <f ca="1">IF(B709&lt;TODAY(), (SUMPRODUCT(A$8:A709,E$8:E709) - G710*SUM(E$8:E709) - H710*SUM(A$8:A709) + (A710-7)*G710*H710)/(SUMPRODUCT(A$8:A709,A$8:A709) - 2*G710*SUM(A$8:A709) + (A710-7)*G710*G710), "NA")</f>
        <v>NA</v>
      </c>
      <c r="J710" s="40" t="str">
        <f t="shared" ca="1" si="32"/>
        <v>NA</v>
      </c>
    </row>
    <row r="711" spans="1:10" x14ac:dyDescent="0.2">
      <c r="A711" s="2">
        <v>710</v>
      </c>
      <c r="B711" s="29">
        <v>44895</v>
      </c>
      <c r="C711" s="30"/>
      <c r="D711" s="30" t="str">
        <f t="shared" ca="1" si="33"/>
        <v>NA</v>
      </c>
      <c r="E711" s="31" t="str">
        <f t="shared" ca="1" si="31"/>
        <v>NA</v>
      </c>
      <c r="F711" s="66"/>
      <c r="G711" s="33" t="str">
        <f ca="1">IF(B710&lt;TODAY(), AVERAGE(A$8:A710), "NA")</f>
        <v>NA</v>
      </c>
      <c r="H711" s="31" t="str">
        <f ca="1">IF(B710&lt;TODAY(), AVERAGE(E$8:E710), "NA")</f>
        <v>NA</v>
      </c>
      <c r="I711" s="39" t="str">
        <f ca="1">IF(B710&lt;TODAY(), (SUMPRODUCT(A$8:A710,E$8:E710) - G711*SUM(E$8:E710) - H711*SUM(A$8:A710) + (A711-7)*G711*H711)/(SUMPRODUCT(A$8:A710,A$8:A710) - 2*G711*SUM(A$8:A710) + (A711-7)*G711*G711), "NA")</f>
        <v>NA</v>
      </c>
      <c r="J711" s="40" t="str">
        <f t="shared" ca="1" si="32"/>
        <v>NA</v>
      </c>
    </row>
    <row r="712" spans="1:10" x14ac:dyDescent="0.2">
      <c r="A712" s="2">
        <v>711</v>
      </c>
      <c r="B712" s="29">
        <v>44896</v>
      </c>
      <c r="C712" s="30"/>
      <c r="D712" s="30" t="str">
        <f t="shared" ca="1" si="33"/>
        <v>NA</v>
      </c>
      <c r="E712" s="31" t="str">
        <f t="shared" ca="1" si="31"/>
        <v>NA</v>
      </c>
      <c r="F712" s="66"/>
      <c r="G712" s="33" t="str">
        <f ca="1">IF(B711&lt;TODAY(), AVERAGE(A$8:A711), "NA")</f>
        <v>NA</v>
      </c>
      <c r="H712" s="31" t="str">
        <f ca="1">IF(B711&lt;TODAY(), AVERAGE(E$8:E711), "NA")</f>
        <v>NA</v>
      </c>
      <c r="I712" s="39" t="str">
        <f ca="1">IF(B711&lt;TODAY(), (SUMPRODUCT(A$8:A711,E$8:E711) - G712*SUM(E$8:E711) - H712*SUM(A$8:A711) + (A712-7)*G712*H712)/(SUMPRODUCT(A$8:A711,A$8:A711) - 2*G712*SUM(A$8:A711) + (A712-7)*G712*G712), "NA")</f>
        <v>NA</v>
      </c>
      <c r="J712" s="40" t="str">
        <f t="shared" ca="1" si="32"/>
        <v>NA</v>
      </c>
    </row>
    <row r="713" spans="1:10" x14ac:dyDescent="0.2">
      <c r="A713" s="2">
        <v>712</v>
      </c>
      <c r="B713" s="29">
        <v>44897</v>
      </c>
      <c r="C713" s="30"/>
      <c r="D713" s="30" t="str">
        <f t="shared" ca="1" si="33"/>
        <v>NA</v>
      </c>
      <c r="E713" s="31" t="str">
        <f t="shared" ref="E713:E745" ca="1" si="34">IF(B713&lt;TODAY(), AVERAGE(D707:D713), "NA")</f>
        <v>NA</v>
      </c>
      <c r="F713" s="66"/>
      <c r="G713" s="33" t="str">
        <f ca="1">IF(B712&lt;TODAY(), AVERAGE(A$8:A712), "NA")</f>
        <v>NA</v>
      </c>
      <c r="H713" s="31" t="str">
        <f ca="1">IF(B712&lt;TODAY(), AVERAGE(E$8:E712), "NA")</f>
        <v>NA</v>
      </c>
      <c r="I713" s="39" t="str">
        <f ca="1">IF(B712&lt;TODAY(), (SUMPRODUCT(A$8:A712,E$8:E712) - G713*SUM(E$8:E712) - H713*SUM(A$8:A712) + (A713-7)*G713*H713)/(SUMPRODUCT(A$8:A712,A$8:A712) - 2*G713*SUM(A$8:A712) + (A713-7)*G713*G713), "NA")</f>
        <v>NA</v>
      </c>
      <c r="J713" s="40" t="str">
        <f t="shared" ca="1" si="32"/>
        <v>NA</v>
      </c>
    </row>
    <row r="714" spans="1:10" x14ac:dyDescent="0.2">
      <c r="A714" s="2">
        <v>713</v>
      </c>
      <c r="B714" s="29">
        <v>44898</v>
      </c>
      <c r="C714" s="30"/>
      <c r="D714" s="30" t="str">
        <f t="shared" ca="1" si="33"/>
        <v>NA</v>
      </c>
      <c r="E714" s="31" t="str">
        <f t="shared" ca="1" si="34"/>
        <v>NA</v>
      </c>
      <c r="F714" s="66"/>
      <c r="G714" s="33" t="str">
        <f ca="1">IF(B713&lt;TODAY(), AVERAGE(A$8:A713), "NA")</f>
        <v>NA</v>
      </c>
      <c r="H714" s="31" t="str">
        <f ca="1">IF(B713&lt;TODAY(), AVERAGE(E$8:E713), "NA")</f>
        <v>NA</v>
      </c>
      <c r="I714" s="39" t="str">
        <f ca="1">IF(B713&lt;TODAY(), (SUMPRODUCT(A$8:A713,E$8:E713) - G714*SUM(E$8:E713) - H714*SUM(A$8:A713) + (A714-7)*G714*H714)/(SUMPRODUCT(A$8:A713,A$8:A713) - 2*G714*SUM(A$8:A713) + (A714-7)*G714*G714), "NA")</f>
        <v>NA</v>
      </c>
      <c r="J714" s="40" t="str">
        <f t="shared" ca="1" si="32"/>
        <v>NA</v>
      </c>
    </row>
    <row r="715" spans="1:10" x14ac:dyDescent="0.2">
      <c r="A715" s="2">
        <v>714</v>
      </c>
      <c r="B715" s="29">
        <v>44899</v>
      </c>
      <c r="C715" s="30"/>
      <c r="D715" s="30" t="str">
        <f t="shared" ca="1" si="33"/>
        <v>NA</v>
      </c>
      <c r="E715" s="31" t="str">
        <f t="shared" ca="1" si="34"/>
        <v>NA</v>
      </c>
      <c r="F715" s="66"/>
      <c r="G715" s="33" t="str">
        <f ca="1">IF(B714&lt;TODAY(), AVERAGE(A$8:A714), "NA")</f>
        <v>NA</v>
      </c>
      <c r="H715" s="31" t="str">
        <f ca="1">IF(B714&lt;TODAY(), AVERAGE(E$8:E714), "NA")</f>
        <v>NA</v>
      </c>
      <c r="I715" s="39" t="str">
        <f ca="1">IF(B714&lt;TODAY(), (SUMPRODUCT(A$8:A714,E$8:E714) - G715*SUM(E$8:E714) - H715*SUM(A$8:A714) + (A715-7)*G715*H715)/(SUMPRODUCT(A$8:A714,A$8:A714) - 2*G715*SUM(A$8:A714) + (A715-7)*G715*G715), "NA")</f>
        <v>NA</v>
      </c>
      <c r="J715" s="40" t="str">
        <f t="shared" ref="J715:J742" ca="1" si="35">IF(B714&lt;TODAY(), H715-I715*G715, "NA")</f>
        <v>NA</v>
      </c>
    </row>
    <row r="716" spans="1:10" x14ac:dyDescent="0.2">
      <c r="A716" s="2">
        <v>715</v>
      </c>
      <c r="B716" s="29">
        <v>44900</v>
      </c>
      <c r="C716" s="30"/>
      <c r="D716" s="30" t="str">
        <f t="shared" ca="1" si="33"/>
        <v>NA</v>
      </c>
      <c r="E716" s="31" t="str">
        <f t="shared" ca="1" si="34"/>
        <v>NA</v>
      </c>
      <c r="F716" s="66"/>
      <c r="G716" s="33" t="str">
        <f ca="1">IF(B715&lt;TODAY(), AVERAGE(A$8:A715), "NA")</f>
        <v>NA</v>
      </c>
      <c r="H716" s="31" t="str">
        <f ca="1">IF(B715&lt;TODAY(), AVERAGE(E$8:E715), "NA")</f>
        <v>NA</v>
      </c>
      <c r="I716" s="39" t="str">
        <f ca="1">IF(B715&lt;TODAY(), (SUMPRODUCT(A$8:A715,E$8:E715) - G716*SUM(E$8:E715) - H716*SUM(A$8:A715) + (A716-7)*G716*H716)/(SUMPRODUCT(A$8:A715,A$8:A715) - 2*G716*SUM(A$8:A715) + (A716-7)*G716*G716), "NA")</f>
        <v>NA</v>
      </c>
      <c r="J716" s="40" t="str">
        <f t="shared" ca="1" si="35"/>
        <v>NA</v>
      </c>
    </row>
    <row r="717" spans="1:10" x14ac:dyDescent="0.2">
      <c r="A717" s="2">
        <v>716</v>
      </c>
      <c r="B717" s="29">
        <v>44901</v>
      </c>
      <c r="C717" s="30"/>
      <c r="D717" s="30" t="str">
        <f t="shared" ca="1" si="33"/>
        <v>NA</v>
      </c>
      <c r="E717" s="31" t="str">
        <f t="shared" ca="1" si="34"/>
        <v>NA</v>
      </c>
      <c r="F717" s="66"/>
      <c r="G717" s="33" t="str">
        <f ca="1">IF(B716&lt;TODAY(), AVERAGE(A$8:A716), "NA")</f>
        <v>NA</v>
      </c>
      <c r="H717" s="31" t="str">
        <f ca="1">IF(B716&lt;TODAY(), AVERAGE(E$8:E716), "NA")</f>
        <v>NA</v>
      </c>
      <c r="I717" s="39" t="str">
        <f ca="1">IF(B716&lt;TODAY(), (SUMPRODUCT(A$8:A716,E$8:E716) - G717*SUM(E$8:E716) - H717*SUM(A$8:A716) + (A717-7)*G717*H717)/(SUMPRODUCT(A$8:A716,A$8:A716) - 2*G717*SUM(A$8:A716) + (A717-7)*G717*G717), "NA")</f>
        <v>NA</v>
      </c>
      <c r="J717" s="40" t="str">
        <f t="shared" ca="1" si="35"/>
        <v>NA</v>
      </c>
    </row>
    <row r="718" spans="1:10" x14ac:dyDescent="0.2">
      <c r="A718" s="2">
        <v>717</v>
      </c>
      <c r="B718" s="29">
        <v>44902</v>
      </c>
      <c r="C718" s="30"/>
      <c r="D718" s="30" t="str">
        <f t="shared" ca="1" si="33"/>
        <v>NA</v>
      </c>
      <c r="E718" s="31" t="str">
        <f t="shared" ca="1" si="34"/>
        <v>NA</v>
      </c>
      <c r="F718" s="66"/>
      <c r="G718" s="33" t="str">
        <f ca="1">IF(B717&lt;TODAY(), AVERAGE(A$8:A717), "NA")</f>
        <v>NA</v>
      </c>
      <c r="H718" s="31" t="str">
        <f ca="1">IF(B717&lt;TODAY(), AVERAGE(E$8:E717), "NA")</f>
        <v>NA</v>
      </c>
      <c r="I718" s="39" t="str">
        <f ca="1">IF(B717&lt;TODAY(), (SUMPRODUCT(A$8:A717,E$8:E717) - G718*SUM(E$8:E717) - H718*SUM(A$8:A717) + (A718-7)*G718*H718)/(SUMPRODUCT(A$8:A717,A$8:A717) - 2*G718*SUM(A$8:A717) + (A718-7)*G718*G718), "NA")</f>
        <v>NA</v>
      </c>
      <c r="J718" s="40" t="str">
        <f t="shared" ca="1" si="35"/>
        <v>NA</v>
      </c>
    </row>
    <row r="719" spans="1:10" x14ac:dyDescent="0.2">
      <c r="A719" s="2">
        <v>718</v>
      </c>
      <c r="B719" s="29">
        <v>44903</v>
      </c>
      <c r="C719" s="30"/>
      <c r="D719" s="30" t="str">
        <f t="shared" ca="1" si="33"/>
        <v>NA</v>
      </c>
      <c r="E719" s="31" t="str">
        <f t="shared" ca="1" si="34"/>
        <v>NA</v>
      </c>
      <c r="F719" s="66"/>
      <c r="G719" s="33" t="str">
        <f ca="1">IF(B718&lt;TODAY(), AVERAGE(A$8:A718), "NA")</f>
        <v>NA</v>
      </c>
      <c r="H719" s="31" t="str">
        <f ca="1">IF(B718&lt;TODAY(), AVERAGE(E$8:E718), "NA")</f>
        <v>NA</v>
      </c>
      <c r="I719" s="39" t="str">
        <f ca="1">IF(B718&lt;TODAY(), (SUMPRODUCT(A$8:A718,E$8:E718) - G719*SUM(E$8:E718) - H719*SUM(A$8:A718) + (A719-7)*G719*H719)/(SUMPRODUCT(A$8:A718,A$8:A718) - 2*G719*SUM(A$8:A718) + (A719-7)*G719*G719), "NA")</f>
        <v>NA</v>
      </c>
      <c r="J719" s="40" t="str">
        <f t="shared" ca="1" si="35"/>
        <v>NA</v>
      </c>
    </row>
    <row r="720" spans="1:10" x14ac:dyDescent="0.2">
      <c r="A720" s="2">
        <v>719</v>
      </c>
      <c r="B720" s="29">
        <v>44904</v>
      </c>
      <c r="C720" s="30"/>
      <c r="D720" s="30" t="str">
        <f t="shared" ca="1" si="33"/>
        <v>NA</v>
      </c>
      <c r="E720" s="31" t="str">
        <f t="shared" ca="1" si="34"/>
        <v>NA</v>
      </c>
      <c r="F720" s="66"/>
      <c r="G720" s="33" t="str">
        <f ca="1">IF(B719&lt;TODAY(), AVERAGE(A$8:A719), "NA")</f>
        <v>NA</v>
      </c>
      <c r="H720" s="31" t="str">
        <f ca="1">IF(B719&lt;TODAY(), AVERAGE(E$8:E719), "NA")</f>
        <v>NA</v>
      </c>
      <c r="I720" s="39" t="str">
        <f ca="1">IF(B719&lt;TODAY(), (SUMPRODUCT(A$8:A719,E$8:E719) - G720*SUM(E$8:E719) - H720*SUM(A$8:A719) + (A720-7)*G720*H720)/(SUMPRODUCT(A$8:A719,A$8:A719) - 2*G720*SUM(A$8:A719) + (A720-7)*G720*G720), "NA")</f>
        <v>NA</v>
      </c>
      <c r="J720" s="40" t="str">
        <f t="shared" ca="1" si="35"/>
        <v>NA</v>
      </c>
    </row>
    <row r="721" spans="1:10" x14ac:dyDescent="0.2">
      <c r="A721" s="2">
        <v>720</v>
      </c>
      <c r="B721" s="29">
        <v>44905</v>
      </c>
      <c r="C721" s="30"/>
      <c r="D721" s="30" t="str">
        <f t="shared" ca="1" si="33"/>
        <v>NA</v>
      </c>
      <c r="E721" s="31" t="str">
        <f t="shared" ca="1" si="34"/>
        <v>NA</v>
      </c>
      <c r="F721" s="66"/>
      <c r="G721" s="33" t="str">
        <f ca="1">IF(B720&lt;TODAY(), AVERAGE(A$8:A720), "NA")</f>
        <v>NA</v>
      </c>
      <c r="H721" s="31" t="str">
        <f ca="1">IF(B720&lt;TODAY(), AVERAGE(E$8:E720), "NA")</f>
        <v>NA</v>
      </c>
      <c r="I721" s="39" t="str">
        <f ca="1">IF(B720&lt;TODAY(), (SUMPRODUCT(A$8:A720,E$8:E720) - G721*SUM(E$8:E720) - H721*SUM(A$8:A720) + (A721-7)*G721*H721)/(SUMPRODUCT(A$8:A720,A$8:A720) - 2*G721*SUM(A$8:A720) + (A721-7)*G721*G721), "NA")</f>
        <v>NA</v>
      </c>
      <c r="J721" s="40" t="str">
        <f t="shared" ca="1" si="35"/>
        <v>NA</v>
      </c>
    </row>
    <row r="722" spans="1:10" x14ac:dyDescent="0.2">
      <c r="A722" s="2">
        <v>721</v>
      </c>
      <c r="B722" s="29">
        <v>44906</v>
      </c>
      <c r="C722" s="30"/>
      <c r="D722" s="30" t="str">
        <f t="shared" ca="1" si="33"/>
        <v>NA</v>
      </c>
      <c r="E722" s="31" t="str">
        <f t="shared" ca="1" si="34"/>
        <v>NA</v>
      </c>
      <c r="F722" s="66"/>
      <c r="G722" s="33" t="str">
        <f ca="1">IF(B721&lt;TODAY(), AVERAGE(A$8:A721), "NA")</f>
        <v>NA</v>
      </c>
      <c r="H722" s="31" t="str">
        <f ca="1">IF(B721&lt;TODAY(), AVERAGE(E$8:E721), "NA")</f>
        <v>NA</v>
      </c>
      <c r="I722" s="39" t="str">
        <f ca="1">IF(B721&lt;TODAY(), (SUMPRODUCT(A$8:A721,E$8:E721) - G722*SUM(E$8:E721) - H722*SUM(A$8:A721) + (A722-7)*G722*H722)/(SUMPRODUCT(A$8:A721,A$8:A721) - 2*G722*SUM(A$8:A721) + (A722-7)*G722*G722), "NA")</f>
        <v>NA</v>
      </c>
      <c r="J722" s="40" t="str">
        <f t="shared" ca="1" si="35"/>
        <v>NA</v>
      </c>
    </row>
    <row r="723" spans="1:10" x14ac:dyDescent="0.2">
      <c r="A723" s="2">
        <v>722</v>
      </c>
      <c r="B723" s="29">
        <v>44907</v>
      </c>
      <c r="C723" s="30"/>
      <c r="D723" s="30" t="str">
        <f t="shared" ca="1" si="33"/>
        <v>NA</v>
      </c>
      <c r="E723" s="31" t="str">
        <f t="shared" ca="1" si="34"/>
        <v>NA</v>
      </c>
      <c r="F723" s="66"/>
      <c r="G723" s="33" t="str">
        <f ca="1">IF(B722&lt;TODAY(), AVERAGE(A$8:A722), "NA")</f>
        <v>NA</v>
      </c>
      <c r="H723" s="31" t="str">
        <f ca="1">IF(B722&lt;TODAY(), AVERAGE(E$8:E722), "NA")</f>
        <v>NA</v>
      </c>
      <c r="I723" s="39" t="str">
        <f ca="1">IF(B722&lt;TODAY(), (SUMPRODUCT(A$8:A722,E$8:E722) - G723*SUM(E$8:E722) - H723*SUM(A$8:A722) + (A723-7)*G723*H723)/(SUMPRODUCT(A$8:A722,A$8:A722) - 2*G723*SUM(A$8:A722) + (A723-7)*G723*G723), "NA")</f>
        <v>NA</v>
      </c>
      <c r="J723" s="40" t="str">
        <f t="shared" ca="1" si="35"/>
        <v>NA</v>
      </c>
    </row>
    <row r="724" spans="1:10" x14ac:dyDescent="0.2">
      <c r="A724" s="2">
        <v>723</v>
      </c>
      <c r="B724" s="29">
        <v>44908</v>
      </c>
      <c r="C724" s="30"/>
      <c r="D724" s="30" t="str">
        <f t="shared" ca="1" si="33"/>
        <v>NA</v>
      </c>
      <c r="E724" s="31" t="str">
        <f t="shared" ca="1" si="34"/>
        <v>NA</v>
      </c>
      <c r="F724" s="66"/>
      <c r="G724" s="33" t="str">
        <f ca="1">IF(B723&lt;TODAY(), AVERAGE(A$8:A723), "NA")</f>
        <v>NA</v>
      </c>
      <c r="H724" s="31" t="str">
        <f ca="1">IF(B723&lt;TODAY(), AVERAGE(E$8:E723), "NA")</f>
        <v>NA</v>
      </c>
      <c r="I724" s="39" t="str">
        <f ca="1">IF(B723&lt;TODAY(), (SUMPRODUCT(A$8:A723,E$8:E723) - G724*SUM(E$8:E723) - H724*SUM(A$8:A723) + (A724-7)*G724*H724)/(SUMPRODUCT(A$8:A723,A$8:A723) - 2*G724*SUM(A$8:A723) + (A724-7)*G724*G724), "NA")</f>
        <v>NA</v>
      </c>
      <c r="J724" s="40" t="str">
        <f t="shared" ca="1" si="35"/>
        <v>NA</v>
      </c>
    </row>
    <row r="725" spans="1:10" x14ac:dyDescent="0.2">
      <c r="A725" s="2">
        <v>724</v>
      </c>
      <c r="B725" s="29">
        <v>44909</v>
      </c>
      <c r="C725" s="30"/>
      <c r="D725" s="30" t="str">
        <f t="shared" ca="1" si="33"/>
        <v>NA</v>
      </c>
      <c r="E725" s="31" t="str">
        <f t="shared" ca="1" si="34"/>
        <v>NA</v>
      </c>
      <c r="F725" s="66"/>
      <c r="G725" s="33" t="str">
        <f ca="1">IF(B724&lt;TODAY(), AVERAGE(A$8:A724), "NA")</f>
        <v>NA</v>
      </c>
      <c r="H725" s="31" t="str">
        <f ca="1">IF(B724&lt;TODAY(), AVERAGE(E$8:E724), "NA")</f>
        <v>NA</v>
      </c>
      <c r="I725" s="39" t="str">
        <f ca="1">IF(B724&lt;TODAY(), (SUMPRODUCT(A$8:A724,E$8:E724) - G725*SUM(E$8:E724) - H725*SUM(A$8:A724) + (A725-7)*G725*H725)/(SUMPRODUCT(A$8:A724,A$8:A724) - 2*G725*SUM(A$8:A724) + (A725-7)*G725*G725), "NA")</f>
        <v>NA</v>
      </c>
      <c r="J725" s="40" t="str">
        <f t="shared" ca="1" si="35"/>
        <v>NA</v>
      </c>
    </row>
    <row r="726" spans="1:10" x14ac:dyDescent="0.2">
      <c r="A726" s="2">
        <v>725</v>
      </c>
      <c r="B726" s="29">
        <v>44910</v>
      </c>
      <c r="C726" s="30"/>
      <c r="D726" s="30" t="str">
        <f t="shared" ca="1" si="33"/>
        <v>NA</v>
      </c>
      <c r="E726" s="31" t="str">
        <f t="shared" ca="1" si="34"/>
        <v>NA</v>
      </c>
      <c r="F726" s="66"/>
      <c r="G726" s="33" t="str">
        <f ca="1">IF(B725&lt;TODAY(), AVERAGE(A$8:A725), "NA")</f>
        <v>NA</v>
      </c>
      <c r="H726" s="31" t="str">
        <f ca="1">IF(B725&lt;TODAY(), AVERAGE(E$8:E725), "NA")</f>
        <v>NA</v>
      </c>
      <c r="I726" s="39" t="str">
        <f ca="1">IF(B725&lt;TODAY(), (SUMPRODUCT(A$8:A725,E$8:E725) - G726*SUM(E$8:E725) - H726*SUM(A$8:A725) + (A726-7)*G726*H726)/(SUMPRODUCT(A$8:A725,A$8:A725) - 2*G726*SUM(A$8:A725) + (A726-7)*G726*G726), "NA")</f>
        <v>NA</v>
      </c>
      <c r="J726" s="40" t="str">
        <f t="shared" ca="1" si="35"/>
        <v>NA</v>
      </c>
    </row>
    <row r="727" spans="1:10" x14ac:dyDescent="0.2">
      <c r="A727" s="2">
        <v>726</v>
      </c>
      <c r="B727" s="29">
        <v>44911</v>
      </c>
      <c r="C727" s="30"/>
      <c r="D727" s="30" t="str">
        <f t="shared" ca="1" si="33"/>
        <v>NA</v>
      </c>
      <c r="E727" s="31" t="str">
        <f t="shared" ca="1" si="34"/>
        <v>NA</v>
      </c>
      <c r="F727" s="66"/>
      <c r="G727" s="33" t="str">
        <f ca="1">IF(B726&lt;TODAY(), AVERAGE(A$8:A726), "NA")</f>
        <v>NA</v>
      </c>
      <c r="H727" s="31" t="str">
        <f ca="1">IF(B726&lt;TODAY(), AVERAGE(E$8:E726), "NA")</f>
        <v>NA</v>
      </c>
      <c r="I727" s="39" t="str">
        <f ca="1">IF(B726&lt;TODAY(), (SUMPRODUCT(A$8:A726,E$8:E726) - G727*SUM(E$8:E726) - H727*SUM(A$8:A726) + (A727-7)*G727*H727)/(SUMPRODUCT(A$8:A726,A$8:A726) - 2*G727*SUM(A$8:A726) + (A727-7)*G727*G727), "NA")</f>
        <v>NA</v>
      </c>
      <c r="J727" s="40" t="str">
        <f t="shared" ca="1" si="35"/>
        <v>NA</v>
      </c>
    </row>
    <row r="728" spans="1:10" x14ac:dyDescent="0.2">
      <c r="A728" s="2">
        <v>727</v>
      </c>
      <c r="B728" s="29">
        <v>44912</v>
      </c>
      <c r="C728" s="30"/>
      <c r="D728" s="30" t="str">
        <f t="shared" ca="1" si="33"/>
        <v>NA</v>
      </c>
      <c r="E728" s="31" t="str">
        <f t="shared" ca="1" si="34"/>
        <v>NA</v>
      </c>
      <c r="F728" s="66"/>
      <c r="G728" s="33" t="str">
        <f ca="1">IF(B727&lt;TODAY(), AVERAGE(A$8:A727), "NA")</f>
        <v>NA</v>
      </c>
      <c r="H728" s="31" t="str">
        <f ca="1">IF(B727&lt;TODAY(), AVERAGE(E$8:E727), "NA")</f>
        <v>NA</v>
      </c>
      <c r="I728" s="39" t="str">
        <f ca="1">IF(B727&lt;TODAY(), (SUMPRODUCT(A$8:A727,E$8:E727) - G728*SUM(E$8:E727) - H728*SUM(A$8:A727) + (A728-7)*G728*H728)/(SUMPRODUCT(A$8:A727,A$8:A727) - 2*G728*SUM(A$8:A727) + (A728-7)*G728*G728), "NA")</f>
        <v>NA</v>
      </c>
      <c r="J728" s="40" t="str">
        <f t="shared" ca="1" si="35"/>
        <v>NA</v>
      </c>
    </row>
    <row r="729" spans="1:10" x14ac:dyDescent="0.2">
      <c r="A729" s="2">
        <v>728</v>
      </c>
      <c r="B729" s="29">
        <v>44913</v>
      </c>
      <c r="C729" s="30"/>
      <c r="D729" s="30" t="str">
        <f t="shared" ca="1" si="33"/>
        <v>NA</v>
      </c>
      <c r="E729" s="31" t="str">
        <f t="shared" ca="1" si="34"/>
        <v>NA</v>
      </c>
      <c r="F729" s="66"/>
      <c r="G729" s="33" t="str">
        <f ca="1">IF(B728&lt;TODAY(), AVERAGE(A$8:A728), "NA")</f>
        <v>NA</v>
      </c>
      <c r="H729" s="31" t="str">
        <f ca="1">IF(B728&lt;TODAY(), AVERAGE(E$8:E728), "NA")</f>
        <v>NA</v>
      </c>
      <c r="I729" s="39" t="str">
        <f ca="1">IF(B728&lt;TODAY(), (SUMPRODUCT(A$8:A728,E$8:E728) - G729*SUM(E$8:E728) - H729*SUM(A$8:A728) + (A729-7)*G729*H729)/(SUMPRODUCT(A$8:A728,A$8:A728) - 2*G729*SUM(A$8:A728) + (A729-7)*G729*G729), "NA")</f>
        <v>NA</v>
      </c>
      <c r="J729" s="40" t="str">
        <f t="shared" ca="1" si="35"/>
        <v>NA</v>
      </c>
    </row>
    <row r="730" spans="1:10" x14ac:dyDescent="0.2">
      <c r="A730" s="2">
        <v>729</v>
      </c>
      <c r="B730" s="29">
        <v>44914</v>
      </c>
      <c r="C730" s="30"/>
      <c r="D730" s="30" t="str">
        <f t="shared" ca="1" si="33"/>
        <v>NA</v>
      </c>
      <c r="E730" s="31" t="str">
        <f t="shared" ca="1" si="34"/>
        <v>NA</v>
      </c>
      <c r="F730" s="66"/>
      <c r="G730" s="33" t="str">
        <f ca="1">IF(B729&lt;TODAY(), AVERAGE(A$8:A729), "NA")</f>
        <v>NA</v>
      </c>
      <c r="H730" s="31" t="str">
        <f ca="1">IF(B729&lt;TODAY(), AVERAGE(E$8:E729), "NA")</f>
        <v>NA</v>
      </c>
      <c r="I730" s="39" t="str">
        <f ca="1">IF(B729&lt;TODAY(), (SUMPRODUCT(A$8:A729,E$8:E729) - G730*SUM(E$8:E729) - H730*SUM(A$8:A729) + (A730-7)*G730*H730)/(SUMPRODUCT(A$8:A729,A$8:A729) - 2*G730*SUM(A$8:A729) + (A730-7)*G730*G730), "NA")</f>
        <v>NA</v>
      </c>
      <c r="J730" s="40" t="str">
        <f t="shared" ca="1" si="35"/>
        <v>NA</v>
      </c>
    </row>
    <row r="731" spans="1:10" x14ac:dyDescent="0.2">
      <c r="A731" s="2">
        <v>730</v>
      </c>
      <c r="B731" s="29">
        <v>44915</v>
      </c>
      <c r="C731" s="30"/>
      <c r="D731" s="30" t="str">
        <f t="shared" ca="1" si="33"/>
        <v>NA</v>
      </c>
      <c r="E731" s="31" t="str">
        <f t="shared" ca="1" si="34"/>
        <v>NA</v>
      </c>
      <c r="F731" s="66"/>
      <c r="G731" s="33" t="str">
        <f ca="1">IF(B730&lt;TODAY(), AVERAGE(A$8:A730), "NA")</f>
        <v>NA</v>
      </c>
      <c r="H731" s="31" t="str">
        <f ca="1">IF(B730&lt;TODAY(), AVERAGE(E$8:E730), "NA")</f>
        <v>NA</v>
      </c>
      <c r="I731" s="39" t="str">
        <f ca="1">IF(B730&lt;TODAY(), (SUMPRODUCT(A$8:A730,E$8:E730) - G731*SUM(E$8:E730) - H731*SUM(A$8:A730) + (A731-7)*G731*H731)/(SUMPRODUCT(A$8:A730,A$8:A730) - 2*G731*SUM(A$8:A730) + (A731-7)*G731*G731), "NA")</f>
        <v>NA</v>
      </c>
      <c r="J731" s="40" t="str">
        <f t="shared" ca="1" si="35"/>
        <v>NA</v>
      </c>
    </row>
    <row r="732" spans="1:10" x14ac:dyDescent="0.2">
      <c r="A732" s="2">
        <v>731</v>
      </c>
      <c r="B732" s="29">
        <v>44916</v>
      </c>
      <c r="C732" s="30"/>
      <c r="D732" s="30" t="str">
        <f t="shared" ca="1" si="33"/>
        <v>NA</v>
      </c>
      <c r="E732" s="31" t="str">
        <f t="shared" ca="1" si="34"/>
        <v>NA</v>
      </c>
      <c r="F732" s="66"/>
      <c r="G732" s="33" t="str">
        <f ca="1">IF(B731&lt;TODAY(), AVERAGE(A$8:A731), "NA")</f>
        <v>NA</v>
      </c>
      <c r="H732" s="31" t="str">
        <f ca="1">IF(B731&lt;TODAY(), AVERAGE(E$8:E731), "NA")</f>
        <v>NA</v>
      </c>
      <c r="I732" s="39" t="str">
        <f ca="1">IF(B731&lt;TODAY(), (SUMPRODUCT(A$8:A731,E$8:E731) - G732*SUM(E$8:E731) - H732*SUM(A$8:A731) + (A732-7)*G732*H732)/(SUMPRODUCT(A$8:A731,A$8:A731) - 2*G732*SUM(A$8:A731) + (A732-7)*G732*G732), "NA")</f>
        <v>NA</v>
      </c>
      <c r="J732" s="40" t="str">
        <f t="shared" ca="1" si="35"/>
        <v>NA</v>
      </c>
    </row>
    <row r="733" spans="1:10" x14ac:dyDescent="0.2">
      <c r="A733" s="2">
        <v>732</v>
      </c>
      <c r="B733" s="29">
        <v>44917</v>
      </c>
      <c r="C733" s="30"/>
      <c r="D733" s="30" t="str">
        <f t="shared" ca="1" si="33"/>
        <v>NA</v>
      </c>
      <c r="E733" s="31" t="str">
        <f t="shared" ca="1" si="34"/>
        <v>NA</v>
      </c>
      <c r="F733" s="66"/>
      <c r="G733" s="33" t="str">
        <f ca="1">IF(B732&lt;TODAY(), AVERAGE(A$8:A732), "NA")</f>
        <v>NA</v>
      </c>
      <c r="H733" s="31" t="str">
        <f ca="1">IF(B732&lt;TODAY(), AVERAGE(E$8:E732), "NA")</f>
        <v>NA</v>
      </c>
      <c r="I733" s="39" t="str">
        <f ca="1">IF(B732&lt;TODAY(), (SUMPRODUCT(A$8:A732,E$8:E732) - G733*SUM(E$8:E732) - H733*SUM(A$8:A732) + (A733-7)*G733*H733)/(SUMPRODUCT(A$8:A732,A$8:A732) - 2*G733*SUM(A$8:A732) + (A733-7)*G733*G733), "NA")</f>
        <v>NA</v>
      </c>
      <c r="J733" s="40" t="str">
        <f t="shared" ca="1" si="35"/>
        <v>NA</v>
      </c>
    </row>
    <row r="734" spans="1:10" x14ac:dyDescent="0.2">
      <c r="A734" s="2">
        <v>733</v>
      </c>
      <c r="B734" s="29">
        <v>44918</v>
      </c>
      <c r="C734" s="30"/>
      <c r="D734" s="30" t="str">
        <f t="shared" ca="1" si="33"/>
        <v>NA</v>
      </c>
      <c r="E734" s="31" t="str">
        <f t="shared" ca="1" si="34"/>
        <v>NA</v>
      </c>
      <c r="F734" s="66"/>
      <c r="G734" s="33" t="str">
        <f ca="1">IF(B733&lt;TODAY(), AVERAGE(A$8:A733), "NA")</f>
        <v>NA</v>
      </c>
      <c r="H734" s="31" t="str">
        <f ca="1">IF(B733&lt;TODAY(), AVERAGE(E$8:E733), "NA")</f>
        <v>NA</v>
      </c>
      <c r="I734" s="39" t="str">
        <f ca="1">IF(B733&lt;TODAY(), (SUMPRODUCT(A$8:A733,E$8:E733) - G734*SUM(E$8:E733) - H734*SUM(A$8:A733) + (A734-7)*G734*H734)/(SUMPRODUCT(A$8:A733,A$8:A733) - 2*G734*SUM(A$8:A733) + (A734-7)*G734*G734), "NA")</f>
        <v>NA</v>
      </c>
      <c r="J734" s="40" t="str">
        <f t="shared" ca="1" si="35"/>
        <v>NA</v>
      </c>
    </row>
    <row r="735" spans="1:10" x14ac:dyDescent="0.2">
      <c r="A735" s="2">
        <v>734</v>
      </c>
      <c r="B735" s="29">
        <v>44919</v>
      </c>
      <c r="C735" s="30"/>
      <c r="D735" s="30" t="str">
        <f t="shared" ca="1" si="33"/>
        <v>NA</v>
      </c>
      <c r="E735" s="31" t="str">
        <f t="shared" ca="1" si="34"/>
        <v>NA</v>
      </c>
      <c r="F735" s="66"/>
      <c r="G735" s="33" t="str">
        <f ca="1">IF(B734&lt;TODAY(), AVERAGE(A$8:A734), "NA")</f>
        <v>NA</v>
      </c>
      <c r="H735" s="31" t="str">
        <f ca="1">IF(B734&lt;TODAY(), AVERAGE(E$8:E734), "NA")</f>
        <v>NA</v>
      </c>
      <c r="I735" s="39" t="str">
        <f ca="1">IF(B734&lt;TODAY(), (SUMPRODUCT(A$8:A734,E$8:E734) - G735*SUM(E$8:E734) - H735*SUM(A$8:A734) + (A735-7)*G735*H735)/(SUMPRODUCT(A$8:A734,A$8:A734) - 2*G735*SUM(A$8:A734) + (A735-7)*G735*G735), "NA")</f>
        <v>NA</v>
      </c>
      <c r="J735" s="40" t="str">
        <f t="shared" ca="1" si="35"/>
        <v>NA</v>
      </c>
    </row>
    <row r="736" spans="1:10" x14ac:dyDescent="0.2">
      <c r="A736" s="2">
        <v>735</v>
      </c>
      <c r="B736" s="29">
        <v>44920</v>
      </c>
      <c r="C736" s="30"/>
      <c r="D736" s="30" t="str">
        <f t="shared" ca="1" si="33"/>
        <v>NA</v>
      </c>
      <c r="E736" s="31" t="str">
        <f t="shared" ca="1" si="34"/>
        <v>NA</v>
      </c>
      <c r="F736" s="66"/>
      <c r="G736" s="33" t="str">
        <f ca="1">IF(B735&lt;TODAY(), AVERAGE(A$8:A735), "NA")</f>
        <v>NA</v>
      </c>
      <c r="H736" s="31" t="str">
        <f ca="1">IF(B735&lt;TODAY(), AVERAGE(E$8:E735), "NA")</f>
        <v>NA</v>
      </c>
      <c r="I736" s="39" t="str">
        <f ca="1">IF(B735&lt;TODAY(), (SUMPRODUCT(A$8:A735,E$8:E735) - G736*SUM(E$8:E735) - H736*SUM(A$8:A735) + (A736-7)*G736*H736)/(SUMPRODUCT(A$8:A735,A$8:A735) - 2*G736*SUM(A$8:A735) + (A736-7)*G736*G736), "NA")</f>
        <v>NA</v>
      </c>
      <c r="J736" s="40" t="str">
        <f t="shared" ca="1" si="35"/>
        <v>NA</v>
      </c>
    </row>
    <row r="737" spans="1:10" x14ac:dyDescent="0.2">
      <c r="A737" s="2">
        <v>736</v>
      </c>
      <c r="B737" s="29">
        <v>44921</v>
      </c>
      <c r="C737" s="30"/>
      <c r="D737" s="30" t="str">
        <f t="shared" ca="1" si="33"/>
        <v>NA</v>
      </c>
      <c r="E737" s="31" t="str">
        <f t="shared" ca="1" si="34"/>
        <v>NA</v>
      </c>
      <c r="F737" s="66"/>
      <c r="G737" s="33" t="str">
        <f ca="1">IF(B736&lt;TODAY(), AVERAGE(A$8:A736), "NA")</f>
        <v>NA</v>
      </c>
      <c r="H737" s="31" t="str">
        <f ca="1">IF(B736&lt;TODAY(), AVERAGE(E$8:E736), "NA")</f>
        <v>NA</v>
      </c>
      <c r="I737" s="39" t="str">
        <f ca="1">IF(B736&lt;TODAY(), (SUMPRODUCT(A$8:A736,E$8:E736) - G737*SUM(E$8:E736) - H737*SUM(A$8:A736) + (A737-7)*G737*H737)/(SUMPRODUCT(A$8:A736,A$8:A736) - 2*G737*SUM(A$8:A736) + (A737-7)*G737*G737), "NA")</f>
        <v>NA</v>
      </c>
      <c r="J737" s="40" t="str">
        <f t="shared" ca="1" si="35"/>
        <v>NA</v>
      </c>
    </row>
    <row r="738" spans="1:10" x14ac:dyDescent="0.2">
      <c r="A738" s="2">
        <v>737</v>
      </c>
      <c r="B738" s="29">
        <v>44922</v>
      </c>
      <c r="C738" s="30"/>
      <c r="D738" s="30" t="str">
        <f t="shared" ca="1" si="33"/>
        <v>NA</v>
      </c>
      <c r="E738" s="31" t="str">
        <f t="shared" ca="1" si="34"/>
        <v>NA</v>
      </c>
      <c r="F738" s="66"/>
      <c r="G738" s="33" t="str">
        <f ca="1">IF(B737&lt;TODAY(), AVERAGE(A$8:A737), "NA")</f>
        <v>NA</v>
      </c>
      <c r="H738" s="31" t="str">
        <f ca="1">IF(B737&lt;TODAY(), AVERAGE(E$8:E737), "NA")</f>
        <v>NA</v>
      </c>
      <c r="I738" s="39" t="str">
        <f ca="1">IF(B737&lt;TODAY(), (SUMPRODUCT(A$8:A737,E$8:E737) - G738*SUM(E$8:E737) - H738*SUM(A$8:A737) + (A738-7)*G738*H738)/(SUMPRODUCT(A$8:A737,A$8:A737) - 2*G738*SUM(A$8:A737) + (A738-7)*G738*G738), "NA")</f>
        <v>NA</v>
      </c>
      <c r="J738" s="40" t="str">
        <f t="shared" ca="1" si="35"/>
        <v>NA</v>
      </c>
    </row>
    <row r="739" spans="1:10" x14ac:dyDescent="0.2">
      <c r="A739" s="2">
        <v>738</v>
      </c>
      <c r="B739" s="29">
        <v>44923</v>
      </c>
      <c r="C739" s="30"/>
      <c r="D739" s="30" t="str">
        <f t="shared" ca="1" si="33"/>
        <v>NA</v>
      </c>
      <c r="E739" s="31" t="str">
        <f t="shared" ca="1" si="34"/>
        <v>NA</v>
      </c>
      <c r="F739" s="66"/>
      <c r="G739" s="33" t="str">
        <f ca="1">IF(B738&lt;TODAY(), AVERAGE(A$8:A738), "NA")</f>
        <v>NA</v>
      </c>
      <c r="H739" s="31" t="str">
        <f ca="1">IF(B738&lt;TODAY(), AVERAGE(E$8:E738), "NA")</f>
        <v>NA</v>
      </c>
      <c r="I739" s="39" t="str">
        <f ca="1">IF(B738&lt;TODAY(), (SUMPRODUCT(A$8:A738,E$8:E738) - G739*SUM(E$8:E738) - H739*SUM(A$8:A738) + (A739-7)*G739*H739)/(SUMPRODUCT(A$8:A738,A$8:A738) - 2*G739*SUM(A$8:A738) + (A739-7)*G739*G739), "NA")</f>
        <v>NA</v>
      </c>
      <c r="J739" s="40" t="str">
        <f t="shared" ca="1" si="35"/>
        <v>NA</v>
      </c>
    </row>
    <row r="740" spans="1:10" x14ac:dyDescent="0.2">
      <c r="A740" s="2">
        <v>739</v>
      </c>
      <c r="B740" s="29">
        <v>44924</v>
      </c>
      <c r="C740" s="30"/>
      <c r="D740" s="30" t="str">
        <f t="shared" ca="1" si="33"/>
        <v>NA</v>
      </c>
      <c r="E740" s="31" t="str">
        <f t="shared" ca="1" si="34"/>
        <v>NA</v>
      </c>
      <c r="F740" s="66"/>
      <c r="G740" s="33" t="str">
        <f ca="1">IF(B739&lt;TODAY(), AVERAGE(A$8:A739), "NA")</f>
        <v>NA</v>
      </c>
      <c r="H740" s="31" t="str">
        <f ca="1">IF(B739&lt;TODAY(), AVERAGE(E$8:E739), "NA")</f>
        <v>NA</v>
      </c>
      <c r="I740" s="39" t="str">
        <f ca="1">IF(B739&lt;TODAY(), (SUMPRODUCT(A$8:A739,E$8:E739) - G740*SUM(E$8:E739) - H740*SUM(A$8:A739) + (A740-7)*G740*H740)/(SUMPRODUCT(A$8:A739,A$8:A739) - 2*G740*SUM(A$8:A739) + (A740-7)*G740*G740), "NA")</f>
        <v>NA</v>
      </c>
      <c r="J740" s="40" t="str">
        <f t="shared" ca="1" si="35"/>
        <v>NA</v>
      </c>
    </row>
    <row r="741" spans="1:10" x14ac:dyDescent="0.2">
      <c r="A741" s="2">
        <v>740</v>
      </c>
      <c r="B741" s="29">
        <v>44925</v>
      </c>
      <c r="C741" s="30"/>
      <c r="D741" s="30" t="str">
        <f t="shared" ca="1" si="33"/>
        <v>NA</v>
      </c>
      <c r="E741" s="31" t="str">
        <f t="shared" ca="1" si="34"/>
        <v>NA</v>
      </c>
      <c r="F741" s="66"/>
      <c r="G741" s="33" t="str">
        <f ca="1">IF(B740&lt;TODAY(), AVERAGE(A$8:A740), "NA")</f>
        <v>NA</v>
      </c>
      <c r="H741" s="31" t="str">
        <f ca="1">IF(B740&lt;TODAY(), AVERAGE(E$8:E740), "NA")</f>
        <v>NA</v>
      </c>
      <c r="I741" s="39" t="str">
        <f ca="1">IF(B740&lt;TODAY(), (SUMPRODUCT(A$8:A740,E$8:E740) - G741*SUM(E$8:E740) - H741*SUM(A$8:A740) + (A741-7)*G741*H741)/(SUMPRODUCT(A$8:A740,A$8:A740) - 2*G741*SUM(A$8:A740) + (A741-7)*G741*G741), "NA")</f>
        <v>NA</v>
      </c>
      <c r="J741" s="40" t="str">
        <f t="shared" ca="1" si="35"/>
        <v>NA</v>
      </c>
    </row>
    <row r="742" spans="1:10" x14ac:dyDescent="0.2">
      <c r="A742" s="2">
        <v>741</v>
      </c>
      <c r="B742" s="29">
        <v>44926</v>
      </c>
      <c r="C742" s="30" t="s">
        <v>124</v>
      </c>
      <c r="D742" s="30" t="str">
        <f t="shared" ca="1" si="33"/>
        <v>NA</v>
      </c>
      <c r="E742" s="31" t="str">
        <f t="shared" ca="1" si="34"/>
        <v>NA</v>
      </c>
      <c r="F742" s="30"/>
      <c r="G742" s="33" t="str">
        <f ca="1">IF(B741&lt;TODAY(), AVERAGE(A$8:A741), "NA")</f>
        <v>NA</v>
      </c>
      <c r="H742" s="31" t="str">
        <f ca="1">IF(B741&lt;TODAY(), AVERAGE(E$8:E741), "NA")</f>
        <v>NA</v>
      </c>
      <c r="I742" s="39" t="str">
        <f ca="1">IF(B741&lt;TODAY(), (SUMPRODUCT(A$8:A741,E$8:E741) - G742*SUM(E$8:E741) - H742*SUM(A$8:A741) + (A742-7)*G742*H742)/(SUMPRODUCT(A$8:A741,A$8:A741) - 2*G742*SUM(A$8:A741) + (A742-7)*G742*G742), "NA")</f>
        <v>NA</v>
      </c>
      <c r="J742" s="40" t="str">
        <f t="shared" ca="1" si="35"/>
        <v>NA</v>
      </c>
    </row>
    <row r="743" spans="1:10" x14ac:dyDescent="0.2">
      <c r="A743" s="2">
        <v>742</v>
      </c>
    </row>
    <row r="744" spans="1:10" x14ac:dyDescent="0.2">
      <c r="A744" s="2">
        <v>743</v>
      </c>
    </row>
    <row r="745" spans="1:10" x14ac:dyDescent="0.2">
      <c r="A745" s="2">
        <v>744</v>
      </c>
    </row>
  </sheetData>
  <mergeCells count="1442">
    <mergeCell ref="L332:M332"/>
    <mergeCell ref="V332:W332"/>
    <mergeCell ref="AF332:AG332"/>
    <mergeCell ref="AP332:AQ332"/>
    <mergeCell ref="AZ332:BA332"/>
    <mergeCell ref="L335:T335"/>
    <mergeCell ref="L330:M330"/>
    <mergeCell ref="V330:W330"/>
    <mergeCell ref="AF330:AG330"/>
    <mergeCell ref="AP330:AQ330"/>
    <mergeCell ref="AZ330:BA330"/>
    <mergeCell ref="L331:M331"/>
    <mergeCell ref="V331:W331"/>
    <mergeCell ref="AF331:AG331"/>
    <mergeCell ref="AP331:AQ331"/>
    <mergeCell ref="AZ331:BA331"/>
    <mergeCell ref="L328:M328"/>
    <mergeCell ref="V328:W328"/>
    <mergeCell ref="AF328:AG328"/>
    <mergeCell ref="AP328:AQ328"/>
    <mergeCell ref="AZ328:BA328"/>
    <mergeCell ref="L329:M329"/>
    <mergeCell ref="V329:W329"/>
    <mergeCell ref="AF329:AG329"/>
    <mergeCell ref="AP329:AQ329"/>
    <mergeCell ref="AZ329:BA329"/>
    <mergeCell ref="L326:T326"/>
    <mergeCell ref="V326:AD326"/>
    <mergeCell ref="AF326:AN326"/>
    <mergeCell ref="AP326:AX326"/>
    <mergeCell ref="AZ326:BH326"/>
    <mergeCell ref="L327:N327"/>
    <mergeCell ref="V327:X327"/>
    <mergeCell ref="AF327:AH327"/>
    <mergeCell ref="AP327:AR327"/>
    <mergeCell ref="AZ327:BB327"/>
    <mergeCell ref="L323:M323"/>
    <mergeCell ref="V323:W323"/>
    <mergeCell ref="AF323:AG323"/>
    <mergeCell ref="AP323:AQ323"/>
    <mergeCell ref="AZ323:BA323"/>
    <mergeCell ref="L324:M324"/>
    <mergeCell ref="V324:W324"/>
    <mergeCell ref="AF324:AG324"/>
    <mergeCell ref="AP324:AQ324"/>
    <mergeCell ref="AZ324:BA324"/>
    <mergeCell ref="L321:M321"/>
    <mergeCell ref="V321:W321"/>
    <mergeCell ref="AF321:AG321"/>
    <mergeCell ref="AP321:AQ321"/>
    <mergeCell ref="AZ321:BA321"/>
    <mergeCell ref="L322:M322"/>
    <mergeCell ref="V322:W322"/>
    <mergeCell ref="AF322:AG322"/>
    <mergeCell ref="AP322:AQ322"/>
    <mergeCell ref="AZ322:BA322"/>
    <mergeCell ref="L319:N319"/>
    <mergeCell ref="V319:X319"/>
    <mergeCell ref="AF319:AH319"/>
    <mergeCell ref="AP319:AR319"/>
    <mergeCell ref="AZ319:BB319"/>
    <mergeCell ref="L320:M320"/>
    <mergeCell ref="V320:W320"/>
    <mergeCell ref="AF320:AG320"/>
    <mergeCell ref="AP320:AQ320"/>
    <mergeCell ref="AZ320:BA320"/>
    <mergeCell ref="L316:M316"/>
    <mergeCell ref="V316:W316"/>
    <mergeCell ref="AF316:AG316"/>
    <mergeCell ref="AP316:AQ316"/>
    <mergeCell ref="AZ316:BA316"/>
    <mergeCell ref="L318:T318"/>
    <mergeCell ref="V318:AD318"/>
    <mergeCell ref="AF318:AN318"/>
    <mergeCell ref="AP318:AX318"/>
    <mergeCell ref="AZ318:BH318"/>
    <mergeCell ref="L314:M314"/>
    <mergeCell ref="V314:W314"/>
    <mergeCell ref="AF314:AG314"/>
    <mergeCell ref="AP314:AQ314"/>
    <mergeCell ref="AZ314:BA314"/>
    <mergeCell ref="L315:M315"/>
    <mergeCell ref="V315:W315"/>
    <mergeCell ref="AF315:AG315"/>
    <mergeCell ref="AP315:AQ315"/>
    <mergeCell ref="AZ315:BA315"/>
    <mergeCell ref="L312:M312"/>
    <mergeCell ref="V312:W312"/>
    <mergeCell ref="AF312:AG312"/>
    <mergeCell ref="AP312:AQ312"/>
    <mergeCell ref="AZ312:BA312"/>
    <mergeCell ref="L313:M313"/>
    <mergeCell ref="V313:W313"/>
    <mergeCell ref="AF313:AG313"/>
    <mergeCell ref="AP313:AQ313"/>
    <mergeCell ref="AZ313:BA313"/>
    <mergeCell ref="L310:T310"/>
    <mergeCell ref="V310:AD310"/>
    <mergeCell ref="AF310:AN310"/>
    <mergeCell ref="AP310:AX310"/>
    <mergeCell ref="AZ310:BH310"/>
    <mergeCell ref="L311:N311"/>
    <mergeCell ref="V311:X311"/>
    <mergeCell ref="AF311:AH311"/>
    <mergeCell ref="AP311:AR311"/>
    <mergeCell ref="AZ311:BB311"/>
    <mergeCell ref="L307:M307"/>
    <mergeCell ref="V307:W307"/>
    <mergeCell ref="AF307:AG307"/>
    <mergeCell ref="AP307:AQ307"/>
    <mergeCell ref="AZ307:BA307"/>
    <mergeCell ref="L308:M308"/>
    <mergeCell ref="V308:W308"/>
    <mergeCell ref="AF308:AG308"/>
    <mergeCell ref="AP308:AQ308"/>
    <mergeCell ref="AZ308:BA308"/>
    <mergeCell ref="L305:M305"/>
    <mergeCell ref="V305:W305"/>
    <mergeCell ref="AF305:AG305"/>
    <mergeCell ref="AP305:AQ305"/>
    <mergeCell ref="AZ305:BA305"/>
    <mergeCell ref="L306:M306"/>
    <mergeCell ref="V306:W306"/>
    <mergeCell ref="AF306:AG306"/>
    <mergeCell ref="AP306:AQ306"/>
    <mergeCell ref="AZ306:BA306"/>
    <mergeCell ref="L303:N303"/>
    <mergeCell ref="V303:X303"/>
    <mergeCell ref="AF303:AH303"/>
    <mergeCell ref="AP303:AR303"/>
    <mergeCell ref="AZ303:BB303"/>
    <mergeCell ref="L304:M304"/>
    <mergeCell ref="V304:W304"/>
    <mergeCell ref="AF304:AG304"/>
    <mergeCell ref="AP304:AQ304"/>
    <mergeCell ref="AZ304:BA304"/>
    <mergeCell ref="L300:M300"/>
    <mergeCell ref="V300:W300"/>
    <mergeCell ref="AF300:AG300"/>
    <mergeCell ref="AP300:AQ300"/>
    <mergeCell ref="AZ300:BA300"/>
    <mergeCell ref="L302:T302"/>
    <mergeCell ref="V302:AD302"/>
    <mergeCell ref="AF302:AN302"/>
    <mergeCell ref="AP302:AX302"/>
    <mergeCell ref="AZ302:BH302"/>
    <mergeCell ref="L298:M298"/>
    <mergeCell ref="V298:W298"/>
    <mergeCell ref="AF298:AG298"/>
    <mergeCell ref="AP298:AQ298"/>
    <mergeCell ref="AZ298:BA298"/>
    <mergeCell ref="L299:M299"/>
    <mergeCell ref="V299:W299"/>
    <mergeCell ref="AF299:AG299"/>
    <mergeCell ref="AP299:AQ299"/>
    <mergeCell ref="AZ299:BA299"/>
    <mergeCell ref="L296:M296"/>
    <mergeCell ref="V296:W296"/>
    <mergeCell ref="AF296:AG296"/>
    <mergeCell ref="AP296:AQ296"/>
    <mergeCell ref="AZ296:BA296"/>
    <mergeCell ref="L297:M297"/>
    <mergeCell ref="V297:W297"/>
    <mergeCell ref="AF297:AG297"/>
    <mergeCell ref="AP297:AQ297"/>
    <mergeCell ref="AZ297:BA297"/>
    <mergeCell ref="L294:T294"/>
    <mergeCell ref="V294:AD294"/>
    <mergeCell ref="AF294:AN294"/>
    <mergeCell ref="AP294:AX294"/>
    <mergeCell ref="AZ294:BH294"/>
    <mergeCell ref="L295:N295"/>
    <mergeCell ref="V295:X295"/>
    <mergeCell ref="AF295:AH295"/>
    <mergeCell ref="AP295:AR295"/>
    <mergeCell ref="AZ295:BB295"/>
    <mergeCell ref="L291:M291"/>
    <mergeCell ref="V291:W291"/>
    <mergeCell ref="AF291:AG291"/>
    <mergeCell ref="AP291:AQ291"/>
    <mergeCell ref="AZ291:BA291"/>
    <mergeCell ref="L292:M292"/>
    <mergeCell ref="V292:W292"/>
    <mergeCell ref="AF292:AG292"/>
    <mergeCell ref="AP292:AQ292"/>
    <mergeCell ref="AZ292:BA292"/>
    <mergeCell ref="L289:M289"/>
    <mergeCell ref="V289:W289"/>
    <mergeCell ref="AF289:AG289"/>
    <mergeCell ref="AP289:AQ289"/>
    <mergeCell ref="AZ289:BA289"/>
    <mergeCell ref="L290:M290"/>
    <mergeCell ref="V290:W290"/>
    <mergeCell ref="AF290:AG290"/>
    <mergeCell ref="AP290:AQ290"/>
    <mergeCell ref="AZ290:BA290"/>
    <mergeCell ref="L287:N287"/>
    <mergeCell ref="V287:X287"/>
    <mergeCell ref="AF287:AH287"/>
    <mergeCell ref="AP287:AR287"/>
    <mergeCell ref="AZ287:BB287"/>
    <mergeCell ref="L288:M288"/>
    <mergeCell ref="V288:W288"/>
    <mergeCell ref="AF288:AG288"/>
    <mergeCell ref="AP288:AQ288"/>
    <mergeCell ref="AZ288:BA288"/>
    <mergeCell ref="L284:M284"/>
    <mergeCell ref="V284:W284"/>
    <mergeCell ref="AF284:AG284"/>
    <mergeCell ref="AP284:AQ284"/>
    <mergeCell ref="AZ284:BA284"/>
    <mergeCell ref="L286:T286"/>
    <mergeCell ref="V286:AD286"/>
    <mergeCell ref="AF286:AN286"/>
    <mergeCell ref="AP286:AX286"/>
    <mergeCell ref="AZ286:BH286"/>
    <mergeCell ref="L282:M282"/>
    <mergeCell ref="V282:W282"/>
    <mergeCell ref="AF282:AG282"/>
    <mergeCell ref="AP282:AQ282"/>
    <mergeCell ref="AZ282:BA282"/>
    <mergeCell ref="L283:M283"/>
    <mergeCell ref="V283:W283"/>
    <mergeCell ref="AF283:AG283"/>
    <mergeCell ref="AP283:AQ283"/>
    <mergeCell ref="AZ283:BA283"/>
    <mergeCell ref="L280:M280"/>
    <mergeCell ref="V280:W280"/>
    <mergeCell ref="AF280:AG280"/>
    <mergeCell ref="AP280:AQ280"/>
    <mergeCell ref="AZ280:BA280"/>
    <mergeCell ref="L281:M281"/>
    <mergeCell ref="V281:W281"/>
    <mergeCell ref="AF281:AG281"/>
    <mergeCell ref="AP281:AQ281"/>
    <mergeCell ref="AZ281:BA281"/>
    <mergeCell ref="L278:T278"/>
    <mergeCell ref="V278:AD278"/>
    <mergeCell ref="AF278:AN278"/>
    <mergeCell ref="AP278:AX278"/>
    <mergeCell ref="AZ278:BH278"/>
    <mergeCell ref="L279:N279"/>
    <mergeCell ref="V279:X279"/>
    <mergeCell ref="AF279:AH279"/>
    <mergeCell ref="AP279:AR279"/>
    <mergeCell ref="AZ279:BB279"/>
    <mergeCell ref="L275:M275"/>
    <mergeCell ref="V275:W275"/>
    <mergeCell ref="AF275:AG275"/>
    <mergeCell ref="AP275:AQ275"/>
    <mergeCell ref="AZ275:BA275"/>
    <mergeCell ref="L276:M276"/>
    <mergeCell ref="V276:W276"/>
    <mergeCell ref="AF276:AG276"/>
    <mergeCell ref="AP276:AQ276"/>
    <mergeCell ref="AZ276:BA276"/>
    <mergeCell ref="L273:M273"/>
    <mergeCell ref="V273:W273"/>
    <mergeCell ref="AF273:AG273"/>
    <mergeCell ref="AP273:AQ273"/>
    <mergeCell ref="AZ273:BA273"/>
    <mergeCell ref="L274:M274"/>
    <mergeCell ref="V274:W274"/>
    <mergeCell ref="AF274:AG274"/>
    <mergeCell ref="AP274:AQ274"/>
    <mergeCell ref="AZ274:BA274"/>
    <mergeCell ref="L271:N271"/>
    <mergeCell ref="V271:X271"/>
    <mergeCell ref="AF271:AH271"/>
    <mergeCell ref="AP271:AR271"/>
    <mergeCell ref="AZ271:BB271"/>
    <mergeCell ref="L272:M272"/>
    <mergeCell ref="V272:W272"/>
    <mergeCell ref="AF272:AG272"/>
    <mergeCell ref="AP272:AQ272"/>
    <mergeCell ref="AZ272:BA272"/>
    <mergeCell ref="L268:M268"/>
    <mergeCell ref="V268:W268"/>
    <mergeCell ref="AF268:AG268"/>
    <mergeCell ref="AP268:AQ268"/>
    <mergeCell ref="AZ268:BA268"/>
    <mergeCell ref="L270:T270"/>
    <mergeCell ref="V270:AD270"/>
    <mergeCell ref="AF270:AN270"/>
    <mergeCell ref="AP270:AX270"/>
    <mergeCell ref="AZ270:BH270"/>
    <mergeCell ref="L266:M266"/>
    <mergeCell ref="V266:W266"/>
    <mergeCell ref="AF266:AG266"/>
    <mergeCell ref="AP266:AQ266"/>
    <mergeCell ref="AZ266:BA266"/>
    <mergeCell ref="L267:M267"/>
    <mergeCell ref="V267:W267"/>
    <mergeCell ref="AF267:AG267"/>
    <mergeCell ref="AP267:AQ267"/>
    <mergeCell ref="AZ267:BA267"/>
    <mergeCell ref="L264:M264"/>
    <mergeCell ref="V264:W264"/>
    <mergeCell ref="AF264:AG264"/>
    <mergeCell ref="AP264:AQ264"/>
    <mergeCell ref="AZ264:BA264"/>
    <mergeCell ref="L265:M265"/>
    <mergeCell ref="V265:W265"/>
    <mergeCell ref="AF265:AG265"/>
    <mergeCell ref="AP265:AQ265"/>
    <mergeCell ref="AZ265:BA265"/>
    <mergeCell ref="L262:T262"/>
    <mergeCell ref="V262:AD262"/>
    <mergeCell ref="AF262:AN262"/>
    <mergeCell ref="AP262:AX262"/>
    <mergeCell ref="AZ262:BH262"/>
    <mergeCell ref="L263:N263"/>
    <mergeCell ref="V263:X263"/>
    <mergeCell ref="AF263:AH263"/>
    <mergeCell ref="AP263:AR263"/>
    <mergeCell ref="AZ263:BB263"/>
    <mergeCell ref="L259:M259"/>
    <mergeCell ref="V259:W259"/>
    <mergeCell ref="AF259:AG259"/>
    <mergeCell ref="AP259:AQ259"/>
    <mergeCell ref="AZ259:BA259"/>
    <mergeCell ref="L260:M260"/>
    <mergeCell ref="V260:W260"/>
    <mergeCell ref="AF260:AG260"/>
    <mergeCell ref="AP260:AQ260"/>
    <mergeCell ref="AZ260:BA260"/>
    <mergeCell ref="L257:M257"/>
    <mergeCell ref="V257:W257"/>
    <mergeCell ref="AF257:AG257"/>
    <mergeCell ref="AP257:AQ257"/>
    <mergeCell ref="AZ257:BA257"/>
    <mergeCell ref="L258:M258"/>
    <mergeCell ref="V258:W258"/>
    <mergeCell ref="AF258:AG258"/>
    <mergeCell ref="AP258:AQ258"/>
    <mergeCell ref="AZ258:BA258"/>
    <mergeCell ref="L255:N255"/>
    <mergeCell ref="V255:X255"/>
    <mergeCell ref="AF255:AH255"/>
    <mergeCell ref="AP255:AR255"/>
    <mergeCell ref="AZ255:BB255"/>
    <mergeCell ref="L256:M256"/>
    <mergeCell ref="V256:W256"/>
    <mergeCell ref="AF256:AG256"/>
    <mergeCell ref="AP256:AQ256"/>
    <mergeCell ref="AZ256:BA256"/>
    <mergeCell ref="L252:M252"/>
    <mergeCell ref="V252:W252"/>
    <mergeCell ref="AF252:AG252"/>
    <mergeCell ref="AP252:AQ252"/>
    <mergeCell ref="AZ252:BA252"/>
    <mergeCell ref="L254:T254"/>
    <mergeCell ref="V254:AD254"/>
    <mergeCell ref="AF254:AN254"/>
    <mergeCell ref="AP254:AX254"/>
    <mergeCell ref="AZ254:BH254"/>
    <mergeCell ref="L250:M250"/>
    <mergeCell ref="V250:W250"/>
    <mergeCell ref="AF250:AG250"/>
    <mergeCell ref="AP250:AQ250"/>
    <mergeCell ref="AZ250:BA250"/>
    <mergeCell ref="L251:M251"/>
    <mergeCell ref="V251:W251"/>
    <mergeCell ref="AF251:AG251"/>
    <mergeCell ref="AP251:AQ251"/>
    <mergeCell ref="AZ251:BA251"/>
    <mergeCell ref="L248:M248"/>
    <mergeCell ref="V248:W248"/>
    <mergeCell ref="AF248:AG248"/>
    <mergeCell ref="AP248:AQ248"/>
    <mergeCell ref="AZ248:BA248"/>
    <mergeCell ref="L249:M249"/>
    <mergeCell ref="V249:W249"/>
    <mergeCell ref="AF249:AG249"/>
    <mergeCell ref="AP249:AQ249"/>
    <mergeCell ref="AZ249:BA249"/>
    <mergeCell ref="L246:T246"/>
    <mergeCell ref="V246:AD246"/>
    <mergeCell ref="AF246:AN246"/>
    <mergeCell ref="AP246:AX246"/>
    <mergeCell ref="AZ246:BH246"/>
    <mergeCell ref="L247:N247"/>
    <mergeCell ref="V247:X247"/>
    <mergeCell ref="AF247:AH247"/>
    <mergeCell ref="AP247:AR247"/>
    <mergeCell ref="AZ247:BB247"/>
    <mergeCell ref="L243:M243"/>
    <mergeCell ref="V243:W243"/>
    <mergeCell ref="AF243:AG243"/>
    <mergeCell ref="AP243:AQ243"/>
    <mergeCell ref="AZ243:BA243"/>
    <mergeCell ref="L244:M244"/>
    <mergeCell ref="V244:W244"/>
    <mergeCell ref="AF244:AG244"/>
    <mergeCell ref="AP244:AQ244"/>
    <mergeCell ref="AZ244:BA244"/>
    <mergeCell ref="L241:M241"/>
    <mergeCell ref="V241:W241"/>
    <mergeCell ref="AF241:AG241"/>
    <mergeCell ref="AP241:AQ241"/>
    <mergeCell ref="AZ241:BA241"/>
    <mergeCell ref="L242:M242"/>
    <mergeCell ref="V242:W242"/>
    <mergeCell ref="AF242:AG242"/>
    <mergeCell ref="AP242:AQ242"/>
    <mergeCell ref="AZ242:BA242"/>
    <mergeCell ref="L239:N239"/>
    <mergeCell ref="V239:X239"/>
    <mergeCell ref="AF239:AH239"/>
    <mergeCell ref="AP239:AR239"/>
    <mergeCell ref="AZ239:BB239"/>
    <mergeCell ref="L240:M240"/>
    <mergeCell ref="V240:W240"/>
    <mergeCell ref="AF240:AG240"/>
    <mergeCell ref="AP240:AQ240"/>
    <mergeCell ref="AZ240:BA240"/>
    <mergeCell ref="L236:M236"/>
    <mergeCell ref="V236:W236"/>
    <mergeCell ref="AF236:AG236"/>
    <mergeCell ref="AP236:AQ236"/>
    <mergeCell ref="AZ236:BA236"/>
    <mergeCell ref="L238:T238"/>
    <mergeCell ref="V238:AD238"/>
    <mergeCell ref="AF238:AN238"/>
    <mergeCell ref="AP238:AX238"/>
    <mergeCell ref="AZ238:BH238"/>
    <mergeCell ref="L234:M234"/>
    <mergeCell ref="V234:W234"/>
    <mergeCell ref="AF234:AG234"/>
    <mergeCell ref="AP234:AQ234"/>
    <mergeCell ref="AZ234:BA234"/>
    <mergeCell ref="L235:M235"/>
    <mergeCell ref="V235:W235"/>
    <mergeCell ref="AF235:AG235"/>
    <mergeCell ref="AP235:AQ235"/>
    <mergeCell ref="AZ235:BA235"/>
    <mergeCell ref="L232:M232"/>
    <mergeCell ref="V232:W232"/>
    <mergeCell ref="AF232:AG232"/>
    <mergeCell ref="AP232:AQ232"/>
    <mergeCell ref="AZ232:BA232"/>
    <mergeCell ref="L233:M233"/>
    <mergeCell ref="V233:W233"/>
    <mergeCell ref="AF233:AG233"/>
    <mergeCell ref="AP233:AQ233"/>
    <mergeCell ref="AZ233:BA233"/>
    <mergeCell ref="L230:T230"/>
    <mergeCell ref="V230:AD230"/>
    <mergeCell ref="AF230:AN230"/>
    <mergeCell ref="AP230:AX230"/>
    <mergeCell ref="AZ230:BH230"/>
    <mergeCell ref="L231:N231"/>
    <mergeCell ref="V231:X231"/>
    <mergeCell ref="AF231:AH231"/>
    <mergeCell ref="AP231:AR231"/>
    <mergeCell ref="AZ231:BB231"/>
    <mergeCell ref="L227:M227"/>
    <mergeCell ref="V227:W227"/>
    <mergeCell ref="AF227:AG227"/>
    <mergeCell ref="AP227:AQ227"/>
    <mergeCell ref="AZ227:BA227"/>
    <mergeCell ref="L228:M228"/>
    <mergeCell ref="V228:W228"/>
    <mergeCell ref="AF228:AG228"/>
    <mergeCell ref="AP228:AQ228"/>
    <mergeCell ref="AZ228:BA228"/>
    <mergeCell ref="L225:M225"/>
    <mergeCell ref="V225:W225"/>
    <mergeCell ref="AF225:AG225"/>
    <mergeCell ref="AP225:AQ225"/>
    <mergeCell ref="AZ225:BA225"/>
    <mergeCell ref="L226:M226"/>
    <mergeCell ref="V226:W226"/>
    <mergeCell ref="AF226:AG226"/>
    <mergeCell ref="AP226:AQ226"/>
    <mergeCell ref="AZ226:BA226"/>
    <mergeCell ref="L223:N223"/>
    <mergeCell ref="V223:X223"/>
    <mergeCell ref="AF223:AH223"/>
    <mergeCell ref="AP223:AR223"/>
    <mergeCell ref="AZ223:BB223"/>
    <mergeCell ref="L224:M224"/>
    <mergeCell ref="V224:W224"/>
    <mergeCell ref="AF224:AG224"/>
    <mergeCell ref="AP224:AQ224"/>
    <mergeCell ref="AZ224:BA224"/>
    <mergeCell ref="L220:M220"/>
    <mergeCell ref="V220:W220"/>
    <mergeCell ref="AF220:AG220"/>
    <mergeCell ref="AP220:AQ220"/>
    <mergeCell ref="AZ220:BA220"/>
    <mergeCell ref="L222:T222"/>
    <mergeCell ref="V222:AD222"/>
    <mergeCell ref="AF222:AN222"/>
    <mergeCell ref="AP222:AX222"/>
    <mergeCell ref="AZ222:BH222"/>
    <mergeCell ref="L218:M218"/>
    <mergeCell ref="V218:W218"/>
    <mergeCell ref="AF218:AG218"/>
    <mergeCell ref="AP218:AQ218"/>
    <mergeCell ref="AZ218:BA218"/>
    <mergeCell ref="L219:M219"/>
    <mergeCell ref="V219:W219"/>
    <mergeCell ref="AF219:AG219"/>
    <mergeCell ref="AP219:AQ219"/>
    <mergeCell ref="AZ219:BA219"/>
    <mergeCell ref="L216:M216"/>
    <mergeCell ref="V216:W216"/>
    <mergeCell ref="AF216:AG216"/>
    <mergeCell ref="AP216:AQ216"/>
    <mergeCell ref="AZ216:BA216"/>
    <mergeCell ref="L217:M217"/>
    <mergeCell ref="V217:W217"/>
    <mergeCell ref="AF217:AG217"/>
    <mergeCell ref="AP217:AQ217"/>
    <mergeCell ref="AZ217:BA217"/>
    <mergeCell ref="L214:T214"/>
    <mergeCell ref="V214:AD214"/>
    <mergeCell ref="AF214:AN214"/>
    <mergeCell ref="AP214:AX214"/>
    <mergeCell ref="AZ214:BH214"/>
    <mergeCell ref="L215:N215"/>
    <mergeCell ref="V215:X215"/>
    <mergeCell ref="AF215:AH215"/>
    <mergeCell ref="AP215:AR215"/>
    <mergeCell ref="AZ215:BB215"/>
    <mergeCell ref="L211:M211"/>
    <mergeCell ref="V211:W211"/>
    <mergeCell ref="AF211:AG211"/>
    <mergeCell ref="AP211:AQ211"/>
    <mergeCell ref="AZ211:BA211"/>
    <mergeCell ref="L212:M212"/>
    <mergeCell ref="V212:W212"/>
    <mergeCell ref="AF212:AG212"/>
    <mergeCell ref="AP212:AQ212"/>
    <mergeCell ref="AZ212:BA212"/>
    <mergeCell ref="L209:M209"/>
    <mergeCell ref="V209:W209"/>
    <mergeCell ref="AF209:AG209"/>
    <mergeCell ref="AP209:AQ209"/>
    <mergeCell ref="AZ209:BA209"/>
    <mergeCell ref="L210:M210"/>
    <mergeCell ref="V210:W210"/>
    <mergeCell ref="AF210:AG210"/>
    <mergeCell ref="AP210:AQ210"/>
    <mergeCell ref="AZ210:BA210"/>
    <mergeCell ref="L207:N207"/>
    <mergeCell ref="V207:X207"/>
    <mergeCell ref="AF207:AH207"/>
    <mergeCell ref="AP207:AR207"/>
    <mergeCell ref="AZ207:BB207"/>
    <mergeCell ref="L208:M208"/>
    <mergeCell ref="V208:W208"/>
    <mergeCell ref="AF208:AG208"/>
    <mergeCell ref="AP208:AQ208"/>
    <mergeCell ref="AZ208:BA208"/>
    <mergeCell ref="L204:M204"/>
    <mergeCell ref="V204:W204"/>
    <mergeCell ref="AF204:AG204"/>
    <mergeCell ref="AP204:AQ204"/>
    <mergeCell ref="AZ204:BA204"/>
    <mergeCell ref="L206:T206"/>
    <mergeCell ref="V206:AD206"/>
    <mergeCell ref="AF206:AN206"/>
    <mergeCell ref="AP206:AX206"/>
    <mergeCell ref="AZ206:BH206"/>
    <mergeCell ref="L202:M202"/>
    <mergeCell ref="V202:W202"/>
    <mergeCell ref="AF202:AG202"/>
    <mergeCell ref="AP202:AQ202"/>
    <mergeCell ref="AZ202:BA202"/>
    <mergeCell ref="L203:M203"/>
    <mergeCell ref="V203:W203"/>
    <mergeCell ref="AF203:AG203"/>
    <mergeCell ref="AP203:AQ203"/>
    <mergeCell ref="AZ203:BA203"/>
    <mergeCell ref="L200:M200"/>
    <mergeCell ref="V200:W200"/>
    <mergeCell ref="AF200:AG200"/>
    <mergeCell ref="AP200:AQ200"/>
    <mergeCell ref="AZ200:BA200"/>
    <mergeCell ref="L201:M201"/>
    <mergeCell ref="V201:W201"/>
    <mergeCell ref="AF201:AG201"/>
    <mergeCell ref="AP201:AQ201"/>
    <mergeCell ref="AZ201:BA201"/>
    <mergeCell ref="L198:T198"/>
    <mergeCell ref="V198:AD198"/>
    <mergeCell ref="AF198:AN198"/>
    <mergeCell ref="AP198:AX198"/>
    <mergeCell ref="AZ198:BH198"/>
    <mergeCell ref="L199:N199"/>
    <mergeCell ref="V199:X199"/>
    <mergeCell ref="AF199:AH199"/>
    <mergeCell ref="AP199:AR199"/>
    <mergeCell ref="AZ199:BB199"/>
    <mergeCell ref="L195:M195"/>
    <mergeCell ref="V195:W195"/>
    <mergeCell ref="AF195:AG195"/>
    <mergeCell ref="AP195:AQ195"/>
    <mergeCell ref="AZ195:BA195"/>
    <mergeCell ref="L196:M196"/>
    <mergeCell ref="V196:W196"/>
    <mergeCell ref="AF196:AG196"/>
    <mergeCell ref="AP196:AQ196"/>
    <mergeCell ref="AZ196:BA196"/>
    <mergeCell ref="L193:M193"/>
    <mergeCell ref="V193:W193"/>
    <mergeCell ref="AF193:AG193"/>
    <mergeCell ref="AP193:AQ193"/>
    <mergeCell ref="AZ193:BA193"/>
    <mergeCell ref="L194:M194"/>
    <mergeCell ref="V194:W194"/>
    <mergeCell ref="AF194:AG194"/>
    <mergeCell ref="AP194:AQ194"/>
    <mergeCell ref="AZ194:BA194"/>
    <mergeCell ref="L191:N191"/>
    <mergeCell ref="V191:X191"/>
    <mergeCell ref="AF191:AH191"/>
    <mergeCell ref="AP191:AR191"/>
    <mergeCell ref="AZ191:BB191"/>
    <mergeCell ref="L192:M192"/>
    <mergeCell ref="V192:W192"/>
    <mergeCell ref="AF192:AG192"/>
    <mergeCell ref="AP192:AQ192"/>
    <mergeCell ref="AZ192:BA192"/>
    <mergeCell ref="L188:M188"/>
    <mergeCell ref="V188:W188"/>
    <mergeCell ref="AF188:AG188"/>
    <mergeCell ref="AP188:AQ188"/>
    <mergeCell ref="AZ188:BA188"/>
    <mergeCell ref="L190:T190"/>
    <mergeCell ref="V190:AD190"/>
    <mergeCell ref="AF190:AN190"/>
    <mergeCell ref="AP190:AX190"/>
    <mergeCell ref="AZ190:BH190"/>
    <mergeCell ref="L186:M186"/>
    <mergeCell ref="V186:W186"/>
    <mergeCell ref="AF186:AG186"/>
    <mergeCell ref="AP186:AQ186"/>
    <mergeCell ref="AZ186:BA186"/>
    <mergeCell ref="L187:M187"/>
    <mergeCell ref="V187:W187"/>
    <mergeCell ref="AF187:AG187"/>
    <mergeCell ref="AP187:AQ187"/>
    <mergeCell ref="AZ187:BA187"/>
    <mergeCell ref="L184:M184"/>
    <mergeCell ref="V184:W184"/>
    <mergeCell ref="AF184:AG184"/>
    <mergeCell ref="AP184:AQ184"/>
    <mergeCell ref="AZ184:BA184"/>
    <mergeCell ref="L185:M185"/>
    <mergeCell ref="V185:W185"/>
    <mergeCell ref="AF185:AG185"/>
    <mergeCell ref="AP185:AQ185"/>
    <mergeCell ref="AZ185:BA185"/>
    <mergeCell ref="L182:T182"/>
    <mergeCell ref="V182:AD182"/>
    <mergeCell ref="AF182:AN182"/>
    <mergeCell ref="AP182:AX182"/>
    <mergeCell ref="AZ182:BH182"/>
    <mergeCell ref="L183:N183"/>
    <mergeCell ref="V183:X183"/>
    <mergeCell ref="AF183:AH183"/>
    <mergeCell ref="AP183:AR183"/>
    <mergeCell ref="AZ183:BB183"/>
    <mergeCell ref="L179:M179"/>
    <mergeCell ref="V179:W179"/>
    <mergeCell ref="AF179:AG179"/>
    <mergeCell ref="AP179:AQ179"/>
    <mergeCell ref="AZ179:BA179"/>
    <mergeCell ref="L180:M180"/>
    <mergeCell ref="V180:W180"/>
    <mergeCell ref="AF180:AG180"/>
    <mergeCell ref="AP180:AQ180"/>
    <mergeCell ref="AZ180:BA180"/>
    <mergeCell ref="L177:M177"/>
    <mergeCell ref="V177:W177"/>
    <mergeCell ref="AF177:AG177"/>
    <mergeCell ref="AP177:AQ177"/>
    <mergeCell ref="AZ177:BA177"/>
    <mergeCell ref="L178:M178"/>
    <mergeCell ref="V178:W178"/>
    <mergeCell ref="AF178:AG178"/>
    <mergeCell ref="AP178:AQ178"/>
    <mergeCell ref="AZ178:BA178"/>
    <mergeCell ref="L175:N175"/>
    <mergeCell ref="V175:X175"/>
    <mergeCell ref="AF175:AH175"/>
    <mergeCell ref="AP175:AR175"/>
    <mergeCell ref="AZ175:BB175"/>
    <mergeCell ref="L176:M176"/>
    <mergeCell ref="V176:W176"/>
    <mergeCell ref="AF176:AG176"/>
    <mergeCell ref="AP176:AQ176"/>
    <mergeCell ref="AZ176:BA176"/>
    <mergeCell ref="L172:M172"/>
    <mergeCell ref="V172:W172"/>
    <mergeCell ref="AF172:AG172"/>
    <mergeCell ref="AP172:AQ172"/>
    <mergeCell ref="AZ172:BA172"/>
    <mergeCell ref="L174:T174"/>
    <mergeCell ref="V174:AD174"/>
    <mergeCell ref="AF174:AN174"/>
    <mergeCell ref="AP174:AX174"/>
    <mergeCell ref="AZ174:BH174"/>
    <mergeCell ref="L170:M170"/>
    <mergeCell ref="V170:W170"/>
    <mergeCell ref="AF170:AG170"/>
    <mergeCell ref="AP170:AQ170"/>
    <mergeCell ref="AZ170:BA170"/>
    <mergeCell ref="L171:M171"/>
    <mergeCell ref="V171:W171"/>
    <mergeCell ref="AF171:AG171"/>
    <mergeCell ref="AP171:AQ171"/>
    <mergeCell ref="AZ171:BA171"/>
    <mergeCell ref="L168:M168"/>
    <mergeCell ref="V168:W168"/>
    <mergeCell ref="AF168:AG168"/>
    <mergeCell ref="AP168:AQ168"/>
    <mergeCell ref="AZ168:BA168"/>
    <mergeCell ref="L169:M169"/>
    <mergeCell ref="V169:W169"/>
    <mergeCell ref="AF169:AG169"/>
    <mergeCell ref="AP169:AQ169"/>
    <mergeCell ref="AZ169:BA169"/>
    <mergeCell ref="L166:T166"/>
    <mergeCell ref="V166:AD166"/>
    <mergeCell ref="AF166:AN166"/>
    <mergeCell ref="AP166:AX166"/>
    <mergeCell ref="AZ166:BH166"/>
    <mergeCell ref="L167:N167"/>
    <mergeCell ref="V167:X167"/>
    <mergeCell ref="AF167:AH167"/>
    <mergeCell ref="AP167:AR167"/>
    <mergeCell ref="AZ167:BB167"/>
    <mergeCell ref="L163:M163"/>
    <mergeCell ref="V163:W163"/>
    <mergeCell ref="AF163:AG163"/>
    <mergeCell ref="AP163:AQ163"/>
    <mergeCell ref="AZ163:BA163"/>
    <mergeCell ref="L164:M164"/>
    <mergeCell ref="V164:W164"/>
    <mergeCell ref="AF164:AG164"/>
    <mergeCell ref="AP164:AQ164"/>
    <mergeCell ref="AZ164:BA164"/>
    <mergeCell ref="L161:M161"/>
    <mergeCell ref="V161:W161"/>
    <mergeCell ref="AF161:AG161"/>
    <mergeCell ref="AP161:AQ161"/>
    <mergeCell ref="AZ161:BA161"/>
    <mergeCell ref="L162:M162"/>
    <mergeCell ref="V162:W162"/>
    <mergeCell ref="AF162:AG162"/>
    <mergeCell ref="AP162:AQ162"/>
    <mergeCell ref="AZ162:BA162"/>
    <mergeCell ref="L159:N159"/>
    <mergeCell ref="V159:X159"/>
    <mergeCell ref="AF159:AH159"/>
    <mergeCell ref="AP159:AR159"/>
    <mergeCell ref="AZ159:BB159"/>
    <mergeCell ref="L160:M160"/>
    <mergeCell ref="V160:W160"/>
    <mergeCell ref="AF160:AG160"/>
    <mergeCell ref="AP160:AQ160"/>
    <mergeCell ref="AZ160:BA160"/>
    <mergeCell ref="L156:M156"/>
    <mergeCell ref="V156:W156"/>
    <mergeCell ref="AF156:AG156"/>
    <mergeCell ref="AP156:AQ156"/>
    <mergeCell ref="AZ156:BA156"/>
    <mergeCell ref="L158:T158"/>
    <mergeCell ref="V158:AD158"/>
    <mergeCell ref="AF158:AN158"/>
    <mergeCell ref="AP158:AX158"/>
    <mergeCell ref="AZ158:BH158"/>
    <mergeCell ref="L154:M154"/>
    <mergeCell ref="V154:W154"/>
    <mergeCell ref="AF154:AG154"/>
    <mergeCell ref="AP154:AQ154"/>
    <mergeCell ref="AZ154:BA154"/>
    <mergeCell ref="L155:M155"/>
    <mergeCell ref="V155:W155"/>
    <mergeCell ref="AF155:AG155"/>
    <mergeCell ref="AP155:AQ155"/>
    <mergeCell ref="AZ155:BA155"/>
    <mergeCell ref="L152:M152"/>
    <mergeCell ref="V152:W152"/>
    <mergeCell ref="AF152:AG152"/>
    <mergeCell ref="AP152:AQ152"/>
    <mergeCell ref="AZ152:BA152"/>
    <mergeCell ref="L153:M153"/>
    <mergeCell ref="V153:W153"/>
    <mergeCell ref="AF153:AG153"/>
    <mergeCell ref="AP153:AQ153"/>
    <mergeCell ref="AZ153:BA153"/>
    <mergeCell ref="L150:T150"/>
    <mergeCell ref="V150:AD150"/>
    <mergeCell ref="AF150:AN150"/>
    <mergeCell ref="AP150:AX150"/>
    <mergeCell ref="AZ150:BH150"/>
    <mergeCell ref="L151:N151"/>
    <mergeCell ref="V151:X151"/>
    <mergeCell ref="AF151:AH151"/>
    <mergeCell ref="AP151:AR151"/>
    <mergeCell ref="AZ151:BB151"/>
    <mergeCell ref="L147:M147"/>
    <mergeCell ref="V147:W147"/>
    <mergeCell ref="AF147:AG147"/>
    <mergeCell ref="AP147:AQ147"/>
    <mergeCell ref="AZ147:BA147"/>
    <mergeCell ref="L148:M148"/>
    <mergeCell ref="V148:W148"/>
    <mergeCell ref="AF148:AG148"/>
    <mergeCell ref="AP148:AQ148"/>
    <mergeCell ref="AZ148:BA148"/>
    <mergeCell ref="L145:M145"/>
    <mergeCell ref="V145:W145"/>
    <mergeCell ref="AF145:AG145"/>
    <mergeCell ref="AP145:AQ145"/>
    <mergeCell ref="AZ145:BA145"/>
    <mergeCell ref="L146:M146"/>
    <mergeCell ref="V146:W146"/>
    <mergeCell ref="AF146:AG146"/>
    <mergeCell ref="AP146:AQ146"/>
    <mergeCell ref="AZ146:BA146"/>
    <mergeCell ref="L143:N143"/>
    <mergeCell ref="V143:X143"/>
    <mergeCell ref="AF143:AH143"/>
    <mergeCell ref="AP143:AR143"/>
    <mergeCell ref="AZ143:BB143"/>
    <mergeCell ref="L144:M144"/>
    <mergeCell ref="V144:W144"/>
    <mergeCell ref="AF144:AG144"/>
    <mergeCell ref="AP144:AQ144"/>
    <mergeCell ref="AZ144:BA144"/>
    <mergeCell ref="L140:M140"/>
    <mergeCell ref="V140:W140"/>
    <mergeCell ref="AF140:AG140"/>
    <mergeCell ref="AP140:AQ140"/>
    <mergeCell ref="AZ140:BA140"/>
    <mergeCell ref="L142:T142"/>
    <mergeCell ref="V142:AD142"/>
    <mergeCell ref="AF142:AN142"/>
    <mergeCell ref="AP142:AX142"/>
    <mergeCell ref="AZ142:BH142"/>
    <mergeCell ref="L138:M138"/>
    <mergeCell ref="V138:W138"/>
    <mergeCell ref="AF138:AG138"/>
    <mergeCell ref="AP138:AQ138"/>
    <mergeCell ref="AZ138:BA138"/>
    <mergeCell ref="L139:M139"/>
    <mergeCell ref="V139:W139"/>
    <mergeCell ref="AF139:AG139"/>
    <mergeCell ref="AP139:AQ139"/>
    <mergeCell ref="AZ139:BA139"/>
    <mergeCell ref="L136:M136"/>
    <mergeCell ref="V136:W136"/>
    <mergeCell ref="AF136:AG136"/>
    <mergeCell ref="AP136:AQ136"/>
    <mergeCell ref="AZ136:BA136"/>
    <mergeCell ref="L137:M137"/>
    <mergeCell ref="V137:W137"/>
    <mergeCell ref="AF137:AG137"/>
    <mergeCell ref="AP137:AQ137"/>
    <mergeCell ref="AZ137:BA137"/>
    <mergeCell ref="L134:T134"/>
    <mergeCell ref="V134:AD134"/>
    <mergeCell ref="AF134:AN134"/>
    <mergeCell ref="AP134:AX134"/>
    <mergeCell ref="AZ134:BH134"/>
    <mergeCell ref="L135:N135"/>
    <mergeCell ref="V135:X135"/>
    <mergeCell ref="AF135:AH135"/>
    <mergeCell ref="AP135:AR135"/>
    <mergeCell ref="AZ135:BB135"/>
    <mergeCell ref="L131:M131"/>
    <mergeCell ref="V131:W131"/>
    <mergeCell ref="AF131:AG131"/>
    <mergeCell ref="AP131:AQ131"/>
    <mergeCell ref="AZ131:BA131"/>
    <mergeCell ref="L132:M132"/>
    <mergeCell ref="V132:W132"/>
    <mergeCell ref="AF132:AG132"/>
    <mergeCell ref="AP132:AQ132"/>
    <mergeCell ref="AZ132:BA132"/>
    <mergeCell ref="L129:M129"/>
    <mergeCell ref="V129:W129"/>
    <mergeCell ref="AF129:AG129"/>
    <mergeCell ref="AP129:AQ129"/>
    <mergeCell ref="AZ129:BA129"/>
    <mergeCell ref="L130:M130"/>
    <mergeCell ref="V130:W130"/>
    <mergeCell ref="AF130:AG130"/>
    <mergeCell ref="AP130:AQ130"/>
    <mergeCell ref="AZ130:BA130"/>
    <mergeCell ref="L127:N127"/>
    <mergeCell ref="V127:X127"/>
    <mergeCell ref="AF127:AH127"/>
    <mergeCell ref="AP127:AR127"/>
    <mergeCell ref="AZ127:BB127"/>
    <mergeCell ref="L128:M128"/>
    <mergeCell ref="V128:W128"/>
    <mergeCell ref="AF128:AG128"/>
    <mergeCell ref="AP128:AQ128"/>
    <mergeCell ref="AZ128:BA128"/>
    <mergeCell ref="L124:M124"/>
    <mergeCell ref="V124:W124"/>
    <mergeCell ref="AF124:AG124"/>
    <mergeCell ref="AP124:AQ124"/>
    <mergeCell ref="AZ124:BA124"/>
    <mergeCell ref="L126:T126"/>
    <mergeCell ref="V126:AD126"/>
    <mergeCell ref="AF126:AN126"/>
    <mergeCell ref="AP126:AX126"/>
    <mergeCell ref="AZ126:BH126"/>
    <mergeCell ref="L122:M122"/>
    <mergeCell ref="V122:W122"/>
    <mergeCell ref="AF122:AG122"/>
    <mergeCell ref="AP122:AQ122"/>
    <mergeCell ref="AZ122:BA122"/>
    <mergeCell ref="L123:M123"/>
    <mergeCell ref="V123:W123"/>
    <mergeCell ref="AF123:AG123"/>
    <mergeCell ref="AP123:AQ123"/>
    <mergeCell ref="AZ123:BA123"/>
    <mergeCell ref="L120:M120"/>
    <mergeCell ref="V120:W120"/>
    <mergeCell ref="AF120:AG120"/>
    <mergeCell ref="AP120:AQ120"/>
    <mergeCell ref="AZ120:BA120"/>
    <mergeCell ref="L121:M121"/>
    <mergeCell ref="V121:W121"/>
    <mergeCell ref="AF121:AG121"/>
    <mergeCell ref="AP121:AQ121"/>
    <mergeCell ref="AZ121:BA121"/>
    <mergeCell ref="L118:T118"/>
    <mergeCell ref="V118:AD118"/>
    <mergeCell ref="AF118:AN118"/>
    <mergeCell ref="AP118:AX118"/>
    <mergeCell ref="AZ118:BH118"/>
    <mergeCell ref="L119:N119"/>
    <mergeCell ref="V119:X119"/>
    <mergeCell ref="AF119:AH119"/>
    <mergeCell ref="AP119:AR119"/>
    <mergeCell ref="AZ119:BB119"/>
    <mergeCell ref="L115:M115"/>
    <mergeCell ref="V115:W115"/>
    <mergeCell ref="AF115:AG115"/>
    <mergeCell ref="AP115:AQ115"/>
    <mergeCell ref="AZ115:BA115"/>
    <mergeCell ref="L116:M116"/>
    <mergeCell ref="V116:W116"/>
    <mergeCell ref="AF116:AG116"/>
    <mergeCell ref="AP116:AQ116"/>
    <mergeCell ref="AZ116:BA116"/>
    <mergeCell ref="L113:M113"/>
    <mergeCell ref="V113:W113"/>
    <mergeCell ref="AF113:AG113"/>
    <mergeCell ref="AP113:AQ113"/>
    <mergeCell ref="AZ113:BA113"/>
    <mergeCell ref="L114:M114"/>
    <mergeCell ref="V114:W114"/>
    <mergeCell ref="AF114:AG114"/>
    <mergeCell ref="AP114:AQ114"/>
    <mergeCell ref="AZ114:BA114"/>
    <mergeCell ref="L111:N111"/>
    <mergeCell ref="V111:X111"/>
    <mergeCell ref="AF111:AH111"/>
    <mergeCell ref="AP111:AR111"/>
    <mergeCell ref="AZ111:BB111"/>
    <mergeCell ref="L112:M112"/>
    <mergeCell ref="V112:W112"/>
    <mergeCell ref="AF112:AG112"/>
    <mergeCell ref="AP112:AQ112"/>
    <mergeCell ref="AZ112:BA112"/>
    <mergeCell ref="L108:M108"/>
    <mergeCell ref="V108:W108"/>
    <mergeCell ref="AF108:AG108"/>
    <mergeCell ref="AP108:AQ108"/>
    <mergeCell ref="AZ108:BA108"/>
    <mergeCell ref="L110:T110"/>
    <mergeCell ref="V110:AD110"/>
    <mergeCell ref="AF110:AN110"/>
    <mergeCell ref="AP110:AX110"/>
    <mergeCell ref="AZ110:BH110"/>
    <mergeCell ref="L106:M106"/>
    <mergeCell ref="V106:W106"/>
    <mergeCell ref="AF106:AG106"/>
    <mergeCell ref="AP106:AQ106"/>
    <mergeCell ref="AZ106:BA106"/>
    <mergeCell ref="L107:M107"/>
    <mergeCell ref="V107:W107"/>
    <mergeCell ref="AF107:AG107"/>
    <mergeCell ref="AP107:AQ107"/>
    <mergeCell ref="AZ107:BA107"/>
    <mergeCell ref="L104:M104"/>
    <mergeCell ref="V104:W104"/>
    <mergeCell ref="AF104:AG104"/>
    <mergeCell ref="AP104:AQ104"/>
    <mergeCell ref="AZ104:BA104"/>
    <mergeCell ref="L105:M105"/>
    <mergeCell ref="V105:W105"/>
    <mergeCell ref="AF105:AG105"/>
    <mergeCell ref="AP105:AQ105"/>
    <mergeCell ref="AZ105:BA105"/>
    <mergeCell ref="L102:T102"/>
    <mergeCell ref="V102:AD102"/>
    <mergeCell ref="AF102:AN102"/>
    <mergeCell ref="AP102:AX102"/>
    <mergeCell ref="AZ102:BH102"/>
    <mergeCell ref="L103:N103"/>
    <mergeCell ref="V103:X103"/>
    <mergeCell ref="AF103:AH103"/>
    <mergeCell ref="AP103:AR103"/>
    <mergeCell ref="AZ103:BB103"/>
    <mergeCell ref="L99:M99"/>
    <mergeCell ref="V99:W99"/>
    <mergeCell ref="AF99:AG99"/>
    <mergeCell ref="AP99:AQ99"/>
    <mergeCell ref="AZ99:BA99"/>
    <mergeCell ref="L100:M100"/>
    <mergeCell ref="V100:W100"/>
    <mergeCell ref="AF100:AG100"/>
    <mergeCell ref="AP100:AQ100"/>
    <mergeCell ref="AZ100:BA100"/>
    <mergeCell ref="L97:M97"/>
    <mergeCell ref="V97:W97"/>
    <mergeCell ref="AF97:AG97"/>
    <mergeCell ref="AP97:AQ97"/>
    <mergeCell ref="AZ97:BA97"/>
    <mergeCell ref="L98:M98"/>
    <mergeCell ref="V98:W98"/>
    <mergeCell ref="AF98:AG98"/>
    <mergeCell ref="AP98:AQ98"/>
    <mergeCell ref="AZ98:BA98"/>
    <mergeCell ref="L95:N95"/>
    <mergeCell ref="V95:X95"/>
    <mergeCell ref="AF95:AH95"/>
    <mergeCell ref="AP95:AR95"/>
    <mergeCell ref="AZ95:BB95"/>
    <mergeCell ref="L96:M96"/>
    <mergeCell ref="V96:W96"/>
    <mergeCell ref="AF96:AG96"/>
    <mergeCell ref="AP96:AQ96"/>
    <mergeCell ref="AZ96:BA96"/>
    <mergeCell ref="L92:M92"/>
    <mergeCell ref="V92:W92"/>
    <mergeCell ref="AF92:AG92"/>
    <mergeCell ref="AP92:AQ92"/>
    <mergeCell ref="AZ92:BA92"/>
    <mergeCell ref="L94:T94"/>
    <mergeCell ref="V94:AD94"/>
    <mergeCell ref="AF94:AN94"/>
    <mergeCell ref="AP94:AX94"/>
    <mergeCell ref="AZ94:BH94"/>
    <mergeCell ref="L90:M90"/>
    <mergeCell ref="V90:W90"/>
    <mergeCell ref="AF90:AG90"/>
    <mergeCell ref="AP90:AQ90"/>
    <mergeCell ref="AZ90:BA90"/>
    <mergeCell ref="L91:M91"/>
    <mergeCell ref="V91:W91"/>
    <mergeCell ref="AF91:AG91"/>
    <mergeCell ref="AP91:AQ91"/>
    <mergeCell ref="AZ91:BA91"/>
    <mergeCell ref="L88:M88"/>
    <mergeCell ref="V88:W88"/>
    <mergeCell ref="AF88:AG88"/>
    <mergeCell ref="AP88:AQ88"/>
    <mergeCell ref="AZ88:BA88"/>
    <mergeCell ref="L89:M89"/>
    <mergeCell ref="V89:W89"/>
    <mergeCell ref="AF89:AG89"/>
    <mergeCell ref="AP89:AQ89"/>
    <mergeCell ref="AZ89:BA89"/>
    <mergeCell ref="L86:T86"/>
    <mergeCell ref="V86:AD86"/>
    <mergeCell ref="AF86:AN86"/>
    <mergeCell ref="AP86:AX86"/>
    <mergeCell ref="AZ86:BH86"/>
    <mergeCell ref="L87:N87"/>
    <mergeCell ref="V87:X87"/>
    <mergeCell ref="AF87:AH87"/>
    <mergeCell ref="AP87:AR87"/>
    <mergeCell ref="AZ87:BB87"/>
    <mergeCell ref="L83:M83"/>
    <mergeCell ref="V83:W83"/>
    <mergeCell ref="AF83:AG83"/>
    <mergeCell ref="AP83:AQ83"/>
    <mergeCell ref="AZ83:BA83"/>
    <mergeCell ref="L84:M84"/>
    <mergeCell ref="V84:W84"/>
    <mergeCell ref="AF84:AG84"/>
    <mergeCell ref="AP84:AQ84"/>
    <mergeCell ref="AZ84:BA84"/>
    <mergeCell ref="L81:M81"/>
    <mergeCell ref="V81:W81"/>
    <mergeCell ref="AF81:AG81"/>
    <mergeCell ref="AP81:AQ81"/>
    <mergeCell ref="AZ81:BA81"/>
    <mergeCell ref="L82:M82"/>
    <mergeCell ref="V82:W82"/>
    <mergeCell ref="AF82:AG82"/>
    <mergeCell ref="AP82:AQ82"/>
    <mergeCell ref="AZ82:BA82"/>
    <mergeCell ref="L79:N79"/>
    <mergeCell ref="V79:X79"/>
    <mergeCell ref="AF79:AH79"/>
    <mergeCell ref="AP79:AR79"/>
    <mergeCell ref="AZ79:BB79"/>
    <mergeCell ref="L80:M80"/>
    <mergeCell ref="V80:W80"/>
    <mergeCell ref="AF80:AG80"/>
    <mergeCell ref="AP80:AQ80"/>
    <mergeCell ref="AZ80:BA80"/>
    <mergeCell ref="L76:M76"/>
    <mergeCell ref="V76:W76"/>
    <mergeCell ref="AF76:AG76"/>
    <mergeCell ref="AP76:AQ76"/>
    <mergeCell ref="AZ76:BA76"/>
    <mergeCell ref="L78:T78"/>
    <mergeCell ref="V78:AD78"/>
    <mergeCell ref="AF78:AN78"/>
    <mergeCell ref="AP78:AX78"/>
    <mergeCell ref="AZ78:BH78"/>
    <mergeCell ref="L74:M74"/>
    <mergeCell ref="V74:W74"/>
    <mergeCell ref="AF74:AG74"/>
    <mergeCell ref="AP74:AQ74"/>
    <mergeCell ref="AZ74:BA74"/>
    <mergeCell ref="L75:M75"/>
    <mergeCell ref="V75:W75"/>
    <mergeCell ref="AF75:AG75"/>
    <mergeCell ref="AP75:AQ75"/>
    <mergeCell ref="AZ75:BA75"/>
    <mergeCell ref="L72:M72"/>
    <mergeCell ref="V72:W72"/>
    <mergeCell ref="AF72:AG72"/>
    <mergeCell ref="AP72:AQ72"/>
    <mergeCell ref="AZ72:BA72"/>
    <mergeCell ref="L73:M73"/>
    <mergeCell ref="V73:W73"/>
    <mergeCell ref="AF73:AG73"/>
    <mergeCell ref="AP73:AQ73"/>
    <mergeCell ref="AZ73:BA73"/>
    <mergeCell ref="L70:T70"/>
    <mergeCell ref="V70:AD70"/>
    <mergeCell ref="AF70:AN70"/>
    <mergeCell ref="AP70:AX70"/>
    <mergeCell ref="AZ70:BH70"/>
    <mergeCell ref="L71:N71"/>
    <mergeCell ref="V71:X71"/>
    <mergeCell ref="AF71:AH71"/>
    <mergeCell ref="AP71:AR71"/>
    <mergeCell ref="AZ71:BB71"/>
    <mergeCell ref="L67:M67"/>
    <mergeCell ref="V67:W67"/>
    <mergeCell ref="AF67:AG67"/>
    <mergeCell ref="AP67:AQ67"/>
    <mergeCell ref="AZ67:BA67"/>
    <mergeCell ref="L68:M68"/>
    <mergeCell ref="V68:W68"/>
    <mergeCell ref="AF68:AG68"/>
    <mergeCell ref="AP68:AQ68"/>
    <mergeCell ref="AZ68:BA68"/>
    <mergeCell ref="L65:M65"/>
    <mergeCell ref="V65:W65"/>
    <mergeCell ref="AF65:AG65"/>
    <mergeCell ref="AP65:AQ65"/>
    <mergeCell ref="AZ65:BA65"/>
    <mergeCell ref="L66:M66"/>
    <mergeCell ref="V66:W66"/>
    <mergeCell ref="AF66:AG66"/>
    <mergeCell ref="AP66:AQ66"/>
    <mergeCell ref="AZ66:BA66"/>
    <mergeCell ref="L63:N63"/>
    <mergeCell ref="V63:X63"/>
    <mergeCell ref="AF63:AH63"/>
    <mergeCell ref="AP63:AR63"/>
    <mergeCell ref="AZ63:BB63"/>
    <mergeCell ref="L64:M64"/>
    <mergeCell ref="V64:W64"/>
    <mergeCell ref="AF64:AG64"/>
    <mergeCell ref="AP64:AQ64"/>
    <mergeCell ref="AZ64:BA64"/>
    <mergeCell ref="L60:M60"/>
    <mergeCell ref="V60:W60"/>
    <mergeCell ref="AF60:AG60"/>
    <mergeCell ref="AP60:AQ60"/>
    <mergeCell ref="AZ60:BA60"/>
    <mergeCell ref="L62:T62"/>
    <mergeCell ref="V62:AD62"/>
    <mergeCell ref="AF62:AN62"/>
    <mergeCell ref="AP62:AX62"/>
    <mergeCell ref="AZ62:BH62"/>
    <mergeCell ref="L58:M58"/>
    <mergeCell ref="V58:W58"/>
    <mergeCell ref="AF58:AG58"/>
    <mergeCell ref="AP58:AQ58"/>
    <mergeCell ref="AZ58:BA58"/>
    <mergeCell ref="L59:M59"/>
    <mergeCell ref="V59:W59"/>
    <mergeCell ref="AF59:AG59"/>
    <mergeCell ref="AP59:AQ59"/>
    <mergeCell ref="AZ59:BA59"/>
    <mergeCell ref="L56:M56"/>
    <mergeCell ref="V56:W56"/>
    <mergeCell ref="AF56:AG56"/>
    <mergeCell ref="AP56:AQ56"/>
    <mergeCell ref="AZ56:BA56"/>
    <mergeCell ref="L57:M57"/>
    <mergeCell ref="V57:W57"/>
    <mergeCell ref="AF57:AG57"/>
    <mergeCell ref="AP57:AQ57"/>
    <mergeCell ref="AZ57:BA57"/>
    <mergeCell ref="L54:T54"/>
    <mergeCell ref="V54:AD54"/>
    <mergeCell ref="AF54:AN54"/>
    <mergeCell ref="AP54:AX54"/>
    <mergeCell ref="AZ54:BH54"/>
    <mergeCell ref="L55:N55"/>
    <mergeCell ref="V55:X55"/>
    <mergeCell ref="AF55:AH55"/>
    <mergeCell ref="AP55:AR55"/>
    <mergeCell ref="AZ55:BB55"/>
    <mergeCell ref="L51:M51"/>
    <mergeCell ref="V51:W51"/>
    <mergeCell ref="AF51:AG51"/>
    <mergeCell ref="AP51:AQ51"/>
    <mergeCell ref="AZ51:BA51"/>
    <mergeCell ref="L52:M52"/>
    <mergeCell ref="V52:W52"/>
    <mergeCell ref="AF52:AG52"/>
    <mergeCell ref="AP52:AQ52"/>
    <mergeCell ref="AZ52:BA52"/>
    <mergeCell ref="L49:M49"/>
    <mergeCell ref="V49:W49"/>
    <mergeCell ref="AF49:AG49"/>
    <mergeCell ref="AP49:AQ49"/>
    <mergeCell ref="AZ49:BA49"/>
    <mergeCell ref="L50:M50"/>
    <mergeCell ref="V50:W50"/>
    <mergeCell ref="AF50:AG50"/>
    <mergeCell ref="AP50:AQ50"/>
    <mergeCell ref="AZ50:BA50"/>
    <mergeCell ref="L47:N47"/>
    <mergeCell ref="V47:X47"/>
    <mergeCell ref="AF47:AH47"/>
    <mergeCell ref="AP47:AR47"/>
    <mergeCell ref="AZ47:BB47"/>
    <mergeCell ref="L48:M48"/>
    <mergeCell ref="V48:W48"/>
    <mergeCell ref="AF48:AG48"/>
    <mergeCell ref="AP48:AQ48"/>
    <mergeCell ref="AZ48:BA48"/>
    <mergeCell ref="L44:M44"/>
    <mergeCell ref="V44:W44"/>
    <mergeCell ref="AF44:AG44"/>
    <mergeCell ref="AP44:AQ44"/>
    <mergeCell ref="AZ44:BA44"/>
    <mergeCell ref="L46:T46"/>
    <mergeCell ref="V46:AD46"/>
    <mergeCell ref="AF46:AN46"/>
    <mergeCell ref="AP46:AX46"/>
    <mergeCell ref="AZ46:BH46"/>
    <mergeCell ref="L42:M42"/>
    <mergeCell ref="V42:W42"/>
    <mergeCell ref="AF42:AG42"/>
    <mergeCell ref="AP42:AQ42"/>
    <mergeCell ref="AZ42:BA42"/>
    <mergeCell ref="L43:M43"/>
    <mergeCell ref="V43:W43"/>
    <mergeCell ref="AF43:AG43"/>
    <mergeCell ref="AP43:AQ43"/>
    <mergeCell ref="AZ43:BA43"/>
    <mergeCell ref="L40:M40"/>
    <mergeCell ref="V40:W40"/>
    <mergeCell ref="AF40:AG40"/>
    <mergeCell ref="AP40:AQ40"/>
    <mergeCell ref="AZ40:BA40"/>
    <mergeCell ref="L41:M41"/>
    <mergeCell ref="V41:W41"/>
    <mergeCell ref="AF41:AG41"/>
    <mergeCell ref="AP41:AQ41"/>
    <mergeCell ref="AZ41:BA41"/>
    <mergeCell ref="L38:T38"/>
    <mergeCell ref="V38:AD38"/>
    <mergeCell ref="AF38:AN38"/>
    <mergeCell ref="AP38:AX38"/>
    <mergeCell ref="AZ38:BH38"/>
    <mergeCell ref="L39:N39"/>
    <mergeCell ref="V39:X39"/>
    <mergeCell ref="AF39:AH39"/>
    <mergeCell ref="AP39:AR39"/>
    <mergeCell ref="AZ39:BB39"/>
    <mergeCell ref="L35:M35"/>
    <mergeCell ref="V35:W35"/>
    <mergeCell ref="AF35:AG35"/>
    <mergeCell ref="AP35:AQ35"/>
    <mergeCell ref="AZ35:BA35"/>
    <mergeCell ref="L36:M36"/>
    <mergeCell ref="V36:W36"/>
    <mergeCell ref="AF36:AG36"/>
    <mergeCell ref="AP36:AQ36"/>
    <mergeCell ref="AZ36:BA36"/>
    <mergeCell ref="L33:M33"/>
    <mergeCell ref="V33:W33"/>
    <mergeCell ref="AF33:AG33"/>
    <mergeCell ref="AP33:AQ33"/>
    <mergeCell ref="AZ33:BA33"/>
    <mergeCell ref="L34:M34"/>
    <mergeCell ref="V34:W34"/>
    <mergeCell ref="AF34:AG34"/>
    <mergeCell ref="AP34:AQ34"/>
    <mergeCell ref="AZ34:BA34"/>
    <mergeCell ref="L31:N31"/>
    <mergeCell ref="V31:X31"/>
    <mergeCell ref="AF31:AH31"/>
    <mergeCell ref="AP31:AR31"/>
    <mergeCell ref="AZ31:BB31"/>
    <mergeCell ref="L32:M32"/>
    <mergeCell ref="V32:W32"/>
    <mergeCell ref="AF32:AG32"/>
    <mergeCell ref="AP32:AQ32"/>
    <mergeCell ref="AZ32:BA32"/>
    <mergeCell ref="L28:M28"/>
    <mergeCell ref="V28:W28"/>
    <mergeCell ref="AF28:AG28"/>
    <mergeCell ref="AP28:AQ28"/>
    <mergeCell ref="AZ28:BA28"/>
    <mergeCell ref="L30:T30"/>
    <mergeCell ref="V30:AD30"/>
    <mergeCell ref="AF30:AN30"/>
    <mergeCell ref="AP30:AX30"/>
    <mergeCell ref="AZ30:BH30"/>
    <mergeCell ref="L26:M26"/>
    <mergeCell ref="V26:W26"/>
    <mergeCell ref="AF26:AG26"/>
    <mergeCell ref="AP26:AQ26"/>
    <mergeCell ref="AZ26:BA26"/>
    <mergeCell ref="L27:M27"/>
    <mergeCell ref="V27:W27"/>
    <mergeCell ref="AF27:AG27"/>
    <mergeCell ref="AP27:AQ27"/>
    <mergeCell ref="AZ27:BA27"/>
    <mergeCell ref="L24:M24"/>
    <mergeCell ref="V24:W24"/>
    <mergeCell ref="AF24:AG24"/>
    <mergeCell ref="AP24:AQ24"/>
    <mergeCell ref="AZ24:BA24"/>
    <mergeCell ref="L25:M25"/>
    <mergeCell ref="V25:W25"/>
    <mergeCell ref="AF25:AG25"/>
    <mergeCell ref="AP25:AQ25"/>
    <mergeCell ref="AZ25:BA25"/>
    <mergeCell ref="L22:T22"/>
    <mergeCell ref="V22:AD22"/>
    <mergeCell ref="AF22:AN22"/>
    <mergeCell ref="AP22:AX22"/>
    <mergeCell ref="AZ22:BH22"/>
    <mergeCell ref="L23:N23"/>
    <mergeCell ref="V23:X23"/>
    <mergeCell ref="AF23:AH23"/>
    <mergeCell ref="AP23:AR23"/>
    <mergeCell ref="AZ23:BB23"/>
    <mergeCell ref="L19:M19"/>
    <mergeCell ref="V19:W19"/>
    <mergeCell ref="AF19:AG19"/>
    <mergeCell ref="AP19:AQ19"/>
    <mergeCell ref="AZ19:BA19"/>
    <mergeCell ref="L20:M20"/>
    <mergeCell ref="V20:W20"/>
    <mergeCell ref="AF20:AG20"/>
    <mergeCell ref="AP20:AQ20"/>
    <mergeCell ref="AZ20:BA20"/>
    <mergeCell ref="L17:M17"/>
    <mergeCell ref="V17:W17"/>
    <mergeCell ref="AF17:AG17"/>
    <mergeCell ref="AP17:AQ17"/>
    <mergeCell ref="AZ17:BA17"/>
    <mergeCell ref="L18:M18"/>
    <mergeCell ref="V18:W18"/>
    <mergeCell ref="AF18:AG18"/>
    <mergeCell ref="AP18:AQ18"/>
    <mergeCell ref="AZ18:BA18"/>
    <mergeCell ref="L15:N15"/>
    <mergeCell ref="V15:X15"/>
    <mergeCell ref="AF15:AH15"/>
    <mergeCell ref="AP15:AR15"/>
    <mergeCell ref="AZ15:BB15"/>
    <mergeCell ref="L16:M16"/>
    <mergeCell ref="V16:W16"/>
    <mergeCell ref="AF16:AG16"/>
    <mergeCell ref="AP16:AQ16"/>
    <mergeCell ref="AZ16:BA16"/>
    <mergeCell ref="L12:M12"/>
    <mergeCell ref="V12:W12"/>
    <mergeCell ref="AF12:AG12"/>
    <mergeCell ref="AP12:AQ12"/>
    <mergeCell ref="AZ12:BA12"/>
    <mergeCell ref="L14:T14"/>
    <mergeCell ref="V14:AD14"/>
    <mergeCell ref="AF14:AN14"/>
    <mergeCell ref="AP14:AX14"/>
    <mergeCell ref="AZ14:BH14"/>
    <mergeCell ref="L10:M10"/>
    <mergeCell ref="V10:W10"/>
    <mergeCell ref="AF10:AG10"/>
    <mergeCell ref="AP10:AQ10"/>
    <mergeCell ref="AZ10:BA10"/>
    <mergeCell ref="L11:M11"/>
    <mergeCell ref="V11:W11"/>
    <mergeCell ref="AF11:AG11"/>
    <mergeCell ref="AP11:AQ11"/>
    <mergeCell ref="AZ11:BA11"/>
    <mergeCell ref="L8:M8"/>
    <mergeCell ref="V8:W8"/>
    <mergeCell ref="AF8:AG8"/>
    <mergeCell ref="AP8:AQ8"/>
    <mergeCell ref="AZ8:BA8"/>
    <mergeCell ref="L9:M9"/>
    <mergeCell ref="V9:W9"/>
    <mergeCell ref="AF9:AG9"/>
    <mergeCell ref="AP9:AQ9"/>
    <mergeCell ref="AZ9:BA9"/>
    <mergeCell ref="L6:T6"/>
    <mergeCell ref="V6:AD6"/>
    <mergeCell ref="AF6:AN6"/>
    <mergeCell ref="AP6:AX6"/>
    <mergeCell ref="AZ6:BH6"/>
    <mergeCell ref="L7:N7"/>
    <mergeCell ref="V7:X7"/>
    <mergeCell ref="AF7:AH7"/>
    <mergeCell ref="AP7:AR7"/>
    <mergeCell ref="AZ7:BB7"/>
    <mergeCell ref="L1:T1"/>
    <mergeCell ref="L3:T4"/>
    <mergeCell ref="V3:AD4"/>
    <mergeCell ref="AF3:AN4"/>
    <mergeCell ref="AP3:AX4"/>
    <mergeCell ref="AZ3:BH4"/>
  </mergeCells>
  <hyperlinks>
    <hyperlink ref="L335:T335" r:id="rId1" display="Historical Data From Bloomberg archived on GITHUB" xr:uid="{81A8C49F-BF42-4D68-A484-2CEFC370074F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A943-AF90-4281-89F4-0442D30C05E9}">
  <sheetPr codeName="Sheet4"/>
  <dimension ref="A1:I66"/>
  <sheetViews>
    <sheetView workbookViewId="0">
      <selection activeCell="D1" sqref="D1:I65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10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2" t="s">
        <v>26</v>
      </c>
    </row>
    <row r="4" spans="1:9" x14ac:dyDescent="0.2">
      <c r="A4" s="7">
        <v>0</v>
      </c>
      <c r="B4" s="8">
        <v>0</v>
      </c>
      <c r="C4" s="9">
        <v>0</v>
      </c>
      <c r="D4" s="13" t="s">
        <v>27</v>
      </c>
      <c r="E4" s="14">
        <v>78631601</v>
      </c>
      <c r="F4" s="15">
        <v>15.6</v>
      </c>
      <c r="G4" s="15">
        <v>7.9</v>
      </c>
      <c r="H4" s="14">
        <v>1942788</v>
      </c>
      <c r="I4" s="16">
        <v>0.76800000000000002</v>
      </c>
    </row>
    <row r="5" spans="1:9" x14ac:dyDescent="0.2">
      <c r="A5" s="13">
        <v>1</v>
      </c>
      <c r="B5" s="2">
        <v>1</v>
      </c>
      <c r="C5" s="17">
        <v>1</v>
      </c>
      <c r="D5" s="13" t="s">
        <v>28</v>
      </c>
      <c r="E5" s="14">
        <v>972161</v>
      </c>
      <c r="F5" s="15">
        <v>13.2</v>
      </c>
      <c r="G5" s="15">
        <v>6.6</v>
      </c>
      <c r="H5" s="14">
        <v>22436</v>
      </c>
      <c r="I5" s="16">
        <v>0.66500000000000004</v>
      </c>
    </row>
    <row r="6" spans="1:9" x14ac:dyDescent="0.2">
      <c r="A6" s="13">
        <v>2</v>
      </c>
      <c r="B6" s="2">
        <v>1</v>
      </c>
      <c r="C6" s="17">
        <v>2</v>
      </c>
      <c r="D6" s="13" t="s">
        <v>29</v>
      </c>
      <c r="E6" s="14">
        <v>269941</v>
      </c>
      <c r="F6" s="15">
        <v>23</v>
      </c>
      <c r="G6" s="15">
        <v>13.8</v>
      </c>
      <c r="H6" s="14">
        <v>4288</v>
      </c>
      <c r="I6" s="16">
        <v>0.72399999999999998</v>
      </c>
    </row>
    <row r="7" spans="1:9" x14ac:dyDescent="0.2">
      <c r="A7" s="13">
        <v>3</v>
      </c>
      <c r="B7" s="2">
        <v>3</v>
      </c>
      <c r="C7" s="17">
        <v>60</v>
      </c>
      <c r="D7" s="13" t="s">
        <v>30</v>
      </c>
      <c r="E7" s="14">
        <v>21079</v>
      </c>
      <c r="F7" s="15">
        <v>23.3</v>
      </c>
      <c r="G7" s="15">
        <v>14.5</v>
      </c>
      <c r="H7" s="14">
        <v>258</v>
      </c>
      <c r="I7" s="16">
        <v>0.71599999999999997</v>
      </c>
    </row>
    <row r="8" spans="1:9" x14ac:dyDescent="0.2">
      <c r="A8" s="13">
        <v>4</v>
      </c>
      <c r="B8" s="2">
        <v>1</v>
      </c>
      <c r="C8" s="17">
        <v>4</v>
      </c>
      <c r="D8" s="13" t="s">
        <v>31</v>
      </c>
      <c r="E8" s="14">
        <v>1889742</v>
      </c>
      <c r="F8" s="15">
        <v>17.8</v>
      </c>
      <c r="G8" s="15">
        <v>8.1</v>
      </c>
      <c r="H8" s="14">
        <v>51993</v>
      </c>
      <c r="I8" s="16">
        <v>0.84199999999999997</v>
      </c>
    </row>
    <row r="9" spans="1:9" x14ac:dyDescent="0.2">
      <c r="A9" s="13">
        <v>5</v>
      </c>
      <c r="B9" s="2">
        <v>1</v>
      </c>
      <c r="C9" s="17">
        <v>5</v>
      </c>
      <c r="D9" s="13" t="s">
        <v>32</v>
      </c>
      <c r="E9" s="14">
        <v>670815</v>
      </c>
      <c r="F9" s="15">
        <v>14.3</v>
      </c>
      <c r="G9" s="15">
        <v>7.8</v>
      </c>
      <c r="H9" s="14">
        <v>18660</v>
      </c>
      <c r="I9" s="16">
        <v>0.69699999999999995</v>
      </c>
    </row>
    <row r="10" spans="1:9" x14ac:dyDescent="0.2">
      <c r="A10" s="13">
        <v>6</v>
      </c>
      <c r="B10" s="2">
        <v>1</v>
      </c>
      <c r="C10" s="17">
        <v>6</v>
      </c>
      <c r="D10" s="13" t="s">
        <v>33</v>
      </c>
      <c r="E10" s="14">
        <v>9497125</v>
      </c>
      <c r="F10" s="15">
        <v>16.5</v>
      </c>
      <c r="G10" s="15">
        <v>7.4</v>
      </c>
      <c r="H10" s="14">
        <v>252715</v>
      </c>
      <c r="I10" s="16">
        <v>0.75800000000000001</v>
      </c>
    </row>
    <row r="11" spans="1:9" x14ac:dyDescent="0.2">
      <c r="A11" s="13">
        <v>7</v>
      </c>
      <c r="B11" s="2">
        <v>1</v>
      </c>
      <c r="C11" s="17">
        <v>8</v>
      </c>
      <c r="D11" s="13" t="s">
        <v>34</v>
      </c>
      <c r="E11" s="14">
        <v>1428854</v>
      </c>
      <c r="F11" s="15">
        <v>16.2</v>
      </c>
      <c r="G11" s="15">
        <v>8.4</v>
      </c>
      <c r="H11" s="14">
        <v>27913</v>
      </c>
      <c r="I11" s="16">
        <v>0.81799999999999995</v>
      </c>
    </row>
    <row r="12" spans="1:9" x14ac:dyDescent="0.2">
      <c r="A12" s="13">
        <v>8</v>
      </c>
      <c r="B12" s="2">
        <v>1</v>
      </c>
      <c r="C12" s="17">
        <v>9</v>
      </c>
      <c r="D12" s="13" t="s">
        <v>35</v>
      </c>
      <c r="E12" s="14">
        <v>1040154</v>
      </c>
      <c r="F12" s="15">
        <v>20.3</v>
      </c>
      <c r="G12" s="15">
        <v>8.6</v>
      </c>
      <c r="H12" s="14">
        <v>21039</v>
      </c>
      <c r="I12" s="16">
        <v>0.81100000000000005</v>
      </c>
    </row>
    <row r="13" spans="1:9" x14ac:dyDescent="0.2">
      <c r="A13" s="13">
        <v>9</v>
      </c>
      <c r="B13" s="2">
        <v>1</v>
      </c>
      <c r="C13" s="17">
        <v>10</v>
      </c>
      <c r="D13" s="13" t="s">
        <v>36</v>
      </c>
      <c r="E13" s="14">
        <v>225417</v>
      </c>
      <c r="F13" s="15">
        <v>15.2</v>
      </c>
      <c r="G13" s="15">
        <v>7.8</v>
      </c>
      <c r="H13" s="14">
        <v>5543</v>
      </c>
      <c r="I13" s="16">
        <v>0.69599999999999995</v>
      </c>
    </row>
    <row r="14" spans="1:9" x14ac:dyDescent="0.2">
      <c r="A14" s="13">
        <v>10</v>
      </c>
      <c r="B14" s="2">
        <v>1</v>
      </c>
      <c r="C14" s="17">
        <v>11</v>
      </c>
      <c r="D14" s="13" t="s">
        <v>37</v>
      </c>
      <c r="E14" s="14">
        <v>199212</v>
      </c>
      <c r="F14" s="15">
        <v>18.399999999999999</v>
      </c>
      <c r="G14" s="15">
        <v>9.8000000000000007</v>
      </c>
      <c r="H14" s="14">
        <v>4641</v>
      </c>
      <c r="I14" s="16">
        <v>0.67100000000000004</v>
      </c>
    </row>
    <row r="15" spans="1:9" x14ac:dyDescent="0.2">
      <c r="A15" s="13">
        <v>11</v>
      </c>
      <c r="B15" s="2">
        <v>2</v>
      </c>
      <c r="C15" s="17">
        <v>57</v>
      </c>
      <c r="D15" s="13" t="s">
        <v>38</v>
      </c>
      <c r="E15" s="14">
        <v>4007443</v>
      </c>
      <c r="F15" s="15" t="s">
        <v>39</v>
      </c>
      <c r="G15" s="15" t="s">
        <v>39</v>
      </c>
      <c r="H15" s="14">
        <v>89743</v>
      </c>
      <c r="I15" s="16">
        <v>0.77700000000000002</v>
      </c>
    </row>
    <row r="16" spans="1:9" x14ac:dyDescent="0.2">
      <c r="A16" s="13">
        <v>12</v>
      </c>
      <c r="B16" s="2">
        <v>1</v>
      </c>
      <c r="C16" s="17">
        <v>12</v>
      </c>
      <c r="D16" s="13" t="s">
        <v>40</v>
      </c>
      <c r="E16" s="14">
        <v>5077891</v>
      </c>
      <c r="F16" s="15">
        <v>15.1</v>
      </c>
      <c r="G16" s="15">
        <v>8.4</v>
      </c>
      <c r="H16" s="14">
        <v>95984</v>
      </c>
      <c r="I16" s="16">
        <v>0.753</v>
      </c>
    </row>
    <row r="17" spans="1:9" x14ac:dyDescent="0.2">
      <c r="A17" s="13">
        <v>13</v>
      </c>
      <c r="B17" s="2">
        <v>1</v>
      </c>
      <c r="C17" s="17">
        <v>13</v>
      </c>
      <c r="D17" s="13" t="s">
        <v>41</v>
      </c>
      <c r="E17" s="14">
        <v>2085047</v>
      </c>
      <c r="F17" s="15">
        <v>12.2</v>
      </c>
      <c r="G17" s="15">
        <v>7.1</v>
      </c>
      <c r="H17" s="14">
        <v>29231</v>
      </c>
      <c r="I17" s="16">
        <v>0.68</v>
      </c>
    </row>
    <row r="18" spans="1:9" x14ac:dyDescent="0.2">
      <c r="A18" s="13">
        <v>14</v>
      </c>
      <c r="B18" s="2">
        <v>3</v>
      </c>
      <c r="C18" s="17">
        <v>66</v>
      </c>
      <c r="D18" s="13" t="s">
        <v>42</v>
      </c>
      <c r="E18" s="14">
        <v>55402</v>
      </c>
      <c r="F18" s="15">
        <v>20.8</v>
      </c>
      <c r="G18" s="15">
        <v>12.3</v>
      </c>
      <c r="H18" s="14">
        <v>700</v>
      </c>
      <c r="I18" s="16">
        <v>0.84599999999999997</v>
      </c>
    </row>
    <row r="19" spans="1:9" x14ac:dyDescent="0.2">
      <c r="A19" s="13">
        <v>15</v>
      </c>
      <c r="B19" s="2">
        <v>1</v>
      </c>
      <c r="C19" s="17">
        <v>15</v>
      </c>
      <c r="D19" s="13" t="s">
        <v>43</v>
      </c>
      <c r="E19" s="14">
        <v>392771</v>
      </c>
      <c r="F19" s="15">
        <v>17.600000000000001</v>
      </c>
      <c r="G19" s="15">
        <v>10.1</v>
      </c>
      <c r="H19" s="14">
        <v>8453</v>
      </c>
      <c r="I19" s="16">
        <v>0.73199999999999998</v>
      </c>
    </row>
    <row r="20" spans="1:9" x14ac:dyDescent="0.2">
      <c r="A20" s="13">
        <v>16</v>
      </c>
      <c r="B20" s="2">
        <v>1</v>
      </c>
      <c r="C20" s="17">
        <v>16</v>
      </c>
      <c r="D20" s="13" t="s">
        <v>44</v>
      </c>
      <c r="E20" s="14">
        <v>409641</v>
      </c>
      <c r="F20" s="15">
        <v>14.7</v>
      </c>
      <c r="G20" s="15">
        <v>7.5</v>
      </c>
      <c r="H20" s="14">
        <v>9885</v>
      </c>
      <c r="I20" s="16">
        <v>0.79200000000000004</v>
      </c>
    </row>
    <row r="21" spans="1:9" x14ac:dyDescent="0.2">
      <c r="A21" s="13">
        <v>17</v>
      </c>
      <c r="B21" s="2">
        <v>1</v>
      </c>
      <c r="C21" s="17">
        <v>17</v>
      </c>
      <c r="D21" s="13" t="s">
        <v>45</v>
      </c>
      <c r="E21" s="14">
        <v>2958947</v>
      </c>
      <c r="F21" s="15">
        <v>16.3</v>
      </c>
      <c r="G21" s="15">
        <v>6.7</v>
      </c>
      <c r="H21" s="14">
        <v>77559</v>
      </c>
      <c r="I21" s="16">
        <v>0.79500000000000004</v>
      </c>
    </row>
    <row r="22" spans="1:9" x14ac:dyDescent="0.2">
      <c r="A22" s="13">
        <v>18</v>
      </c>
      <c r="B22" s="2">
        <v>1</v>
      </c>
      <c r="C22" s="17">
        <v>18</v>
      </c>
      <c r="D22" s="13" t="s">
        <v>46</v>
      </c>
      <c r="E22" s="14">
        <v>1624577</v>
      </c>
      <c r="F22" s="15">
        <v>15.2</v>
      </c>
      <c r="G22" s="15">
        <v>8.6999999999999993</v>
      </c>
      <c r="H22" s="14">
        <v>46529</v>
      </c>
      <c r="I22" s="16">
        <v>0.79100000000000004</v>
      </c>
    </row>
    <row r="23" spans="1:9" x14ac:dyDescent="0.2">
      <c r="A23" s="13">
        <v>19</v>
      </c>
      <c r="B23" s="2">
        <v>1</v>
      </c>
      <c r="C23" s="17">
        <v>19</v>
      </c>
      <c r="D23" s="13" t="s">
        <v>47</v>
      </c>
      <c r="E23" s="14">
        <v>740713</v>
      </c>
      <c r="F23" s="15">
        <v>17.3</v>
      </c>
      <c r="G23" s="15">
        <v>5.9</v>
      </c>
      <c r="H23" s="14">
        <v>17969</v>
      </c>
      <c r="I23" s="16">
        <v>0.78800000000000003</v>
      </c>
    </row>
    <row r="24" spans="1:9" x14ac:dyDescent="0.2">
      <c r="A24" s="13">
        <v>20</v>
      </c>
      <c r="B24" s="2">
        <v>1</v>
      </c>
      <c r="C24" s="17">
        <v>20</v>
      </c>
      <c r="D24" s="13" t="s">
        <v>48</v>
      </c>
      <c r="E24" s="14">
        <v>629548</v>
      </c>
      <c r="F24" s="15">
        <v>14.5</v>
      </c>
      <c r="G24" s="15">
        <v>7</v>
      </c>
      <c r="H24" s="14">
        <v>16024</v>
      </c>
      <c r="I24" s="16">
        <v>0.72499999999999998</v>
      </c>
    </row>
    <row r="25" spans="1:9" x14ac:dyDescent="0.2">
      <c r="A25" s="13">
        <v>21</v>
      </c>
      <c r="B25" s="2">
        <v>1</v>
      </c>
      <c r="C25" s="17">
        <v>21</v>
      </c>
      <c r="D25" s="13" t="s">
        <v>49</v>
      </c>
      <c r="E25" s="14">
        <v>1061236</v>
      </c>
      <c r="F25" s="15">
        <v>15.7</v>
      </c>
      <c r="G25" s="15">
        <v>7.9</v>
      </c>
      <c r="H25" s="14">
        <v>29971</v>
      </c>
      <c r="I25" s="16">
        <v>0.748</v>
      </c>
    </row>
    <row r="26" spans="1:9" x14ac:dyDescent="0.2">
      <c r="A26" s="13">
        <v>22</v>
      </c>
      <c r="B26" s="2">
        <v>1</v>
      </c>
      <c r="C26" s="17">
        <v>22</v>
      </c>
      <c r="D26" s="13" t="s">
        <v>50</v>
      </c>
      <c r="E26" s="14">
        <v>1084499</v>
      </c>
      <c r="F26" s="15">
        <v>14.9</v>
      </c>
      <c r="G26" s="15">
        <v>8.3000000000000007</v>
      </c>
      <c r="H26" s="14">
        <v>25309</v>
      </c>
      <c r="I26" s="16">
        <v>0.73299999999999998</v>
      </c>
    </row>
    <row r="27" spans="1:9" x14ac:dyDescent="0.2">
      <c r="A27" s="13">
        <v>23</v>
      </c>
      <c r="B27" s="2">
        <v>1</v>
      </c>
      <c r="C27" s="17">
        <v>23</v>
      </c>
      <c r="D27" s="13" t="s">
        <v>51</v>
      </c>
      <c r="E27" s="14">
        <v>334325</v>
      </c>
      <c r="F27" s="15">
        <v>16.8</v>
      </c>
      <c r="G27" s="15">
        <v>7.9</v>
      </c>
      <c r="H27" s="14">
        <v>4985</v>
      </c>
      <c r="I27" s="16">
        <v>0.74099999999999999</v>
      </c>
    </row>
    <row r="28" spans="1:9" x14ac:dyDescent="0.2">
      <c r="A28" s="13">
        <v>24</v>
      </c>
      <c r="B28" s="2">
        <v>3</v>
      </c>
      <c r="C28" s="17">
        <v>68</v>
      </c>
      <c r="D28" s="13" t="s">
        <v>52</v>
      </c>
      <c r="E28" s="14">
        <v>11351</v>
      </c>
      <c r="F28" s="15">
        <v>15.1</v>
      </c>
      <c r="G28" s="15">
        <v>4.2</v>
      </c>
      <c r="H28" s="14">
        <v>270</v>
      </c>
      <c r="I28" s="16">
        <v>0.54100000000000004</v>
      </c>
    </row>
    <row r="29" spans="1:9" x14ac:dyDescent="0.2">
      <c r="A29" s="13">
        <v>25</v>
      </c>
      <c r="B29" s="2">
        <v>1</v>
      </c>
      <c r="C29" s="17">
        <v>24</v>
      </c>
      <c r="D29" s="13" t="s">
        <v>53</v>
      </c>
      <c r="E29" s="14">
        <v>1390370</v>
      </c>
      <c r="F29" s="15">
        <v>14.8</v>
      </c>
      <c r="G29" s="15">
        <v>8.1999999999999993</v>
      </c>
      <c r="H29" s="14">
        <v>36841</v>
      </c>
      <c r="I29" s="16">
        <v>0.71399999999999997</v>
      </c>
    </row>
    <row r="30" spans="1:9" x14ac:dyDescent="0.2">
      <c r="A30" s="13">
        <v>26</v>
      </c>
      <c r="B30" s="2">
        <v>1</v>
      </c>
      <c r="C30" s="17">
        <v>25</v>
      </c>
      <c r="D30" s="13" t="s">
        <v>54</v>
      </c>
      <c r="E30" s="14">
        <v>1837816</v>
      </c>
      <c r="F30" s="15">
        <v>18.7</v>
      </c>
      <c r="G30" s="15">
        <v>7.9</v>
      </c>
      <c r="H30" s="14">
        <v>48248</v>
      </c>
      <c r="I30" s="16">
        <v>0.86899999999999999</v>
      </c>
    </row>
    <row r="31" spans="1:9" x14ac:dyDescent="0.2">
      <c r="A31" s="13">
        <v>27</v>
      </c>
      <c r="B31" s="2">
        <v>1</v>
      </c>
      <c r="C31" s="17">
        <v>26</v>
      </c>
      <c r="D31" s="13" t="s">
        <v>55</v>
      </c>
      <c r="E31" s="14">
        <v>2389534</v>
      </c>
      <c r="F31" s="15">
        <v>15.1</v>
      </c>
      <c r="G31" s="15">
        <v>8.6</v>
      </c>
      <c r="H31" s="14">
        <v>57718</v>
      </c>
      <c r="I31" s="16">
        <v>0.77</v>
      </c>
    </row>
    <row r="32" spans="1:9" x14ac:dyDescent="0.2">
      <c r="A32" s="13">
        <v>28</v>
      </c>
      <c r="B32" s="2">
        <v>3</v>
      </c>
      <c r="C32" s="17">
        <v>64</v>
      </c>
      <c r="D32" s="13" t="s">
        <v>56</v>
      </c>
      <c r="E32" s="14">
        <v>15705</v>
      </c>
      <c r="F32" s="15">
        <v>10.3</v>
      </c>
      <c r="G32" s="15">
        <v>4.7</v>
      </c>
      <c r="H32" s="14">
        <v>425</v>
      </c>
      <c r="I32" s="16">
        <v>0.52400000000000002</v>
      </c>
    </row>
    <row r="33" spans="1:9" x14ac:dyDescent="0.2">
      <c r="A33" s="13">
        <v>29</v>
      </c>
      <c r="B33" s="2">
        <v>1</v>
      </c>
      <c r="C33" s="17">
        <v>27</v>
      </c>
      <c r="D33" s="13" t="s">
        <v>57</v>
      </c>
      <c r="E33" s="14">
        <v>1443875</v>
      </c>
      <c r="F33" s="15">
        <v>17.100000000000001</v>
      </c>
      <c r="G33" s="15">
        <v>8.4</v>
      </c>
      <c r="H33" s="14">
        <v>39088</v>
      </c>
      <c r="I33" s="16">
        <v>0.873</v>
      </c>
    </row>
    <row r="34" spans="1:9" x14ac:dyDescent="0.2">
      <c r="A34" s="13">
        <v>30</v>
      </c>
      <c r="B34" s="2">
        <v>1</v>
      </c>
      <c r="C34" s="17">
        <v>28</v>
      </c>
      <c r="D34" s="13" t="s">
        <v>58</v>
      </c>
      <c r="E34" s="14">
        <v>646440</v>
      </c>
      <c r="F34" s="15">
        <v>14.3</v>
      </c>
      <c r="G34" s="15">
        <v>7.4</v>
      </c>
      <c r="H34" s="14">
        <v>20112</v>
      </c>
      <c r="I34" s="16">
        <v>0.71899999999999997</v>
      </c>
    </row>
    <row r="35" spans="1:9" x14ac:dyDescent="0.2">
      <c r="A35" s="13">
        <v>31</v>
      </c>
      <c r="B35" s="2">
        <v>1</v>
      </c>
      <c r="C35" s="17">
        <v>29</v>
      </c>
      <c r="D35" s="13" t="s">
        <v>59</v>
      </c>
      <c r="E35" s="14">
        <v>1384067</v>
      </c>
      <c r="F35" s="15">
        <v>14.7</v>
      </c>
      <c r="G35" s="15">
        <v>7.6</v>
      </c>
      <c r="H35" s="14">
        <v>39022</v>
      </c>
      <c r="I35" s="16">
        <v>0.81</v>
      </c>
    </row>
    <row r="36" spans="1:9" x14ac:dyDescent="0.2">
      <c r="A36" s="13">
        <v>32</v>
      </c>
      <c r="B36" s="2">
        <v>1</v>
      </c>
      <c r="C36" s="17">
        <v>30</v>
      </c>
      <c r="D36" s="13" t="s">
        <v>60</v>
      </c>
      <c r="E36" s="14">
        <v>286163</v>
      </c>
      <c r="F36" s="15">
        <v>17.8</v>
      </c>
      <c r="G36" s="15">
        <v>8.8000000000000007</v>
      </c>
      <c r="H36" s="14">
        <v>6164</v>
      </c>
      <c r="I36" s="16">
        <v>0.83599999999999997</v>
      </c>
    </row>
    <row r="37" spans="1:9" x14ac:dyDescent="0.2">
      <c r="A37" s="13">
        <v>33</v>
      </c>
      <c r="B37" s="2">
        <v>1</v>
      </c>
      <c r="C37" s="17">
        <v>31</v>
      </c>
      <c r="D37" s="13" t="s">
        <v>61</v>
      </c>
      <c r="E37" s="14">
        <v>484888</v>
      </c>
      <c r="F37" s="15">
        <v>16.399999999999999</v>
      </c>
      <c r="G37" s="15">
        <v>8.5</v>
      </c>
      <c r="H37" s="14">
        <v>13162</v>
      </c>
      <c r="I37" s="16">
        <v>0.80200000000000005</v>
      </c>
    </row>
    <row r="38" spans="1:9" x14ac:dyDescent="0.2">
      <c r="A38" s="13">
        <v>34</v>
      </c>
      <c r="B38" s="2">
        <v>1</v>
      </c>
      <c r="C38" s="17">
        <v>32</v>
      </c>
      <c r="D38" s="13" t="s">
        <v>62</v>
      </c>
      <c r="E38" s="14">
        <v>723182</v>
      </c>
      <c r="F38" s="15">
        <v>15.2</v>
      </c>
      <c r="G38" s="15">
        <v>7.9</v>
      </c>
      <c r="H38" s="14">
        <v>17823</v>
      </c>
      <c r="I38" s="16">
        <v>0.81899999999999995</v>
      </c>
    </row>
    <row r="39" spans="1:9" x14ac:dyDescent="0.2">
      <c r="A39" s="13">
        <v>35</v>
      </c>
      <c r="B39" s="2">
        <v>1</v>
      </c>
      <c r="C39" s="17">
        <v>33</v>
      </c>
      <c r="D39" s="13" t="s">
        <v>63</v>
      </c>
      <c r="E39" s="14">
        <v>330538</v>
      </c>
      <c r="F39" s="15">
        <v>17.100000000000001</v>
      </c>
      <c r="G39" s="15">
        <v>7.2</v>
      </c>
      <c r="H39" s="14">
        <v>8039</v>
      </c>
      <c r="I39" s="16">
        <v>0.75600000000000001</v>
      </c>
    </row>
    <row r="40" spans="1:9" x14ac:dyDescent="0.2">
      <c r="A40" s="13">
        <v>36</v>
      </c>
      <c r="B40" s="2">
        <v>1</v>
      </c>
      <c r="C40" s="17">
        <v>34</v>
      </c>
      <c r="D40" s="13" t="s">
        <v>64</v>
      </c>
      <c r="E40" s="14">
        <v>2187330</v>
      </c>
      <c r="F40" s="15">
        <v>16.399999999999999</v>
      </c>
      <c r="G40" s="15">
        <v>8.1999999999999993</v>
      </c>
      <c r="H40" s="14">
        <v>61182</v>
      </c>
      <c r="I40" s="16">
        <v>0.83499999999999996</v>
      </c>
    </row>
    <row r="41" spans="1:9" x14ac:dyDescent="0.2">
      <c r="A41" s="13">
        <v>37</v>
      </c>
      <c r="B41" s="2">
        <v>1</v>
      </c>
      <c r="C41" s="17">
        <v>35</v>
      </c>
      <c r="D41" s="13" t="s">
        <v>65</v>
      </c>
      <c r="E41" s="14">
        <v>721489</v>
      </c>
      <c r="F41" s="15">
        <v>22.1</v>
      </c>
      <c r="G41" s="15">
        <v>11.9</v>
      </c>
      <c r="H41" s="14">
        <v>15570</v>
      </c>
      <c r="I41" s="16">
        <v>0.90100000000000002</v>
      </c>
    </row>
    <row r="42" spans="1:9" x14ac:dyDescent="0.2">
      <c r="A42" s="13">
        <v>38</v>
      </c>
      <c r="B42" s="2">
        <v>1</v>
      </c>
      <c r="C42" s="17">
        <v>36</v>
      </c>
      <c r="D42" s="13" t="s">
        <v>66</v>
      </c>
      <c r="E42" s="14">
        <v>4495821</v>
      </c>
      <c r="F42" s="15">
        <v>14.8</v>
      </c>
      <c r="G42" s="15">
        <v>7.8</v>
      </c>
      <c r="H42" s="14">
        <v>103303</v>
      </c>
      <c r="I42" s="16">
        <v>0.751</v>
      </c>
    </row>
    <row r="43" spans="1:9" x14ac:dyDescent="0.2">
      <c r="A43" s="13">
        <v>39</v>
      </c>
      <c r="B43" s="2">
        <v>1</v>
      </c>
      <c r="C43" s="17">
        <v>37</v>
      </c>
      <c r="D43" s="13" t="s">
        <v>67</v>
      </c>
      <c r="E43" s="14">
        <v>2545103</v>
      </c>
      <c r="F43" s="15">
        <v>15.7</v>
      </c>
      <c r="G43" s="15">
        <v>8.5</v>
      </c>
      <c r="H43" s="14">
        <v>60984</v>
      </c>
      <c r="I43" s="16">
        <v>0.84099999999999997</v>
      </c>
    </row>
    <row r="44" spans="1:9" x14ac:dyDescent="0.2">
      <c r="A44" s="13">
        <v>40</v>
      </c>
      <c r="B44" s="2">
        <v>1</v>
      </c>
      <c r="C44" s="17">
        <v>38</v>
      </c>
      <c r="D44" s="13" t="s">
        <v>68</v>
      </c>
      <c r="E44" s="14">
        <v>238848</v>
      </c>
      <c r="F44" s="15">
        <v>20.2</v>
      </c>
      <c r="G44" s="15">
        <v>10.8</v>
      </c>
      <c r="H44" s="14">
        <v>6039</v>
      </c>
      <c r="I44" s="16">
        <v>0.89600000000000002</v>
      </c>
    </row>
    <row r="45" spans="1:9" x14ac:dyDescent="0.2">
      <c r="A45" s="13">
        <v>41</v>
      </c>
      <c r="B45" s="2">
        <v>3</v>
      </c>
      <c r="C45" s="17">
        <v>69</v>
      </c>
      <c r="D45" s="13" t="s">
        <v>69</v>
      </c>
      <c r="E45" s="14">
        <v>18894</v>
      </c>
      <c r="F45" s="15">
        <v>19.5</v>
      </c>
      <c r="G45" s="15">
        <v>13.7</v>
      </c>
      <c r="H45" s="14">
        <v>359</v>
      </c>
      <c r="I45" s="16">
        <v>0.433</v>
      </c>
    </row>
    <row r="46" spans="1:9" x14ac:dyDescent="0.2">
      <c r="A46" s="13">
        <v>42</v>
      </c>
      <c r="B46" s="2">
        <v>1</v>
      </c>
      <c r="C46" s="17">
        <v>39</v>
      </c>
      <c r="D46" s="13" t="s">
        <v>70</v>
      </c>
      <c r="E46" s="14">
        <v>2723208</v>
      </c>
      <c r="F46" s="15">
        <v>15.1</v>
      </c>
      <c r="G46" s="15">
        <v>8.1</v>
      </c>
      <c r="H46" s="14">
        <v>70639</v>
      </c>
      <c r="I46" s="16">
        <v>0.76200000000000001</v>
      </c>
    </row>
    <row r="47" spans="1:9" x14ac:dyDescent="0.2">
      <c r="A47" s="13">
        <v>43</v>
      </c>
      <c r="B47" s="2">
        <v>1</v>
      </c>
      <c r="C47" s="17">
        <v>40</v>
      </c>
      <c r="D47" s="13" t="s">
        <v>71</v>
      </c>
      <c r="E47" s="14">
        <v>1124662</v>
      </c>
      <c r="F47" s="15">
        <v>18</v>
      </c>
      <c r="G47" s="15">
        <v>10.199999999999999</v>
      </c>
      <c r="H47" s="14">
        <v>31154</v>
      </c>
      <c r="I47" s="16">
        <v>0.79800000000000004</v>
      </c>
    </row>
    <row r="48" spans="1:9" x14ac:dyDescent="0.2">
      <c r="A48" s="13">
        <v>44</v>
      </c>
      <c r="B48" s="2">
        <v>1</v>
      </c>
      <c r="C48" s="17">
        <v>41</v>
      </c>
      <c r="D48" s="13" t="s">
        <v>72</v>
      </c>
      <c r="E48" s="14">
        <v>1038342</v>
      </c>
      <c r="F48" s="15">
        <v>15.7</v>
      </c>
      <c r="G48" s="15">
        <v>8.8000000000000007</v>
      </c>
      <c r="H48" s="14">
        <v>24769</v>
      </c>
      <c r="I48" s="16">
        <v>0.80300000000000005</v>
      </c>
    </row>
    <row r="49" spans="1:9" x14ac:dyDescent="0.2">
      <c r="A49" s="13">
        <v>45</v>
      </c>
      <c r="B49" s="2">
        <v>3</v>
      </c>
      <c r="C49" s="17">
        <v>70</v>
      </c>
      <c r="D49" s="13" t="s">
        <v>73</v>
      </c>
      <c r="E49" s="14">
        <v>8185</v>
      </c>
      <c r="F49" s="15">
        <v>28.4</v>
      </c>
      <c r="G49" s="15">
        <v>17.3</v>
      </c>
      <c r="H49" s="14">
        <v>165</v>
      </c>
      <c r="I49" s="16">
        <v>0.56100000000000005</v>
      </c>
    </row>
    <row r="50" spans="1:9" x14ac:dyDescent="0.2">
      <c r="A50" s="13">
        <v>46</v>
      </c>
      <c r="B50" s="2">
        <v>1</v>
      </c>
      <c r="C50" s="17">
        <v>42</v>
      </c>
      <c r="D50" s="13" t="s">
        <v>74</v>
      </c>
      <c r="E50" s="14">
        <v>2886451</v>
      </c>
      <c r="F50" s="15">
        <v>15.6</v>
      </c>
      <c r="G50" s="15">
        <v>6.9</v>
      </c>
      <c r="H50" s="14">
        <v>72196</v>
      </c>
      <c r="I50" s="16">
        <v>0.71699999999999997</v>
      </c>
    </row>
    <row r="51" spans="1:9" x14ac:dyDescent="0.2">
      <c r="A51" s="13">
        <v>47</v>
      </c>
      <c r="B51" s="2">
        <v>3</v>
      </c>
      <c r="C51" s="17">
        <v>72</v>
      </c>
      <c r="D51" s="13" t="s">
        <v>75</v>
      </c>
      <c r="E51" s="14">
        <v>554694</v>
      </c>
      <c r="F51" s="15">
        <v>11.2</v>
      </c>
      <c r="G51" s="15">
        <v>6.1</v>
      </c>
      <c r="H51" s="14">
        <v>10608</v>
      </c>
      <c r="I51" s="16">
        <v>0.52500000000000002</v>
      </c>
    </row>
    <row r="52" spans="1:9" x14ac:dyDescent="0.2">
      <c r="A52" s="13">
        <v>48</v>
      </c>
      <c r="B52" s="2">
        <v>1</v>
      </c>
      <c r="C52" s="17">
        <v>44</v>
      </c>
      <c r="D52" s="13" t="s">
        <v>76</v>
      </c>
      <c r="E52" s="14">
        <v>275799</v>
      </c>
      <c r="F52" s="15">
        <v>18.5</v>
      </c>
      <c r="G52" s="15">
        <v>7.6</v>
      </c>
      <c r="H52" s="14">
        <v>9163</v>
      </c>
      <c r="I52" s="16">
        <v>0.78600000000000003</v>
      </c>
    </row>
    <row r="53" spans="1:9" x14ac:dyDescent="0.2">
      <c r="A53" s="13">
        <v>49</v>
      </c>
      <c r="B53" s="2">
        <v>1</v>
      </c>
      <c r="C53" s="17">
        <v>45</v>
      </c>
      <c r="D53" s="13" t="s">
        <v>77</v>
      </c>
      <c r="E53" s="14">
        <v>1123049</v>
      </c>
      <c r="F53" s="15">
        <v>14.5</v>
      </c>
      <c r="G53" s="15">
        <v>6.8</v>
      </c>
      <c r="H53" s="14">
        <v>25988</v>
      </c>
      <c r="I53" s="16">
        <v>0.75800000000000001</v>
      </c>
    </row>
    <row r="54" spans="1:9" x14ac:dyDescent="0.2">
      <c r="A54" s="13">
        <v>50</v>
      </c>
      <c r="B54" s="2">
        <v>1</v>
      </c>
      <c r="C54" s="17">
        <v>46</v>
      </c>
      <c r="D54" s="13" t="s">
        <v>78</v>
      </c>
      <c r="E54" s="14">
        <v>282575</v>
      </c>
      <c r="F54" s="15">
        <v>21.1</v>
      </c>
      <c r="G54" s="15">
        <v>10.8</v>
      </c>
      <c r="H54" s="14">
        <v>6478</v>
      </c>
      <c r="I54" s="16">
        <v>0.82599999999999996</v>
      </c>
    </row>
    <row r="55" spans="1:9" x14ac:dyDescent="0.2">
      <c r="A55" s="13">
        <v>51</v>
      </c>
      <c r="B55" s="2">
        <v>1</v>
      </c>
      <c r="C55" s="17">
        <v>47</v>
      </c>
      <c r="D55" s="13" t="s">
        <v>79</v>
      </c>
      <c r="E55" s="14">
        <v>1405604</v>
      </c>
      <c r="F55" s="15">
        <v>13.5</v>
      </c>
      <c r="G55" s="15">
        <v>7</v>
      </c>
      <c r="H55" s="14">
        <v>37967</v>
      </c>
      <c r="I55" s="16">
        <v>0.71199999999999997</v>
      </c>
    </row>
    <row r="56" spans="1:9" x14ac:dyDescent="0.2">
      <c r="A56" s="13">
        <v>52</v>
      </c>
      <c r="B56" s="2">
        <v>1</v>
      </c>
      <c r="C56" s="17">
        <v>48</v>
      </c>
      <c r="D56" s="13" t="s">
        <v>80</v>
      </c>
      <c r="E56" s="14">
        <v>5956629</v>
      </c>
      <c r="F56" s="15">
        <v>13.4</v>
      </c>
      <c r="G56" s="15">
        <v>7.1</v>
      </c>
      <c r="H56" s="14">
        <v>165192</v>
      </c>
      <c r="I56" s="16">
        <v>0.72299999999999998</v>
      </c>
    </row>
    <row r="57" spans="1:9" x14ac:dyDescent="0.2">
      <c r="A57" s="13">
        <v>53</v>
      </c>
      <c r="B57" s="2">
        <v>3</v>
      </c>
      <c r="C57" s="17">
        <v>78</v>
      </c>
      <c r="D57" s="13" t="s">
        <v>81</v>
      </c>
      <c r="E57" s="14">
        <v>19736</v>
      </c>
      <c r="F57" s="15">
        <v>12.5</v>
      </c>
      <c r="G57" s="15">
        <v>6.4</v>
      </c>
      <c r="H57" s="14">
        <v>406</v>
      </c>
      <c r="I57" s="16">
        <v>0.52400000000000002</v>
      </c>
    </row>
    <row r="58" spans="1:9" x14ac:dyDescent="0.2">
      <c r="A58" s="13">
        <v>54</v>
      </c>
      <c r="B58" s="2">
        <v>1</v>
      </c>
      <c r="C58" s="17">
        <v>49</v>
      </c>
      <c r="D58" s="13" t="s">
        <v>82</v>
      </c>
      <c r="E58" s="14">
        <v>722301</v>
      </c>
      <c r="F58" s="15">
        <v>12.7</v>
      </c>
      <c r="G58" s="15">
        <v>5.9</v>
      </c>
      <c r="H58" s="14">
        <v>15893</v>
      </c>
      <c r="I58" s="16">
        <v>0.82099999999999995</v>
      </c>
    </row>
    <row r="59" spans="1:9" x14ac:dyDescent="0.2">
      <c r="A59" s="13">
        <v>55</v>
      </c>
      <c r="B59" s="2">
        <v>1</v>
      </c>
      <c r="C59" s="17">
        <v>50</v>
      </c>
      <c r="D59" s="13" t="s">
        <v>83</v>
      </c>
      <c r="E59" s="14">
        <v>171557</v>
      </c>
      <c r="F59" s="15">
        <v>17.899999999999999</v>
      </c>
      <c r="G59" s="15">
        <v>9.5</v>
      </c>
      <c r="H59" s="14">
        <v>3925</v>
      </c>
      <c r="I59" s="16">
        <v>0.755</v>
      </c>
    </row>
    <row r="60" spans="1:9" x14ac:dyDescent="0.2">
      <c r="A60" s="13">
        <v>56</v>
      </c>
      <c r="B60" s="2">
        <v>1</v>
      </c>
      <c r="C60" s="17">
        <v>51</v>
      </c>
      <c r="D60" s="13" t="s">
        <v>84</v>
      </c>
      <c r="E60" s="14">
        <v>2171427</v>
      </c>
      <c r="F60" s="15">
        <v>16.3</v>
      </c>
      <c r="G60" s="15">
        <v>8.8000000000000007</v>
      </c>
      <c r="H60" s="14">
        <v>57929</v>
      </c>
      <c r="I60" s="16">
        <v>0.79400000000000004</v>
      </c>
    </row>
    <row r="61" spans="1:9" x14ac:dyDescent="0.2">
      <c r="A61" s="13">
        <v>57</v>
      </c>
      <c r="B61" s="2">
        <v>1</v>
      </c>
      <c r="C61" s="17">
        <v>53</v>
      </c>
      <c r="D61" s="13" t="s">
        <v>85</v>
      </c>
      <c r="E61" s="14">
        <v>1841160</v>
      </c>
      <c r="F61" s="15">
        <v>15.5</v>
      </c>
      <c r="G61" s="15">
        <v>8.4</v>
      </c>
      <c r="H61" s="14">
        <v>49655</v>
      </c>
      <c r="I61" s="16">
        <v>0.754</v>
      </c>
    </row>
    <row r="62" spans="1:9" x14ac:dyDescent="0.2">
      <c r="A62" s="13">
        <v>58</v>
      </c>
      <c r="B62" s="2">
        <v>1</v>
      </c>
      <c r="C62" s="17">
        <v>54</v>
      </c>
      <c r="D62" s="13" t="s">
        <v>86</v>
      </c>
      <c r="E62" s="14">
        <v>536534</v>
      </c>
      <c r="F62" s="15">
        <v>18.100000000000001</v>
      </c>
      <c r="G62" s="15">
        <v>11.8</v>
      </c>
      <c r="H62" s="14">
        <v>9413</v>
      </c>
      <c r="I62" s="16">
        <v>0.83199999999999996</v>
      </c>
    </row>
    <row r="63" spans="1:9" x14ac:dyDescent="0.2">
      <c r="A63" s="13">
        <v>59</v>
      </c>
      <c r="B63" s="2">
        <v>1</v>
      </c>
      <c r="C63" s="17">
        <v>55</v>
      </c>
      <c r="D63" s="13" t="s">
        <v>87</v>
      </c>
      <c r="E63" s="14">
        <v>1521200</v>
      </c>
      <c r="F63" s="15">
        <v>16.899999999999999</v>
      </c>
      <c r="G63" s="15">
        <v>9</v>
      </c>
      <c r="H63" s="14">
        <v>37365</v>
      </c>
      <c r="I63" s="16">
        <v>0.83799999999999997</v>
      </c>
    </row>
    <row r="64" spans="1:9" x14ac:dyDescent="0.2">
      <c r="A64" s="13">
        <v>60</v>
      </c>
      <c r="B64" s="2">
        <v>1</v>
      </c>
      <c r="C64" s="17">
        <v>56</v>
      </c>
      <c r="D64" s="13" t="s">
        <v>88</v>
      </c>
      <c r="E64" s="14">
        <v>156776</v>
      </c>
      <c r="F64" s="15">
        <v>17.399999999999999</v>
      </c>
      <c r="G64" s="15">
        <v>9.6</v>
      </c>
      <c r="H64" s="14">
        <v>2945</v>
      </c>
      <c r="I64" s="16">
        <v>0.74199999999999999</v>
      </c>
    </row>
    <row r="65" spans="1:9" x14ac:dyDescent="0.2">
      <c r="A65" s="18">
        <v>61</v>
      </c>
      <c r="B65" s="19">
        <v>4</v>
      </c>
      <c r="C65" s="20" t="s">
        <v>89</v>
      </c>
      <c r="D65" s="21" t="s">
        <v>90</v>
      </c>
      <c r="E65" s="22">
        <v>291201</v>
      </c>
      <c r="F65" s="19" t="s">
        <v>39</v>
      </c>
      <c r="G65" s="19" t="s">
        <v>39</v>
      </c>
      <c r="H65" s="22">
        <v>4372</v>
      </c>
      <c r="I65" s="20" t="s">
        <v>39</v>
      </c>
    </row>
    <row r="66" spans="1:9" x14ac:dyDescent="0.2">
      <c r="A66" s="23" t="s">
        <v>91</v>
      </c>
      <c r="B66" s="23"/>
      <c r="C66" s="23"/>
      <c r="D66" s="23"/>
      <c r="E66" s="23"/>
      <c r="F66" s="23"/>
      <c r="G66" s="23"/>
      <c r="H66" s="23"/>
      <c r="I66" s="23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A018-F33B-45BF-B6AA-322C16271A54}">
  <sheetPr codeName="Sheet3"/>
  <dimension ref="A1:C19"/>
  <sheetViews>
    <sheetView workbookViewId="0">
      <selection activeCell="B9" sqref="B9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3</v>
      </c>
    </row>
    <row r="18" spans="1:2" x14ac:dyDescent="0.2">
      <c r="A18" t="s">
        <v>14</v>
      </c>
      <c r="B18">
        <f ca="1">DAY(TODAY())</f>
        <v>3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2021-03-03T21:19:20Z</dcterms:created>
  <dcterms:modified xsi:type="dcterms:W3CDTF">2021-03-03T21:19:22Z</dcterms:modified>
</cp:coreProperties>
</file>